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aela\OneDrive\Documents\Masters Stuff\"/>
    </mc:Choice>
  </mc:AlternateContent>
  <xr:revisionPtr revIDLastSave="0" documentId="13_ncr:1_{29ABE1A4-3242-4C1B-A6F4-5914B3002EEA}" xr6:coauthVersionLast="46" xr6:coauthVersionMax="46" xr10:uidLastSave="{00000000-0000-0000-0000-000000000000}"/>
  <bookViews>
    <workbookView xWindow="-110" yWindow="-110" windowWidth="19420" windowHeight="12420" firstSheet="90" activeTab="92" xr2:uid="{00000000-000D-0000-FFFF-FFFF00000000}"/>
  </bookViews>
  <sheets>
    <sheet name="AMT_b_la.5_1_22jul2020_" sheetId="110" r:id="rId1"/>
    <sheet name="AMT_b_da.5_1_22jul2020_" sheetId="111" r:id="rId2"/>
    <sheet name="AMT_b_cl.5_1_22jul2020_" sheetId="112" r:id="rId3"/>
    <sheet name="AMT_b_pt.5_1_22jul2020_" sheetId="113" r:id="rId4"/>
    <sheet name="AMT_b_mo.5_1_22jul2020_" sheetId="109" r:id="rId5"/>
    <sheet name="AMT_h_la2_1_23jul2020_" sheetId="108" r:id="rId6"/>
    <sheet name="AMT_s_da2_1__26jun2020_" sheetId="4" r:id="rId7"/>
    <sheet name="AMT_s_cl2_1_26jun2020_" sheetId="5" r:id="rId8"/>
    <sheet name="AMT_s_pt2_1_26jun2020_" sheetId="1" r:id="rId9"/>
    <sheet name="AMT_s_mo2_1_26jun2020_" sheetId="2" r:id="rId10"/>
    <sheet name="AMT_s_la6_1_26jun2020_" sheetId="6" r:id="rId11"/>
    <sheet name="AMT_s_da6_1_26jun2020_" sheetId="7" r:id="rId12"/>
    <sheet name="AMT_b_cl6_1_27jun2020_" sheetId="12" r:id="rId13"/>
    <sheet name="AMT_b_pt6_1_27jun2020_" sheetId="8" r:id="rId14"/>
    <sheet name="AMT_b_mo6_1_27jun2020_" sheetId="9" r:id="rId15"/>
    <sheet name="AMT_b_la12_1_27jun2020_" sheetId="10" r:id="rId16"/>
    <sheet name="AMT_b_da12_1_27jun2020_" sheetId="11" r:id="rId17"/>
    <sheet name="AMT_b_cl12_1_27jun2020_" sheetId="13" r:id="rId18"/>
    <sheet name="ATM_h_pt12_1_29jun2020_" sheetId="26" r:id="rId19"/>
    <sheet name="ATM_h_mo12_1_29jun2020_" sheetId="25" r:id="rId20"/>
    <sheet name="ATM_h_la24_1_29jun2020_" sheetId="27" r:id="rId21"/>
    <sheet name="ATM_h_da24_1_29jun2020_" sheetId="29" r:id="rId22"/>
    <sheet name="AMT_h_cl24_1_29jun2020_" sheetId="30" r:id="rId23"/>
    <sheet name="AMT_h_pt24_1_29jun2020_" sheetId="28" r:id="rId24"/>
    <sheet name="AMT_b_mo24_01_3aug2020_" sheetId="139" r:id="rId25"/>
    <sheet name="AMT_s_la.5_(2)1_30jun2020_" sheetId="14" r:id="rId26"/>
    <sheet name="AMT_s_da.5_(2)1_30jun2020_" sheetId="15" r:id="rId27"/>
    <sheet name="AMT_s_cl.5_(2)1_30jun2020_" sheetId="16" r:id="rId28"/>
    <sheet name="AMT_s_pt.5_1_30jun2020_" sheetId="17" r:id="rId29"/>
    <sheet name="AMT_s_mo.5_1_30jun2020_" sheetId="18" r:id="rId30"/>
    <sheet name="AMT_b_la2_01_2aug2020_" sheetId="132" r:id="rId31"/>
    <sheet name="AMT_h_da2_2_23jul2020_" sheetId="104" r:id="rId32"/>
    <sheet name="AMT_b_cl2_(2)1_1jul2020_" sheetId="37" r:id="rId33"/>
    <sheet name="AMT_h_pt2_2_23jul2020_" sheetId="106" r:id="rId34"/>
    <sheet name="AMT_h_mo2_2_23jul2020_" sheetId="107" r:id="rId35"/>
    <sheet name="AMT_b_la6_2_1jul2020_" sheetId="38" r:id="rId36"/>
    <sheet name="AMT_h_da6_2_2jul2020_" sheetId="33" r:id="rId37"/>
    <sheet name="AMT_h_cl6_2_2jul2020_" sheetId="34" r:id="rId38"/>
    <sheet name="AMT_h_pt6_2_2jul2020_" sheetId="35" r:id="rId39"/>
    <sheet name="AMT_h_mo6_2_2jul2020_" sheetId="36" r:id="rId40"/>
    <sheet name="AMT_h_la12_2_2jul2020_" sheetId="31" r:id="rId41"/>
    <sheet name="AMT_h_da12_2_2jul2020_" sheetId="32" r:id="rId42"/>
    <sheet name="AMT_h_cl12_02_3aug2020_" sheetId="138" r:id="rId43"/>
    <sheet name="AMT_s_pt12_2_3jul2020_" sheetId="20" r:id="rId44"/>
    <sheet name="AMT_s_mo12_2_3jul2020_" sheetId="19" r:id="rId45"/>
    <sheet name="AMT_s_la24_2_3jul2020_" sheetId="22" r:id="rId46"/>
    <sheet name="AMT_h_da24_2_31jul2020_" sheetId="130" r:id="rId47"/>
    <sheet name="AMT_s_cl24_2_3jul2020_" sheetId="23" r:id="rId48"/>
    <sheet name="AMT_b_pt24_2_5jul2020_" sheetId="77" r:id="rId49"/>
    <sheet name="AMT_b_mo24_2_5jul2020_" sheetId="66" r:id="rId50"/>
    <sheet name="AMT_b_la.5_3_5jul2020_" sheetId="69" r:id="rId51"/>
    <sheet name="AMT_b_da.5_3_5jul2020_" sheetId="70" r:id="rId52"/>
    <sheet name="AMT_b_cl.5_3_5jul2020_" sheetId="68" r:id="rId53"/>
    <sheet name="AMT_b_pt.5_3_5jul2020_" sheetId="71" r:id="rId54"/>
    <sheet name="AMT_h_mo.5_3_6jul2020_" sheetId="53" r:id="rId55"/>
    <sheet name="AMT_h_la2_3_6jul2020_" sheetId="54" r:id="rId56"/>
    <sheet name="AMT_h_da2_3_6jul2020_" sheetId="55" r:id="rId57"/>
    <sheet name="AMT_h_cl2_3_6jul2020_" sheetId="78" r:id="rId58"/>
    <sheet name="AMT_h_pt2_3_6jul2020_" sheetId="57" r:id="rId59"/>
    <sheet name="AMT_h_mo2_3_6jul2020_" sheetId="56" r:id="rId60"/>
    <sheet name="AMT_b_la6_03_4aug2020_" sheetId="140" r:id="rId61"/>
    <sheet name="AMT_s_da6_3_7jul2020_" sheetId="42" r:id="rId62"/>
    <sheet name="AMT_s_cl6_3_7jul2020_" sheetId="39" r:id="rId63"/>
    <sheet name="AMT_s_pt6_3_7jul2020_" sheetId="40" r:id="rId64"/>
    <sheet name="AMT_s_mo6_3_7jul2020_" sheetId="41" r:id="rId65"/>
    <sheet name="AMT_s_la12_3_7jul2020_" sheetId="52" r:id="rId66"/>
    <sheet name="AMT_b_da12_3_8jul2020_" sheetId="72" r:id="rId67"/>
    <sheet name="AMT_b_cl12_3_8jul2020_" sheetId="73" r:id="rId68"/>
    <sheet name="AMT_b_pt12_3_8jul2020_" sheetId="74" r:id="rId69"/>
    <sheet name="AMT_b_mo12_3_8jul2020_" sheetId="75" r:id="rId70"/>
    <sheet name="AMT_b_la24_3_8jul2020_" sheetId="76" r:id="rId71"/>
    <sheet name="AMT_b_da24_3_8jul2020_" sheetId="67" r:id="rId72"/>
    <sheet name="ATM_h_cl24_3_9jul2020_" sheetId="59" r:id="rId73"/>
    <sheet name="ATM_h_pt24_3_9jul2020_" sheetId="58" r:id="rId74"/>
    <sheet name="ATM_h_mo24_3_9jul2020_" sheetId="60" r:id="rId75"/>
    <sheet name="ATM_h_la.5_4_9jul2020_" sheetId="61" r:id="rId76"/>
    <sheet name="ATM_h_da.5_4_9jul2020_" sheetId="62" r:id="rId77"/>
    <sheet name="ATM_h_cl.5_4_9jul2020_" sheetId="63" r:id="rId78"/>
    <sheet name="AMT_s_pt.5_04_3aug2020_" sheetId="137" r:id="rId79"/>
    <sheet name="AMT_s_mo.5_4_9jul2020_" sheetId="45" r:id="rId80"/>
    <sheet name="AMT_h_la2_04_2aug2020_" sheetId="131" r:id="rId81"/>
    <sheet name="AMT_s_da2_4_10jul2020_" sheetId="47" r:id="rId82"/>
    <sheet name="AMT_s_cl2_4_10jul2020_" sheetId="48" r:id="rId83"/>
    <sheet name="AMT_s_pt2_04_25aug2020_" sheetId="145" r:id="rId84"/>
    <sheet name="AMT_b_mo2_04_25aug2020_" sheetId="144" r:id="rId85"/>
    <sheet name="AMT_s_la6_4_10jul2020_" sheetId="51" r:id="rId86"/>
    <sheet name="AMT_b_da6_4_19jul2020_" sheetId="93" r:id="rId87"/>
    <sheet name="AMT_b_cl6_04_2aug2020_" sheetId="134" r:id="rId88"/>
    <sheet name="AMT_s_pt6_4_20jul2020_" sheetId="85" r:id="rId89"/>
    <sheet name="AMT_s_mo6_4_20jul2020_" sheetId="86" r:id="rId90"/>
    <sheet name="AMT_s_la12_4_20jul2020_" sheetId="82" r:id="rId91"/>
    <sheet name="AMT_b_da12_04_25aug2020_" sheetId="142" r:id="rId92"/>
    <sheet name="AMT_s_cl12_04_25aug2020_" sheetId="143" r:id="rId93"/>
    <sheet name="AMT_h_pt12_4_21jul202_" sheetId="81" r:id="rId94"/>
    <sheet name="AMT_h_mo12_4_21jul202_" sheetId="87" r:id="rId95"/>
    <sheet name="AMT_h_la24_4_21jul202_" sheetId="88" r:id="rId96"/>
    <sheet name="AMT_h_da24_4_21jul202_" sheetId="89" r:id="rId97"/>
    <sheet name="AMT_h_cl24_4_21jul202_" sheetId="90" r:id="rId98"/>
    <sheet name="AMT_h_pt24_4_21jul202_" sheetId="91" r:id="rId99"/>
    <sheet name="AMT_s_mo24_04_3aug2020_" sheetId="135" r:id="rId100"/>
    <sheet name="AMT_h_la.5_5_27jul2020_" sheetId="128" r:id="rId101"/>
    <sheet name="AMT_h_da.5_5_27jul2020_" sheetId="127" r:id="rId102"/>
    <sheet name="AMT_h_cl.5_5_27jul2020_" sheetId="126" r:id="rId103"/>
    <sheet name="AMT_h_pt.5_5_27jul2020_" sheetId="125" r:id="rId104"/>
    <sheet name="AMT_s_mo.5_5_28jul2020_" sheetId="124" r:id="rId105"/>
    <sheet name="AMT_s_la2_5_28jul2020_" sheetId="123" r:id="rId106"/>
    <sheet name="AMT_b_da2_5_19jul2020_" sheetId="94" r:id="rId107"/>
    <sheet name="AMT_b_cl2_5_19jul2020_" sheetId="95" r:id="rId108"/>
    <sheet name="AMT_b_pt2_5_19jul2020_" sheetId="96" r:id="rId109"/>
    <sheet name="AMT_b_mo2_5_19jul2020_" sheetId="97" r:id="rId110"/>
    <sheet name="AMT_b_la6_5_19jul2020_" sheetId="92" r:id="rId111"/>
    <sheet name="AMT_b_da6_5_29jul2020_" sheetId="122" r:id="rId112"/>
    <sheet name="AMT_b_cl6_5_29jul2020_" sheetId="121" r:id="rId113"/>
    <sheet name="AMT_b_pt6_5_29jul2020_" sheetId="120" r:id="rId114"/>
    <sheet name="AMT_b_mo6_5_29jul2020_" sheetId="119" r:id="rId115"/>
    <sheet name="AMT_b_la12_5_29jul2020_" sheetId="117" r:id="rId116"/>
    <sheet name="AMT_s_da12_5_30jul2020_" sheetId="118" r:id="rId117"/>
    <sheet name="AMT_h_cl12_05_2aug2020_" sheetId="133" r:id="rId118"/>
    <sheet name="AMT_s_pt12_5_25jul2020_" sheetId="101" r:id="rId119"/>
    <sheet name="AMT_s_mo12_5_25jul2020_" sheetId="103" r:id="rId120"/>
    <sheet name="AMT_s_la24_5_25jul2020_" sheetId="100" r:id="rId121"/>
    <sheet name="AMT_h_da24_05_3aug2020_" sheetId="136" r:id="rId122"/>
    <sheet name="AMT_s_cl24_5_25jul2020_" sheetId="98" r:id="rId123"/>
    <sheet name="AMT_h_pt24_5_27jul2020_" sheetId="116" r:id="rId124"/>
    <sheet name="AMT_h_mo24_5_27jul2020_" sheetId="115" r:id="rId125"/>
  </sheets>
  <calcPr calcId="181029"/>
</workbook>
</file>

<file path=xl/calcChain.xml><?xml version="1.0" encoding="utf-8"?>
<calcChain xmlns="http://schemas.openxmlformats.org/spreadsheetml/2006/main">
  <c r="K51" i="115" l="1"/>
  <c r="K50" i="115"/>
  <c r="K49" i="115"/>
  <c r="K48" i="115"/>
  <c r="K47" i="115"/>
  <c r="K46" i="115"/>
  <c r="K45" i="115"/>
  <c r="K44" i="115"/>
  <c r="K43" i="115"/>
  <c r="K42" i="115"/>
  <c r="K41" i="115"/>
  <c r="K40" i="115"/>
  <c r="K39" i="115"/>
  <c r="K38" i="115"/>
  <c r="K37" i="115"/>
  <c r="K36" i="115"/>
  <c r="K35" i="115"/>
  <c r="K34" i="115"/>
  <c r="K33" i="115"/>
  <c r="K32" i="115"/>
  <c r="K31" i="115"/>
  <c r="K30" i="115"/>
  <c r="K29" i="115"/>
  <c r="K28" i="115"/>
  <c r="K27" i="115"/>
  <c r="K26" i="115"/>
  <c r="K25" i="115"/>
  <c r="K24" i="115"/>
  <c r="K23" i="115"/>
  <c r="K22" i="115"/>
  <c r="K21" i="115"/>
  <c r="K20" i="115"/>
  <c r="K19" i="115"/>
  <c r="K18" i="115"/>
  <c r="K51" i="116"/>
  <c r="K50" i="116"/>
  <c r="K49" i="116"/>
  <c r="K48" i="116"/>
  <c r="K47" i="116"/>
  <c r="K46" i="116"/>
  <c r="K45" i="116"/>
  <c r="K44" i="116"/>
  <c r="K43" i="116"/>
  <c r="K42" i="116"/>
  <c r="K41" i="116"/>
  <c r="K40" i="116"/>
  <c r="K39" i="116"/>
  <c r="K38" i="116"/>
  <c r="K37" i="116"/>
  <c r="K36" i="116"/>
  <c r="K35" i="116"/>
  <c r="K34" i="116"/>
  <c r="K33" i="116"/>
  <c r="K32" i="116"/>
  <c r="K31" i="116"/>
  <c r="K30" i="116"/>
  <c r="K29" i="116"/>
  <c r="K28" i="116"/>
  <c r="K27" i="116"/>
  <c r="K26" i="116"/>
  <c r="K25" i="116"/>
  <c r="K24" i="116"/>
  <c r="K23" i="116"/>
  <c r="K22" i="116"/>
  <c r="K21" i="116"/>
  <c r="K20" i="116"/>
  <c r="K19" i="116"/>
  <c r="K18" i="116"/>
  <c r="K51" i="98"/>
  <c r="K50" i="98"/>
  <c r="K49" i="98"/>
  <c r="K48" i="98"/>
  <c r="K47" i="98"/>
  <c r="K46" i="98"/>
  <c r="K45" i="98"/>
  <c r="K44" i="98"/>
  <c r="K43" i="98"/>
  <c r="K42" i="98"/>
  <c r="K41" i="98"/>
  <c r="K40" i="98"/>
  <c r="K39" i="98"/>
  <c r="K38" i="98"/>
  <c r="K37" i="98"/>
  <c r="K36" i="98"/>
  <c r="K35" i="98"/>
  <c r="K34" i="98"/>
  <c r="K33" i="98"/>
  <c r="K32" i="98"/>
  <c r="K31" i="98"/>
  <c r="K30" i="98"/>
  <c r="K29" i="98"/>
  <c r="K28" i="98"/>
  <c r="K27" i="98"/>
  <c r="K26" i="98"/>
  <c r="K25" i="98"/>
  <c r="K24" i="98"/>
  <c r="K23" i="98"/>
  <c r="K22" i="98"/>
  <c r="K21" i="98"/>
  <c r="K20" i="98"/>
  <c r="K19" i="98"/>
  <c r="K18" i="98"/>
  <c r="K51" i="136"/>
  <c r="K50" i="136"/>
  <c r="K49" i="136"/>
  <c r="K48" i="136"/>
  <c r="K47" i="136"/>
  <c r="K46" i="136"/>
  <c r="K45" i="136"/>
  <c r="K44" i="136"/>
  <c r="K43" i="136"/>
  <c r="K42" i="136"/>
  <c r="K41" i="136"/>
  <c r="K40" i="136"/>
  <c r="K39" i="136"/>
  <c r="K38" i="136"/>
  <c r="K37" i="136"/>
  <c r="K36" i="136"/>
  <c r="K35" i="136"/>
  <c r="K34" i="136"/>
  <c r="K33" i="136"/>
  <c r="K32" i="136"/>
  <c r="K31" i="136"/>
  <c r="K30" i="136"/>
  <c r="K29" i="136"/>
  <c r="K28" i="136"/>
  <c r="K27" i="136"/>
  <c r="K26" i="136"/>
  <c r="K25" i="136"/>
  <c r="K24" i="136"/>
  <c r="K23" i="136"/>
  <c r="K22" i="136"/>
  <c r="K21" i="136"/>
  <c r="K20" i="136"/>
  <c r="K19" i="136"/>
  <c r="K18" i="136"/>
  <c r="K51" i="100"/>
  <c r="K50" i="100"/>
  <c r="K49" i="100"/>
  <c r="K48" i="100"/>
  <c r="K47" i="100"/>
  <c r="K46" i="100"/>
  <c r="K45" i="100"/>
  <c r="K44" i="100"/>
  <c r="K43" i="100"/>
  <c r="K42" i="100"/>
  <c r="K41" i="100"/>
  <c r="K40" i="100"/>
  <c r="K39" i="100"/>
  <c r="K38" i="100"/>
  <c r="K37" i="100"/>
  <c r="K36" i="100"/>
  <c r="K35" i="100"/>
  <c r="K34" i="100"/>
  <c r="K33" i="100"/>
  <c r="K32" i="100"/>
  <c r="K31" i="100"/>
  <c r="K30" i="100"/>
  <c r="K29" i="100"/>
  <c r="K28" i="100"/>
  <c r="K27" i="100"/>
  <c r="K26" i="100"/>
  <c r="K25" i="100"/>
  <c r="K24" i="100"/>
  <c r="K23" i="100"/>
  <c r="K22" i="100"/>
  <c r="K21" i="100"/>
  <c r="K20" i="100"/>
  <c r="K19" i="100"/>
  <c r="K18" i="100"/>
  <c r="K51" i="101"/>
  <c r="K50" i="101"/>
  <c r="K49" i="101"/>
  <c r="K48" i="101"/>
  <c r="K47" i="101"/>
  <c r="K46" i="101"/>
  <c r="K45" i="101"/>
  <c r="K44" i="101"/>
  <c r="K43" i="101"/>
  <c r="K42" i="101"/>
  <c r="K41" i="101"/>
  <c r="K40" i="101"/>
  <c r="K39" i="101"/>
  <c r="K38" i="101"/>
  <c r="K37" i="101"/>
  <c r="K36" i="101"/>
  <c r="K35" i="101"/>
  <c r="K34" i="101"/>
  <c r="K33" i="101"/>
  <c r="K32" i="101"/>
  <c r="K31" i="101"/>
  <c r="K30" i="101"/>
  <c r="K29" i="101"/>
  <c r="K28" i="101"/>
  <c r="K27" i="101"/>
  <c r="K26" i="101"/>
  <c r="K25" i="101"/>
  <c r="K24" i="101"/>
  <c r="K23" i="101"/>
  <c r="K22" i="101"/>
  <c r="K21" i="101"/>
  <c r="K20" i="101"/>
  <c r="K19" i="101"/>
  <c r="K18" i="101"/>
  <c r="K51" i="133"/>
  <c r="K50" i="133"/>
  <c r="K49" i="133"/>
  <c r="K48" i="133"/>
  <c r="K47" i="133"/>
  <c r="K46" i="133"/>
  <c r="K45" i="133"/>
  <c r="K44" i="133"/>
  <c r="K43" i="133"/>
  <c r="K42" i="133"/>
  <c r="K41" i="133"/>
  <c r="K40" i="133"/>
  <c r="K39" i="133"/>
  <c r="K38" i="133"/>
  <c r="K37" i="133"/>
  <c r="K36" i="133"/>
  <c r="K35" i="133"/>
  <c r="K34" i="133"/>
  <c r="K33" i="133"/>
  <c r="K32" i="133"/>
  <c r="K31" i="133"/>
  <c r="K30" i="133"/>
  <c r="K29" i="133"/>
  <c r="K28" i="133"/>
  <c r="K27" i="133"/>
  <c r="K26" i="133"/>
  <c r="K25" i="133"/>
  <c r="K24" i="133"/>
  <c r="K23" i="133"/>
  <c r="K22" i="133"/>
  <c r="K21" i="133"/>
  <c r="K20" i="133"/>
  <c r="K19" i="133"/>
  <c r="K18" i="133"/>
  <c r="K51" i="118"/>
  <c r="K50" i="118"/>
  <c r="K49" i="118"/>
  <c r="K48" i="118"/>
  <c r="K47" i="118"/>
  <c r="K46" i="118"/>
  <c r="K45" i="118"/>
  <c r="K44" i="118"/>
  <c r="K43" i="118"/>
  <c r="K42" i="118"/>
  <c r="K41" i="118"/>
  <c r="K40" i="118"/>
  <c r="K39" i="118"/>
  <c r="K38" i="118"/>
  <c r="K37" i="118"/>
  <c r="K36" i="118"/>
  <c r="K35" i="118"/>
  <c r="K34" i="118"/>
  <c r="K33" i="118"/>
  <c r="K32" i="118"/>
  <c r="K31" i="118"/>
  <c r="K30" i="118"/>
  <c r="K29" i="118"/>
  <c r="K28" i="118"/>
  <c r="K27" i="118"/>
  <c r="K26" i="118"/>
  <c r="K25" i="118"/>
  <c r="K24" i="118"/>
  <c r="K23" i="118"/>
  <c r="K22" i="118"/>
  <c r="K21" i="118"/>
  <c r="K20" i="118"/>
  <c r="K19" i="118"/>
  <c r="K18" i="118"/>
  <c r="K51" i="117"/>
  <c r="K50" i="117"/>
  <c r="K49" i="117"/>
  <c r="K48" i="117"/>
  <c r="K47" i="117"/>
  <c r="K46" i="117"/>
  <c r="K45" i="117"/>
  <c r="K44" i="117"/>
  <c r="K43" i="117"/>
  <c r="K42" i="117"/>
  <c r="K41" i="117"/>
  <c r="K40" i="117"/>
  <c r="K39" i="117"/>
  <c r="K38" i="117"/>
  <c r="K37" i="117"/>
  <c r="K36" i="117"/>
  <c r="K35" i="117"/>
  <c r="K34" i="117"/>
  <c r="K33" i="117"/>
  <c r="K32" i="117"/>
  <c r="K31" i="117"/>
  <c r="K30" i="117"/>
  <c r="K29" i="117"/>
  <c r="K28" i="117"/>
  <c r="K27" i="117"/>
  <c r="K26" i="117"/>
  <c r="K25" i="117"/>
  <c r="K24" i="117"/>
  <c r="K23" i="117"/>
  <c r="K22" i="117"/>
  <c r="K21" i="117"/>
  <c r="K20" i="117"/>
  <c r="K19" i="117"/>
  <c r="K18" i="117"/>
  <c r="K51" i="119"/>
  <c r="K50" i="119"/>
  <c r="K49" i="119"/>
  <c r="K48" i="119"/>
  <c r="K47" i="119"/>
  <c r="K46" i="119"/>
  <c r="K45" i="119"/>
  <c r="K44" i="119"/>
  <c r="K43" i="119"/>
  <c r="K42" i="119"/>
  <c r="K41" i="119"/>
  <c r="K40" i="119"/>
  <c r="K39" i="119"/>
  <c r="K38" i="119"/>
  <c r="K37" i="119"/>
  <c r="K36" i="119"/>
  <c r="K35" i="119"/>
  <c r="K34" i="119"/>
  <c r="K33" i="119"/>
  <c r="K32" i="119"/>
  <c r="K31" i="119"/>
  <c r="K30" i="119"/>
  <c r="K29" i="119"/>
  <c r="K28" i="119"/>
  <c r="K27" i="119"/>
  <c r="K26" i="119"/>
  <c r="K25" i="119"/>
  <c r="K24" i="119"/>
  <c r="K23" i="119"/>
  <c r="K22" i="119"/>
  <c r="K21" i="119"/>
  <c r="K20" i="119"/>
  <c r="K19" i="119"/>
  <c r="K18" i="119"/>
  <c r="K51" i="120"/>
  <c r="K50" i="120"/>
  <c r="K49" i="120"/>
  <c r="K48" i="120"/>
  <c r="K47" i="120"/>
  <c r="K46" i="120"/>
  <c r="K45" i="120"/>
  <c r="K44" i="120"/>
  <c r="K43" i="120"/>
  <c r="K42" i="120"/>
  <c r="K41" i="120"/>
  <c r="K40" i="120"/>
  <c r="K39" i="120"/>
  <c r="K38" i="120"/>
  <c r="K37" i="120"/>
  <c r="K36" i="120"/>
  <c r="K35" i="120"/>
  <c r="K34" i="120"/>
  <c r="K33" i="120"/>
  <c r="K32" i="120"/>
  <c r="K31" i="120"/>
  <c r="K30" i="120"/>
  <c r="K29" i="120"/>
  <c r="K28" i="120"/>
  <c r="K27" i="120"/>
  <c r="K26" i="120"/>
  <c r="K25" i="120"/>
  <c r="K24" i="120"/>
  <c r="K23" i="120"/>
  <c r="K22" i="120"/>
  <c r="K21" i="120"/>
  <c r="K20" i="120"/>
  <c r="K19" i="120"/>
  <c r="K18" i="120"/>
  <c r="K51" i="121"/>
  <c r="K50" i="121"/>
  <c r="K49" i="121"/>
  <c r="K48" i="121"/>
  <c r="K47" i="121"/>
  <c r="K46" i="121"/>
  <c r="K45" i="121"/>
  <c r="K44" i="121"/>
  <c r="K43" i="121"/>
  <c r="K42" i="121"/>
  <c r="K41" i="121"/>
  <c r="K40" i="121"/>
  <c r="K39" i="121"/>
  <c r="K38" i="121"/>
  <c r="K37" i="121"/>
  <c r="K36" i="121"/>
  <c r="K35" i="121"/>
  <c r="K34" i="121"/>
  <c r="K33" i="121"/>
  <c r="K32" i="121"/>
  <c r="K31" i="121"/>
  <c r="K30" i="121"/>
  <c r="K29" i="121"/>
  <c r="K28" i="121"/>
  <c r="K27" i="121"/>
  <c r="K26" i="121"/>
  <c r="K25" i="121"/>
  <c r="K24" i="121"/>
  <c r="K23" i="121"/>
  <c r="K22" i="121"/>
  <c r="K21" i="121"/>
  <c r="K20" i="121"/>
  <c r="K19" i="121"/>
  <c r="K18" i="121"/>
  <c r="K51" i="122"/>
  <c r="K50" i="122"/>
  <c r="K49" i="122"/>
  <c r="K48" i="122"/>
  <c r="K47" i="122"/>
  <c r="K46" i="122"/>
  <c r="K45" i="122"/>
  <c r="K44" i="122"/>
  <c r="K43" i="122"/>
  <c r="K42" i="122"/>
  <c r="K41" i="122"/>
  <c r="K40" i="122"/>
  <c r="K39" i="122"/>
  <c r="K38" i="122"/>
  <c r="K37" i="122"/>
  <c r="K36" i="122"/>
  <c r="K35" i="122"/>
  <c r="K34" i="122"/>
  <c r="K33" i="122"/>
  <c r="K32" i="122"/>
  <c r="K31" i="122"/>
  <c r="K30" i="122"/>
  <c r="K29" i="122"/>
  <c r="K28" i="122"/>
  <c r="K27" i="122"/>
  <c r="K26" i="122"/>
  <c r="K25" i="122"/>
  <c r="K24" i="122"/>
  <c r="K23" i="122"/>
  <c r="K22" i="122"/>
  <c r="K21" i="122"/>
  <c r="K20" i="122"/>
  <c r="K19" i="122"/>
  <c r="K18" i="122"/>
  <c r="K51" i="92"/>
  <c r="K50" i="92"/>
  <c r="K49" i="92"/>
  <c r="K48" i="92"/>
  <c r="K47" i="92"/>
  <c r="K46" i="92"/>
  <c r="K45" i="92"/>
  <c r="K44" i="92"/>
  <c r="K43" i="92"/>
  <c r="K42" i="92"/>
  <c r="K41" i="92"/>
  <c r="K40" i="92"/>
  <c r="K39" i="92"/>
  <c r="K38" i="92"/>
  <c r="K37" i="92"/>
  <c r="K36" i="92"/>
  <c r="K35" i="92"/>
  <c r="K34" i="92"/>
  <c r="K33" i="92"/>
  <c r="K32" i="92"/>
  <c r="K31" i="92"/>
  <c r="K30" i="92"/>
  <c r="K29" i="92"/>
  <c r="K28" i="92"/>
  <c r="K27" i="92"/>
  <c r="K26" i="92"/>
  <c r="K25" i="92"/>
  <c r="K24" i="92"/>
  <c r="K23" i="92"/>
  <c r="K22" i="92"/>
  <c r="K21" i="92"/>
  <c r="K20" i="92"/>
  <c r="K19" i="92"/>
  <c r="K18" i="92"/>
  <c r="K51" i="97"/>
  <c r="K50" i="97"/>
  <c r="K49" i="97"/>
  <c r="K48" i="97"/>
  <c r="K47" i="97"/>
  <c r="K46" i="97"/>
  <c r="K45" i="97"/>
  <c r="K44" i="97"/>
  <c r="K43" i="97"/>
  <c r="K42" i="97"/>
  <c r="K41" i="97"/>
  <c r="K40" i="97"/>
  <c r="K39" i="97"/>
  <c r="K38" i="97"/>
  <c r="K37" i="97"/>
  <c r="K36" i="97"/>
  <c r="K35" i="97"/>
  <c r="K34" i="97"/>
  <c r="K33" i="97"/>
  <c r="K32" i="97"/>
  <c r="K31" i="97"/>
  <c r="K30" i="97"/>
  <c r="K29" i="97"/>
  <c r="K28" i="97"/>
  <c r="K27" i="97"/>
  <c r="K26" i="97"/>
  <c r="K25" i="97"/>
  <c r="K24" i="97"/>
  <c r="K23" i="97"/>
  <c r="K22" i="97"/>
  <c r="K21" i="97"/>
  <c r="K20" i="97"/>
  <c r="K19" i="97"/>
  <c r="K18" i="97"/>
  <c r="K51" i="96"/>
  <c r="K50" i="96"/>
  <c r="K49" i="96"/>
  <c r="K48" i="96"/>
  <c r="K47" i="96"/>
  <c r="K46" i="96"/>
  <c r="K45" i="96"/>
  <c r="K44" i="96"/>
  <c r="K43" i="96"/>
  <c r="K42" i="96"/>
  <c r="K41" i="96"/>
  <c r="K40" i="96"/>
  <c r="K39" i="96"/>
  <c r="K38" i="96"/>
  <c r="K37" i="96"/>
  <c r="K36" i="96"/>
  <c r="K35" i="96"/>
  <c r="K34" i="96"/>
  <c r="K33" i="96"/>
  <c r="K32" i="96"/>
  <c r="K31" i="96"/>
  <c r="K30" i="96"/>
  <c r="K29" i="96"/>
  <c r="K28" i="96"/>
  <c r="K27" i="96"/>
  <c r="K26" i="96"/>
  <c r="K25" i="96"/>
  <c r="K24" i="96"/>
  <c r="K23" i="96"/>
  <c r="K22" i="96"/>
  <c r="K21" i="96"/>
  <c r="K20" i="96"/>
  <c r="K19" i="96"/>
  <c r="K18" i="96"/>
  <c r="K51" i="95"/>
  <c r="K50" i="95"/>
  <c r="K49" i="95"/>
  <c r="K48" i="95"/>
  <c r="K47" i="95"/>
  <c r="K46" i="95"/>
  <c r="K45" i="95"/>
  <c r="K44" i="95"/>
  <c r="K43" i="95"/>
  <c r="K42" i="95"/>
  <c r="K41" i="95"/>
  <c r="K40" i="95"/>
  <c r="K39" i="95"/>
  <c r="K38" i="95"/>
  <c r="K37" i="95"/>
  <c r="K36" i="95"/>
  <c r="K35" i="95"/>
  <c r="K34" i="95"/>
  <c r="K33" i="95"/>
  <c r="K32" i="95"/>
  <c r="K31" i="95"/>
  <c r="K30" i="95"/>
  <c r="K29" i="95"/>
  <c r="K28" i="95"/>
  <c r="K27" i="95"/>
  <c r="K26" i="95"/>
  <c r="K25" i="95"/>
  <c r="K24" i="95"/>
  <c r="K23" i="95"/>
  <c r="K22" i="95"/>
  <c r="K21" i="95"/>
  <c r="K20" i="95"/>
  <c r="K19" i="95"/>
  <c r="K18" i="95"/>
  <c r="K51" i="94"/>
  <c r="K50" i="94"/>
  <c r="K49" i="94"/>
  <c r="K48" i="94"/>
  <c r="K47" i="94"/>
  <c r="K46" i="94"/>
  <c r="K45" i="94"/>
  <c r="K44" i="94"/>
  <c r="K43" i="94"/>
  <c r="K42" i="94"/>
  <c r="K41" i="94"/>
  <c r="K40" i="94"/>
  <c r="K39" i="94"/>
  <c r="K38" i="94"/>
  <c r="K37" i="94"/>
  <c r="K36" i="94"/>
  <c r="K35" i="94"/>
  <c r="K34" i="94"/>
  <c r="K33" i="94"/>
  <c r="K32" i="94"/>
  <c r="K31" i="94"/>
  <c r="K30" i="94"/>
  <c r="K29" i="94"/>
  <c r="K28" i="94"/>
  <c r="K27" i="94"/>
  <c r="K26" i="94"/>
  <c r="K25" i="94"/>
  <c r="K24" i="94"/>
  <c r="K23" i="94"/>
  <c r="K22" i="94"/>
  <c r="K21" i="94"/>
  <c r="K20" i="94"/>
  <c r="K19" i="94"/>
  <c r="K18" i="94"/>
  <c r="K51" i="123"/>
  <c r="K50" i="123"/>
  <c r="K49" i="123"/>
  <c r="K48" i="123"/>
  <c r="K47" i="123"/>
  <c r="K46" i="123"/>
  <c r="K45" i="123"/>
  <c r="K44" i="123"/>
  <c r="K43" i="123"/>
  <c r="K42" i="123"/>
  <c r="K41" i="123"/>
  <c r="K40" i="123"/>
  <c r="K39" i="123"/>
  <c r="K38" i="123"/>
  <c r="K37" i="123"/>
  <c r="K36" i="123"/>
  <c r="K35" i="123"/>
  <c r="K34" i="123"/>
  <c r="K33" i="123"/>
  <c r="K32" i="123"/>
  <c r="K31" i="123"/>
  <c r="K30" i="123"/>
  <c r="K29" i="123"/>
  <c r="K28" i="123"/>
  <c r="K27" i="123"/>
  <c r="K26" i="123"/>
  <c r="K25" i="123"/>
  <c r="K24" i="123"/>
  <c r="K23" i="123"/>
  <c r="K22" i="123"/>
  <c r="K21" i="123"/>
  <c r="K20" i="123"/>
  <c r="K19" i="123"/>
  <c r="K18" i="123"/>
  <c r="K51" i="124"/>
  <c r="K50" i="124"/>
  <c r="K49" i="124"/>
  <c r="K48" i="124"/>
  <c r="K47" i="124"/>
  <c r="K46" i="124"/>
  <c r="K45" i="124"/>
  <c r="K44" i="124"/>
  <c r="K43" i="124"/>
  <c r="K42" i="124"/>
  <c r="K41" i="124"/>
  <c r="K40" i="124"/>
  <c r="K39" i="124"/>
  <c r="K38" i="124"/>
  <c r="K37" i="124"/>
  <c r="K36" i="124"/>
  <c r="K35" i="124"/>
  <c r="K34" i="124"/>
  <c r="K33" i="124"/>
  <c r="K32" i="124"/>
  <c r="K31" i="124"/>
  <c r="K30" i="124"/>
  <c r="K29" i="124"/>
  <c r="K28" i="124"/>
  <c r="K27" i="124"/>
  <c r="K26" i="124"/>
  <c r="K25" i="124"/>
  <c r="K24" i="124"/>
  <c r="K23" i="124"/>
  <c r="K22" i="124"/>
  <c r="K21" i="124"/>
  <c r="K20" i="124"/>
  <c r="K19" i="124"/>
  <c r="K18" i="124"/>
  <c r="K51" i="125"/>
  <c r="K50" i="125"/>
  <c r="K49" i="125"/>
  <c r="K48" i="125"/>
  <c r="K47" i="125"/>
  <c r="K46" i="125"/>
  <c r="K45" i="125"/>
  <c r="K44" i="125"/>
  <c r="K43" i="125"/>
  <c r="K42" i="125"/>
  <c r="K41" i="125"/>
  <c r="K40" i="125"/>
  <c r="K39" i="125"/>
  <c r="K38" i="125"/>
  <c r="K37" i="125"/>
  <c r="K36" i="125"/>
  <c r="K35" i="125"/>
  <c r="K34" i="125"/>
  <c r="K33" i="125"/>
  <c r="K32" i="125"/>
  <c r="K31" i="125"/>
  <c r="K30" i="125"/>
  <c r="K29" i="125"/>
  <c r="K28" i="125"/>
  <c r="K27" i="125"/>
  <c r="K26" i="125"/>
  <c r="K25" i="125"/>
  <c r="K24" i="125"/>
  <c r="K23" i="125"/>
  <c r="K22" i="125"/>
  <c r="K21" i="125"/>
  <c r="K20" i="125"/>
  <c r="K19" i="125"/>
  <c r="K18" i="125"/>
  <c r="K51" i="126"/>
  <c r="K50" i="126"/>
  <c r="K49" i="126"/>
  <c r="K48" i="126"/>
  <c r="K47" i="126"/>
  <c r="K46" i="126"/>
  <c r="K45" i="126"/>
  <c r="K44" i="126"/>
  <c r="K43" i="126"/>
  <c r="K42" i="126"/>
  <c r="K41" i="126"/>
  <c r="K40" i="126"/>
  <c r="K39" i="126"/>
  <c r="K38" i="126"/>
  <c r="K37" i="126"/>
  <c r="K36" i="126"/>
  <c r="K35" i="126"/>
  <c r="K34" i="126"/>
  <c r="K33" i="126"/>
  <c r="K32" i="126"/>
  <c r="K31" i="126"/>
  <c r="K30" i="126"/>
  <c r="K29" i="126"/>
  <c r="K28" i="126"/>
  <c r="K27" i="126"/>
  <c r="K26" i="126"/>
  <c r="K25" i="126"/>
  <c r="K24" i="126"/>
  <c r="K23" i="126"/>
  <c r="K22" i="126"/>
  <c r="K21" i="126"/>
  <c r="K20" i="126"/>
  <c r="K19" i="126"/>
  <c r="K18" i="126"/>
  <c r="K51" i="127"/>
  <c r="K50" i="127"/>
  <c r="K49" i="127"/>
  <c r="K48" i="127"/>
  <c r="K47" i="127"/>
  <c r="K46" i="127"/>
  <c r="K45" i="127"/>
  <c r="K44" i="127"/>
  <c r="K43" i="127"/>
  <c r="K42" i="127"/>
  <c r="K41" i="127"/>
  <c r="K40" i="127"/>
  <c r="K39" i="127"/>
  <c r="K38" i="127"/>
  <c r="K37" i="127"/>
  <c r="K36" i="127"/>
  <c r="K35" i="127"/>
  <c r="K34" i="127"/>
  <c r="K33" i="127"/>
  <c r="K32" i="127"/>
  <c r="K31" i="127"/>
  <c r="K30" i="127"/>
  <c r="K29" i="127"/>
  <c r="K28" i="127"/>
  <c r="K27" i="127"/>
  <c r="K26" i="127"/>
  <c r="K25" i="127"/>
  <c r="K24" i="127"/>
  <c r="K23" i="127"/>
  <c r="K22" i="127"/>
  <c r="K21" i="127"/>
  <c r="K20" i="127"/>
  <c r="K19" i="127"/>
  <c r="K18" i="127"/>
  <c r="K51" i="128"/>
  <c r="K50" i="128"/>
  <c r="K49" i="128"/>
  <c r="K48" i="128"/>
  <c r="K47" i="128"/>
  <c r="K46" i="128"/>
  <c r="K45" i="128"/>
  <c r="K44" i="128"/>
  <c r="K43" i="128"/>
  <c r="K42" i="128"/>
  <c r="K41" i="128"/>
  <c r="K40" i="128"/>
  <c r="K39" i="128"/>
  <c r="K38" i="128"/>
  <c r="K37" i="128"/>
  <c r="K36" i="128"/>
  <c r="K35" i="128"/>
  <c r="K34" i="128"/>
  <c r="K33" i="128"/>
  <c r="K32" i="128"/>
  <c r="K31" i="128"/>
  <c r="K30" i="128"/>
  <c r="K29" i="128"/>
  <c r="K28" i="128"/>
  <c r="K27" i="128"/>
  <c r="K26" i="128"/>
  <c r="K25" i="128"/>
  <c r="K24" i="128"/>
  <c r="K23" i="128"/>
  <c r="K22" i="128"/>
  <c r="K21" i="128"/>
  <c r="K20" i="128"/>
  <c r="K19" i="128"/>
  <c r="K18" i="128"/>
  <c r="K51" i="91"/>
  <c r="K50" i="91"/>
  <c r="K49" i="91"/>
  <c r="K48" i="91"/>
  <c r="K47" i="91"/>
  <c r="K46" i="91"/>
  <c r="K45" i="91"/>
  <c r="K44" i="91"/>
  <c r="K43" i="91"/>
  <c r="K42" i="91"/>
  <c r="K41" i="91"/>
  <c r="K40" i="91"/>
  <c r="K39" i="91"/>
  <c r="K38" i="91"/>
  <c r="K37" i="91"/>
  <c r="K36" i="91"/>
  <c r="K35" i="91"/>
  <c r="K34" i="91"/>
  <c r="K33" i="91"/>
  <c r="K32" i="91"/>
  <c r="K31" i="91"/>
  <c r="K30" i="91"/>
  <c r="K29" i="91"/>
  <c r="K28" i="91"/>
  <c r="K27" i="91"/>
  <c r="K26" i="91"/>
  <c r="K25" i="91"/>
  <c r="K24" i="91"/>
  <c r="K23" i="91"/>
  <c r="K22" i="91"/>
  <c r="K21" i="91"/>
  <c r="K20" i="91"/>
  <c r="K19" i="91"/>
  <c r="K18" i="91"/>
  <c r="K51" i="90"/>
  <c r="K50" i="90"/>
  <c r="K49" i="90"/>
  <c r="K48" i="90"/>
  <c r="K47" i="90"/>
  <c r="K46" i="90"/>
  <c r="K45" i="90"/>
  <c r="K44" i="90"/>
  <c r="K43" i="90"/>
  <c r="K42" i="90"/>
  <c r="K41" i="90"/>
  <c r="K40" i="90"/>
  <c r="K39" i="90"/>
  <c r="K38" i="90"/>
  <c r="K37" i="90"/>
  <c r="K36" i="90"/>
  <c r="K35" i="90"/>
  <c r="K34" i="90"/>
  <c r="K33" i="90"/>
  <c r="K32" i="90"/>
  <c r="K31" i="90"/>
  <c r="K30" i="90"/>
  <c r="K29" i="90"/>
  <c r="K28" i="90"/>
  <c r="K27" i="90"/>
  <c r="K26" i="90"/>
  <c r="K25" i="90"/>
  <c r="K24" i="90"/>
  <c r="K23" i="90"/>
  <c r="K22" i="90"/>
  <c r="K21" i="90"/>
  <c r="K20" i="90"/>
  <c r="K19" i="90"/>
  <c r="K18" i="90"/>
  <c r="K51" i="89"/>
  <c r="K50" i="89"/>
  <c r="K49" i="89"/>
  <c r="K48" i="89"/>
  <c r="K47" i="89"/>
  <c r="K46" i="89"/>
  <c r="K45" i="89"/>
  <c r="K44" i="89"/>
  <c r="K43" i="89"/>
  <c r="K42" i="89"/>
  <c r="K41" i="89"/>
  <c r="K40" i="89"/>
  <c r="K39" i="89"/>
  <c r="K38" i="89"/>
  <c r="K37" i="89"/>
  <c r="K36" i="89"/>
  <c r="K35" i="89"/>
  <c r="K34" i="89"/>
  <c r="K33" i="89"/>
  <c r="K32" i="89"/>
  <c r="K31" i="89"/>
  <c r="K30" i="89"/>
  <c r="K29" i="89"/>
  <c r="K28" i="89"/>
  <c r="K27" i="89"/>
  <c r="K26" i="89"/>
  <c r="K25" i="89"/>
  <c r="K24" i="89"/>
  <c r="K23" i="89"/>
  <c r="K22" i="89"/>
  <c r="K21" i="89"/>
  <c r="K20" i="89"/>
  <c r="K19" i="89"/>
  <c r="K18" i="89"/>
  <c r="K51" i="88"/>
  <c r="K50" i="88"/>
  <c r="K49" i="88"/>
  <c r="K48" i="88"/>
  <c r="K47" i="88"/>
  <c r="K46" i="88"/>
  <c r="K45" i="88"/>
  <c r="K44" i="88"/>
  <c r="K43" i="88"/>
  <c r="K42" i="88"/>
  <c r="K41" i="88"/>
  <c r="K40" i="88"/>
  <c r="K39" i="88"/>
  <c r="K38" i="88"/>
  <c r="K37" i="88"/>
  <c r="K36" i="88"/>
  <c r="K35" i="88"/>
  <c r="K34" i="88"/>
  <c r="K33" i="88"/>
  <c r="K32" i="88"/>
  <c r="K31" i="88"/>
  <c r="K30" i="88"/>
  <c r="K29" i="88"/>
  <c r="K28" i="88"/>
  <c r="K27" i="88"/>
  <c r="K26" i="88"/>
  <c r="K25" i="88"/>
  <c r="K24" i="88"/>
  <c r="K23" i="88"/>
  <c r="K22" i="88"/>
  <c r="K21" i="88"/>
  <c r="K20" i="88"/>
  <c r="K19" i="88"/>
  <c r="K18" i="88"/>
  <c r="K51" i="87"/>
  <c r="K50" i="87"/>
  <c r="K49" i="87"/>
  <c r="K48" i="87"/>
  <c r="K47" i="87"/>
  <c r="K46" i="87"/>
  <c r="K45" i="87"/>
  <c r="K44" i="87"/>
  <c r="K43" i="87"/>
  <c r="K42" i="87"/>
  <c r="K41" i="87"/>
  <c r="K40" i="87"/>
  <c r="K39" i="87"/>
  <c r="K38" i="87"/>
  <c r="K37" i="87"/>
  <c r="K36" i="87"/>
  <c r="K35" i="87"/>
  <c r="K34" i="87"/>
  <c r="K33" i="87"/>
  <c r="K32" i="87"/>
  <c r="K31" i="87"/>
  <c r="K30" i="87"/>
  <c r="K29" i="87"/>
  <c r="K28" i="87"/>
  <c r="K27" i="87"/>
  <c r="K26" i="87"/>
  <c r="K25" i="87"/>
  <c r="K24" i="87"/>
  <c r="K23" i="87"/>
  <c r="K22" i="87"/>
  <c r="K21" i="87"/>
  <c r="K20" i="87"/>
  <c r="K19" i="87"/>
  <c r="K18" i="87"/>
  <c r="K51" i="81"/>
  <c r="K50" i="81"/>
  <c r="K49" i="81"/>
  <c r="K48" i="81"/>
  <c r="K47" i="81"/>
  <c r="K46" i="81"/>
  <c r="K45" i="81"/>
  <c r="K44" i="81"/>
  <c r="K43" i="81"/>
  <c r="K42" i="81"/>
  <c r="K41" i="81"/>
  <c r="K40" i="81"/>
  <c r="K39" i="81"/>
  <c r="K38" i="81"/>
  <c r="K37" i="81"/>
  <c r="K36" i="81"/>
  <c r="K35" i="81"/>
  <c r="K34" i="81"/>
  <c r="K33" i="81"/>
  <c r="K32" i="81"/>
  <c r="K31" i="81"/>
  <c r="K30" i="81"/>
  <c r="K29" i="81"/>
  <c r="K28" i="81"/>
  <c r="K27" i="81"/>
  <c r="K26" i="81"/>
  <c r="K25" i="81"/>
  <c r="K24" i="81"/>
  <c r="K23" i="81"/>
  <c r="K22" i="81"/>
  <c r="K21" i="81"/>
  <c r="K20" i="81"/>
  <c r="K19" i="81"/>
  <c r="K18" i="81"/>
  <c r="K51" i="143"/>
  <c r="K50" i="143"/>
  <c r="K49" i="143"/>
  <c r="K48" i="143"/>
  <c r="K47" i="143"/>
  <c r="K46" i="143"/>
  <c r="K45" i="143"/>
  <c r="K44" i="143"/>
  <c r="K43" i="143"/>
  <c r="K42" i="143"/>
  <c r="K41" i="143"/>
  <c r="K40" i="143"/>
  <c r="K39" i="143"/>
  <c r="K38" i="143"/>
  <c r="K37" i="143"/>
  <c r="K36" i="143"/>
  <c r="K35" i="143"/>
  <c r="K34" i="143"/>
  <c r="K33" i="143"/>
  <c r="K32" i="143"/>
  <c r="K31" i="143"/>
  <c r="K30" i="143"/>
  <c r="K29" i="143"/>
  <c r="K28" i="143"/>
  <c r="K27" i="143"/>
  <c r="K26" i="143"/>
  <c r="K25" i="143"/>
  <c r="K24" i="143"/>
  <c r="K23" i="143"/>
  <c r="K22" i="143"/>
  <c r="K21" i="143"/>
  <c r="K20" i="143"/>
  <c r="K19" i="143"/>
  <c r="K18" i="143"/>
  <c r="K51" i="142"/>
  <c r="K50" i="142"/>
  <c r="K49" i="142"/>
  <c r="K48" i="142"/>
  <c r="K47" i="142"/>
  <c r="K46" i="142"/>
  <c r="K45" i="142"/>
  <c r="K44" i="142"/>
  <c r="K43" i="142"/>
  <c r="K42" i="142"/>
  <c r="K41" i="142"/>
  <c r="K40" i="142"/>
  <c r="K39" i="142"/>
  <c r="K38" i="142"/>
  <c r="K37" i="142"/>
  <c r="K36" i="142"/>
  <c r="K35" i="142"/>
  <c r="K34" i="142"/>
  <c r="K33" i="142"/>
  <c r="K32" i="142"/>
  <c r="K31" i="142"/>
  <c r="K30" i="142"/>
  <c r="K29" i="142"/>
  <c r="K28" i="142"/>
  <c r="K27" i="142"/>
  <c r="K26" i="142"/>
  <c r="K25" i="142"/>
  <c r="K24" i="142"/>
  <c r="K23" i="142"/>
  <c r="K22" i="142"/>
  <c r="K21" i="142"/>
  <c r="K20" i="142"/>
  <c r="K19" i="142"/>
  <c r="K18" i="142"/>
  <c r="K51" i="82"/>
  <c r="K50" i="82"/>
  <c r="K49" i="82"/>
  <c r="K48" i="82"/>
  <c r="K47" i="82"/>
  <c r="K46" i="82"/>
  <c r="K45" i="82"/>
  <c r="K44" i="82"/>
  <c r="K43" i="82"/>
  <c r="K42" i="82"/>
  <c r="K41" i="82"/>
  <c r="K40" i="82"/>
  <c r="K39" i="82"/>
  <c r="K38" i="82"/>
  <c r="K37" i="82"/>
  <c r="K36" i="82"/>
  <c r="K35" i="82"/>
  <c r="K34" i="82"/>
  <c r="K33" i="82"/>
  <c r="K32" i="82"/>
  <c r="K31" i="82"/>
  <c r="K30" i="82"/>
  <c r="K29" i="82"/>
  <c r="K28" i="82"/>
  <c r="K27" i="82"/>
  <c r="K26" i="82"/>
  <c r="K25" i="82"/>
  <c r="K24" i="82"/>
  <c r="K23" i="82"/>
  <c r="K22" i="82"/>
  <c r="K21" i="82"/>
  <c r="K20" i="82"/>
  <c r="K19" i="82"/>
  <c r="K18" i="82"/>
  <c r="K51" i="86"/>
  <c r="K50" i="86"/>
  <c r="K49" i="86"/>
  <c r="K48" i="86"/>
  <c r="K47" i="86"/>
  <c r="K46" i="86"/>
  <c r="K45" i="86"/>
  <c r="K44" i="86"/>
  <c r="K43" i="86"/>
  <c r="K42" i="86"/>
  <c r="K41" i="86"/>
  <c r="K40" i="86"/>
  <c r="K39" i="86"/>
  <c r="K38" i="86"/>
  <c r="K37" i="86"/>
  <c r="K36" i="86"/>
  <c r="K35" i="86"/>
  <c r="K34" i="86"/>
  <c r="K33" i="86"/>
  <c r="K32" i="86"/>
  <c r="K31" i="86"/>
  <c r="K30" i="86"/>
  <c r="K29" i="86"/>
  <c r="K28" i="86"/>
  <c r="K27" i="86"/>
  <c r="K26" i="86"/>
  <c r="K25" i="86"/>
  <c r="K24" i="86"/>
  <c r="K23" i="86"/>
  <c r="K22" i="86"/>
  <c r="K21" i="86"/>
  <c r="K20" i="86"/>
  <c r="K19" i="86"/>
  <c r="K18" i="86"/>
  <c r="K51" i="85"/>
  <c r="K50" i="85"/>
  <c r="K49" i="85"/>
  <c r="K48" i="85"/>
  <c r="K47" i="85"/>
  <c r="K46" i="85"/>
  <c r="K45" i="85"/>
  <c r="K44" i="85"/>
  <c r="K43" i="85"/>
  <c r="K42" i="85"/>
  <c r="K41" i="85"/>
  <c r="K40" i="85"/>
  <c r="K39" i="85"/>
  <c r="K38" i="85"/>
  <c r="K37" i="85"/>
  <c r="K36" i="85"/>
  <c r="K35" i="85"/>
  <c r="K34" i="85"/>
  <c r="K33" i="85"/>
  <c r="K32" i="85"/>
  <c r="K31" i="85"/>
  <c r="K30" i="85"/>
  <c r="K29" i="85"/>
  <c r="K28" i="85"/>
  <c r="K27" i="85"/>
  <c r="K26" i="85"/>
  <c r="K25" i="85"/>
  <c r="K24" i="85"/>
  <c r="K23" i="85"/>
  <c r="K22" i="85"/>
  <c r="K21" i="85"/>
  <c r="K20" i="85"/>
  <c r="K19" i="85"/>
  <c r="K18" i="85"/>
  <c r="K51" i="134"/>
  <c r="K50" i="134"/>
  <c r="K49" i="134"/>
  <c r="K48" i="134"/>
  <c r="K47" i="134"/>
  <c r="K46" i="134"/>
  <c r="K45" i="134"/>
  <c r="K44" i="134"/>
  <c r="K43" i="134"/>
  <c r="K42" i="134"/>
  <c r="K41" i="134"/>
  <c r="K40" i="134"/>
  <c r="K39" i="134"/>
  <c r="K38" i="134"/>
  <c r="K37" i="134"/>
  <c r="K36" i="134"/>
  <c r="K35" i="134"/>
  <c r="K34" i="134"/>
  <c r="K33" i="134"/>
  <c r="K32" i="134"/>
  <c r="K31" i="134"/>
  <c r="K30" i="134"/>
  <c r="K29" i="134"/>
  <c r="K28" i="134"/>
  <c r="K27" i="134"/>
  <c r="K26" i="134"/>
  <c r="K25" i="134"/>
  <c r="K24" i="134"/>
  <c r="K23" i="134"/>
  <c r="K22" i="134"/>
  <c r="K21" i="134"/>
  <c r="K20" i="134"/>
  <c r="K19" i="134"/>
  <c r="K18" i="134"/>
  <c r="K51" i="93"/>
  <c r="K50" i="93"/>
  <c r="K49" i="93"/>
  <c r="K48" i="93"/>
  <c r="K47" i="93"/>
  <c r="K46" i="93"/>
  <c r="K45" i="93"/>
  <c r="K44" i="93"/>
  <c r="K43" i="93"/>
  <c r="K42" i="93"/>
  <c r="K41" i="93"/>
  <c r="K40" i="93"/>
  <c r="K39" i="93"/>
  <c r="K38" i="93"/>
  <c r="K37" i="93"/>
  <c r="K36" i="93"/>
  <c r="K35" i="93"/>
  <c r="K34" i="93"/>
  <c r="K33" i="93"/>
  <c r="K32" i="93"/>
  <c r="K31" i="93"/>
  <c r="K30" i="93"/>
  <c r="K29" i="93"/>
  <c r="K28" i="93"/>
  <c r="K27" i="93"/>
  <c r="K26" i="93"/>
  <c r="K25" i="93"/>
  <c r="K24" i="93"/>
  <c r="K23" i="93"/>
  <c r="K22" i="93"/>
  <c r="K21" i="93"/>
  <c r="K20" i="93"/>
  <c r="K19" i="93"/>
  <c r="K18" i="93"/>
  <c r="K51" i="51"/>
  <c r="K50" i="51"/>
  <c r="K49" i="51"/>
  <c r="K48" i="51"/>
  <c r="K47" i="51"/>
  <c r="K46" i="51"/>
  <c r="K45" i="51"/>
  <c r="K44" i="51"/>
  <c r="K43" i="51"/>
  <c r="K42" i="51"/>
  <c r="K41" i="51"/>
  <c r="K40" i="51"/>
  <c r="K39" i="51"/>
  <c r="K38" i="51"/>
  <c r="K37" i="51"/>
  <c r="K36" i="51"/>
  <c r="K35" i="51"/>
  <c r="K34" i="51"/>
  <c r="K33" i="51"/>
  <c r="K32" i="51"/>
  <c r="K31" i="51"/>
  <c r="K30" i="51"/>
  <c r="K29" i="51"/>
  <c r="K28" i="51"/>
  <c r="K27" i="51"/>
  <c r="K26" i="51"/>
  <c r="K25" i="51"/>
  <c r="K24" i="51"/>
  <c r="K23" i="51"/>
  <c r="K22" i="51"/>
  <c r="K21" i="51"/>
  <c r="K20" i="51"/>
  <c r="K19" i="51"/>
  <c r="K18" i="51"/>
  <c r="K51" i="144"/>
  <c r="K50" i="144"/>
  <c r="K49" i="144"/>
  <c r="K48" i="144"/>
  <c r="K47" i="144"/>
  <c r="K46" i="144"/>
  <c r="K45" i="144"/>
  <c r="K44" i="144"/>
  <c r="K43" i="144"/>
  <c r="K42" i="144"/>
  <c r="K41" i="144"/>
  <c r="K40" i="144"/>
  <c r="K39" i="144"/>
  <c r="K38" i="144"/>
  <c r="K37" i="144"/>
  <c r="K36" i="144"/>
  <c r="K35" i="144"/>
  <c r="K34" i="144"/>
  <c r="K33" i="144"/>
  <c r="K32" i="144"/>
  <c r="K31" i="144"/>
  <c r="K30" i="144"/>
  <c r="K29" i="144"/>
  <c r="K28" i="144"/>
  <c r="K27" i="144"/>
  <c r="K26" i="144"/>
  <c r="K25" i="144"/>
  <c r="K24" i="144"/>
  <c r="K23" i="144"/>
  <c r="K22" i="144"/>
  <c r="K21" i="144"/>
  <c r="K20" i="144"/>
  <c r="K19" i="144"/>
  <c r="K18" i="144"/>
  <c r="K51" i="145"/>
  <c r="K50" i="145"/>
  <c r="K49" i="145"/>
  <c r="K48" i="145"/>
  <c r="K47" i="145"/>
  <c r="K46" i="145"/>
  <c r="K45" i="145"/>
  <c r="K44" i="145"/>
  <c r="K43" i="145"/>
  <c r="K42" i="145"/>
  <c r="K41" i="145"/>
  <c r="K40" i="145"/>
  <c r="K39" i="145"/>
  <c r="K38" i="145"/>
  <c r="K37" i="145"/>
  <c r="K36" i="145"/>
  <c r="K35" i="145"/>
  <c r="K34" i="145"/>
  <c r="K33" i="145"/>
  <c r="K32" i="145"/>
  <c r="K31" i="145"/>
  <c r="K30" i="145"/>
  <c r="K29" i="145"/>
  <c r="K28" i="145"/>
  <c r="K27" i="145"/>
  <c r="K26" i="145"/>
  <c r="K25" i="145"/>
  <c r="K24" i="145"/>
  <c r="K23" i="145"/>
  <c r="K22" i="145"/>
  <c r="K21" i="145"/>
  <c r="K20" i="145"/>
  <c r="K19" i="145"/>
  <c r="K18" i="145"/>
  <c r="K51" i="48"/>
  <c r="K50" i="48"/>
  <c r="K49" i="48"/>
  <c r="K48" i="48"/>
  <c r="K47" i="48"/>
  <c r="K46" i="48"/>
  <c r="K45" i="48"/>
  <c r="K44" i="48"/>
  <c r="K43" i="48"/>
  <c r="K42" i="48"/>
  <c r="K41" i="48"/>
  <c r="K40" i="48"/>
  <c r="K39" i="48"/>
  <c r="K38" i="48"/>
  <c r="K37" i="48"/>
  <c r="K36" i="48"/>
  <c r="K35" i="48"/>
  <c r="K34" i="48"/>
  <c r="K33" i="48"/>
  <c r="K32" i="48"/>
  <c r="K31" i="48"/>
  <c r="K30" i="48"/>
  <c r="K29" i="48"/>
  <c r="K28" i="48"/>
  <c r="K27" i="48"/>
  <c r="K26" i="48"/>
  <c r="K25" i="48"/>
  <c r="K24" i="48"/>
  <c r="K23" i="48"/>
  <c r="K22" i="48"/>
  <c r="K21" i="48"/>
  <c r="K20" i="48"/>
  <c r="K19" i="48"/>
  <c r="K18" i="48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51" i="131"/>
  <c r="K50" i="131"/>
  <c r="K49" i="131"/>
  <c r="K48" i="131"/>
  <c r="K47" i="131"/>
  <c r="K46" i="131"/>
  <c r="K45" i="131"/>
  <c r="K44" i="131"/>
  <c r="K43" i="131"/>
  <c r="K42" i="131"/>
  <c r="K41" i="131"/>
  <c r="K40" i="131"/>
  <c r="K39" i="131"/>
  <c r="K38" i="131"/>
  <c r="K37" i="131"/>
  <c r="K36" i="131"/>
  <c r="K35" i="131"/>
  <c r="K34" i="131"/>
  <c r="K33" i="131"/>
  <c r="K32" i="131"/>
  <c r="K31" i="131"/>
  <c r="K30" i="131"/>
  <c r="K29" i="131"/>
  <c r="K28" i="131"/>
  <c r="K27" i="131"/>
  <c r="K26" i="131"/>
  <c r="K25" i="131"/>
  <c r="K24" i="131"/>
  <c r="K23" i="131"/>
  <c r="K22" i="131"/>
  <c r="K21" i="131"/>
  <c r="K20" i="131"/>
  <c r="K19" i="131"/>
  <c r="K18" i="131"/>
  <c r="K51" i="45"/>
  <c r="K50" i="45"/>
  <c r="K49" i="45"/>
  <c r="K48" i="45"/>
  <c r="K47" i="45"/>
  <c r="K46" i="45"/>
  <c r="K45" i="45"/>
  <c r="K44" i="45"/>
  <c r="K43" i="45"/>
  <c r="K42" i="45"/>
  <c r="K41" i="45"/>
  <c r="K40" i="45"/>
  <c r="K39" i="45"/>
  <c r="K38" i="45"/>
  <c r="K37" i="45"/>
  <c r="K36" i="45"/>
  <c r="K35" i="45"/>
  <c r="K34" i="45"/>
  <c r="K33" i="45"/>
  <c r="K32" i="45"/>
  <c r="K31" i="45"/>
  <c r="K30" i="45"/>
  <c r="K29" i="45"/>
  <c r="K28" i="45"/>
  <c r="K27" i="45"/>
  <c r="K26" i="45"/>
  <c r="K25" i="45"/>
  <c r="K24" i="45"/>
  <c r="K23" i="45"/>
  <c r="K22" i="45"/>
  <c r="K21" i="45"/>
  <c r="K20" i="45"/>
  <c r="K19" i="45"/>
  <c r="K18" i="45"/>
  <c r="K51" i="137"/>
  <c r="K50" i="137"/>
  <c r="K49" i="137"/>
  <c r="K48" i="137"/>
  <c r="K47" i="137"/>
  <c r="K46" i="137"/>
  <c r="K45" i="137"/>
  <c r="K44" i="137"/>
  <c r="K43" i="137"/>
  <c r="K42" i="137"/>
  <c r="K41" i="137"/>
  <c r="K40" i="137"/>
  <c r="K39" i="137"/>
  <c r="K38" i="137"/>
  <c r="K37" i="137"/>
  <c r="K36" i="137"/>
  <c r="K35" i="137"/>
  <c r="K34" i="137"/>
  <c r="K33" i="137"/>
  <c r="K32" i="137"/>
  <c r="K31" i="137"/>
  <c r="K30" i="137"/>
  <c r="K29" i="137"/>
  <c r="K28" i="137"/>
  <c r="K27" i="137"/>
  <c r="K26" i="137"/>
  <c r="K25" i="137"/>
  <c r="K24" i="137"/>
  <c r="K23" i="137"/>
  <c r="K22" i="137"/>
  <c r="K21" i="137"/>
  <c r="K20" i="137"/>
  <c r="K19" i="137"/>
  <c r="K18" i="137"/>
  <c r="K51" i="63"/>
  <c r="K50" i="63"/>
  <c r="K49" i="63"/>
  <c r="K48" i="63"/>
  <c r="K47" i="63"/>
  <c r="K46" i="63"/>
  <c r="K45" i="63"/>
  <c r="K44" i="63"/>
  <c r="K43" i="63"/>
  <c r="K42" i="63"/>
  <c r="K41" i="63"/>
  <c r="K40" i="63"/>
  <c r="K39" i="63"/>
  <c r="K38" i="63"/>
  <c r="K37" i="63"/>
  <c r="K36" i="63"/>
  <c r="K35" i="63"/>
  <c r="K34" i="63"/>
  <c r="K33" i="63"/>
  <c r="K32" i="63"/>
  <c r="K31" i="63"/>
  <c r="K30" i="63"/>
  <c r="K29" i="63"/>
  <c r="K28" i="63"/>
  <c r="K27" i="63"/>
  <c r="K26" i="63"/>
  <c r="K25" i="63"/>
  <c r="K24" i="63"/>
  <c r="K23" i="63"/>
  <c r="K22" i="63"/>
  <c r="K21" i="63"/>
  <c r="K20" i="63"/>
  <c r="K19" i="63"/>
  <c r="K18" i="63"/>
  <c r="K51" i="62"/>
  <c r="K50" i="62"/>
  <c r="K49" i="62"/>
  <c r="K48" i="62"/>
  <c r="K47" i="62"/>
  <c r="K46" i="62"/>
  <c r="K45" i="62"/>
  <c r="K44" i="62"/>
  <c r="K43" i="62"/>
  <c r="K42" i="62"/>
  <c r="K41" i="62"/>
  <c r="K40" i="62"/>
  <c r="K39" i="62"/>
  <c r="K38" i="62"/>
  <c r="K37" i="62"/>
  <c r="K36" i="62"/>
  <c r="K35" i="62"/>
  <c r="K34" i="62"/>
  <c r="K33" i="62"/>
  <c r="K32" i="62"/>
  <c r="K31" i="62"/>
  <c r="K30" i="62"/>
  <c r="K29" i="62"/>
  <c r="K28" i="62"/>
  <c r="K27" i="62"/>
  <c r="K26" i="62"/>
  <c r="K25" i="62"/>
  <c r="K24" i="62"/>
  <c r="K23" i="62"/>
  <c r="K22" i="62"/>
  <c r="K21" i="62"/>
  <c r="K20" i="62"/>
  <c r="K19" i="62"/>
  <c r="K18" i="62"/>
  <c r="K51" i="61"/>
  <c r="K50" i="61"/>
  <c r="K49" i="61"/>
  <c r="K48" i="61"/>
  <c r="K47" i="61"/>
  <c r="K46" i="61"/>
  <c r="K45" i="61"/>
  <c r="K44" i="61"/>
  <c r="K43" i="61"/>
  <c r="K42" i="61"/>
  <c r="K41" i="61"/>
  <c r="K40" i="61"/>
  <c r="K39" i="61"/>
  <c r="K38" i="61"/>
  <c r="K37" i="61"/>
  <c r="K36" i="61"/>
  <c r="K35" i="61"/>
  <c r="K34" i="61"/>
  <c r="K33" i="61"/>
  <c r="K32" i="61"/>
  <c r="K31" i="61"/>
  <c r="K30" i="61"/>
  <c r="K29" i="61"/>
  <c r="K28" i="61"/>
  <c r="K27" i="61"/>
  <c r="K26" i="61"/>
  <c r="K25" i="61"/>
  <c r="K24" i="61"/>
  <c r="K23" i="61"/>
  <c r="K22" i="61"/>
  <c r="K21" i="61"/>
  <c r="K20" i="61"/>
  <c r="K19" i="61"/>
  <c r="K18" i="61"/>
  <c r="K51" i="60"/>
  <c r="K50" i="60"/>
  <c r="K49" i="60"/>
  <c r="K48" i="60"/>
  <c r="K47" i="60"/>
  <c r="K46" i="60"/>
  <c r="K45" i="60"/>
  <c r="K44" i="60"/>
  <c r="K43" i="60"/>
  <c r="K42" i="60"/>
  <c r="K41" i="60"/>
  <c r="K40" i="60"/>
  <c r="K39" i="60"/>
  <c r="K38" i="60"/>
  <c r="K37" i="60"/>
  <c r="K36" i="60"/>
  <c r="K35" i="60"/>
  <c r="K34" i="60"/>
  <c r="K33" i="60"/>
  <c r="K32" i="60"/>
  <c r="K31" i="60"/>
  <c r="K30" i="60"/>
  <c r="K29" i="60"/>
  <c r="K28" i="60"/>
  <c r="K27" i="60"/>
  <c r="K26" i="60"/>
  <c r="K25" i="60"/>
  <c r="K24" i="60"/>
  <c r="K23" i="60"/>
  <c r="K22" i="60"/>
  <c r="K21" i="60"/>
  <c r="K20" i="60"/>
  <c r="K19" i="60"/>
  <c r="K18" i="60"/>
  <c r="K51" i="58"/>
  <c r="K50" i="58"/>
  <c r="K49" i="58"/>
  <c r="K48" i="58"/>
  <c r="K47" i="58"/>
  <c r="K46" i="58"/>
  <c r="K45" i="58"/>
  <c r="K44" i="58"/>
  <c r="K43" i="58"/>
  <c r="K42" i="58"/>
  <c r="K41" i="58"/>
  <c r="K40" i="58"/>
  <c r="K39" i="58"/>
  <c r="K38" i="58"/>
  <c r="K37" i="58"/>
  <c r="K36" i="58"/>
  <c r="K35" i="58"/>
  <c r="K34" i="58"/>
  <c r="K33" i="58"/>
  <c r="K32" i="58"/>
  <c r="K31" i="58"/>
  <c r="K30" i="58"/>
  <c r="K29" i="58"/>
  <c r="K28" i="58"/>
  <c r="K27" i="58"/>
  <c r="K26" i="58"/>
  <c r="K25" i="58"/>
  <c r="K24" i="58"/>
  <c r="K23" i="58"/>
  <c r="K22" i="58"/>
  <c r="K21" i="58"/>
  <c r="K20" i="58"/>
  <c r="K19" i="58"/>
  <c r="K18" i="58"/>
  <c r="K51" i="59"/>
  <c r="K50" i="59"/>
  <c r="K49" i="59"/>
  <c r="K48" i="59"/>
  <c r="K47" i="59"/>
  <c r="K46" i="59"/>
  <c r="K45" i="59"/>
  <c r="K44" i="59"/>
  <c r="K43" i="59"/>
  <c r="K42" i="59"/>
  <c r="K41" i="59"/>
  <c r="K40" i="59"/>
  <c r="K39" i="59"/>
  <c r="K38" i="59"/>
  <c r="K37" i="59"/>
  <c r="K36" i="59"/>
  <c r="K35" i="59"/>
  <c r="K34" i="59"/>
  <c r="K33" i="59"/>
  <c r="K32" i="59"/>
  <c r="K31" i="59"/>
  <c r="K30" i="59"/>
  <c r="K29" i="59"/>
  <c r="K28" i="59"/>
  <c r="K27" i="59"/>
  <c r="K26" i="59"/>
  <c r="K25" i="59"/>
  <c r="K24" i="59"/>
  <c r="K23" i="59"/>
  <c r="K22" i="59"/>
  <c r="K21" i="59"/>
  <c r="K20" i="59"/>
  <c r="K19" i="59"/>
  <c r="K18" i="59"/>
  <c r="K51" i="67"/>
  <c r="K50" i="67"/>
  <c r="K49" i="67"/>
  <c r="K48" i="67"/>
  <c r="K47" i="67"/>
  <c r="K46" i="67"/>
  <c r="K45" i="67"/>
  <c r="K44" i="67"/>
  <c r="K43" i="67"/>
  <c r="K42" i="67"/>
  <c r="K41" i="67"/>
  <c r="K40" i="67"/>
  <c r="K39" i="67"/>
  <c r="K38" i="67"/>
  <c r="K37" i="67"/>
  <c r="K36" i="67"/>
  <c r="K35" i="67"/>
  <c r="K34" i="67"/>
  <c r="K33" i="67"/>
  <c r="K32" i="67"/>
  <c r="K31" i="67"/>
  <c r="K30" i="67"/>
  <c r="K29" i="67"/>
  <c r="K28" i="67"/>
  <c r="K27" i="67"/>
  <c r="K26" i="67"/>
  <c r="K25" i="67"/>
  <c r="K24" i="67"/>
  <c r="K23" i="67"/>
  <c r="K22" i="67"/>
  <c r="K21" i="67"/>
  <c r="K20" i="67"/>
  <c r="K19" i="67"/>
  <c r="K18" i="67"/>
  <c r="K51" i="76"/>
  <c r="K50" i="76"/>
  <c r="K49" i="76"/>
  <c r="K48" i="76"/>
  <c r="K47" i="76"/>
  <c r="K46" i="76"/>
  <c r="K45" i="76"/>
  <c r="K44" i="76"/>
  <c r="K43" i="76"/>
  <c r="K42" i="76"/>
  <c r="K41" i="76"/>
  <c r="K40" i="76"/>
  <c r="K39" i="76"/>
  <c r="K38" i="76"/>
  <c r="K37" i="76"/>
  <c r="K36" i="76"/>
  <c r="K35" i="76"/>
  <c r="K34" i="76"/>
  <c r="K33" i="76"/>
  <c r="K32" i="76"/>
  <c r="K31" i="76"/>
  <c r="K30" i="76"/>
  <c r="K29" i="76"/>
  <c r="K28" i="76"/>
  <c r="K27" i="76"/>
  <c r="K26" i="76"/>
  <c r="K25" i="76"/>
  <c r="K24" i="76"/>
  <c r="K23" i="76"/>
  <c r="K22" i="76"/>
  <c r="K21" i="76"/>
  <c r="K20" i="76"/>
  <c r="K19" i="76"/>
  <c r="K18" i="76"/>
  <c r="K51" i="75"/>
  <c r="K50" i="75"/>
  <c r="K49" i="75"/>
  <c r="K48" i="75"/>
  <c r="K47" i="75"/>
  <c r="K46" i="75"/>
  <c r="K45" i="75"/>
  <c r="K44" i="75"/>
  <c r="K43" i="75"/>
  <c r="K42" i="75"/>
  <c r="K41" i="75"/>
  <c r="K40" i="75"/>
  <c r="K39" i="75"/>
  <c r="K38" i="75"/>
  <c r="K37" i="75"/>
  <c r="K36" i="75"/>
  <c r="K35" i="75"/>
  <c r="K34" i="75"/>
  <c r="K33" i="75"/>
  <c r="K32" i="75"/>
  <c r="K31" i="75"/>
  <c r="K30" i="75"/>
  <c r="K29" i="75"/>
  <c r="K28" i="75"/>
  <c r="K27" i="75"/>
  <c r="K26" i="75"/>
  <c r="K25" i="75"/>
  <c r="K24" i="75"/>
  <c r="K23" i="75"/>
  <c r="K22" i="75"/>
  <c r="K21" i="75"/>
  <c r="K20" i="75"/>
  <c r="K19" i="75"/>
  <c r="K18" i="75"/>
  <c r="K51" i="74"/>
  <c r="K50" i="74"/>
  <c r="K49" i="74"/>
  <c r="K48" i="74"/>
  <c r="K47" i="74"/>
  <c r="K46" i="74"/>
  <c r="K45" i="74"/>
  <c r="K44" i="74"/>
  <c r="K43" i="74"/>
  <c r="K42" i="74"/>
  <c r="K41" i="74"/>
  <c r="K40" i="74"/>
  <c r="K39" i="74"/>
  <c r="K38" i="74"/>
  <c r="K37" i="74"/>
  <c r="K36" i="74"/>
  <c r="K35" i="74"/>
  <c r="K34" i="74"/>
  <c r="K33" i="74"/>
  <c r="K32" i="74"/>
  <c r="K31" i="74"/>
  <c r="K30" i="74"/>
  <c r="K29" i="74"/>
  <c r="K28" i="74"/>
  <c r="K27" i="74"/>
  <c r="K26" i="74"/>
  <c r="K25" i="74"/>
  <c r="K24" i="74"/>
  <c r="K23" i="74"/>
  <c r="K22" i="74"/>
  <c r="K21" i="74"/>
  <c r="K20" i="74"/>
  <c r="K19" i="74"/>
  <c r="K18" i="74"/>
  <c r="K51" i="73"/>
  <c r="K50" i="73"/>
  <c r="K49" i="73"/>
  <c r="K48" i="73"/>
  <c r="K47" i="73"/>
  <c r="K46" i="73"/>
  <c r="K45" i="73"/>
  <c r="K44" i="73"/>
  <c r="K43" i="73"/>
  <c r="K42" i="73"/>
  <c r="K41" i="73"/>
  <c r="K40" i="73"/>
  <c r="K39" i="73"/>
  <c r="K38" i="73"/>
  <c r="K37" i="73"/>
  <c r="K36" i="73"/>
  <c r="K35" i="73"/>
  <c r="K34" i="73"/>
  <c r="K33" i="73"/>
  <c r="K32" i="73"/>
  <c r="K31" i="73"/>
  <c r="K30" i="73"/>
  <c r="K29" i="73"/>
  <c r="K28" i="73"/>
  <c r="K27" i="73"/>
  <c r="K26" i="73"/>
  <c r="K25" i="73"/>
  <c r="K24" i="73"/>
  <c r="K23" i="73"/>
  <c r="K22" i="73"/>
  <c r="K21" i="73"/>
  <c r="K20" i="73"/>
  <c r="K19" i="73"/>
  <c r="K18" i="73"/>
  <c r="K51" i="72"/>
  <c r="K50" i="72"/>
  <c r="K49" i="72"/>
  <c r="K48" i="72"/>
  <c r="K47" i="72"/>
  <c r="K46" i="72"/>
  <c r="K45" i="72"/>
  <c r="K44" i="72"/>
  <c r="K43" i="72"/>
  <c r="K42" i="72"/>
  <c r="K41" i="72"/>
  <c r="K40" i="72"/>
  <c r="K39" i="72"/>
  <c r="K38" i="72"/>
  <c r="K37" i="72"/>
  <c r="K36" i="72"/>
  <c r="K35" i="72"/>
  <c r="K34" i="72"/>
  <c r="K33" i="72"/>
  <c r="K32" i="72"/>
  <c r="K31" i="72"/>
  <c r="K30" i="72"/>
  <c r="K29" i="72"/>
  <c r="K28" i="72"/>
  <c r="K27" i="72"/>
  <c r="K26" i="72"/>
  <c r="K25" i="72"/>
  <c r="K24" i="72"/>
  <c r="K23" i="72"/>
  <c r="K22" i="72"/>
  <c r="K21" i="72"/>
  <c r="K20" i="72"/>
  <c r="K19" i="72"/>
  <c r="K18" i="72"/>
  <c r="K51" i="52"/>
  <c r="K50" i="52"/>
  <c r="K49" i="52"/>
  <c r="K48" i="52"/>
  <c r="K47" i="52"/>
  <c r="K46" i="52"/>
  <c r="K45" i="52"/>
  <c r="K44" i="52"/>
  <c r="K43" i="52"/>
  <c r="K42" i="52"/>
  <c r="K41" i="52"/>
  <c r="K40" i="52"/>
  <c r="K39" i="52"/>
  <c r="K38" i="52"/>
  <c r="K37" i="52"/>
  <c r="K36" i="52"/>
  <c r="K35" i="52"/>
  <c r="K34" i="52"/>
  <c r="K33" i="52"/>
  <c r="K32" i="52"/>
  <c r="K31" i="52"/>
  <c r="K30" i="52"/>
  <c r="K29" i="52"/>
  <c r="K28" i="52"/>
  <c r="K27" i="52"/>
  <c r="K26" i="52"/>
  <c r="K25" i="52"/>
  <c r="K24" i="52"/>
  <c r="K23" i="52"/>
  <c r="K22" i="52"/>
  <c r="K21" i="52"/>
  <c r="K20" i="52"/>
  <c r="K19" i="52"/>
  <c r="K18" i="52"/>
  <c r="K51" i="41"/>
  <c r="K50" i="41"/>
  <c r="K49" i="41"/>
  <c r="K48" i="41"/>
  <c r="K47" i="41"/>
  <c r="K46" i="41"/>
  <c r="K45" i="41"/>
  <c r="K44" i="41"/>
  <c r="K43" i="41"/>
  <c r="K42" i="41"/>
  <c r="K41" i="41"/>
  <c r="K40" i="41"/>
  <c r="K39" i="41"/>
  <c r="K38" i="41"/>
  <c r="K37" i="41"/>
  <c r="K36" i="41"/>
  <c r="K35" i="41"/>
  <c r="K34" i="41"/>
  <c r="K33" i="41"/>
  <c r="K32" i="41"/>
  <c r="K31" i="41"/>
  <c r="K30" i="41"/>
  <c r="K29" i="41"/>
  <c r="K28" i="41"/>
  <c r="K27" i="41"/>
  <c r="K26" i="41"/>
  <c r="K25" i="41"/>
  <c r="K24" i="41"/>
  <c r="K23" i="41"/>
  <c r="K22" i="41"/>
  <c r="K21" i="41"/>
  <c r="K20" i="41"/>
  <c r="K19" i="41"/>
  <c r="K18" i="41"/>
  <c r="K51" i="40"/>
  <c r="K50" i="40"/>
  <c r="K49" i="40"/>
  <c r="K48" i="40"/>
  <c r="K47" i="40"/>
  <c r="K46" i="40"/>
  <c r="K45" i="40"/>
  <c r="K44" i="40"/>
  <c r="K43" i="40"/>
  <c r="K42" i="40"/>
  <c r="K41" i="40"/>
  <c r="K40" i="40"/>
  <c r="K39" i="40"/>
  <c r="K38" i="40"/>
  <c r="K37" i="40"/>
  <c r="K36" i="40"/>
  <c r="K35" i="40"/>
  <c r="K34" i="40"/>
  <c r="K33" i="40"/>
  <c r="K32" i="40"/>
  <c r="K31" i="40"/>
  <c r="K30" i="40"/>
  <c r="K29" i="40"/>
  <c r="K28" i="40"/>
  <c r="K27" i="40"/>
  <c r="K26" i="40"/>
  <c r="K25" i="40"/>
  <c r="K24" i="40"/>
  <c r="K23" i="40"/>
  <c r="K22" i="40"/>
  <c r="K21" i="40"/>
  <c r="K20" i="40"/>
  <c r="K19" i="40"/>
  <c r="K18" i="40"/>
  <c r="K51" i="39"/>
  <c r="K50" i="39"/>
  <c r="K49" i="39"/>
  <c r="K48" i="39"/>
  <c r="K47" i="39"/>
  <c r="K46" i="39"/>
  <c r="K45" i="39"/>
  <c r="K44" i="39"/>
  <c r="K43" i="39"/>
  <c r="K42" i="39"/>
  <c r="K41" i="39"/>
  <c r="K40" i="39"/>
  <c r="K39" i="39"/>
  <c r="K38" i="39"/>
  <c r="K37" i="39"/>
  <c r="K36" i="39"/>
  <c r="K35" i="39"/>
  <c r="K34" i="39"/>
  <c r="K33" i="39"/>
  <c r="K32" i="39"/>
  <c r="K31" i="39"/>
  <c r="K30" i="39"/>
  <c r="K29" i="39"/>
  <c r="K28" i="39"/>
  <c r="K27" i="39"/>
  <c r="K26" i="39"/>
  <c r="K25" i="39"/>
  <c r="K24" i="39"/>
  <c r="K23" i="39"/>
  <c r="K22" i="39"/>
  <c r="K21" i="39"/>
  <c r="K20" i="39"/>
  <c r="K19" i="39"/>
  <c r="K18" i="39"/>
  <c r="K51" i="42"/>
  <c r="K50" i="42"/>
  <c r="K49" i="42"/>
  <c r="K48" i="42"/>
  <c r="K47" i="42"/>
  <c r="K46" i="42"/>
  <c r="K45" i="42"/>
  <c r="K44" i="42"/>
  <c r="K43" i="42"/>
  <c r="K42" i="42"/>
  <c r="K41" i="42"/>
  <c r="K40" i="42"/>
  <c r="K39" i="42"/>
  <c r="K38" i="42"/>
  <c r="K37" i="42"/>
  <c r="K36" i="42"/>
  <c r="K35" i="42"/>
  <c r="K34" i="42"/>
  <c r="K33" i="42"/>
  <c r="K32" i="42"/>
  <c r="K31" i="42"/>
  <c r="K30" i="42"/>
  <c r="K29" i="42"/>
  <c r="K28" i="42"/>
  <c r="K27" i="42"/>
  <c r="K26" i="42"/>
  <c r="K25" i="42"/>
  <c r="K24" i="42"/>
  <c r="K23" i="42"/>
  <c r="K22" i="42"/>
  <c r="K21" i="42"/>
  <c r="K20" i="42"/>
  <c r="K19" i="42"/>
  <c r="K18" i="42"/>
  <c r="K51" i="140"/>
  <c r="K50" i="140"/>
  <c r="K49" i="140"/>
  <c r="K48" i="140"/>
  <c r="K47" i="140"/>
  <c r="K46" i="140"/>
  <c r="K45" i="140"/>
  <c r="K44" i="140"/>
  <c r="K43" i="140"/>
  <c r="K42" i="140"/>
  <c r="K41" i="140"/>
  <c r="K40" i="140"/>
  <c r="K39" i="140"/>
  <c r="K38" i="140"/>
  <c r="K37" i="140"/>
  <c r="K36" i="140"/>
  <c r="K35" i="140"/>
  <c r="K34" i="140"/>
  <c r="K33" i="140"/>
  <c r="K32" i="140"/>
  <c r="K31" i="140"/>
  <c r="K30" i="140"/>
  <c r="K29" i="140"/>
  <c r="K28" i="140"/>
  <c r="K27" i="140"/>
  <c r="K26" i="140"/>
  <c r="K25" i="140"/>
  <c r="K24" i="140"/>
  <c r="K23" i="140"/>
  <c r="K22" i="140"/>
  <c r="K21" i="140"/>
  <c r="K20" i="140"/>
  <c r="K19" i="140"/>
  <c r="K18" i="140"/>
  <c r="K51" i="56"/>
  <c r="K50" i="56"/>
  <c r="K49" i="56"/>
  <c r="K48" i="56"/>
  <c r="K47" i="56"/>
  <c r="K46" i="56"/>
  <c r="K45" i="56"/>
  <c r="K44" i="56"/>
  <c r="K43" i="56"/>
  <c r="K42" i="56"/>
  <c r="K41" i="56"/>
  <c r="K40" i="56"/>
  <c r="K39" i="56"/>
  <c r="K38" i="56"/>
  <c r="K37" i="56"/>
  <c r="K36" i="56"/>
  <c r="K35" i="56"/>
  <c r="K34" i="56"/>
  <c r="K33" i="56"/>
  <c r="K32" i="56"/>
  <c r="K31" i="56"/>
  <c r="K30" i="56"/>
  <c r="K29" i="56"/>
  <c r="K28" i="56"/>
  <c r="K27" i="56"/>
  <c r="K26" i="56"/>
  <c r="K25" i="56"/>
  <c r="K24" i="56"/>
  <c r="K23" i="56"/>
  <c r="K22" i="56"/>
  <c r="K21" i="56"/>
  <c r="K20" i="56"/>
  <c r="K19" i="56"/>
  <c r="K18" i="56"/>
  <c r="K51" i="57"/>
  <c r="K50" i="57"/>
  <c r="K49" i="57"/>
  <c r="K48" i="57"/>
  <c r="K47" i="57"/>
  <c r="K46" i="57"/>
  <c r="K45" i="57"/>
  <c r="K44" i="57"/>
  <c r="K43" i="57"/>
  <c r="K42" i="57"/>
  <c r="K41" i="57"/>
  <c r="K40" i="57"/>
  <c r="K39" i="57"/>
  <c r="K38" i="57"/>
  <c r="K37" i="57"/>
  <c r="K36" i="57"/>
  <c r="K35" i="57"/>
  <c r="K34" i="57"/>
  <c r="K33" i="57"/>
  <c r="K32" i="57"/>
  <c r="K31" i="57"/>
  <c r="K30" i="57"/>
  <c r="K29" i="57"/>
  <c r="K28" i="57"/>
  <c r="K27" i="57"/>
  <c r="K26" i="57"/>
  <c r="K25" i="57"/>
  <c r="K24" i="57"/>
  <c r="K23" i="57"/>
  <c r="K22" i="57"/>
  <c r="K21" i="57"/>
  <c r="K20" i="57"/>
  <c r="K19" i="57"/>
  <c r="K18" i="57"/>
  <c r="K51" i="78"/>
  <c r="K50" i="78"/>
  <c r="K49" i="78"/>
  <c r="K48" i="78"/>
  <c r="K47" i="78"/>
  <c r="K46" i="78"/>
  <c r="K45" i="78"/>
  <c r="K44" i="78"/>
  <c r="K43" i="78"/>
  <c r="K42" i="78"/>
  <c r="K41" i="78"/>
  <c r="K40" i="78"/>
  <c r="K39" i="78"/>
  <c r="K38" i="78"/>
  <c r="K37" i="78"/>
  <c r="K36" i="78"/>
  <c r="K35" i="78"/>
  <c r="K34" i="78"/>
  <c r="K33" i="78"/>
  <c r="K32" i="78"/>
  <c r="K31" i="78"/>
  <c r="K30" i="78"/>
  <c r="K29" i="78"/>
  <c r="K28" i="78"/>
  <c r="K27" i="78"/>
  <c r="K26" i="78"/>
  <c r="K25" i="78"/>
  <c r="K24" i="78"/>
  <c r="K23" i="78"/>
  <c r="K22" i="78"/>
  <c r="K21" i="78"/>
  <c r="K20" i="78"/>
  <c r="K19" i="78"/>
  <c r="K18" i="78"/>
  <c r="K51" i="55"/>
  <c r="K50" i="55"/>
  <c r="K49" i="55"/>
  <c r="K48" i="55"/>
  <c r="K47" i="55"/>
  <c r="K46" i="55"/>
  <c r="K45" i="55"/>
  <c r="K44" i="55"/>
  <c r="K43" i="55"/>
  <c r="K42" i="55"/>
  <c r="K41" i="55"/>
  <c r="K40" i="55"/>
  <c r="K39" i="55"/>
  <c r="K38" i="55"/>
  <c r="K37" i="55"/>
  <c r="K36" i="55"/>
  <c r="K35" i="55"/>
  <c r="K34" i="55"/>
  <c r="K33" i="55"/>
  <c r="K32" i="55"/>
  <c r="K31" i="55"/>
  <c r="K30" i="55"/>
  <c r="K29" i="55"/>
  <c r="K28" i="55"/>
  <c r="K27" i="55"/>
  <c r="K26" i="55"/>
  <c r="K25" i="55"/>
  <c r="K24" i="55"/>
  <c r="K23" i="55"/>
  <c r="K22" i="55"/>
  <c r="K21" i="55"/>
  <c r="K20" i="55"/>
  <c r="K19" i="55"/>
  <c r="K18" i="55"/>
  <c r="K51" i="54"/>
  <c r="K50" i="54"/>
  <c r="K49" i="54"/>
  <c r="K48" i="54"/>
  <c r="K47" i="54"/>
  <c r="K46" i="54"/>
  <c r="K45" i="54"/>
  <c r="K44" i="54"/>
  <c r="K43" i="54"/>
  <c r="K42" i="54"/>
  <c r="K41" i="54"/>
  <c r="K40" i="54"/>
  <c r="K39" i="54"/>
  <c r="K38" i="54"/>
  <c r="K37" i="54"/>
  <c r="K36" i="54"/>
  <c r="K35" i="54"/>
  <c r="K34" i="54"/>
  <c r="K33" i="54"/>
  <c r="K32" i="54"/>
  <c r="K31" i="54"/>
  <c r="K30" i="54"/>
  <c r="K29" i="54"/>
  <c r="K28" i="54"/>
  <c r="K27" i="54"/>
  <c r="K26" i="54"/>
  <c r="K25" i="54"/>
  <c r="K24" i="54"/>
  <c r="K23" i="54"/>
  <c r="K22" i="54"/>
  <c r="K21" i="54"/>
  <c r="K20" i="54"/>
  <c r="K19" i="54"/>
  <c r="K18" i="54"/>
  <c r="K51" i="53"/>
  <c r="K50" i="53"/>
  <c r="K49" i="53"/>
  <c r="K48" i="53"/>
  <c r="K47" i="53"/>
  <c r="K46" i="53"/>
  <c r="K45" i="53"/>
  <c r="K44" i="53"/>
  <c r="K43" i="53"/>
  <c r="K42" i="53"/>
  <c r="K41" i="53"/>
  <c r="K40" i="53"/>
  <c r="K39" i="53"/>
  <c r="K38" i="53"/>
  <c r="K37" i="53"/>
  <c r="K36" i="53"/>
  <c r="K35" i="53"/>
  <c r="K34" i="53"/>
  <c r="K33" i="53"/>
  <c r="K32" i="53"/>
  <c r="K31" i="53"/>
  <c r="K30" i="53"/>
  <c r="K29" i="53"/>
  <c r="K28" i="53"/>
  <c r="K27" i="53"/>
  <c r="K26" i="53"/>
  <c r="K25" i="53"/>
  <c r="K24" i="53"/>
  <c r="K23" i="53"/>
  <c r="K22" i="53"/>
  <c r="K21" i="53"/>
  <c r="K20" i="53"/>
  <c r="K19" i="53"/>
  <c r="K18" i="53"/>
  <c r="K51" i="71"/>
  <c r="K50" i="71"/>
  <c r="K49" i="71"/>
  <c r="K48" i="71"/>
  <c r="K47" i="71"/>
  <c r="K46" i="71"/>
  <c r="K45" i="71"/>
  <c r="K44" i="71"/>
  <c r="K43" i="71"/>
  <c r="K42" i="71"/>
  <c r="K41" i="71"/>
  <c r="K40" i="71"/>
  <c r="K39" i="71"/>
  <c r="K38" i="71"/>
  <c r="K37" i="71"/>
  <c r="K36" i="71"/>
  <c r="K35" i="71"/>
  <c r="K34" i="71"/>
  <c r="K33" i="71"/>
  <c r="K32" i="71"/>
  <c r="K31" i="71"/>
  <c r="K30" i="71"/>
  <c r="K29" i="71"/>
  <c r="K28" i="71"/>
  <c r="K27" i="71"/>
  <c r="K26" i="71"/>
  <c r="K25" i="71"/>
  <c r="K24" i="71"/>
  <c r="K23" i="71"/>
  <c r="K22" i="71"/>
  <c r="K21" i="71"/>
  <c r="K20" i="71"/>
  <c r="K19" i="71"/>
  <c r="K18" i="71"/>
  <c r="K51" i="68"/>
  <c r="K50" i="68"/>
  <c r="K49" i="68"/>
  <c r="K48" i="68"/>
  <c r="K47" i="68"/>
  <c r="K46" i="68"/>
  <c r="K45" i="68"/>
  <c r="K44" i="68"/>
  <c r="K43" i="68"/>
  <c r="K42" i="68"/>
  <c r="K41" i="68"/>
  <c r="K40" i="68"/>
  <c r="K39" i="68"/>
  <c r="K38" i="68"/>
  <c r="K37" i="68"/>
  <c r="K36" i="68"/>
  <c r="K35" i="68"/>
  <c r="K34" i="68"/>
  <c r="K33" i="68"/>
  <c r="K32" i="68"/>
  <c r="K31" i="68"/>
  <c r="K30" i="68"/>
  <c r="K29" i="68"/>
  <c r="K28" i="68"/>
  <c r="K27" i="68"/>
  <c r="K26" i="68"/>
  <c r="K25" i="68"/>
  <c r="K24" i="68"/>
  <c r="K23" i="68"/>
  <c r="K22" i="68"/>
  <c r="K21" i="68"/>
  <c r="K20" i="68"/>
  <c r="K19" i="68"/>
  <c r="K18" i="68"/>
  <c r="K51" i="70"/>
  <c r="K50" i="70"/>
  <c r="K49" i="70"/>
  <c r="K48" i="70"/>
  <c r="K47" i="70"/>
  <c r="K46" i="70"/>
  <c r="K45" i="70"/>
  <c r="K44" i="70"/>
  <c r="K43" i="70"/>
  <c r="K42" i="70"/>
  <c r="K41" i="70"/>
  <c r="K40" i="70"/>
  <c r="K39" i="70"/>
  <c r="K38" i="70"/>
  <c r="K37" i="70"/>
  <c r="K36" i="70"/>
  <c r="K35" i="70"/>
  <c r="K34" i="70"/>
  <c r="K33" i="70"/>
  <c r="K32" i="70"/>
  <c r="K31" i="70"/>
  <c r="K30" i="70"/>
  <c r="K29" i="70"/>
  <c r="K28" i="70"/>
  <c r="K27" i="70"/>
  <c r="K26" i="70"/>
  <c r="K25" i="70"/>
  <c r="K24" i="70"/>
  <c r="K23" i="70"/>
  <c r="K22" i="70"/>
  <c r="K21" i="70"/>
  <c r="K20" i="70"/>
  <c r="K19" i="70"/>
  <c r="K18" i="70"/>
  <c r="K51" i="69"/>
  <c r="K50" i="69"/>
  <c r="K49" i="69"/>
  <c r="K48" i="69"/>
  <c r="K47" i="69"/>
  <c r="K46" i="69"/>
  <c r="K45" i="69"/>
  <c r="K44" i="69"/>
  <c r="K43" i="69"/>
  <c r="K42" i="69"/>
  <c r="K41" i="69"/>
  <c r="K40" i="69"/>
  <c r="K39" i="69"/>
  <c r="K38" i="69"/>
  <c r="K37" i="69"/>
  <c r="K36" i="69"/>
  <c r="K35" i="69"/>
  <c r="K34" i="69"/>
  <c r="K33" i="69"/>
  <c r="K32" i="69"/>
  <c r="K31" i="69"/>
  <c r="K30" i="69"/>
  <c r="K29" i="69"/>
  <c r="K28" i="69"/>
  <c r="K27" i="69"/>
  <c r="K26" i="69"/>
  <c r="K25" i="69"/>
  <c r="K24" i="69"/>
  <c r="K23" i="69"/>
  <c r="K22" i="69"/>
  <c r="K21" i="69"/>
  <c r="K20" i="69"/>
  <c r="K19" i="69"/>
  <c r="K18" i="69"/>
  <c r="K51" i="66"/>
  <c r="K50" i="66"/>
  <c r="K49" i="66"/>
  <c r="K48" i="66"/>
  <c r="K47" i="66"/>
  <c r="K46" i="66"/>
  <c r="K45" i="66"/>
  <c r="K44" i="66"/>
  <c r="K43" i="66"/>
  <c r="K42" i="66"/>
  <c r="K41" i="66"/>
  <c r="K40" i="66"/>
  <c r="K39" i="66"/>
  <c r="K38" i="66"/>
  <c r="K37" i="66"/>
  <c r="K36" i="66"/>
  <c r="K35" i="66"/>
  <c r="K34" i="66"/>
  <c r="K33" i="66"/>
  <c r="K32" i="66"/>
  <c r="K31" i="66"/>
  <c r="K30" i="66"/>
  <c r="K29" i="66"/>
  <c r="K28" i="66"/>
  <c r="K27" i="66"/>
  <c r="K26" i="66"/>
  <c r="K25" i="66"/>
  <c r="K24" i="66"/>
  <c r="K23" i="66"/>
  <c r="K22" i="66"/>
  <c r="K21" i="66"/>
  <c r="K20" i="66"/>
  <c r="K19" i="66"/>
  <c r="K18" i="66"/>
  <c r="K51" i="77"/>
  <c r="K50" i="77"/>
  <c r="K49" i="77"/>
  <c r="K48" i="77"/>
  <c r="K47" i="77"/>
  <c r="K46" i="77"/>
  <c r="K45" i="77"/>
  <c r="K44" i="77"/>
  <c r="K43" i="77"/>
  <c r="K42" i="77"/>
  <c r="K41" i="77"/>
  <c r="K40" i="77"/>
  <c r="K39" i="77"/>
  <c r="K38" i="77"/>
  <c r="K37" i="77"/>
  <c r="K36" i="77"/>
  <c r="K35" i="77"/>
  <c r="K34" i="77"/>
  <c r="K33" i="77"/>
  <c r="K32" i="77"/>
  <c r="K31" i="77"/>
  <c r="K30" i="77"/>
  <c r="K29" i="77"/>
  <c r="K28" i="77"/>
  <c r="K27" i="77"/>
  <c r="K26" i="77"/>
  <c r="K25" i="77"/>
  <c r="K24" i="77"/>
  <c r="K23" i="77"/>
  <c r="K22" i="77"/>
  <c r="K21" i="77"/>
  <c r="K20" i="77"/>
  <c r="K19" i="77"/>
  <c r="K18" i="77"/>
  <c r="K51" i="23"/>
  <c r="K50" i="23"/>
  <c r="K49" i="23"/>
  <c r="K48" i="23"/>
  <c r="K47" i="23"/>
  <c r="K46" i="23"/>
  <c r="K45" i="23"/>
  <c r="K44" i="23"/>
  <c r="K43" i="23"/>
  <c r="K42" i="23"/>
  <c r="K41" i="23"/>
  <c r="K40" i="23"/>
  <c r="K39" i="23"/>
  <c r="K38" i="23"/>
  <c r="K37" i="23"/>
  <c r="K36" i="23"/>
  <c r="K35" i="23"/>
  <c r="K34" i="23"/>
  <c r="K33" i="23"/>
  <c r="K32" i="23"/>
  <c r="K31" i="23"/>
  <c r="K30" i="23"/>
  <c r="K29" i="23"/>
  <c r="K28" i="23"/>
  <c r="K27" i="23"/>
  <c r="K26" i="23"/>
  <c r="K25" i="23"/>
  <c r="K24" i="23"/>
  <c r="K23" i="23"/>
  <c r="K22" i="23"/>
  <c r="K21" i="23"/>
  <c r="K20" i="23"/>
  <c r="K19" i="23"/>
  <c r="K18" i="23"/>
  <c r="K51" i="130"/>
  <c r="K50" i="130"/>
  <c r="K49" i="130"/>
  <c r="K48" i="130"/>
  <c r="K47" i="130"/>
  <c r="K46" i="130"/>
  <c r="K45" i="130"/>
  <c r="K44" i="130"/>
  <c r="K43" i="130"/>
  <c r="K42" i="130"/>
  <c r="K41" i="130"/>
  <c r="K40" i="130"/>
  <c r="K39" i="130"/>
  <c r="K38" i="130"/>
  <c r="K37" i="130"/>
  <c r="K36" i="130"/>
  <c r="K35" i="130"/>
  <c r="K34" i="130"/>
  <c r="K33" i="130"/>
  <c r="K32" i="130"/>
  <c r="K31" i="130"/>
  <c r="K30" i="130"/>
  <c r="K29" i="130"/>
  <c r="K28" i="130"/>
  <c r="K27" i="130"/>
  <c r="K26" i="130"/>
  <c r="K25" i="130"/>
  <c r="K24" i="130"/>
  <c r="K23" i="130"/>
  <c r="K22" i="130"/>
  <c r="K21" i="130"/>
  <c r="K20" i="130"/>
  <c r="K19" i="130"/>
  <c r="K18" i="130"/>
  <c r="K51" i="22"/>
  <c r="K50" i="22"/>
  <c r="K49" i="22"/>
  <c r="K48" i="22"/>
  <c r="K47" i="22"/>
  <c r="K46" i="22"/>
  <c r="K45" i="22"/>
  <c r="K44" i="22"/>
  <c r="K43" i="22"/>
  <c r="K42" i="22"/>
  <c r="K41" i="22"/>
  <c r="K40" i="22"/>
  <c r="K39" i="22"/>
  <c r="K38" i="22"/>
  <c r="K37" i="22"/>
  <c r="K36" i="22"/>
  <c r="K35" i="22"/>
  <c r="K34" i="22"/>
  <c r="K33" i="22"/>
  <c r="K32" i="22"/>
  <c r="K31" i="22"/>
  <c r="K30" i="22"/>
  <c r="K29" i="22"/>
  <c r="K28" i="22"/>
  <c r="K27" i="22"/>
  <c r="K26" i="22"/>
  <c r="K25" i="22"/>
  <c r="K24" i="22"/>
  <c r="K23" i="22"/>
  <c r="K22" i="22"/>
  <c r="K21" i="22"/>
  <c r="K20" i="22"/>
  <c r="K19" i="22"/>
  <c r="K18" i="22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28" i="20"/>
  <c r="K27" i="20"/>
  <c r="K26" i="20"/>
  <c r="K25" i="20"/>
  <c r="K24" i="20"/>
  <c r="K23" i="20"/>
  <c r="K22" i="20"/>
  <c r="K21" i="20"/>
  <c r="K20" i="20"/>
  <c r="K19" i="20"/>
  <c r="K18" i="20"/>
  <c r="K51" i="138"/>
  <c r="K50" i="138"/>
  <c r="K49" i="138"/>
  <c r="K48" i="138"/>
  <c r="K47" i="138"/>
  <c r="K46" i="138"/>
  <c r="K45" i="138"/>
  <c r="K44" i="138"/>
  <c r="K43" i="138"/>
  <c r="K42" i="138"/>
  <c r="K41" i="138"/>
  <c r="K40" i="138"/>
  <c r="K39" i="138"/>
  <c r="K38" i="138"/>
  <c r="K37" i="138"/>
  <c r="K36" i="138"/>
  <c r="K35" i="138"/>
  <c r="K34" i="138"/>
  <c r="K33" i="138"/>
  <c r="K32" i="138"/>
  <c r="K31" i="138"/>
  <c r="K30" i="138"/>
  <c r="K29" i="138"/>
  <c r="K28" i="138"/>
  <c r="K27" i="138"/>
  <c r="K26" i="138"/>
  <c r="K25" i="138"/>
  <c r="K24" i="138"/>
  <c r="K23" i="138"/>
  <c r="K22" i="138"/>
  <c r="K21" i="138"/>
  <c r="K20" i="138"/>
  <c r="K19" i="138"/>
  <c r="K18" i="138"/>
  <c r="K51" i="32"/>
  <c r="K50" i="32"/>
  <c r="K49" i="32"/>
  <c r="K48" i="32"/>
  <c r="K47" i="32"/>
  <c r="K46" i="32"/>
  <c r="K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28" i="32"/>
  <c r="K27" i="32"/>
  <c r="K26" i="32"/>
  <c r="K25" i="32"/>
  <c r="K24" i="32"/>
  <c r="K23" i="32"/>
  <c r="K22" i="32"/>
  <c r="K21" i="32"/>
  <c r="K20" i="32"/>
  <c r="K19" i="32"/>
  <c r="K18" i="32"/>
  <c r="K51" i="31"/>
  <c r="K50" i="31"/>
  <c r="K49" i="31"/>
  <c r="K48" i="31"/>
  <c r="K47" i="31"/>
  <c r="K46" i="31"/>
  <c r="K45" i="31"/>
  <c r="K44" i="31"/>
  <c r="K43" i="31"/>
  <c r="K42" i="31"/>
  <c r="K41" i="31"/>
  <c r="K40" i="31"/>
  <c r="K39" i="31"/>
  <c r="K38" i="31"/>
  <c r="K37" i="31"/>
  <c r="K36" i="31"/>
  <c r="K35" i="31"/>
  <c r="K34" i="31"/>
  <c r="K33" i="31"/>
  <c r="K32" i="31"/>
  <c r="K31" i="31"/>
  <c r="K30" i="31"/>
  <c r="K29" i="31"/>
  <c r="K28" i="31"/>
  <c r="K27" i="31"/>
  <c r="K26" i="31"/>
  <c r="K25" i="31"/>
  <c r="K24" i="31"/>
  <c r="K23" i="31"/>
  <c r="K22" i="31"/>
  <c r="K21" i="31"/>
  <c r="K20" i="31"/>
  <c r="K19" i="31"/>
  <c r="K18" i="31"/>
  <c r="K51" i="36"/>
  <c r="K50" i="36"/>
  <c r="K49" i="36"/>
  <c r="K48" i="36"/>
  <c r="K47" i="36"/>
  <c r="K46" i="36"/>
  <c r="K45" i="36"/>
  <c r="K44" i="36"/>
  <c r="K43" i="36"/>
  <c r="K42" i="36"/>
  <c r="K41" i="36"/>
  <c r="K40" i="36"/>
  <c r="K39" i="36"/>
  <c r="K38" i="36"/>
  <c r="K37" i="36"/>
  <c r="K36" i="36"/>
  <c r="K35" i="36"/>
  <c r="K34" i="36"/>
  <c r="K33" i="36"/>
  <c r="K32" i="36"/>
  <c r="K31" i="36"/>
  <c r="K30" i="36"/>
  <c r="K29" i="36"/>
  <c r="K28" i="36"/>
  <c r="K27" i="36"/>
  <c r="K26" i="36"/>
  <c r="K25" i="36"/>
  <c r="K24" i="36"/>
  <c r="K23" i="36"/>
  <c r="K22" i="36"/>
  <c r="K21" i="36"/>
  <c r="K20" i="36"/>
  <c r="K19" i="36"/>
  <c r="K18" i="36"/>
  <c r="K51" i="35"/>
  <c r="K50" i="35"/>
  <c r="K49" i="35"/>
  <c r="K48" i="35"/>
  <c r="K47" i="35"/>
  <c r="K46" i="35"/>
  <c r="K45" i="35"/>
  <c r="K44" i="35"/>
  <c r="K43" i="35"/>
  <c r="K42" i="35"/>
  <c r="K41" i="35"/>
  <c r="K40" i="35"/>
  <c r="K39" i="35"/>
  <c r="K38" i="35"/>
  <c r="K37" i="35"/>
  <c r="K36" i="35"/>
  <c r="K35" i="35"/>
  <c r="K34" i="35"/>
  <c r="K33" i="35"/>
  <c r="K32" i="35"/>
  <c r="K31" i="35"/>
  <c r="K30" i="35"/>
  <c r="K29" i="35"/>
  <c r="K28" i="35"/>
  <c r="K27" i="35"/>
  <c r="K26" i="35"/>
  <c r="K25" i="35"/>
  <c r="K24" i="35"/>
  <c r="K23" i="35"/>
  <c r="K22" i="35"/>
  <c r="K21" i="35"/>
  <c r="K20" i="35"/>
  <c r="K19" i="35"/>
  <c r="K18" i="35"/>
  <c r="K51" i="34"/>
  <c r="K50" i="34"/>
  <c r="K49" i="34"/>
  <c r="K48" i="34"/>
  <c r="K47" i="34"/>
  <c r="K46" i="34"/>
  <c r="K45" i="34"/>
  <c r="K44" i="34"/>
  <c r="K43" i="34"/>
  <c r="K42" i="34"/>
  <c r="K41" i="34"/>
  <c r="K40" i="34"/>
  <c r="K39" i="34"/>
  <c r="K38" i="34"/>
  <c r="K37" i="34"/>
  <c r="K36" i="34"/>
  <c r="K35" i="34"/>
  <c r="K34" i="34"/>
  <c r="K33" i="34"/>
  <c r="K32" i="34"/>
  <c r="K31" i="34"/>
  <c r="K30" i="34"/>
  <c r="K29" i="34"/>
  <c r="K28" i="34"/>
  <c r="K27" i="34"/>
  <c r="K26" i="34"/>
  <c r="K25" i="34"/>
  <c r="K24" i="34"/>
  <c r="K23" i="34"/>
  <c r="K22" i="34"/>
  <c r="K21" i="34"/>
  <c r="K20" i="34"/>
  <c r="K19" i="34"/>
  <c r="K18" i="34"/>
  <c r="K51" i="33"/>
  <c r="K50" i="33"/>
  <c r="K49" i="33"/>
  <c r="K48" i="33"/>
  <c r="K47" i="33"/>
  <c r="K46" i="33"/>
  <c r="K45" i="33"/>
  <c r="K44" i="33"/>
  <c r="K43" i="33"/>
  <c r="K42" i="33"/>
  <c r="K41" i="33"/>
  <c r="K40" i="33"/>
  <c r="K39" i="33"/>
  <c r="K38" i="33"/>
  <c r="K37" i="33"/>
  <c r="K36" i="33"/>
  <c r="K35" i="33"/>
  <c r="K34" i="33"/>
  <c r="K33" i="33"/>
  <c r="K32" i="33"/>
  <c r="K31" i="33"/>
  <c r="K30" i="33"/>
  <c r="K29" i="33"/>
  <c r="K28" i="33"/>
  <c r="K27" i="33"/>
  <c r="K26" i="33"/>
  <c r="K25" i="33"/>
  <c r="K24" i="33"/>
  <c r="K23" i="33"/>
  <c r="K22" i="33"/>
  <c r="K21" i="33"/>
  <c r="K20" i="33"/>
  <c r="K19" i="33"/>
  <c r="K18" i="33"/>
  <c r="K51" i="38"/>
  <c r="K50" i="38"/>
  <c r="K49" i="38"/>
  <c r="K48" i="38"/>
  <c r="K47" i="38"/>
  <c r="K46" i="38"/>
  <c r="K45" i="38"/>
  <c r="K44" i="38"/>
  <c r="K43" i="38"/>
  <c r="K42" i="38"/>
  <c r="K41" i="38"/>
  <c r="K40" i="38"/>
  <c r="K39" i="38"/>
  <c r="K38" i="38"/>
  <c r="K37" i="38"/>
  <c r="K36" i="38"/>
  <c r="K35" i="38"/>
  <c r="K34" i="38"/>
  <c r="K33" i="38"/>
  <c r="K32" i="38"/>
  <c r="K31" i="38"/>
  <c r="K30" i="38"/>
  <c r="K29" i="38"/>
  <c r="K28" i="38"/>
  <c r="K27" i="38"/>
  <c r="K26" i="38"/>
  <c r="K25" i="38"/>
  <c r="K24" i="38"/>
  <c r="K23" i="38"/>
  <c r="K22" i="38"/>
  <c r="K21" i="38"/>
  <c r="K20" i="38"/>
  <c r="K19" i="38"/>
  <c r="K18" i="38"/>
  <c r="K51" i="107"/>
  <c r="K50" i="107"/>
  <c r="K49" i="107"/>
  <c r="K48" i="107"/>
  <c r="K47" i="107"/>
  <c r="K46" i="107"/>
  <c r="K45" i="107"/>
  <c r="K44" i="107"/>
  <c r="K43" i="107"/>
  <c r="K42" i="107"/>
  <c r="K41" i="107"/>
  <c r="K40" i="107"/>
  <c r="K39" i="107"/>
  <c r="K38" i="107"/>
  <c r="K37" i="107"/>
  <c r="K36" i="107"/>
  <c r="K35" i="107"/>
  <c r="K34" i="107"/>
  <c r="K33" i="107"/>
  <c r="K32" i="107"/>
  <c r="K31" i="107"/>
  <c r="K30" i="107"/>
  <c r="K29" i="107"/>
  <c r="K28" i="107"/>
  <c r="K27" i="107"/>
  <c r="K26" i="107"/>
  <c r="K25" i="107"/>
  <c r="K24" i="107"/>
  <c r="K23" i="107"/>
  <c r="K22" i="107"/>
  <c r="K21" i="107"/>
  <c r="K20" i="107"/>
  <c r="K19" i="107"/>
  <c r="K18" i="107"/>
  <c r="K51" i="106"/>
  <c r="K50" i="106"/>
  <c r="K49" i="106"/>
  <c r="K48" i="106"/>
  <c r="K47" i="106"/>
  <c r="K46" i="106"/>
  <c r="K45" i="106"/>
  <c r="K44" i="106"/>
  <c r="K43" i="106"/>
  <c r="K42" i="106"/>
  <c r="K41" i="106"/>
  <c r="K40" i="106"/>
  <c r="K39" i="106"/>
  <c r="K38" i="106"/>
  <c r="K37" i="106"/>
  <c r="K36" i="106"/>
  <c r="K35" i="106"/>
  <c r="K34" i="106"/>
  <c r="K33" i="106"/>
  <c r="K32" i="106"/>
  <c r="K31" i="106"/>
  <c r="K30" i="106"/>
  <c r="K29" i="106"/>
  <c r="K28" i="106"/>
  <c r="K27" i="106"/>
  <c r="K26" i="106"/>
  <c r="K25" i="106"/>
  <c r="K24" i="106"/>
  <c r="K23" i="106"/>
  <c r="K22" i="106"/>
  <c r="K21" i="106"/>
  <c r="K20" i="106"/>
  <c r="K19" i="106"/>
  <c r="K18" i="106"/>
  <c r="K51" i="104"/>
  <c r="K50" i="104"/>
  <c r="K49" i="104"/>
  <c r="K48" i="104"/>
  <c r="K47" i="104"/>
  <c r="K46" i="104"/>
  <c r="K45" i="104"/>
  <c r="K44" i="104"/>
  <c r="K43" i="104"/>
  <c r="K42" i="104"/>
  <c r="K41" i="104"/>
  <c r="K40" i="104"/>
  <c r="K39" i="104"/>
  <c r="K38" i="104"/>
  <c r="K37" i="104"/>
  <c r="K36" i="104"/>
  <c r="K35" i="104"/>
  <c r="K34" i="104"/>
  <c r="K33" i="104"/>
  <c r="K32" i="104"/>
  <c r="K31" i="104"/>
  <c r="K30" i="104"/>
  <c r="K29" i="104"/>
  <c r="K28" i="104"/>
  <c r="K27" i="104"/>
  <c r="K26" i="104"/>
  <c r="K25" i="104"/>
  <c r="K24" i="104"/>
  <c r="K23" i="104"/>
  <c r="K22" i="104"/>
  <c r="K21" i="104"/>
  <c r="K20" i="104"/>
  <c r="K19" i="104"/>
  <c r="K18" i="104"/>
  <c r="K51" i="37"/>
  <c r="K50" i="37"/>
  <c r="K49" i="37"/>
  <c r="K48" i="37"/>
  <c r="K47" i="37"/>
  <c r="K46" i="37"/>
  <c r="K45" i="37"/>
  <c r="K44" i="37"/>
  <c r="K43" i="37"/>
  <c r="K42" i="37"/>
  <c r="K41" i="37"/>
  <c r="K40" i="37"/>
  <c r="K39" i="37"/>
  <c r="K38" i="37"/>
  <c r="K37" i="37"/>
  <c r="K36" i="37"/>
  <c r="K35" i="37"/>
  <c r="K34" i="37"/>
  <c r="K33" i="37"/>
  <c r="K32" i="37"/>
  <c r="K31" i="37"/>
  <c r="K30" i="37"/>
  <c r="K29" i="37"/>
  <c r="K28" i="37"/>
  <c r="K27" i="37"/>
  <c r="K26" i="37"/>
  <c r="K25" i="37"/>
  <c r="K24" i="37"/>
  <c r="K23" i="37"/>
  <c r="K22" i="37"/>
  <c r="K21" i="37"/>
  <c r="K20" i="37"/>
  <c r="K19" i="37"/>
  <c r="K18" i="37"/>
  <c r="K51" i="132"/>
  <c r="K50" i="132"/>
  <c r="K49" i="132"/>
  <c r="K48" i="132"/>
  <c r="K47" i="132"/>
  <c r="K46" i="132"/>
  <c r="K45" i="132"/>
  <c r="K44" i="132"/>
  <c r="K43" i="132"/>
  <c r="K42" i="132"/>
  <c r="K41" i="132"/>
  <c r="K40" i="132"/>
  <c r="K39" i="132"/>
  <c r="K38" i="132"/>
  <c r="K37" i="132"/>
  <c r="K36" i="132"/>
  <c r="K35" i="132"/>
  <c r="K34" i="132"/>
  <c r="K33" i="132"/>
  <c r="K32" i="132"/>
  <c r="K31" i="132"/>
  <c r="K30" i="132"/>
  <c r="K29" i="132"/>
  <c r="K28" i="132"/>
  <c r="K27" i="132"/>
  <c r="K26" i="132"/>
  <c r="K25" i="132"/>
  <c r="K24" i="132"/>
  <c r="K23" i="132"/>
  <c r="K22" i="132"/>
  <c r="K21" i="132"/>
  <c r="K20" i="132"/>
  <c r="K19" i="132"/>
  <c r="K18" i="132"/>
  <c r="K51" i="139"/>
  <c r="K50" i="139"/>
  <c r="K49" i="139"/>
  <c r="K48" i="139"/>
  <c r="K47" i="139"/>
  <c r="K46" i="139"/>
  <c r="K45" i="139"/>
  <c r="K44" i="139"/>
  <c r="K43" i="139"/>
  <c r="K42" i="139"/>
  <c r="K41" i="139"/>
  <c r="K40" i="139"/>
  <c r="K39" i="139"/>
  <c r="K38" i="139"/>
  <c r="K37" i="139"/>
  <c r="K36" i="139"/>
  <c r="K35" i="139"/>
  <c r="K34" i="139"/>
  <c r="K33" i="139"/>
  <c r="K32" i="139"/>
  <c r="K31" i="139"/>
  <c r="K30" i="139"/>
  <c r="K29" i="139"/>
  <c r="K28" i="139"/>
  <c r="K27" i="139"/>
  <c r="K26" i="139"/>
  <c r="K25" i="139"/>
  <c r="K24" i="139"/>
  <c r="K23" i="139"/>
  <c r="K22" i="139"/>
  <c r="K21" i="139"/>
  <c r="K20" i="139"/>
  <c r="K19" i="139"/>
  <c r="K18" i="139"/>
  <c r="K51" i="28"/>
  <c r="K50" i="28"/>
  <c r="K49" i="28"/>
  <c r="K48" i="28"/>
  <c r="K47" i="28"/>
  <c r="K46" i="28"/>
  <c r="K45" i="28"/>
  <c r="K44" i="28"/>
  <c r="K43" i="28"/>
  <c r="K42" i="28"/>
  <c r="K41" i="28"/>
  <c r="K40" i="28"/>
  <c r="K39" i="28"/>
  <c r="K38" i="28"/>
  <c r="K37" i="28"/>
  <c r="K36" i="28"/>
  <c r="K35" i="28"/>
  <c r="K34" i="28"/>
  <c r="K33" i="28"/>
  <c r="K32" i="28"/>
  <c r="K31" i="28"/>
  <c r="K30" i="28"/>
  <c r="K29" i="28"/>
  <c r="K28" i="28"/>
  <c r="K27" i="28"/>
  <c r="K26" i="28"/>
  <c r="K25" i="28"/>
  <c r="K24" i="28"/>
  <c r="K23" i="28"/>
  <c r="K22" i="28"/>
  <c r="K21" i="28"/>
  <c r="K20" i="28"/>
  <c r="K19" i="28"/>
  <c r="K18" i="28"/>
  <c r="K51" i="30"/>
  <c r="K50" i="30"/>
  <c r="K49" i="30"/>
  <c r="K48" i="30"/>
  <c r="K47" i="30"/>
  <c r="K46" i="30"/>
  <c r="K45" i="30"/>
  <c r="K44" i="30"/>
  <c r="K43" i="30"/>
  <c r="K42" i="30"/>
  <c r="K41" i="30"/>
  <c r="K40" i="30"/>
  <c r="K39" i="30"/>
  <c r="K38" i="30"/>
  <c r="K37" i="30"/>
  <c r="K36" i="30"/>
  <c r="K35" i="30"/>
  <c r="K34" i="30"/>
  <c r="K33" i="30"/>
  <c r="K32" i="30"/>
  <c r="K31" i="30"/>
  <c r="K30" i="30"/>
  <c r="K29" i="30"/>
  <c r="K28" i="30"/>
  <c r="K27" i="30"/>
  <c r="K26" i="30"/>
  <c r="K25" i="30"/>
  <c r="K24" i="30"/>
  <c r="K23" i="30"/>
  <c r="K22" i="30"/>
  <c r="K21" i="30"/>
  <c r="K20" i="30"/>
  <c r="K19" i="30"/>
  <c r="K18" i="30"/>
  <c r="K51" i="29"/>
  <c r="K50" i="29"/>
  <c r="K49" i="29"/>
  <c r="K48" i="29"/>
  <c r="K47" i="29"/>
  <c r="K46" i="29"/>
  <c r="K45" i="29"/>
  <c r="K44" i="29"/>
  <c r="K43" i="29"/>
  <c r="K42" i="29"/>
  <c r="K41" i="29"/>
  <c r="K40" i="29"/>
  <c r="K39" i="29"/>
  <c r="K38" i="29"/>
  <c r="K37" i="29"/>
  <c r="K36" i="29"/>
  <c r="K35" i="29"/>
  <c r="K34" i="29"/>
  <c r="K33" i="29"/>
  <c r="K32" i="29"/>
  <c r="K31" i="29"/>
  <c r="K30" i="29"/>
  <c r="K29" i="29"/>
  <c r="K28" i="29"/>
  <c r="K27" i="29"/>
  <c r="K26" i="29"/>
  <c r="K25" i="29"/>
  <c r="K24" i="29"/>
  <c r="K23" i="29"/>
  <c r="K22" i="29"/>
  <c r="K21" i="29"/>
  <c r="K20" i="29"/>
  <c r="K19" i="29"/>
  <c r="K18" i="29"/>
  <c r="K51" i="27"/>
  <c r="K50" i="27"/>
  <c r="K49" i="27"/>
  <c r="K48" i="27"/>
  <c r="K47" i="27"/>
  <c r="K46" i="27"/>
  <c r="K45" i="27"/>
  <c r="K44" i="27"/>
  <c r="K43" i="27"/>
  <c r="K42" i="27"/>
  <c r="K41" i="27"/>
  <c r="K40" i="27"/>
  <c r="K39" i="27"/>
  <c r="K38" i="27"/>
  <c r="K37" i="27"/>
  <c r="K36" i="27"/>
  <c r="K35" i="27"/>
  <c r="K34" i="27"/>
  <c r="K33" i="27"/>
  <c r="K32" i="27"/>
  <c r="K31" i="27"/>
  <c r="K30" i="27"/>
  <c r="K29" i="27"/>
  <c r="K28" i="27"/>
  <c r="K27" i="27"/>
  <c r="K26" i="27"/>
  <c r="K25" i="27"/>
  <c r="K24" i="27"/>
  <c r="K23" i="27"/>
  <c r="K22" i="27"/>
  <c r="K21" i="27"/>
  <c r="K20" i="27"/>
  <c r="K19" i="27"/>
  <c r="K18" i="27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28" i="25"/>
  <c r="K27" i="25"/>
  <c r="K26" i="25"/>
  <c r="K25" i="25"/>
  <c r="K24" i="25"/>
  <c r="K23" i="25"/>
  <c r="K22" i="25"/>
  <c r="K21" i="25"/>
  <c r="K20" i="25"/>
  <c r="K19" i="25"/>
  <c r="K18" i="25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28" i="26"/>
  <c r="K27" i="26"/>
  <c r="K26" i="26"/>
  <c r="K25" i="26"/>
  <c r="K24" i="26"/>
  <c r="K23" i="26"/>
  <c r="K22" i="26"/>
  <c r="K21" i="26"/>
  <c r="K20" i="26"/>
  <c r="K19" i="26"/>
  <c r="K18" i="26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51" i="108"/>
  <c r="K50" i="108"/>
  <c r="K49" i="108"/>
  <c r="K48" i="108"/>
  <c r="K47" i="108"/>
  <c r="K46" i="108"/>
  <c r="K45" i="108"/>
  <c r="K44" i="108"/>
  <c r="K43" i="108"/>
  <c r="K42" i="108"/>
  <c r="K41" i="108"/>
  <c r="K40" i="108"/>
  <c r="K39" i="108"/>
  <c r="K38" i="108"/>
  <c r="K37" i="108"/>
  <c r="K36" i="108"/>
  <c r="K35" i="108"/>
  <c r="K34" i="108"/>
  <c r="K33" i="108"/>
  <c r="K32" i="108"/>
  <c r="K31" i="108"/>
  <c r="K30" i="108"/>
  <c r="K29" i="108"/>
  <c r="K28" i="108"/>
  <c r="K27" i="108"/>
  <c r="K26" i="108"/>
  <c r="K25" i="108"/>
  <c r="K24" i="108"/>
  <c r="K23" i="108"/>
  <c r="K22" i="108"/>
  <c r="K21" i="108"/>
  <c r="K20" i="108"/>
  <c r="K19" i="108"/>
  <c r="K18" i="10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51" i="109"/>
  <c r="K50" i="109"/>
  <c r="K49" i="109"/>
  <c r="K48" i="109"/>
  <c r="K47" i="109"/>
  <c r="K46" i="109"/>
  <c r="K45" i="109"/>
  <c r="K44" i="109"/>
  <c r="K43" i="109"/>
  <c r="K42" i="109"/>
  <c r="K41" i="109"/>
  <c r="K40" i="109"/>
  <c r="K39" i="109"/>
  <c r="K38" i="109"/>
  <c r="K37" i="109"/>
  <c r="K36" i="109"/>
  <c r="K35" i="109"/>
  <c r="K34" i="109"/>
  <c r="K33" i="109"/>
  <c r="K32" i="109"/>
  <c r="K31" i="109"/>
  <c r="K30" i="109"/>
  <c r="K29" i="109"/>
  <c r="K28" i="109"/>
  <c r="K27" i="109"/>
  <c r="K26" i="109"/>
  <c r="K25" i="109"/>
  <c r="K24" i="109"/>
  <c r="K23" i="109"/>
  <c r="K22" i="109"/>
  <c r="K21" i="109"/>
  <c r="K20" i="109"/>
  <c r="K19" i="109"/>
  <c r="K18" i="109"/>
  <c r="K51" i="113"/>
  <c r="K50" i="113"/>
  <c r="K49" i="113"/>
  <c r="K48" i="113"/>
  <c r="K47" i="113"/>
  <c r="K46" i="113"/>
  <c r="K45" i="113"/>
  <c r="K44" i="113"/>
  <c r="K43" i="113"/>
  <c r="K42" i="113"/>
  <c r="K41" i="113"/>
  <c r="K40" i="113"/>
  <c r="K39" i="113"/>
  <c r="K38" i="113"/>
  <c r="K37" i="113"/>
  <c r="K36" i="113"/>
  <c r="K35" i="113"/>
  <c r="K34" i="113"/>
  <c r="K33" i="113"/>
  <c r="K32" i="113"/>
  <c r="K31" i="113"/>
  <c r="K30" i="113"/>
  <c r="K29" i="113"/>
  <c r="K28" i="113"/>
  <c r="K27" i="113"/>
  <c r="K26" i="113"/>
  <c r="K25" i="113"/>
  <c r="K24" i="113"/>
  <c r="K23" i="113"/>
  <c r="K22" i="113"/>
  <c r="K21" i="113"/>
  <c r="K20" i="113"/>
  <c r="K19" i="113"/>
  <c r="K18" i="113"/>
  <c r="K51" i="112"/>
  <c r="K50" i="112"/>
  <c r="K49" i="112"/>
  <c r="K48" i="112"/>
  <c r="K47" i="112"/>
  <c r="K46" i="112"/>
  <c r="K45" i="112"/>
  <c r="K44" i="112"/>
  <c r="K43" i="112"/>
  <c r="K42" i="112"/>
  <c r="K41" i="112"/>
  <c r="K40" i="112"/>
  <c r="K39" i="112"/>
  <c r="K38" i="112"/>
  <c r="K37" i="112"/>
  <c r="K36" i="112"/>
  <c r="K35" i="112"/>
  <c r="K34" i="112"/>
  <c r="K33" i="112"/>
  <c r="K32" i="112"/>
  <c r="K31" i="112"/>
  <c r="K30" i="112"/>
  <c r="K29" i="112"/>
  <c r="K28" i="112"/>
  <c r="K27" i="112"/>
  <c r="K26" i="112"/>
  <c r="K25" i="112"/>
  <c r="K24" i="112"/>
  <c r="K23" i="112"/>
  <c r="K22" i="112"/>
  <c r="K21" i="112"/>
  <c r="K20" i="112"/>
  <c r="K19" i="112"/>
  <c r="K18" i="112"/>
  <c r="K51" i="111"/>
  <c r="K50" i="111"/>
  <c r="K49" i="111"/>
  <c r="K48" i="111"/>
  <c r="K47" i="111"/>
  <c r="K46" i="111"/>
  <c r="K45" i="111"/>
  <c r="K44" i="111"/>
  <c r="K43" i="111"/>
  <c r="K42" i="111"/>
  <c r="K41" i="111"/>
  <c r="K40" i="111"/>
  <c r="K39" i="111"/>
  <c r="K38" i="111"/>
  <c r="K37" i="111"/>
  <c r="K36" i="111"/>
  <c r="K35" i="111"/>
  <c r="K34" i="111"/>
  <c r="K33" i="111"/>
  <c r="K32" i="111"/>
  <c r="K31" i="111"/>
  <c r="K30" i="111"/>
  <c r="K29" i="111"/>
  <c r="K28" i="111"/>
  <c r="K27" i="111"/>
  <c r="K26" i="111"/>
  <c r="K25" i="111"/>
  <c r="K24" i="111"/>
  <c r="K23" i="111"/>
  <c r="K22" i="111"/>
  <c r="K21" i="111"/>
  <c r="K20" i="111"/>
  <c r="K19" i="111"/>
  <c r="K18" i="111"/>
  <c r="K51" i="110"/>
  <c r="K50" i="110"/>
  <c r="K49" i="110"/>
  <c r="K48" i="110"/>
  <c r="K47" i="110"/>
  <c r="K46" i="110"/>
  <c r="K45" i="110"/>
  <c r="K44" i="110"/>
  <c r="K43" i="110"/>
  <c r="K42" i="110"/>
  <c r="K41" i="110"/>
  <c r="K40" i="110"/>
  <c r="K39" i="110"/>
  <c r="K38" i="110"/>
  <c r="K37" i="110"/>
  <c r="K36" i="110"/>
  <c r="K35" i="110"/>
  <c r="K34" i="110"/>
  <c r="K33" i="110"/>
  <c r="K32" i="110"/>
  <c r="K31" i="110"/>
  <c r="K30" i="110"/>
  <c r="K29" i="110"/>
  <c r="K28" i="110"/>
  <c r="K27" i="110"/>
  <c r="K26" i="110"/>
  <c r="K25" i="110"/>
  <c r="K24" i="110"/>
  <c r="K23" i="110"/>
  <c r="K22" i="110"/>
  <c r="K21" i="110"/>
  <c r="K20" i="110"/>
  <c r="K19" i="110"/>
  <c r="K18" i="110"/>
  <c r="K19" i="103"/>
  <c r="K20" i="103"/>
  <c r="K21" i="103"/>
  <c r="K22" i="103"/>
  <c r="K23" i="103"/>
  <c r="K24" i="103"/>
  <c r="K25" i="103"/>
  <c r="K26" i="103"/>
  <c r="K27" i="103"/>
  <c r="K28" i="103"/>
  <c r="K29" i="103"/>
  <c r="K30" i="103"/>
  <c r="K31" i="103"/>
  <c r="K32" i="103"/>
  <c r="K33" i="103"/>
  <c r="K34" i="103"/>
  <c r="K35" i="103"/>
  <c r="K36" i="103"/>
  <c r="K37" i="103"/>
  <c r="K38" i="103"/>
  <c r="K39" i="103"/>
  <c r="K40" i="103"/>
  <c r="K41" i="103"/>
  <c r="K42" i="103"/>
  <c r="K43" i="103"/>
  <c r="K44" i="103"/>
  <c r="K45" i="103"/>
  <c r="K46" i="103"/>
  <c r="K47" i="103"/>
  <c r="K48" i="103"/>
  <c r="K49" i="103"/>
  <c r="K50" i="103"/>
  <c r="K51" i="103"/>
  <c r="K18" i="103"/>
  <c r="AK18" i="98" l="1"/>
  <c r="E18" i="98" s="1"/>
  <c r="K52" i="98"/>
  <c r="AK18" i="62" l="1"/>
  <c r="K54" i="132" l="1"/>
  <c r="AO18" i="132"/>
  <c r="E18" i="132" l="1"/>
  <c r="AK18" i="145" l="1"/>
  <c r="L18" i="145"/>
  <c r="N18" i="145" s="1"/>
  <c r="E18" i="145"/>
  <c r="AL18" i="145"/>
  <c r="H18" i="145" s="1"/>
  <c r="AM18" i="145"/>
  <c r="AN18" i="145"/>
  <c r="AO18" i="145"/>
  <c r="AT18" i="145"/>
  <c r="AU18" i="145"/>
  <c r="AX18" i="145" s="1"/>
  <c r="AW18" i="145"/>
  <c r="L21" i="145"/>
  <c r="N21" i="145"/>
  <c r="AK21" i="145"/>
  <c r="E21" i="145" s="1"/>
  <c r="AM21" i="145"/>
  <c r="AN21" i="145"/>
  <c r="AO21" i="145"/>
  <c r="AT21" i="145"/>
  <c r="AU21" i="145"/>
  <c r="AX21" i="145" s="1"/>
  <c r="AW21" i="145"/>
  <c r="L24" i="145"/>
  <c r="N24" i="145" s="1"/>
  <c r="AK24" i="145"/>
  <c r="E24" i="145" s="1"/>
  <c r="AM24" i="145"/>
  <c r="AN24" i="145"/>
  <c r="AO24" i="145"/>
  <c r="AT24" i="145"/>
  <c r="AU24" i="145"/>
  <c r="AX24" i="145" s="1"/>
  <c r="AW24" i="145"/>
  <c r="L27" i="145"/>
  <c r="N27" i="145"/>
  <c r="AK27" i="145"/>
  <c r="E27" i="145" s="1"/>
  <c r="AM27" i="145"/>
  <c r="AN27" i="145"/>
  <c r="AO27" i="145"/>
  <c r="AT27" i="145"/>
  <c r="AU27" i="145"/>
  <c r="AX27" i="145" s="1"/>
  <c r="AW27" i="145"/>
  <c r="L30" i="145"/>
  <c r="N30" i="145"/>
  <c r="AK30" i="145"/>
  <c r="E30" i="145" s="1"/>
  <c r="BC30" i="145" s="1"/>
  <c r="AM30" i="145"/>
  <c r="AN30" i="145"/>
  <c r="AO30" i="145"/>
  <c r="AT30" i="145"/>
  <c r="AU30" i="145"/>
  <c r="AX30" i="145" s="1"/>
  <c r="AW30" i="145"/>
  <c r="L33" i="145"/>
  <c r="N33" i="145" s="1"/>
  <c r="AK33" i="145"/>
  <c r="E33" i="145" s="1"/>
  <c r="AL33" i="145"/>
  <c r="H33" i="145" s="1"/>
  <c r="AM33" i="145"/>
  <c r="AN33" i="145"/>
  <c r="AO33" i="145"/>
  <c r="AT33" i="145"/>
  <c r="AU33" i="145"/>
  <c r="AX33" i="145" s="1"/>
  <c r="AW33" i="145"/>
  <c r="L36" i="145"/>
  <c r="N36" i="145" s="1"/>
  <c r="AK36" i="145"/>
  <c r="E36" i="145" s="1"/>
  <c r="AL36" i="145"/>
  <c r="H36" i="145" s="1"/>
  <c r="AM36" i="145"/>
  <c r="AN36" i="145"/>
  <c r="AO36" i="145"/>
  <c r="AT36" i="145"/>
  <c r="AU36" i="145"/>
  <c r="AX36" i="145" s="1"/>
  <c r="AW36" i="145"/>
  <c r="L39" i="145"/>
  <c r="N39" i="145" s="1"/>
  <c r="AK39" i="145"/>
  <c r="E39" i="145" s="1"/>
  <c r="AL39" i="145"/>
  <c r="H39" i="145" s="1"/>
  <c r="AM39" i="145"/>
  <c r="AN39" i="145"/>
  <c r="AO39" i="145"/>
  <c r="AT39" i="145"/>
  <c r="AU39" i="145"/>
  <c r="AX39" i="145" s="1"/>
  <c r="AW39" i="145"/>
  <c r="L42" i="145"/>
  <c r="N42" i="145"/>
  <c r="AK42" i="145"/>
  <c r="E42" i="145" s="1"/>
  <c r="AL42" i="145"/>
  <c r="H42" i="145" s="1"/>
  <c r="AM42" i="145"/>
  <c r="AN42" i="145"/>
  <c r="AP42" i="145" s="1"/>
  <c r="J42" i="145" s="1"/>
  <c r="AQ42" i="145" s="1"/>
  <c r="AO42" i="145"/>
  <c r="AT42" i="145"/>
  <c r="AU42" i="145"/>
  <c r="AX42" i="145" s="1"/>
  <c r="AW42" i="145"/>
  <c r="L45" i="145"/>
  <c r="N45" i="145"/>
  <c r="AK45" i="145"/>
  <c r="E45" i="145" s="1"/>
  <c r="BC45" i="145" s="1"/>
  <c r="AM45" i="145"/>
  <c r="AN45" i="145"/>
  <c r="AO45" i="145"/>
  <c r="AT45" i="145"/>
  <c r="AU45" i="145"/>
  <c r="AX45" i="145" s="1"/>
  <c r="AW45" i="145"/>
  <c r="L48" i="145"/>
  <c r="N48" i="145"/>
  <c r="AK48" i="145"/>
  <c r="E48" i="145" s="1"/>
  <c r="BC48" i="145" s="1"/>
  <c r="AM48" i="145"/>
  <c r="AN48" i="145"/>
  <c r="AO48" i="145"/>
  <c r="AT48" i="145"/>
  <c r="AU48" i="145"/>
  <c r="AX48" i="145" s="1"/>
  <c r="AW48" i="145"/>
  <c r="L51" i="145"/>
  <c r="N51" i="145"/>
  <c r="AK51" i="145"/>
  <c r="E51" i="145" s="1"/>
  <c r="AM51" i="145"/>
  <c r="AN51" i="145"/>
  <c r="AO51" i="145"/>
  <c r="AT51" i="145"/>
  <c r="AU51" i="145"/>
  <c r="AX51" i="145" s="1"/>
  <c r="AW51" i="145"/>
  <c r="L18" i="144"/>
  <c r="N18" i="144" s="1"/>
  <c r="AO18" i="144"/>
  <c r="E18" i="144" s="1"/>
  <c r="AQ18" i="144"/>
  <c r="AR18" i="144"/>
  <c r="AS18" i="144"/>
  <c r="AX18" i="144"/>
  <c r="AY18" i="144"/>
  <c r="BB18" i="144" s="1"/>
  <c r="BA18" i="144"/>
  <c r="L21" i="144"/>
  <c r="N21" i="144" s="1"/>
  <c r="AO21" i="144"/>
  <c r="E21" i="144" s="1"/>
  <c r="AQ21" i="144"/>
  <c r="AR21" i="144"/>
  <c r="AS21" i="144"/>
  <c r="AX21" i="144"/>
  <c r="AY21" i="144"/>
  <c r="BB21" i="144" s="1"/>
  <c r="BA21" i="144"/>
  <c r="L24" i="144"/>
  <c r="N24" i="144" s="1"/>
  <c r="AO24" i="144"/>
  <c r="E24" i="144" s="1"/>
  <c r="AQ24" i="144"/>
  <c r="AR24" i="144"/>
  <c r="AS24" i="144"/>
  <c r="AX24" i="144"/>
  <c r="AY24" i="144"/>
  <c r="BB24" i="144" s="1"/>
  <c r="BA24" i="144"/>
  <c r="L27" i="144"/>
  <c r="N27" i="144" s="1"/>
  <c r="AO27" i="144"/>
  <c r="E27" i="144" s="1"/>
  <c r="AQ27" i="144"/>
  <c r="AR27" i="144"/>
  <c r="AS27" i="144"/>
  <c r="AX27" i="144"/>
  <c r="AY27" i="144"/>
  <c r="BB27" i="144" s="1"/>
  <c r="BA27" i="144"/>
  <c r="L30" i="144"/>
  <c r="N30" i="144" s="1"/>
  <c r="AO30" i="144"/>
  <c r="E30" i="144" s="1"/>
  <c r="AQ30" i="144"/>
  <c r="AR30" i="144"/>
  <c r="AS30" i="144"/>
  <c r="AX30" i="144"/>
  <c r="AY30" i="144"/>
  <c r="BB30" i="144" s="1"/>
  <c r="BA30" i="144"/>
  <c r="L33" i="144"/>
  <c r="N33" i="144" s="1"/>
  <c r="AO33" i="144"/>
  <c r="E33" i="144" s="1"/>
  <c r="AQ33" i="144"/>
  <c r="AR33" i="144"/>
  <c r="AS33" i="144"/>
  <c r="AX33" i="144"/>
  <c r="AY33" i="144"/>
  <c r="BB33" i="144" s="1"/>
  <c r="BA33" i="144"/>
  <c r="L36" i="144"/>
  <c r="N36" i="144" s="1"/>
  <c r="AO36" i="144"/>
  <c r="E36" i="144" s="1"/>
  <c r="AQ36" i="144"/>
  <c r="AR36" i="144"/>
  <c r="AS36" i="144"/>
  <c r="AX36" i="144"/>
  <c r="AY36" i="144"/>
  <c r="BB36" i="144" s="1"/>
  <c r="BA36" i="144"/>
  <c r="L39" i="144"/>
  <c r="N39" i="144" s="1"/>
  <c r="AO39" i="144"/>
  <c r="E39" i="144" s="1"/>
  <c r="AQ39" i="144"/>
  <c r="AR39" i="144"/>
  <c r="AS39" i="144"/>
  <c r="AX39" i="144"/>
  <c r="AY39" i="144"/>
  <c r="BB39" i="144" s="1"/>
  <c r="BA39" i="144"/>
  <c r="L42" i="144"/>
  <c r="N42" i="144" s="1"/>
  <c r="AO42" i="144"/>
  <c r="E42" i="144" s="1"/>
  <c r="AQ42" i="144"/>
  <c r="AR42" i="144"/>
  <c r="AS42" i="144"/>
  <c r="AX42" i="144"/>
  <c r="AY42" i="144"/>
  <c r="BB42" i="144" s="1"/>
  <c r="BA42" i="144"/>
  <c r="L45" i="144"/>
  <c r="N45" i="144" s="1"/>
  <c r="AO45" i="144"/>
  <c r="E45" i="144" s="1"/>
  <c r="AQ45" i="144"/>
  <c r="AR45" i="144"/>
  <c r="AS45" i="144"/>
  <c r="AX45" i="144"/>
  <c r="AY45" i="144"/>
  <c r="BB45" i="144" s="1"/>
  <c r="BA45" i="144"/>
  <c r="L48" i="144"/>
  <c r="N48" i="144" s="1"/>
  <c r="AO48" i="144"/>
  <c r="E48" i="144" s="1"/>
  <c r="AQ48" i="144"/>
  <c r="AR48" i="144"/>
  <c r="AS48" i="144"/>
  <c r="AX48" i="144"/>
  <c r="AY48" i="144"/>
  <c r="BB48" i="144" s="1"/>
  <c r="BA48" i="144"/>
  <c r="L51" i="144"/>
  <c r="N51" i="144" s="1"/>
  <c r="AO51" i="144"/>
  <c r="E51" i="144" s="1"/>
  <c r="AQ51" i="144"/>
  <c r="AR51" i="144"/>
  <c r="AS51" i="144"/>
  <c r="AX51" i="144"/>
  <c r="AY51" i="144"/>
  <c r="BB51" i="144" s="1"/>
  <c r="BA51" i="144"/>
  <c r="L18" i="143"/>
  <c r="N18" i="143" s="1"/>
  <c r="AK18" i="143"/>
  <c r="E18" i="143" s="1"/>
  <c r="AM18" i="143"/>
  <c r="AN18" i="143"/>
  <c r="AO18" i="143"/>
  <c r="AT18" i="143"/>
  <c r="AU18" i="143"/>
  <c r="AX18" i="143" s="1"/>
  <c r="AW18" i="143"/>
  <c r="L21" i="143"/>
  <c r="N21" i="143" s="1"/>
  <c r="AK21" i="143"/>
  <c r="E21" i="143" s="1"/>
  <c r="AM21" i="143"/>
  <c r="AN21" i="143"/>
  <c r="AO21" i="143"/>
  <c r="AT21" i="143"/>
  <c r="AU21" i="143"/>
  <c r="AX21" i="143" s="1"/>
  <c r="AW21" i="143"/>
  <c r="L24" i="143"/>
  <c r="N24" i="143" s="1"/>
  <c r="AK24" i="143"/>
  <c r="E24" i="143" s="1"/>
  <c r="AL24" i="143"/>
  <c r="H24" i="143" s="1"/>
  <c r="AM24" i="143"/>
  <c r="AN24" i="143"/>
  <c r="AO24" i="143"/>
  <c r="AT24" i="143"/>
  <c r="AU24" i="143"/>
  <c r="AX24" i="143" s="1"/>
  <c r="AW24" i="143"/>
  <c r="L27" i="143"/>
  <c r="N27" i="143" s="1"/>
  <c r="AK27" i="143"/>
  <c r="E27" i="143" s="1"/>
  <c r="AL27" i="143"/>
  <c r="H27" i="143" s="1"/>
  <c r="AM27" i="143"/>
  <c r="AN27" i="143"/>
  <c r="AO27" i="143"/>
  <c r="AT27" i="143"/>
  <c r="AU27" i="143"/>
  <c r="AX27" i="143" s="1"/>
  <c r="AW27" i="143"/>
  <c r="L30" i="143"/>
  <c r="N30" i="143"/>
  <c r="AK30" i="143"/>
  <c r="E30" i="143" s="1"/>
  <c r="AM30" i="143"/>
  <c r="AN30" i="143"/>
  <c r="AO30" i="143"/>
  <c r="AT30" i="143"/>
  <c r="AU30" i="143"/>
  <c r="AX30" i="143" s="1"/>
  <c r="AW30" i="143"/>
  <c r="L33" i="143"/>
  <c r="N33" i="143" s="1"/>
  <c r="AK33" i="143"/>
  <c r="E33" i="143" s="1"/>
  <c r="BC33" i="143" s="1"/>
  <c r="AM33" i="143"/>
  <c r="AN33" i="143"/>
  <c r="AO33" i="143"/>
  <c r="AT33" i="143"/>
  <c r="AU33" i="143"/>
  <c r="AX33" i="143" s="1"/>
  <c r="AW33" i="143"/>
  <c r="L36" i="143"/>
  <c r="N36" i="143" s="1"/>
  <c r="AK36" i="143"/>
  <c r="E36" i="143" s="1"/>
  <c r="AM36" i="143"/>
  <c r="AN36" i="143"/>
  <c r="AO36" i="143"/>
  <c r="AT36" i="143"/>
  <c r="AU36" i="143"/>
  <c r="AX36" i="143" s="1"/>
  <c r="AW36" i="143"/>
  <c r="L39" i="143"/>
  <c r="N39" i="143"/>
  <c r="AK39" i="143"/>
  <c r="E39" i="143" s="1"/>
  <c r="AM39" i="143"/>
  <c r="AN39" i="143"/>
  <c r="AO39" i="143"/>
  <c r="AT39" i="143"/>
  <c r="AU39" i="143"/>
  <c r="AX39" i="143" s="1"/>
  <c r="AW39" i="143"/>
  <c r="L42" i="143"/>
  <c r="N42" i="143" s="1"/>
  <c r="BC42" i="143" s="1"/>
  <c r="AK42" i="143"/>
  <c r="E42" i="143" s="1"/>
  <c r="AM42" i="143"/>
  <c r="AN42" i="143"/>
  <c r="AO42" i="143"/>
  <c r="AT42" i="143"/>
  <c r="AU42" i="143"/>
  <c r="AX42" i="143" s="1"/>
  <c r="AW42" i="143"/>
  <c r="L45" i="143"/>
  <c r="N45" i="143" s="1"/>
  <c r="AK45" i="143"/>
  <c r="E45" i="143" s="1"/>
  <c r="AM45" i="143"/>
  <c r="AN45" i="143"/>
  <c r="AO45" i="143"/>
  <c r="AT45" i="143"/>
  <c r="AU45" i="143"/>
  <c r="AX45" i="143" s="1"/>
  <c r="AW45" i="143"/>
  <c r="L48" i="143"/>
  <c r="N48" i="143"/>
  <c r="BC48" i="143" s="1"/>
  <c r="AK48" i="143"/>
  <c r="E48" i="143" s="1"/>
  <c r="AM48" i="143"/>
  <c r="AN48" i="143"/>
  <c r="AO48" i="143"/>
  <c r="AT48" i="143"/>
  <c r="AU48" i="143"/>
  <c r="AX48" i="143" s="1"/>
  <c r="AW48" i="143"/>
  <c r="L51" i="143"/>
  <c r="N51" i="143" s="1"/>
  <c r="AK51" i="143"/>
  <c r="E51" i="143" s="1"/>
  <c r="AM51" i="143"/>
  <c r="AN51" i="143"/>
  <c r="AO51" i="143"/>
  <c r="AT51" i="143"/>
  <c r="AU51" i="143"/>
  <c r="AX51" i="143" s="1"/>
  <c r="AW51" i="143"/>
  <c r="L18" i="142"/>
  <c r="N18" i="142" s="1"/>
  <c r="AO18" i="142"/>
  <c r="E18" i="142" s="1"/>
  <c r="AP18" i="142"/>
  <c r="H18" i="142" s="1"/>
  <c r="AQ18" i="142"/>
  <c r="AR18" i="142"/>
  <c r="AS18" i="142"/>
  <c r="AX18" i="142"/>
  <c r="AY18" i="142"/>
  <c r="BB18" i="142" s="1"/>
  <c r="BA18" i="142"/>
  <c r="L21" i="142"/>
  <c r="N21" i="142" s="1"/>
  <c r="AO21" i="142"/>
  <c r="E21" i="142" s="1"/>
  <c r="AQ21" i="142"/>
  <c r="AR21" i="142"/>
  <c r="AS21" i="142"/>
  <c r="AX21" i="142"/>
  <c r="AY21" i="142"/>
  <c r="BB21" i="142" s="1"/>
  <c r="BA21" i="142"/>
  <c r="L24" i="142"/>
  <c r="N24" i="142" s="1"/>
  <c r="AO24" i="142"/>
  <c r="E24" i="142" s="1"/>
  <c r="AQ24" i="142"/>
  <c r="AR24" i="142"/>
  <c r="AS24" i="142"/>
  <c r="AX24" i="142"/>
  <c r="AY24" i="142"/>
  <c r="BB24" i="142" s="1"/>
  <c r="BA24" i="142"/>
  <c r="L27" i="142"/>
  <c r="N27" i="142" s="1"/>
  <c r="AO27" i="142"/>
  <c r="E27" i="142" s="1"/>
  <c r="AP27" i="142"/>
  <c r="H27" i="142" s="1"/>
  <c r="AQ27" i="142"/>
  <c r="AR27" i="142"/>
  <c r="AS27" i="142"/>
  <c r="AX27" i="142"/>
  <c r="AY27" i="142"/>
  <c r="BB27" i="142" s="1"/>
  <c r="BA27" i="142"/>
  <c r="L30" i="142"/>
  <c r="N30" i="142" s="1"/>
  <c r="AO30" i="142"/>
  <c r="E30" i="142" s="1"/>
  <c r="AP30" i="142"/>
  <c r="H30" i="142" s="1"/>
  <c r="AQ30" i="142"/>
  <c r="AR30" i="142"/>
  <c r="AS30" i="142"/>
  <c r="AX30" i="142"/>
  <c r="AY30" i="142"/>
  <c r="BB30" i="142" s="1"/>
  <c r="BA30" i="142"/>
  <c r="L33" i="142"/>
  <c r="N33" i="142"/>
  <c r="AO33" i="142"/>
  <c r="E33" i="142" s="1"/>
  <c r="AQ33" i="142"/>
  <c r="AR33" i="142"/>
  <c r="AS33" i="142"/>
  <c r="AX33" i="142"/>
  <c r="AY33" i="142"/>
  <c r="BB33" i="142" s="1"/>
  <c r="BA33" i="142"/>
  <c r="L36" i="142"/>
  <c r="N36" i="142" s="1"/>
  <c r="AO36" i="142"/>
  <c r="E36" i="142" s="1"/>
  <c r="AQ36" i="142"/>
  <c r="AR36" i="142"/>
  <c r="AS36" i="142"/>
  <c r="AX36" i="142"/>
  <c r="AY36" i="142"/>
  <c r="BB36" i="142" s="1"/>
  <c r="BA36" i="142"/>
  <c r="L39" i="142"/>
  <c r="N39" i="142"/>
  <c r="AO39" i="142"/>
  <c r="E39" i="142" s="1"/>
  <c r="AQ39" i="142"/>
  <c r="AR39" i="142"/>
  <c r="AS39" i="142"/>
  <c r="AX39" i="142"/>
  <c r="AY39" i="142"/>
  <c r="BB39" i="142" s="1"/>
  <c r="BA39" i="142"/>
  <c r="L42" i="142"/>
  <c r="N42" i="142"/>
  <c r="AO42" i="142"/>
  <c r="E42" i="142" s="1"/>
  <c r="BG42" i="142" s="1"/>
  <c r="AQ42" i="142"/>
  <c r="AR42" i="142"/>
  <c r="AS42" i="142"/>
  <c r="AX42" i="142"/>
  <c r="AY42" i="142"/>
  <c r="BB42" i="142" s="1"/>
  <c r="BA42" i="142"/>
  <c r="L45" i="142"/>
  <c r="N45" i="142" s="1"/>
  <c r="AO45" i="142"/>
  <c r="E45" i="142" s="1"/>
  <c r="AP45" i="142"/>
  <c r="H45" i="142" s="1"/>
  <c r="AQ45" i="142"/>
  <c r="AR45" i="142"/>
  <c r="AS45" i="142"/>
  <c r="AX45" i="142"/>
  <c r="AY45" i="142"/>
  <c r="BB45" i="142" s="1"/>
  <c r="BA45" i="142"/>
  <c r="L48" i="142"/>
  <c r="N48" i="142" s="1"/>
  <c r="AO48" i="142"/>
  <c r="E48" i="142" s="1"/>
  <c r="AP48" i="142"/>
  <c r="H48" i="142" s="1"/>
  <c r="AQ48" i="142"/>
  <c r="AR48" i="142"/>
  <c r="AS48" i="142"/>
  <c r="AX48" i="142"/>
  <c r="AY48" i="142"/>
  <c r="BB48" i="142" s="1"/>
  <c r="BA48" i="142"/>
  <c r="L51" i="142"/>
  <c r="N51" i="142"/>
  <c r="AO51" i="142"/>
  <c r="E51" i="142" s="1"/>
  <c r="AQ51" i="142"/>
  <c r="AR51" i="142"/>
  <c r="AS51" i="142"/>
  <c r="AX51" i="142"/>
  <c r="AY51" i="142"/>
  <c r="BB51" i="142" s="1"/>
  <c r="BA51" i="142"/>
  <c r="BC21" i="143" l="1"/>
  <c r="BC45" i="143"/>
  <c r="BC39" i="143"/>
  <c r="BC30" i="143"/>
  <c r="AL21" i="143"/>
  <c r="H21" i="143" s="1"/>
  <c r="BG48" i="142"/>
  <c r="BG36" i="142"/>
  <c r="AP42" i="142"/>
  <c r="H42" i="142" s="1"/>
  <c r="AP33" i="142"/>
  <c r="H33" i="142" s="1"/>
  <c r="AP24" i="142"/>
  <c r="H24" i="142" s="1"/>
  <c r="BG33" i="142"/>
  <c r="AP21" i="142"/>
  <c r="H21" i="142" s="1"/>
  <c r="AP33" i="144"/>
  <c r="H33" i="144" s="1"/>
  <c r="BC24" i="145"/>
  <c r="AL30" i="145"/>
  <c r="H30" i="145" s="1"/>
  <c r="BC21" i="145"/>
  <c r="BC51" i="143"/>
  <c r="BC36" i="143"/>
  <c r="BC27" i="143"/>
  <c r="AP24" i="143"/>
  <c r="J24" i="143" s="1"/>
  <c r="AQ24" i="143" s="1"/>
  <c r="I24" i="143" s="1"/>
  <c r="AP21" i="143"/>
  <c r="J21" i="143" s="1"/>
  <c r="AQ21" i="143" s="1"/>
  <c r="AR21" i="143" s="1"/>
  <c r="AS21" i="143" s="1"/>
  <c r="AV21" i="143" s="1"/>
  <c r="F21" i="143" s="1"/>
  <c r="AY21" i="143" s="1"/>
  <c r="G21" i="143" s="1"/>
  <c r="BA21" i="143" s="1"/>
  <c r="AP27" i="143"/>
  <c r="J27" i="143" s="1"/>
  <c r="AQ27" i="143" s="1"/>
  <c r="BC18" i="143"/>
  <c r="BG51" i="142"/>
  <c r="BG45" i="142"/>
  <c r="BG24" i="142"/>
  <c r="BG21" i="142"/>
  <c r="AP51" i="142"/>
  <c r="H51" i="142" s="1"/>
  <c r="AT45" i="142"/>
  <c r="J45" i="142" s="1"/>
  <c r="AU45" i="142" s="1"/>
  <c r="AV45" i="142" s="1"/>
  <c r="AW45" i="142" s="1"/>
  <c r="AZ45" i="142" s="1"/>
  <c r="F45" i="142" s="1"/>
  <c r="BC45" i="142" s="1"/>
  <c r="G45" i="142" s="1"/>
  <c r="BD45" i="142" s="1"/>
  <c r="AP39" i="142"/>
  <c r="H39" i="142" s="1"/>
  <c r="AP36" i="142"/>
  <c r="H36" i="142" s="1"/>
  <c r="BG30" i="142"/>
  <c r="AT27" i="142"/>
  <c r="J27" i="142" s="1"/>
  <c r="AU27" i="142" s="1"/>
  <c r="AT24" i="142"/>
  <c r="J24" i="142" s="1"/>
  <c r="AU24" i="142" s="1"/>
  <c r="AV24" i="142" s="1"/>
  <c r="AW24" i="142" s="1"/>
  <c r="AZ24" i="142" s="1"/>
  <c r="F24" i="142" s="1"/>
  <c r="BC24" i="142" s="1"/>
  <c r="G24" i="142" s="1"/>
  <c r="BE24" i="142" s="1"/>
  <c r="AT21" i="142"/>
  <c r="J21" i="142" s="1"/>
  <c r="AU21" i="142" s="1"/>
  <c r="AV21" i="142" s="1"/>
  <c r="AW21" i="142" s="1"/>
  <c r="AZ21" i="142" s="1"/>
  <c r="F21" i="142" s="1"/>
  <c r="BC21" i="142" s="1"/>
  <c r="G21" i="142" s="1"/>
  <c r="BE21" i="142" s="1"/>
  <c r="AT30" i="142"/>
  <c r="J30" i="142" s="1"/>
  <c r="AU30" i="142" s="1"/>
  <c r="BG18" i="142"/>
  <c r="AT18" i="142"/>
  <c r="J18" i="142" s="1"/>
  <c r="AU18" i="142" s="1"/>
  <c r="AV18" i="142" s="1"/>
  <c r="AW18" i="142" s="1"/>
  <c r="AZ18" i="142" s="1"/>
  <c r="F18" i="142" s="1"/>
  <c r="BG42" i="144"/>
  <c r="BG45" i="144"/>
  <c r="AP45" i="144"/>
  <c r="AT45" i="144" s="1"/>
  <c r="J45" i="144" s="1"/>
  <c r="AU45" i="144" s="1"/>
  <c r="AP48" i="144"/>
  <c r="H48" i="144" s="1"/>
  <c r="AP30" i="144"/>
  <c r="H30" i="144" s="1"/>
  <c r="BG24" i="144"/>
  <c r="BG48" i="144"/>
  <c r="BG36" i="144"/>
  <c r="BG30" i="144"/>
  <c r="AP21" i="144"/>
  <c r="H21" i="144" s="1"/>
  <c r="BG51" i="144"/>
  <c r="AP42" i="144"/>
  <c r="H42" i="144" s="1"/>
  <c r="AP36" i="144"/>
  <c r="H36" i="144" s="1"/>
  <c r="BG33" i="144"/>
  <c r="BG39" i="144"/>
  <c r="BG27" i="144"/>
  <c r="AP51" i="144"/>
  <c r="H51" i="144" s="1"/>
  <c r="AP39" i="144"/>
  <c r="AT39" i="144" s="1"/>
  <c r="J39" i="144" s="1"/>
  <c r="AU39" i="144" s="1"/>
  <c r="AT33" i="144"/>
  <c r="J33" i="144" s="1"/>
  <c r="AU33" i="144" s="1"/>
  <c r="AV33" i="144" s="1"/>
  <c r="AW33" i="144" s="1"/>
  <c r="AZ33" i="144" s="1"/>
  <c r="F33" i="144" s="1"/>
  <c r="BC33" i="144" s="1"/>
  <c r="G33" i="144" s="1"/>
  <c r="AP27" i="144"/>
  <c r="H27" i="144" s="1"/>
  <c r="AP24" i="144"/>
  <c r="H24" i="144" s="1"/>
  <c r="BG21" i="144"/>
  <c r="BG18" i="144"/>
  <c r="AP18" i="144"/>
  <c r="H18" i="144" s="1"/>
  <c r="AP27" i="145"/>
  <c r="J27" i="145" s="1"/>
  <c r="AQ27" i="145" s="1"/>
  <c r="AR27" i="145" s="1"/>
  <c r="AS27" i="145" s="1"/>
  <c r="AV27" i="145" s="1"/>
  <c r="F27" i="145" s="1"/>
  <c r="AY27" i="145" s="1"/>
  <c r="G27" i="145" s="1"/>
  <c r="BC36" i="145"/>
  <c r="BC33" i="145"/>
  <c r="AP30" i="145"/>
  <c r="J30" i="145" s="1"/>
  <c r="AQ30" i="145" s="1"/>
  <c r="I30" i="145" s="1"/>
  <c r="AL51" i="145"/>
  <c r="H51" i="145" s="1"/>
  <c r="AL48" i="145"/>
  <c r="H48" i="145" s="1"/>
  <c r="AL45" i="145"/>
  <c r="H45" i="145" s="1"/>
  <c r="BC42" i="145"/>
  <c r="AP39" i="145"/>
  <c r="J39" i="145" s="1"/>
  <c r="AQ39" i="145" s="1"/>
  <c r="I39" i="145" s="1"/>
  <c r="AP36" i="145"/>
  <c r="J36" i="145" s="1"/>
  <c r="AQ36" i="145" s="1"/>
  <c r="AR36" i="145" s="1"/>
  <c r="AS36" i="145" s="1"/>
  <c r="AV36" i="145" s="1"/>
  <c r="F36" i="145" s="1"/>
  <c r="AY36" i="145" s="1"/>
  <c r="G36" i="145" s="1"/>
  <c r="BA36" i="145" s="1"/>
  <c r="AP33" i="145"/>
  <c r="J33" i="145" s="1"/>
  <c r="AQ33" i="145" s="1"/>
  <c r="AR33" i="145" s="1"/>
  <c r="AS33" i="145" s="1"/>
  <c r="AV33" i="145" s="1"/>
  <c r="F33" i="145" s="1"/>
  <c r="AY33" i="145" s="1"/>
  <c r="G33" i="145" s="1"/>
  <c r="BA33" i="145" s="1"/>
  <c r="AL27" i="145"/>
  <c r="H27" i="145" s="1"/>
  <c r="AL24" i="145"/>
  <c r="H24" i="145" s="1"/>
  <c r="AL21" i="145"/>
  <c r="H21" i="145" s="1"/>
  <c r="AP18" i="145"/>
  <c r="J18" i="145" s="1"/>
  <c r="AQ18" i="145" s="1"/>
  <c r="AR18" i="145" s="1"/>
  <c r="AS18" i="145" s="1"/>
  <c r="AV18" i="145" s="1"/>
  <c r="F18" i="145" s="1"/>
  <c r="AY18" i="145" s="1"/>
  <c r="G18" i="145" s="1"/>
  <c r="AZ36" i="145"/>
  <c r="I27" i="145"/>
  <c r="I42" i="145"/>
  <c r="BC18" i="145"/>
  <c r="BC51" i="145"/>
  <c r="AR42" i="145"/>
  <c r="AS42" i="145" s="1"/>
  <c r="AV42" i="145" s="1"/>
  <c r="F42" i="145" s="1"/>
  <c r="AY42" i="145" s="1"/>
  <c r="G42" i="145" s="1"/>
  <c r="BC39" i="145"/>
  <c r="BB36" i="145"/>
  <c r="BD36" i="145" s="1"/>
  <c r="AR30" i="145"/>
  <c r="AS30" i="145" s="1"/>
  <c r="AV30" i="145" s="1"/>
  <c r="F30" i="145" s="1"/>
  <c r="AY30" i="145" s="1"/>
  <c r="G30" i="145" s="1"/>
  <c r="BC27" i="145"/>
  <c r="H39" i="144"/>
  <c r="H45" i="144"/>
  <c r="I27" i="143"/>
  <c r="AR27" i="143"/>
  <c r="AS27" i="143" s="1"/>
  <c r="AV27" i="143" s="1"/>
  <c r="F27" i="143" s="1"/>
  <c r="AY27" i="143" s="1"/>
  <c r="G27" i="143" s="1"/>
  <c r="BC24" i="143"/>
  <c r="I21" i="143"/>
  <c r="BB21" i="143"/>
  <c r="BD21" i="143" s="1"/>
  <c r="AL51" i="143"/>
  <c r="AP51" i="143" s="1"/>
  <c r="J51" i="143" s="1"/>
  <c r="AQ51" i="143" s="1"/>
  <c r="AL48" i="143"/>
  <c r="AL45" i="143"/>
  <c r="AL42" i="143"/>
  <c r="AL39" i="143"/>
  <c r="AP39" i="143" s="1"/>
  <c r="J39" i="143" s="1"/>
  <c r="AQ39" i="143" s="1"/>
  <c r="AL36" i="143"/>
  <c r="AL33" i="143"/>
  <c r="AL30" i="143"/>
  <c r="AL18" i="143"/>
  <c r="AP18" i="143" s="1"/>
  <c r="J18" i="143" s="1"/>
  <c r="AQ18" i="143" s="1"/>
  <c r="I27" i="142"/>
  <c r="I30" i="142"/>
  <c r="I45" i="142"/>
  <c r="AV27" i="142"/>
  <c r="AW27" i="142" s="1"/>
  <c r="AZ27" i="142" s="1"/>
  <c r="F27" i="142" s="1"/>
  <c r="BC27" i="142" s="1"/>
  <c r="G27" i="142" s="1"/>
  <c r="I21" i="142"/>
  <c r="AT48" i="142"/>
  <c r="J48" i="142" s="1"/>
  <c r="AU48" i="142" s="1"/>
  <c r="BG39" i="142"/>
  <c r="AV30" i="142"/>
  <c r="AW30" i="142" s="1"/>
  <c r="AZ30" i="142" s="1"/>
  <c r="F30" i="142" s="1"/>
  <c r="BC30" i="142" s="1"/>
  <c r="G30" i="142" s="1"/>
  <c r="BG27" i="142"/>
  <c r="L18" i="140"/>
  <c r="N18" i="140"/>
  <c r="BG18" i="140" s="1"/>
  <c r="AO18" i="140"/>
  <c r="E18" i="140" s="1"/>
  <c r="AP18" i="140"/>
  <c r="H18" i="140" s="1"/>
  <c r="AQ18" i="140"/>
  <c r="AR18" i="140"/>
  <c r="AT18" i="140" s="1"/>
  <c r="J18" i="140" s="1"/>
  <c r="AU18" i="140" s="1"/>
  <c r="AS18" i="140"/>
  <c r="AX18" i="140"/>
  <c r="AY18" i="140"/>
  <c r="BB18" i="140" s="1"/>
  <c r="BA18" i="140"/>
  <c r="L21" i="140"/>
  <c r="N21" i="140" s="1"/>
  <c r="AO21" i="140"/>
  <c r="E21" i="140" s="1"/>
  <c r="AQ21" i="140"/>
  <c r="AR21" i="140"/>
  <c r="AS21" i="140"/>
  <c r="AX21" i="140"/>
  <c r="AY21" i="140"/>
  <c r="BB21" i="140" s="1"/>
  <c r="BA21" i="140"/>
  <c r="L24" i="140"/>
  <c r="N24" i="140" s="1"/>
  <c r="AO24" i="140"/>
  <c r="E24" i="140" s="1"/>
  <c r="AQ24" i="140"/>
  <c r="AR24" i="140"/>
  <c r="AS24" i="140"/>
  <c r="AX24" i="140"/>
  <c r="AY24" i="140"/>
  <c r="BB24" i="140" s="1"/>
  <c r="BA24" i="140"/>
  <c r="L27" i="140"/>
  <c r="N27" i="140" s="1"/>
  <c r="BG27" i="140" s="1"/>
  <c r="AO27" i="140"/>
  <c r="E27" i="140" s="1"/>
  <c r="AP27" i="140"/>
  <c r="H27" i="140" s="1"/>
  <c r="AQ27" i="140"/>
  <c r="AR27" i="140"/>
  <c r="AS27" i="140"/>
  <c r="AX27" i="140"/>
  <c r="AY27" i="140"/>
  <c r="BB27" i="140" s="1"/>
  <c r="BA27" i="140"/>
  <c r="L30" i="140"/>
  <c r="N30" i="140" s="1"/>
  <c r="BG30" i="140" s="1"/>
  <c r="AO30" i="140"/>
  <c r="E30" i="140" s="1"/>
  <c r="AQ30" i="140"/>
  <c r="AR30" i="140"/>
  <c r="AS30" i="140"/>
  <c r="AX30" i="140"/>
  <c r="AY30" i="140"/>
  <c r="BB30" i="140" s="1"/>
  <c r="BA30" i="140"/>
  <c r="L33" i="140"/>
  <c r="N33" i="140"/>
  <c r="AO33" i="140"/>
  <c r="E33" i="140" s="1"/>
  <c r="AP33" i="140"/>
  <c r="H33" i="140" s="1"/>
  <c r="AQ33" i="140"/>
  <c r="AR33" i="140"/>
  <c r="AS33" i="140"/>
  <c r="AX33" i="140"/>
  <c r="AY33" i="140"/>
  <c r="BB33" i="140" s="1"/>
  <c r="BA33" i="140"/>
  <c r="L36" i="140"/>
  <c r="N36" i="140" s="1"/>
  <c r="AO36" i="140"/>
  <c r="E36" i="140" s="1"/>
  <c r="BG36" i="140" s="1"/>
  <c r="AQ36" i="140"/>
  <c r="AR36" i="140"/>
  <c r="AS36" i="140"/>
  <c r="AX36" i="140"/>
  <c r="AY36" i="140"/>
  <c r="BB36" i="140" s="1"/>
  <c r="BA36" i="140"/>
  <c r="L39" i="140"/>
  <c r="N39" i="140" s="1"/>
  <c r="AO39" i="140"/>
  <c r="E39" i="140" s="1"/>
  <c r="AQ39" i="140"/>
  <c r="AR39" i="140"/>
  <c r="AS39" i="140"/>
  <c r="AX39" i="140"/>
  <c r="AY39" i="140"/>
  <c r="BB39" i="140" s="1"/>
  <c r="BA39" i="140"/>
  <c r="L42" i="140"/>
  <c r="N42" i="140"/>
  <c r="BG42" i="140" s="1"/>
  <c r="AO42" i="140"/>
  <c r="E42" i="140" s="1"/>
  <c r="AP42" i="140"/>
  <c r="H42" i="140" s="1"/>
  <c r="AQ42" i="140"/>
  <c r="AR42" i="140"/>
  <c r="AT42" i="140" s="1"/>
  <c r="J42" i="140" s="1"/>
  <c r="AU42" i="140" s="1"/>
  <c r="AS42" i="140"/>
  <c r="AX42" i="140"/>
  <c r="AY42" i="140"/>
  <c r="BB42" i="140" s="1"/>
  <c r="BA42" i="140"/>
  <c r="L45" i="140"/>
  <c r="N45" i="140"/>
  <c r="AO45" i="140"/>
  <c r="E45" i="140" s="1"/>
  <c r="AP45" i="140"/>
  <c r="H45" i="140" s="1"/>
  <c r="AQ45" i="140"/>
  <c r="AR45" i="140"/>
  <c r="AS45" i="140"/>
  <c r="AT45" i="140"/>
  <c r="J45" i="140" s="1"/>
  <c r="AU45" i="140" s="1"/>
  <c r="AX45" i="140"/>
  <c r="AY45" i="140"/>
  <c r="BB45" i="140" s="1"/>
  <c r="BA45" i="140"/>
  <c r="BG45" i="140"/>
  <c r="L48" i="140"/>
  <c r="N48" i="140"/>
  <c r="BG48" i="140" s="1"/>
  <c r="AO48" i="140"/>
  <c r="E48" i="140" s="1"/>
  <c r="AP48" i="140"/>
  <c r="AQ48" i="140"/>
  <c r="AR48" i="140"/>
  <c r="AS48" i="140"/>
  <c r="AX48" i="140"/>
  <c r="AY48" i="140"/>
  <c r="BB48" i="140" s="1"/>
  <c r="BA48" i="140"/>
  <c r="L51" i="140"/>
  <c r="N51" i="140" s="1"/>
  <c r="AO51" i="140"/>
  <c r="E51" i="140" s="1"/>
  <c r="BG51" i="140" s="1"/>
  <c r="AQ51" i="140"/>
  <c r="AR51" i="140"/>
  <c r="AS51" i="140"/>
  <c r="AX51" i="140"/>
  <c r="AY51" i="140"/>
  <c r="BB51" i="140" s="1"/>
  <c r="BA51" i="140"/>
  <c r="AZ21" i="143" l="1"/>
  <c r="AT42" i="142"/>
  <c r="J42" i="142" s="1"/>
  <c r="AU42" i="142" s="1"/>
  <c r="BE45" i="142"/>
  <c r="AT33" i="142"/>
  <c r="J33" i="142" s="1"/>
  <c r="AU33" i="142" s="1"/>
  <c r="I33" i="144"/>
  <c r="AT48" i="144"/>
  <c r="J48" i="144" s="1"/>
  <c r="AU48" i="144" s="1"/>
  <c r="AP51" i="140"/>
  <c r="AT51" i="140" s="1"/>
  <c r="J51" i="140" s="1"/>
  <c r="AU51" i="140" s="1"/>
  <c r="AP39" i="140"/>
  <c r="H39" i="140" s="1"/>
  <c r="AP36" i="140"/>
  <c r="H36" i="140" s="1"/>
  <c r="BG33" i="140"/>
  <c r="AP24" i="140"/>
  <c r="H24" i="140" s="1"/>
  <c r="BG21" i="140"/>
  <c r="AT33" i="140"/>
  <c r="J33" i="140" s="1"/>
  <c r="AU33" i="140" s="1"/>
  <c r="BG39" i="140"/>
  <c r="AT36" i="140"/>
  <c r="J36" i="140" s="1"/>
  <c r="AU36" i="140" s="1"/>
  <c r="I36" i="140" s="1"/>
  <c r="AP30" i="140"/>
  <c r="H30" i="140" s="1"/>
  <c r="AT24" i="140"/>
  <c r="J24" i="140" s="1"/>
  <c r="AU24" i="140" s="1"/>
  <c r="BG24" i="140"/>
  <c r="AP21" i="140"/>
  <c r="H21" i="140" s="1"/>
  <c r="AR24" i="143"/>
  <c r="AS24" i="143" s="1"/>
  <c r="AV24" i="143" s="1"/>
  <c r="F24" i="143" s="1"/>
  <c r="AY24" i="143" s="1"/>
  <c r="G24" i="143" s="1"/>
  <c r="AZ24" i="143" s="1"/>
  <c r="BD21" i="142"/>
  <c r="BF24" i="142"/>
  <c r="BH24" i="142" s="1"/>
  <c r="BD24" i="142"/>
  <c r="AT36" i="142"/>
  <c r="J36" i="142" s="1"/>
  <c r="AU36" i="142" s="1"/>
  <c r="AT39" i="142"/>
  <c r="J39" i="142" s="1"/>
  <c r="AU39" i="142" s="1"/>
  <c r="I24" i="142"/>
  <c r="BF21" i="142"/>
  <c r="BH21" i="142" s="1"/>
  <c r="BF45" i="142"/>
  <c r="BH45" i="142" s="1"/>
  <c r="AT51" i="142"/>
  <c r="J51" i="142" s="1"/>
  <c r="AU51" i="142" s="1"/>
  <c r="BC18" i="142"/>
  <c r="G18" i="142" s="1"/>
  <c r="BE18" i="142" s="1"/>
  <c r="BF18" i="142"/>
  <c r="BH18" i="142" s="1"/>
  <c r="I18" i="142"/>
  <c r="I45" i="144"/>
  <c r="AV45" i="144"/>
  <c r="AW45" i="144" s="1"/>
  <c r="AZ45" i="144" s="1"/>
  <c r="F45" i="144" s="1"/>
  <c r="BC45" i="144" s="1"/>
  <c r="G45" i="144" s="1"/>
  <c r="AT21" i="144"/>
  <c r="J21" i="144" s="1"/>
  <c r="AU21" i="144" s="1"/>
  <c r="I21" i="144" s="1"/>
  <c r="AV21" i="144"/>
  <c r="AW21" i="144" s="1"/>
  <c r="AZ21" i="144" s="1"/>
  <c r="F21" i="144" s="1"/>
  <c r="BC21" i="144" s="1"/>
  <c r="G21" i="144" s="1"/>
  <c r="BE21" i="144" s="1"/>
  <c r="I48" i="144"/>
  <c r="AT51" i="144"/>
  <c r="J51" i="144" s="1"/>
  <c r="AU51" i="144" s="1"/>
  <c r="AT30" i="144"/>
  <c r="J30" i="144" s="1"/>
  <c r="AU30" i="144" s="1"/>
  <c r="AV48" i="144"/>
  <c r="AW48" i="144" s="1"/>
  <c r="AZ48" i="144" s="1"/>
  <c r="F48" i="144" s="1"/>
  <c r="BC48" i="144" s="1"/>
  <c r="G48" i="144" s="1"/>
  <c r="BD48" i="144" s="1"/>
  <c r="AT27" i="144"/>
  <c r="J27" i="144" s="1"/>
  <c r="AU27" i="144" s="1"/>
  <c r="I27" i="144" s="1"/>
  <c r="AT24" i="144"/>
  <c r="J24" i="144" s="1"/>
  <c r="AU24" i="144" s="1"/>
  <c r="I39" i="144"/>
  <c r="AV39" i="144"/>
  <c r="AW39" i="144" s="1"/>
  <c r="AZ39" i="144" s="1"/>
  <c r="F39" i="144" s="1"/>
  <c r="BC39" i="144" s="1"/>
  <c r="G39" i="144" s="1"/>
  <c r="BE39" i="144" s="1"/>
  <c r="BF45" i="144"/>
  <c r="BH45" i="144" s="1"/>
  <c r="AT42" i="144"/>
  <c r="J42" i="144" s="1"/>
  <c r="AU42" i="144" s="1"/>
  <c r="AT36" i="144"/>
  <c r="J36" i="144" s="1"/>
  <c r="AU36" i="144" s="1"/>
  <c r="AT18" i="144"/>
  <c r="J18" i="144" s="1"/>
  <c r="AU18" i="144" s="1"/>
  <c r="BB33" i="145"/>
  <c r="BD33" i="145" s="1"/>
  <c r="AP48" i="145"/>
  <c r="J48" i="145" s="1"/>
  <c r="AQ48" i="145" s="1"/>
  <c r="AP45" i="145"/>
  <c r="J45" i="145" s="1"/>
  <c r="AQ45" i="145" s="1"/>
  <c r="I36" i="145"/>
  <c r="AR39" i="145"/>
  <c r="AS39" i="145" s="1"/>
  <c r="AV39" i="145" s="1"/>
  <c r="F39" i="145" s="1"/>
  <c r="I33" i="145"/>
  <c r="BB42" i="145"/>
  <c r="BD42" i="145" s="1"/>
  <c r="AZ33" i="145"/>
  <c r="AP21" i="145"/>
  <c r="J21" i="145" s="1"/>
  <c r="AQ21" i="145" s="1"/>
  <c r="AP24" i="145"/>
  <c r="J24" i="145" s="1"/>
  <c r="AQ24" i="145" s="1"/>
  <c r="AP51" i="145"/>
  <c r="J51" i="145" s="1"/>
  <c r="AQ51" i="145" s="1"/>
  <c r="I18" i="145"/>
  <c r="BA30" i="145"/>
  <c r="AZ30" i="145"/>
  <c r="BA42" i="145"/>
  <c r="AZ42" i="145"/>
  <c r="BA18" i="145"/>
  <c r="AZ18" i="145"/>
  <c r="BB30" i="145"/>
  <c r="BD30" i="145" s="1"/>
  <c r="BB27" i="145"/>
  <c r="BD27" i="145" s="1"/>
  <c r="BA27" i="145"/>
  <c r="AZ27" i="145"/>
  <c r="BB18" i="145"/>
  <c r="BD18" i="145" s="1"/>
  <c r="BE33" i="144"/>
  <c r="BD33" i="144"/>
  <c r="BF33" i="144"/>
  <c r="BH33" i="144" s="1"/>
  <c r="BE45" i="144"/>
  <c r="BD45" i="144"/>
  <c r="H30" i="143"/>
  <c r="H42" i="143"/>
  <c r="BA27" i="143"/>
  <c r="AZ27" i="143"/>
  <c r="I51" i="143"/>
  <c r="AR51" i="143"/>
  <c r="AS51" i="143" s="1"/>
  <c r="AV51" i="143" s="1"/>
  <c r="F51" i="143" s="1"/>
  <c r="AY51" i="143" s="1"/>
  <c r="G51" i="143" s="1"/>
  <c r="AP42" i="143"/>
  <c r="J42" i="143" s="1"/>
  <c r="AQ42" i="143" s="1"/>
  <c r="H33" i="143"/>
  <c r="H45" i="143"/>
  <c r="AP33" i="143"/>
  <c r="J33" i="143" s="1"/>
  <c r="AQ33" i="143" s="1"/>
  <c r="I18" i="143"/>
  <c r="AR18" i="143"/>
  <c r="AS18" i="143" s="1"/>
  <c r="AV18" i="143" s="1"/>
  <c r="F18" i="143" s="1"/>
  <c r="AY18" i="143" s="1"/>
  <c r="G18" i="143" s="1"/>
  <c r="H36" i="143"/>
  <c r="H48" i="143"/>
  <c r="BA24" i="143"/>
  <c r="I39" i="143"/>
  <c r="AR39" i="143"/>
  <c r="AS39" i="143" s="1"/>
  <c r="AV39" i="143" s="1"/>
  <c r="F39" i="143" s="1"/>
  <c r="AY39" i="143" s="1"/>
  <c r="G39" i="143" s="1"/>
  <c r="BB27" i="143"/>
  <c r="BD27" i="143" s="1"/>
  <c r="H18" i="143"/>
  <c r="H39" i="143"/>
  <c r="H51" i="143"/>
  <c r="AP30" i="143"/>
  <c r="J30" i="143" s="1"/>
  <c r="AQ30" i="143" s="1"/>
  <c r="AP45" i="143"/>
  <c r="J45" i="143" s="1"/>
  <c r="AQ45" i="143" s="1"/>
  <c r="AP36" i="143"/>
  <c r="J36" i="143" s="1"/>
  <c r="AQ36" i="143" s="1"/>
  <c r="AP48" i="143"/>
  <c r="J48" i="143" s="1"/>
  <c r="AQ48" i="143" s="1"/>
  <c r="BE30" i="142"/>
  <c r="BD30" i="142"/>
  <c r="BF30" i="142"/>
  <c r="BH30" i="142" s="1"/>
  <c r="I48" i="142"/>
  <c r="AV48" i="142"/>
  <c r="AW48" i="142" s="1"/>
  <c r="AZ48" i="142" s="1"/>
  <c r="F48" i="142" s="1"/>
  <c r="BC48" i="142" s="1"/>
  <c r="G48" i="142" s="1"/>
  <c r="BE27" i="142"/>
  <c r="BD27" i="142"/>
  <c r="BF27" i="142"/>
  <c r="BH27" i="142" s="1"/>
  <c r="I45" i="140"/>
  <c r="AV45" i="140"/>
  <c r="AW45" i="140" s="1"/>
  <c r="AZ45" i="140" s="1"/>
  <c r="F45" i="140" s="1"/>
  <c r="BC45" i="140" s="1"/>
  <c r="G45" i="140" s="1"/>
  <c r="I42" i="140"/>
  <c r="AV42" i="140"/>
  <c r="AW42" i="140" s="1"/>
  <c r="AZ42" i="140" s="1"/>
  <c r="F42" i="140" s="1"/>
  <c r="BC42" i="140" s="1"/>
  <c r="G42" i="140" s="1"/>
  <c r="I18" i="140"/>
  <c r="BF18" i="140"/>
  <c r="BH18" i="140" s="1"/>
  <c r="AV18" i="140"/>
  <c r="AW18" i="140" s="1"/>
  <c r="AZ18" i="140" s="1"/>
  <c r="F18" i="140" s="1"/>
  <c r="BC18" i="140" s="1"/>
  <c r="G18" i="140" s="1"/>
  <c r="I51" i="140"/>
  <c r="AV51" i="140"/>
  <c r="AW51" i="140" s="1"/>
  <c r="AZ51" i="140" s="1"/>
  <c r="F51" i="140" s="1"/>
  <c r="BC51" i="140" s="1"/>
  <c r="G51" i="140" s="1"/>
  <c r="BF51" i="140"/>
  <c r="BH51" i="140" s="1"/>
  <c r="I33" i="140"/>
  <c r="AV33" i="140"/>
  <c r="AW33" i="140" s="1"/>
  <c r="AZ33" i="140" s="1"/>
  <c r="F33" i="140" s="1"/>
  <c r="BC33" i="140" s="1"/>
  <c r="G33" i="140" s="1"/>
  <c r="I24" i="140"/>
  <c r="AT48" i="140"/>
  <c r="J48" i="140" s="1"/>
  <c r="AU48" i="140" s="1"/>
  <c r="H51" i="140"/>
  <c r="H48" i="140"/>
  <c r="AT39" i="140"/>
  <c r="J39" i="140" s="1"/>
  <c r="AU39" i="140" s="1"/>
  <c r="AV36" i="140"/>
  <c r="AW36" i="140" s="1"/>
  <c r="AZ36" i="140" s="1"/>
  <c r="F36" i="140" s="1"/>
  <c r="BC36" i="140" s="1"/>
  <c r="G36" i="140" s="1"/>
  <c r="AT27" i="140"/>
  <c r="J27" i="140" s="1"/>
  <c r="AU27" i="140" s="1"/>
  <c r="AV24" i="140"/>
  <c r="AW24" i="140" s="1"/>
  <c r="AZ24" i="140" s="1"/>
  <c r="F24" i="140" s="1"/>
  <c r="BC24" i="140" s="1"/>
  <c r="G24" i="140" s="1"/>
  <c r="L18" i="139"/>
  <c r="N18" i="139"/>
  <c r="AO18" i="139"/>
  <c r="E18" i="139" s="1"/>
  <c r="AQ18" i="139"/>
  <c r="AR18" i="139"/>
  <c r="AS18" i="139"/>
  <c r="AX18" i="139"/>
  <c r="AY18" i="139" s="1"/>
  <c r="BB18" i="139" s="1"/>
  <c r="BA18" i="139"/>
  <c r="L21" i="139"/>
  <c r="N21" i="139" s="1"/>
  <c r="AO21" i="139"/>
  <c r="E21" i="139" s="1"/>
  <c r="AQ21" i="139"/>
  <c r="AR21" i="139"/>
  <c r="AS21" i="139"/>
  <c r="AX21" i="139"/>
  <c r="AY21" i="139" s="1"/>
  <c r="BB21" i="139" s="1"/>
  <c r="BA21" i="139"/>
  <c r="L24" i="139"/>
  <c r="N24" i="139" s="1"/>
  <c r="AO24" i="139"/>
  <c r="E24" i="139" s="1"/>
  <c r="AQ24" i="139"/>
  <c r="AR24" i="139"/>
  <c r="AS24" i="139"/>
  <c r="AX24" i="139"/>
  <c r="AY24" i="139" s="1"/>
  <c r="BB24" i="139" s="1"/>
  <c r="BA24" i="139"/>
  <c r="L27" i="139"/>
  <c r="N27" i="139" s="1"/>
  <c r="AO27" i="139"/>
  <c r="E27" i="139" s="1"/>
  <c r="AQ27" i="139"/>
  <c r="AR27" i="139"/>
  <c r="AS27" i="139"/>
  <c r="AX27" i="139"/>
  <c r="AY27" i="139" s="1"/>
  <c r="BB27" i="139" s="1"/>
  <c r="BA27" i="139"/>
  <c r="L30" i="139"/>
  <c r="N30" i="139" s="1"/>
  <c r="AO30" i="139"/>
  <c r="E30" i="139" s="1"/>
  <c r="AQ30" i="139"/>
  <c r="AR30" i="139"/>
  <c r="AS30" i="139"/>
  <c r="AX30" i="139"/>
  <c r="AY30" i="139" s="1"/>
  <c r="BB30" i="139" s="1"/>
  <c r="BA30" i="139"/>
  <c r="L33" i="139"/>
  <c r="N33" i="139" s="1"/>
  <c r="AO33" i="139"/>
  <c r="E33" i="139" s="1"/>
  <c r="AQ33" i="139"/>
  <c r="AR33" i="139"/>
  <c r="AS33" i="139"/>
  <c r="AX33" i="139"/>
  <c r="AY33" i="139" s="1"/>
  <c r="BB33" i="139" s="1"/>
  <c r="BA33" i="139"/>
  <c r="L36" i="139"/>
  <c r="N36" i="139" s="1"/>
  <c r="AO36" i="139"/>
  <c r="E36" i="139" s="1"/>
  <c r="AQ36" i="139"/>
  <c r="AR36" i="139"/>
  <c r="AS36" i="139"/>
  <c r="AX36" i="139"/>
  <c r="AY36" i="139" s="1"/>
  <c r="BB36" i="139" s="1"/>
  <c r="BA36" i="139"/>
  <c r="L39" i="139"/>
  <c r="N39" i="139" s="1"/>
  <c r="AO39" i="139"/>
  <c r="E39" i="139" s="1"/>
  <c r="AQ39" i="139"/>
  <c r="AR39" i="139"/>
  <c r="AS39" i="139"/>
  <c r="AX39" i="139"/>
  <c r="AY39" i="139" s="1"/>
  <c r="BB39" i="139" s="1"/>
  <c r="BA39" i="139"/>
  <c r="L42" i="139"/>
  <c r="N42" i="139" s="1"/>
  <c r="AO42" i="139"/>
  <c r="E42" i="139" s="1"/>
  <c r="AQ42" i="139"/>
  <c r="AR42" i="139"/>
  <c r="AS42" i="139"/>
  <c r="AX42" i="139"/>
  <c r="AY42" i="139" s="1"/>
  <c r="BB42" i="139" s="1"/>
  <c r="BA42" i="139"/>
  <c r="L45" i="139"/>
  <c r="N45" i="139" s="1"/>
  <c r="AO45" i="139"/>
  <c r="E45" i="139" s="1"/>
  <c r="AQ45" i="139"/>
  <c r="AR45" i="139"/>
  <c r="AS45" i="139"/>
  <c r="AX45" i="139"/>
  <c r="AY45" i="139" s="1"/>
  <c r="BB45" i="139" s="1"/>
  <c r="BA45" i="139"/>
  <c r="L48" i="139"/>
  <c r="N48" i="139" s="1"/>
  <c r="AO48" i="139"/>
  <c r="E48" i="139" s="1"/>
  <c r="AQ48" i="139"/>
  <c r="AR48" i="139"/>
  <c r="AS48" i="139"/>
  <c r="AX48" i="139"/>
  <c r="AY48" i="139" s="1"/>
  <c r="BB48" i="139" s="1"/>
  <c r="BA48" i="139"/>
  <c r="L51" i="139"/>
  <c r="N51" i="139" s="1"/>
  <c r="AO51" i="139"/>
  <c r="E51" i="139" s="1"/>
  <c r="AQ51" i="139"/>
  <c r="AR51" i="139"/>
  <c r="AS51" i="139"/>
  <c r="AX51" i="139"/>
  <c r="AY51" i="139" s="1"/>
  <c r="BB51" i="139" s="1"/>
  <c r="BA51" i="139"/>
  <c r="L18" i="138"/>
  <c r="N18" i="138" s="1"/>
  <c r="AK18" i="138"/>
  <c r="E18" i="138" s="1"/>
  <c r="AM18" i="138"/>
  <c r="AN18" i="138"/>
  <c r="AO18" i="138"/>
  <c r="AT18" i="138"/>
  <c r="AU18" i="138"/>
  <c r="AX18" i="138" s="1"/>
  <c r="AW18" i="138"/>
  <c r="L21" i="138"/>
  <c r="N21" i="138"/>
  <c r="AK21" i="138"/>
  <c r="E21" i="138" s="1"/>
  <c r="AM21" i="138"/>
  <c r="AN21" i="138"/>
  <c r="AO21" i="138"/>
  <c r="AT21" i="138"/>
  <c r="AU21" i="138"/>
  <c r="AX21" i="138" s="1"/>
  <c r="AW21" i="138"/>
  <c r="L24" i="138"/>
  <c r="N24" i="138" s="1"/>
  <c r="AK24" i="138"/>
  <c r="E24" i="138" s="1"/>
  <c r="AM24" i="138"/>
  <c r="AN24" i="138"/>
  <c r="AO24" i="138"/>
  <c r="AT24" i="138"/>
  <c r="AU24" i="138"/>
  <c r="AX24" i="138" s="1"/>
  <c r="AW24" i="138"/>
  <c r="L27" i="138"/>
  <c r="N27" i="138" s="1"/>
  <c r="AK27" i="138"/>
  <c r="E27" i="138" s="1"/>
  <c r="AM27" i="138"/>
  <c r="AN27" i="138"/>
  <c r="AO27" i="138"/>
  <c r="AT27" i="138"/>
  <c r="AU27" i="138"/>
  <c r="AX27" i="138" s="1"/>
  <c r="AW27" i="138"/>
  <c r="L30" i="138"/>
  <c r="N30" i="138" s="1"/>
  <c r="AK30" i="138"/>
  <c r="E30" i="138" s="1"/>
  <c r="AM30" i="138"/>
  <c r="AN30" i="138"/>
  <c r="AO30" i="138"/>
  <c r="AT30" i="138"/>
  <c r="AU30" i="138"/>
  <c r="AX30" i="138" s="1"/>
  <c r="AW30" i="138"/>
  <c r="L33" i="138"/>
  <c r="N33" i="138"/>
  <c r="AK33" i="138"/>
  <c r="E33" i="138" s="1"/>
  <c r="AM33" i="138"/>
  <c r="AN33" i="138"/>
  <c r="AO33" i="138"/>
  <c r="AT33" i="138"/>
  <c r="AU33" i="138"/>
  <c r="AX33" i="138" s="1"/>
  <c r="AW33" i="138"/>
  <c r="L36" i="138"/>
  <c r="N36" i="138" s="1"/>
  <c r="AK36" i="138"/>
  <c r="E36" i="138" s="1"/>
  <c r="AM36" i="138"/>
  <c r="AN36" i="138"/>
  <c r="AO36" i="138"/>
  <c r="AT36" i="138"/>
  <c r="AU36" i="138"/>
  <c r="AX36" i="138" s="1"/>
  <c r="AW36" i="138"/>
  <c r="L39" i="138"/>
  <c r="N39" i="138"/>
  <c r="AK39" i="138"/>
  <c r="E39" i="138" s="1"/>
  <c r="AM39" i="138"/>
  <c r="AN39" i="138"/>
  <c r="AO39" i="138"/>
  <c r="AT39" i="138"/>
  <c r="AU39" i="138"/>
  <c r="AX39" i="138" s="1"/>
  <c r="AW39" i="138"/>
  <c r="L42" i="138"/>
  <c r="N42" i="138" s="1"/>
  <c r="AK42" i="138"/>
  <c r="E42" i="138" s="1"/>
  <c r="AM42" i="138"/>
  <c r="AN42" i="138"/>
  <c r="AO42" i="138"/>
  <c r="AT42" i="138"/>
  <c r="AU42" i="138"/>
  <c r="AX42" i="138" s="1"/>
  <c r="AW42" i="138"/>
  <c r="L45" i="138"/>
  <c r="N45" i="138" s="1"/>
  <c r="BC45" i="138" s="1"/>
  <c r="AK45" i="138"/>
  <c r="E45" i="138" s="1"/>
  <c r="AM45" i="138"/>
  <c r="AN45" i="138"/>
  <c r="AO45" i="138"/>
  <c r="AT45" i="138"/>
  <c r="AU45" i="138"/>
  <c r="AX45" i="138" s="1"/>
  <c r="AW45" i="138"/>
  <c r="L48" i="138"/>
  <c r="N48" i="138" s="1"/>
  <c r="AK48" i="138"/>
  <c r="E48" i="138" s="1"/>
  <c r="AM48" i="138"/>
  <c r="AN48" i="138"/>
  <c r="AO48" i="138"/>
  <c r="AT48" i="138"/>
  <c r="AU48" i="138"/>
  <c r="AX48" i="138" s="1"/>
  <c r="AW48" i="138"/>
  <c r="L51" i="138"/>
  <c r="N51" i="138" s="1"/>
  <c r="AK51" i="138"/>
  <c r="E51" i="138" s="1"/>
  <c r="AM51" i="138"/>
  <c r="AN51" i="138"/>
  <c r="AO51" i="138"/>
  <c r="AT51" i="138"/>
  <c r="AU51" i="138"/>
  <c r="AX51" i="138" s="1"/>
  <c r="AW51" i="138"/>
  <c r="L18" i="137"/>
  <c r="N18" i="137" s="1"/>
  <c r="AK18" i="137"/>
  <c r="E18" i="137" s="1"/>
  <c r="AM18" i="137"/>
  <c r="AN18" i="137"/>
  <c r="AO18" i="137"/>
  <c r="AT18" i="137"/>
  <c r="AU18" i="137"/>
  <c r="AX18" i="137" s="1"/>
  <c r="AW18" i="137"/>
  <c r="L21" i="137"/>
  <c r="N21" i="137" s="1"/>
  <c r="AK21" i="137"/>
  <c r="E21" i="137" s="1"/>
  <c r="AM21" i="137"/>
  <c r="AN21" i="137"/>
  <c r="AO21" i="137"/>
  <c r="AT21" i="137"/>
  <c r="AU21" i="137"/>
  <c r="AX21" i="137" s="1"/>
  <c r="AW21" i="137"/>
  <c r="L24" i="137"/>
  <c r="N24" i="137"/>
  <c r="BC24" i="137" s="1"/>
  <c r="AK24" i="137"/>
  <c r="E24" i="137" s="1"/>
  <c r="AL24" i="137"/>
  <c r="H24" i="137" s="1"/>
  <c r="AM24" i="137"/>
  <c r="AN24" i="137"/>
  <c r="AO24" i="137"/>
  <c r="AT24" i="137"/>
  <c r="AU24" i="137"/>
  <c r="AX24" i="137" s="1"/>
  <c r="AW24" i="137"/>
  <c r="L27" i="137"/>
  <c r="N27" i="137" s="1"/>
  <c r="AK27" i="137"/>
  <c r="E27" i="137" s="1"/>
  <c r="AL27" i="137"/>
  <c r="H27" i="137" s="1"/>
  <c r="AM27" i="137"/>
  <c r="AN27" i="137"/>
  <c r="AO27" i="137"/>
  <c r="AT27" i="137"/>
  <c r="AU27" i="137"/>
  <c r="AX27" i="137" s="1"/>
  <c r="AW27" i="137"/>
  <c r="L30" i="137"/>
  <c r="N30" i="137" s="1"/>
  <c r="AK30" i="137"/>
  <c r="E30" i="137" s="1"/>
  <c r="AM30" i="137"/>
  <c r="AN30" i="137"/>
  <c r="AO30" i="137"/>
  <c r="AT30" i="137"/>
  <c r="AU30" i="137"/>
  <c r="AX30" i="137" s="1"/>
  <c r="AW30" i="137"/>
  <c r="L33" i="137"/>
  <c r="N33" i="137"/>
  <c r="AK33" i="137"/>
  <c r="E33" i="137" s="1"/>
  <c r="AL33" i="137"/>
  <c r="H33" i="137" s="1"/>
  <c r="AM33" i="137"/>
  <c r="AN33" i="137"/>
  <c r="AP33" i="137" s="1"/>
  <c r="J33" i="137" s="1"/>
  <c r="AQ33" i="137" s="1"/>
  <c r="AO33" i="137"/>
  <c r="AT33" i="137"/>
  <c r="AU33" i="137"/>
  <c r="AX33" i="137" s="1"/>
  <c r="AW33" i="137"/>
  <c r="L36" i="137"/>
  <c r="N36" i="137" s="1"/>
  <c r="AK36" i="137"/>
  <c r="E36" i="137" s="1"/>
  <c r="BC36" i="137" s="1"/>
  <c r="AM36" i="137"/>
  <c r="AN36" i="137"/>
  <c r="AO36" i="137"/>
  <c r="AT36" i="137"/>
  <c r="AU36" i="137"/>
  <c r="AX36" i="137" s="1"/>
  <c r="AW36" i="137"/>
  <c r="L39" i="137"/>
  <c r="N39" i="137" s="1"/>
  <c r="AK39" i="137"/>
  <c r="E39" i="137" s="1"/>
  <c r="AL39" i="137"/>
  <c r="AM39" i="137"/>
  <c r="AN39" i="137"/>
  <c r="AO39" i="137"/>
  <c r="AT39" i="137"/>
  <c r="AU39" i="137"/>
  <c r="AX39" i="137" s="1"/>
  <c r="AW39" i="137"/>
  <c r="L42" i="137"/>
  <c r="N42" i="137" s="1"/>
  <c r="AK42" i="137"/>
  <c r="E42" i="137" s="1"/>
  <c r="AM42" i="137"/>
  <c r="AN42" i="137"/>
  <c r="AO42" i="137"/>
  <c r="AT42" i="137"/>
  <c r="AU42" i="137"/>
  <c r="AX42" i="137" s="1"/>
  <c r="AW42" i="137"/>
  <c r="L45" i="137"/>
  <c r="N45" i="137" s="1"/>
  <c r="AK45" i="137"/>
  <c r="E45" i="137" s="1"/>
  <c r="AL45" i="137"/>
  <c r="AM45" i="137"/>
  <c r="AN45" i="137"/>
  <c r="AO45" i="137"/>
  <c r="AT45" i="137"/>
  <c r="AU45" i="137"/>
  <c r="AX45" i="137" s="1"/>
  <c r="AW45" i="137"/>
  <c r="L48" i="137"/>
  <c r="N48" i="137" s="1"/>
  <c r="AK48" i="137"/>
  <c r="E48" i="137" s="1"/>
  <c r="AM48" i="137"/>
  <c r="AN48" i="137"/>
  <c r="AO48" i="137"/>
  <c r="AT48" i="137"/>
  <c r="AU48" i="137"/>
  <c r="AX48" i="137" s="1"/>
  <c r="AW48" i="137"/>
  <c r="L51" i="137"/>
  <c r="N51" i="137" s="1"/>
  <c r="AK51" i="137"/>
  <c r="E51" i="137" s="1"/>
  <c r="AM51" i="137"/>
  <c r="AN51" i="137"/>
  <c r="AO51" i="137"/>
  <c r="AT51" i="137"/>
  <c r="AU51" i="137"/>
  <c r="AX51" i="137" s="1"/>
  <c r="AW51" i="137"/>
  <c r="L18" i="136"/>
  <c r="N18" i="136"/>
  <c r="AK18" i="136"/>
  <c r="E18" i="136" s="1"/>
  <c r="AM18" i="136"/>
  <c r="AN18" i="136"/>
  <c r="AO18" i="136"/>
  <c r="AT18" i="136"/>
  <c r="AU18" i="136" s="1"/>
  <c r="AX18" i="136" s="1"/>
  <c r="AW18" i="136"/>
  <c r="L21" i="136"/>
  <c r="N21" i="136"/>
  <c r="AK21" i="136"/>
  <c r="E21" i="136" s="1"/>
  <c r="AM21" i="136"/>
  <c r="AN21" i="136"/>
  <c r="AO21" i="136"/>
  <c r="AT21" i="136"/>
  <c r="AU21" i="136" s="1"/>
  <c r="AX21" i="136" s="1"/>
  <c r="AW21" i="136"/>
  <c r="L24" i="136"/>
  <c r="N24" i="136" s="1"/>
  <c r="AK24" i="136"/>
  <c r="E24" i="136" s="1"/>
  <c r="AL24" i="136"/>
  <c r="H24" i="136" s="1"/>
  <c r="AM24" i="136"/>
  <c r="AN24" i="136"/>
  <c r="AO24" i="136"/>
  <c r="AT24" i="136"/>
  <c r="AU24" i="136" s="1"/>
  <c r="AX24" i="136" s="1"/>
  <c r="AW24" i="136"/>
  <c r="L27" i="136"/>
  <c r="N27" i="136"/>
  <c r="AK27" i="136"/>
  <c r="E27" i="136" s="1"/>
  <c r="AM27" i="136"/>
  <c r="AN27" i="136"/>
  <c r="AO27" i="136"/>
  <c r="AT27" i="136"/>
  <c r="AU27" i="136" s="1"/>
  <c r="AX27" i="136" s="1"/>
  <c r="AW27" i="136"/>
  <c r="L30" i="136"/>
  <c r="N30" i="136" s="1"/>
  <c r="AK30" i="136"/>
  <c r="E30" i="136" s="1"/>
  <c r="AL30" i="136"/>
  <c r="H30" i="136" s="1"/>
  <c r="AM30" i="136"/>
  <c r="AN30" i="136"/>
  <c r="AO30" i="136"/>
  <c r="AT30" i="136"/>
  <c r="AU30" i="136" s="1"/>
  <c r="AX30" i="136" s="1"/>
  <c r="AW30" i="136"/>
  <c r="L33" i="136"/>
  <c r="N33" i="136" s="1"/>
  <c r="AK33" i="136"/>
  <c r="E33" i="136" s="1"/>
  <c r="AM33" i="136"/>
  <c r="AN33" i="136"/>
  <c r="AO33" i="136"/>
  <c r="AT33" i="136"/>
  <c r="AU33" i="136" s="1"/>
  <c r="AX33" i="136" s="1"/>
  <c r="AW33" i="136"/>
  <c r="L36" i="136"/>
  <c r="N36" i="136" s="1"/>
  <c r="AK36" i="136"/>
  <c r="E36" i="136" s="1"/>
  <c r="AM36" i="136"/>
  <c r="AN36" i="136"/>
  <c r="AO36" i="136"/>
  <c r="AT36" i="136"/>
  <c r="AU36" i="136" s="1"/>
  <c r="AX36" i="136" s="1"/>
  <c r="AW36" i="136"/>
  <c r="L39" i="136"/>
  <c r="N39" i="136" s="1"/>
  <c r="AK39" i="136"/>
  <c r="E39" i="136" s="1"/>
  <c r="AL39" i="136"/>
  <c r="H39" i="136" s="1"/>
  <c r="AM39" i="136"/>
  <c r="AN39" i="136"/>
  <c r="AO39" i="136"/>
  <c r="AT39" i="136"/>
  <c r="AU39" i="136" s="1"/>
  <c r="AX39" i="136" s="1"/>
  <c r="AW39" i="136"/>
  <c r="L42" i="136"/>
  <c r="N42" i="136" s="1"/>
  <c r="AK42" i="136"/>
  <c r="E42" i="136" s="1"/>
  <c r="AL42" i="136"/>
  <c r="H42" i="136" s="1"/>
  <c r="AM42" i="136"/>
  <c r="AN42" i="136"/>
  <c r="AO42" i="136"/>
  <c r="AT42" i="136"/>
  <c r="AU42" i="136" s="1"/>
  <c r="AW42" i="136"/>
  <c r="AX42" i="136"/>
  <c r="L45" i="136"/>
  <c r="N45" i="136" s="1"/>
  <c r="AK45" i="136"/>
  <c r="E45" i="136" s="1"/>
  <c r="AL45" i="136"/>
  <c r="H45" i="136" s="1"/>
  <c r="AM45" i="136"/>
  <c r="AN45" i="136"/>
  <c r="AO45" i="136"/>
  <c r="AT45" i="136"/>
  <c r="AU45" i="136" s="1"/>
  <c r="AW45" i="136"/>
  <c r="AX45" i="136"/>
  <c r="L48" i="136"/>
  <c r="N48" i="136" s="1"/>
  <c r="AK48" i="136"/>
  <c r="E48" i="136" s="1"/>
  <c r="AM48" i="136"/>
  <c r="AN48" i="136"/>
  <c r="AO48" i="136"/>
  <c r="AT48" i="136"/>
  <c r="AU48" i="136" s="1"/>
  <c r="AX48" i="136" s="1"/>
  <c r="AW48" i="136"/>
  <c r="L51" i="136"/>
  <c r="N51" i="136"/>
  <c r="AK51" i="136"/>
  <c r="E51" i="136" s="1"/>
  <c r="AM51" i="136"/>
  <c r="AN51" i="136"/>
  <c r="AO51" i="136"/>
  <c r="AT51" i="136"/>
  <c r="AU51" i="136" s="1"/>
  <c r="AX51" i="136" s="1"/>
  <c r="AW51" i="136"/>
  <c r="L18" i="135"/>
  <c r="N18" i="135" s="1"/>
  <c r="AK18" i="135"/>
  <c r="E18" i="135" s="1"/>
  <c r="AM18" i="135"/>
  <c r="AN18" i="135"/>
  <c r="AO18" i="135"/>
  <c r="AT18" i="135"/>
  <c r="AU18" i="135"/>
  <c r="AX18" i="135" s="1"/>
  <c r="AW18" i="135"/>
  <c r="L21" i="135"/>
  <c r="N21" i="135"/>
  <c r="AK21" i="135"/>
  <c r="E21" i="135" s="1"/>
  <c r="AM21" i="135"/>
  <c r="AN21" i="135"/>
  <c r="AO21" i="135"/>
  <c r="AT21" i="135"/>
  <c r="AU21" i="135"/>
  <c r="AX21" i="135" s="1"/>
  <c r="AW21" i="135"/>
  <c r="L24" i="135"/>
  <c r="N24" i="135" s="1"/>
  <c r="AK24" i="135"/>
  <c r="E24" i="135" s="1"/>
  <c r="AM24" i="135"/>
  <c r="AN24" i="135"/>
  <c r="AO24" i="135"/>
  <c r="AT24" i="135"/>
  <c r="AU24" i="135"/>
  <c r="AX24" i="135" s="1"/>
  <c r="AW24" i="135"/>
  <c r="L27" i="135"/>
  <c r="N27" i="135" s="1"/>
  <c r="AK27" i="135"/>
  <c r="E27" i="135" s="1"/>
  <c r="AL27" i="135"/>
  <c r="H27" i="135" s="1"/>
  <c r="AM27" i="135"/>
  <c r="AN27" i="135"/>
  <c r="AO27" i="135"/>
  <c r="AT27" i="135"/>
  <c r="AU27" i="135"/>
  <c r="AX27" i="135" s="1"/>
  <c r="AW27" i="135"/>
  <c r="L30" i="135"/>
  <c r="N30" i="135"/>
  <c r="AK30" i="135"/>
  <c r="E30" i="135" s="1"/>
  <c r="AM30" i="135"/>
  <c r="AN30" i="135"/>
  <c r="AO30" i="135"/>
  <c r="AT30" i="135"/>
  <c r="AU30" i="135"/>
  <c r="AX30" i="135" s="1"/>
  <c r="AW30" i="135"/>
  <c r="L33" i="135"/>
  <c r="N33" i="135"/>
  <c r="AK33" i="135"/>
  <c r="E33" i="135" s="1"/>
  <c r="AM33" i="135"/>
  <c r="AN33" i="135"/>
  <c r="AO33" i="135"/>
  <c r="AT33" i="135"/>
  <c r="AU33" i="135"/>
  <c r="AX33" i="135" s="1"/>
  <c r="AW33" i="135"/>
  <c r="L36" i="135"/>
  <c r="N36" i="135" s="1"/>
  <c r="AK36" i="135"/>
  <c r="E36" i="135" s="1"/>
  <c r="AM36" i="135"/>
  <c r="AN36" i="135"/>
  <c r="AO36" i="135"/>
  <c r="AT36" i="135"/>
  <c r="AU36" i="135"/>
  <c r="AX36" i="135" s="1"/>
  <c r="AW36" i="135"/>
  <c r="L39" i="135"/>
  <c r="N39" i="135" s="1"/>
  <c r="AK39" i="135"/>
  <c r="E39" i="135" s="1"/>
  <c r="AL39" i="135"/>
  <c r="H39" i="135" s="1"/>
  <c r="AM39" i="135"/>
  <c r="AN39" i="135"/>
  <c r="AO39" i="135"/>
  <c r="AT39" i="135"/>
  <c r="AU39" i="135"/>
  <c r="AX39" i="135" s="1"/>
  <c r="AW39" i="135"/>
  <c r="L42" i="135"/>
  <c r="N42" i="135"/>
  <c r="AK42" i="135"/>
  <c r="E42" i="135" s="1"/>
  <c r="AM42" i="135"/>
  <c r="AN42" i="135"/>
  <c r="AO42" i="135"/>
  <c r="AT42" i="135"/>
  <c r="AU42" i="135"/>
  <c r="AX42" i="135" s="1"/>
  <c r="AW42" i="135"/>
  <c r="L45" i="135"/>
  <c r="N45" i="135"/>
  <c r="AK45" i="135"/>
  <c r="E45" i="135" s="1"/>
  <c r="AM45" i="135"/>
  <c r="AN45" i="135"/>
  <c r="AO45" i="135"/>
  <c r="AT45" i="135"/>
  <c r="AU45" i="135"/>
  <c r="AX45" i="135" s="1"/>
  <c r="AW45" i="135"/>
  <c r="L48" i="135"/>
  <c r="N48" i="135" s="1"/>
  <c r="AK48" i="135"/>
  <c r="E48" i="135" s="1"/>
  <c r="AM48" i="135"/>
  <c r="AN48" i="135"/>
  <c r="AO48" i="135"/>
  <c r="AT48" i="135"/>
  <c r="AU48" i="135"/>
  <c r="AX48" i="135" s="1"/>
  <c r="AW48" i="135"/>
  <c r="L51" i="135"/>
  <c r="N51" i="135" s="1"/>
  <c r="AK51" i="135"/>
  <c r="E51" i="135" s="1"/>
  <c r="AL51" i="135"/>
  <c r="H51" i="135" s="1"/>
  <c r="AM51" i="135"/>
  <c r="AN51" i="135"/>
  <c r="AO51" i="135"/>
  <c r="AT51" i="135"/>
  <c r="AU51" i="135"/>
  <c r="AX51" i="135" s="1"/>
  <c r="AW51" i="135"/>
  <c r="AP42" i="136" l="1"/>
  <c r="J42" i="136" s="1"/>
  <c r="AQ42" i="136" s="1"/>
  <c r="BC51" i="136"/>
  <c r="AL48" i="136"/>
  <c r="H48" i="136" s="1"/>
  <c r="AL48" i="135"/>
  <c r="H48" i="135" s="1"/>
  <c r="AL36" i="135"/>
  <c r="H36" i="135" s="1"/>
  <c r="AL24" i="135"/>
  <c r="H24" i="135" s="1"/>
  <c r="BB24" i="143"/>
  <c r="BD24" i="143" s="1"/>
  <c r="AV33" i="142"/>
  <c r="AW33" i="142" s="1"/>
  <c r="AZ33" i="142" s="1"/>
  <c r="F33" i="142" s="1"/>
  <c r="BC33" i="142" s="1"/>
  <c r="G33" i="142" s="1"/>
  <c r="I33" i="142"/>
  <c r="BF33" i="142"/>
  <c r="BH33" i="142" s="1"/>
  <c r="BD18" i="142"/>
  <c r="I42" i="142"/>
  <c r="AV42" i="142"/>
  <c r="AW42" i="142" s="1"/>
  <c r="AZ42" i="142" s="1"/>
  <c r="F42" i="142" s="1"/>
  <c r="BE48" i="144"/>
  <c r="BC51" i="137"/>
  <c r="BC30" i="137"/>
  <c r="BC18" i="137"/>
  <c r="BC45" i="137"/>
  <c r="BC27" i="137"/>
  <c r="AL51" i="137"/>
  <c r="BC39" i="137"/>
  <c r="BF24" i="140"/>
  <c r="BH24" i="140" s="1"/>
  <c r="AT21" i="140"/>
  <c r="J21" i="140" s="1"/>
  <c r="AU21" i="140" s="1"/>
  <c r="BF45" i="140"/>
  <c r="BH45" i="140" s="1"/>
  <c r="AT30" i="140"/>
  <c r="J30" i="140" s="1"/>
  <c r="AU30" i="140" s="1"/>
  <c r="BC51" i="138"/>
  <c r="BC48" i="138"/>
  <c r="BC39" i="138"/>
  <c r="BC21" i="138"/>
  <c r="BB39" i="143"/>
  <c r="BD39" i="143" s="1"/>
  <c r="AV36" i="142"/>
  <c r="AW36" i="142" s="1"/>
  <c r="AZ36" i="142" s="1"/>
  <c r="F36" i="142" s="1"/>
  <c r="BC36" i="142" s="1"/>
  <c r="G36" i="142" s="1"/>
  <c r="I36" i="142"/>
  <c r="I51" i="142"/>
  <c r="AV51" i="142"/>
  <c r="AW51" i="142" s="1"/>
  <c r="AZ51" i="142" s="1"/>
  <c r="F51" i="142" s="1"/>
  <c r="BC51" i="142" s="1"/>
  <c r="G51" i="142" s="1"/>
  <c r="I39" i="142"/>
  <c r="AV39" i="142"/>
  <c r="AW39" i="142" s="1"/>
  <c r="AZ39" i="142" s="1"/>
  <c r="F39" i="142" s="1"/>
  <c r="BD21" i="144"/>
  <c r="BF21" i="144"/>
  <c r="BH21" i="144" s="1"/>
  <c r="BF39" i="144"/>
  <c r="BH39" i="144" s="1"/>
  <c r="I51" i="144"/>
  <c r="AV51" i="144"/>
  <c r="AW51" i="144" s="1"/>
  <c r="AZ51" i="144" s="1"/>
  <c r="F51" i="144" s="1"/>
  <c r="BC51" i="144" s="1"/>
  <c r="G51" i="144" s="1"/>
  <c r="AV27" i="144"/>
  <c r="AW27" i="144" s="1"/>
  <c r="AZ27" i="144" s="1"/>
  <c r="F27" i="144" s="1"/>
  <c r="BC27" i="144" s="1"/>
  <c r="G27" i="144" s="1"/>
  <c r="BE27" i="144" s="1"/>
  <c r="I24" i="144"/>
  <c r="AV24" i="144"/>
  <c r="AW24" i="144" s="1"/>
  <c r="AZ24" i="144" s="1"/>
  <c r="F24" i="144" s="1"/>
  <c r="BC24" i="144" s="1"/>
  <c r="G24" i="144" s="1"/>
  <c r="BF51" i="144"/>
  <c r="BH51" i="144" s="1"/>
  <c r="AV30" i="144"/>
  <c r="AW30" i="144" s="1"/>
  <c r="AZ30" i="144" s="1"/>
  <c r="F30" i="144" s="1"/>
  <c r="I30" i="144"/>
  <c r="BF48" i="144"/>
  <c r="BH48" i="144" s="1"/>
  <c r="I36" i="144"/>
  <c r="AV36" i="144"/>
  <c r="AW36" i="144" s="1"/>
  <c r="AZ36" i="144" s="1"/>
  <c r="F36" i="144" s="1"/>
  <c r="BC36" i="144" s="1"/>
  <c r="G36" i="144" s="1"/>
  <c r="BD39" i="144"/>
  <c r="I42" i="144"/>
  <c r="AV42" i="144"/>
  <c r="AW42" i="144" s="1"/>
  <c r="AZ42" i="144" s="1"/>
  <c r="F42" i="144" s="1"/>
  <c r="BC42" i="144" s="1"/>
  <c r="G42" i="144" s="1"/>
  <c r="AV18" i="144"/>
  <c r="AW18" i="144" s="1"/>
  <c r="AZ18" i="144" s="1"/>
  <c r="F18" i="144" s="1"/>
  <c r="I18" i="144"/>
  <c r="AR21" i="145"/>
  <c r="AS21" i="145" s="1"/>
  <c r="AV21" i="145" s="1"/>
  <c r="F21" i="145" s="1"/>
  <c r="AY21" i="145" s="1"/>
  <c r="G21" i="145" s="1"/>
  <c r="I21" i="145"/>
  <c r="AR45" i="145"/>
  <c r="AS45" i="145" s="1"/>
  <c r="AV45" i="145" s="1"/>
  <c r="F45" i="145" s="1"/>
  <c r="I45" i="145"/>
  <c r="I51" i="145"/>
  <c r="AR51" i="145"/>
  <c r="AS51" i="145" s="1"/>
  <c r="AV51" i="145" s="1"/>
  <c r="F51" i="145" s="1"/>
  <c r="AY39" i="145"/>
  <c r="G39" i="145" s="1"/>
  <c r="BB39" i="145"/>
  <c r="BD39" i="145" s="1"/>
  <c r="AR48" i="145"/>
  <c r="AS48" i="145" s="1"/>
  <c r="AV48" i="145" s="1"/>
  <c r="F48" i="145" s="1"/>
  <c r="AY48" i="145" s="1"/>
  <c r="G48" i="145" s="1"/>
  <c r="I48" i="145"/>
  <c r="AR24" i="145"/>
  <c r="AS24" i="145" s="1"/>
  <c r="AV24" i="145" s="1"/>
  <c r="F24" i="145" s="1"/>
  <c r="AY24" i="145" s="1"/>
  <c r="G24" i="145" s="1"/>
  <c r="I24" i="145"/>
  <c r="BB48" i="145"/>
  <c r="BD48" i="145" s="1"/>
  <c r="BF27" i="144"/>
  <c r="BH27" i="144" s="1"/>
  <c r="I30" i="143"/>
  <c r="AR30" i="143"/>
  <c r="AS30" i="143" s="1"/>
  <c r="AV30" i="143" s="1"/>
  <c r="F30" i="143" s="1"/>
  <c r="AY30" i="143" s="1"/>
  <c r="G30" i="143" s="1"/>
  <c r="BA39" i="143"/>
  <c r="AZ39" i="143"/>
  <c r="BA18" i="143"/>
  <c r="AZ18" i="143"/>
  <c r="BA51" i="143"/>
  <c r="AZ51" i="143"/>
  <c r="I48" i="143"/>
  <c r="AR48" i="143"/>
  <c r="AS48" i="143" s="1"/>
  <c r="AV48" i="143" s="1"/>
  <c r="F48" i="143" s="1"/>
  <c r="AY48" i="143" s="1"/>
  <c r="G48" i="143" s="1"/>
  <c r="I36" i="143"/>
  <c r="AR36" i="143"/>
  <c r="AS36" i="143" s="1"/>
  <c r="AV36" i="143" s="1"/>
  <c r="F36" i="143" s="1"/>
  <c r="AY36" i="143" s="1"/>
  <c r="G36" i="143" s="1"/>
  <c r="BB51" i="143"/>
  <c r="BD51" i="143" s="1"/>
  <c r="BB18" i="143"/>
  <c r="BD18" i="143" s="1"/>
  <c r="I33" i="143"/>
  <c r="AR33" i="143"/>
  <c r="AS33" i="143" s="1"/>
  <c r="AV33" i="143" s="1"/>
  <c r="F33" i="143" s="1"/>
  <c r="AY33" i="143" s="1"/>
  <c r="G33" i="143" s="1"/>
  <c r="BB33" i="143"/>
  <c r="BD33" i="143" s="1"/>
  <c r="I45" i="143"/>
  <c r="AR45" i="143"/>
  <c r="AS45" i="143" s="1"/>
  <c r="AV45" i="143" s="1"/>
  <c r="F45" i="143" s="1"/>
  <c r="BB36" i="143"/>
  <c r="BD36" i="143" s="1"/>
  <c r="I42" i="143"/>
  <c r="AR42" i="143"/>
  <c r="AS42" i="143" s="1"/>
  <c r="AV42" i="143" s="1"/>
  <c r="F42" i="143" s="1"/>
  <c r="BE48" i="142"/>
  <c r="BD48" i="142"/>
  <c r="BF48" i="142"/>
  <c r="BH48" i="142" s="1"/>
  <c r="I27" i="140"/>
  <c r="AV27" i="140"/>
  <c r="AW27" i="140" s="1"/>
  <c r="AZ27" i="140" s="1"/>
  <c r="F27" i="140" s="1"/>
  <c r="BC27" i="140" s="1"/>
  <c r="G27" i="140" s="1"/>
  <c r="BE36" i="140"/>
  <c r="BD36" i="140"/>
  <c r="I48" i="140"/>
  <c r="AV48" i="140"/>
  <c r="AW48" i="140" s="1"/>
  <c r="AZ48" i="140" s="1"/>
  <c r="F48" i="140" s="1"/>
  <c r="BC48" i="140" s="1"/>
  <c r="G48" i="140" s="1"/>
  <c r="BE51" i="140"/>
  <c r="BD51" i="140"/>
  <c r="BE45" i="140"/>
  <c r="BD45" i="140"/>
  <c r="I39" i="140"/>
  <c r="AV39" i="140"/>
  <c r="AW39" i="140" s="1"/>
  <c r="AZ39" i="140" s="1"/>
  <c r="F39" i="140" s="1"/>
  <c r="BC39" i="140" s="1"/>
  <c r="G39" i="140" s="1"/>
  <c r="BE33" i="140"/>
  <c r="BD33" i="140"/>
  <c r="BE42" i="140"/>
  <c r="BD42" i="140"/>
  <c r="BE24" i="140"/>
  <c r="BD24" i="140"/>
  <c r="BF36" i="140"/>
  <c r="BH36" i="140" s="1"/>
  <c r="BF33" i="140"/>
  <c r="BH33" i="140" s="1"/>
  <c r="BE18" i="140"/>
  <c r="BD18" i="140"/>
  <c r="BF42" i="140"/>
  <c r="BH42" i="140" s="1"/>
  <c r="BF48" i="140"/>
  <c r="BH48" i="140" s="1"/>
  <c r="BG51" i="139"/>
  <c r="AP48" i="139"/>
  <c r="H48" i="139" s="1"/>
  <c r="AP42" i="139"/>
  <c r="H42" i="139" s="1"/>
  <c r="AP36" i="139"/>
  <c r="H36" i="139" s="1"/>
  <c r="AP30" i="139"/>
  <c r="H30" i="139" s="1"/>
  <c r="AP24" i="139"/>
  <c r="H24" i="139" s="1"/>
  <c r="BG48" i="139"/>
  <c r="AP51" i="139"/>
  <c r="H51" i="139" s="1"/>
  <c r="AP45" i="139"/>
  <c r="H45" i="139" s="1"/>
  <c r="AP39" i="139"/>
  <c r="H39" i="139" s="1"/>
  <c r="AT36" i="139"/>
  <c r="J36" i="139" s="1"/>
  <c r="AU36" i="139" s="1"/>
  <c r="I36" i="139" s="1"/>
  <c r="AP33" i="139"/>
  <c r="H33" i="139" s="1"/>
  <c r="AT30" i="139"/>
  <c r="J30" i="139" s="1"/>
  <c r="AU30" i="139" s="1"/>
  <c r="I30" i="139" s="1"/>
  <c r="AP27" i="139"/>
  <c r="H27" i="139" s="1"/>
  <c r="AP21" i="139"/>
  <c r="H21" i="139" s="1"/>
  <c r="AP18" i="139"/>
  <c r="H18" i="139" s="1"/>
  <c r="BG42" i="139"/>
  <c r="BG30" i="139"/>
  <c r="BG24" i="139"/>
  <c r="AV36" i="139"/>
  <c r="AW36" i="139" s="1"/>
  <c r="AZ36" i="139" s="1"/>
  <c r="F36" i="139" s="1"/>
  <c r="BC36" i="139" s="1"/>
  <c r="G36" i="139" s="1"/>
  <c r="BG45" i="139"/>
  <c r="BG39" i="139"/>
  <c r="BG33" i="139"/>
  <c r="BG27" i="139"/>
  <c r="BG21" i="139"/>
  <c r="BG36" i="139"/>
  <c r="BG18" i="139"/>
  <c r="BC42" i="138"/>
  <c r="AL21" i="138"/>
  <c r="H21" i="138" s="1"/>
  <c r="BC18" i="138"/>
  <c r="AP45" i="138"/>
  <c r="J45" i="138" s="1"/>
  <c r="AQ45" i="138" s="1"/>
  <c r="BC33" i="138"/>
  <c r="BC27" i="138"/>
  <c r="AP42" i="138"/>
  <c r="J42" i="138" s="1"/>
  <c r="AQ42" i="138" s="1"/>
  <c r="BC36" i="138"/>
  <c r="BC30" i="138"/>
  <c r="BC24" i="138"/>
  <c r="AL51" i="138"/>
  <c r="AL48" i="138"/>
  <c r="AP48" i="138" s="1"/>
  <c r="J48" i="138" s="1"/>
  <c r="AQ48" i="138" s="1"/>
  <c r="AL45" i="138"/>
  <c r="AL42" i="138"/>
  <c r="AL39" i="138"/>
  <c r="AL36" i="138"/>
  <c r="AL33" i="138"/>
  <c r="AL30" i="138"/>
  <c r="AL27" i="138"/>
  <c r="AL24" i="138"/>
  <c r="AP24" i="138" s="1"/>
  <c r="J24" i="138" s="1"/>
  <c r="AQ24" i="138" s="1"/>
  <c r="AL18" i="138"/>
  <c r="BC21" i="137"/>
  <c r="AL48" i="137"/>
  <c r="AP48" i="137" s="1"/>
  <c r="J48" i="137" s="1"/>
  <c r="AQ48" i="137" s="1"/>
  <c r="AP45" i="137"/>
  <c r="J45" i="137" s="1"/>
  <c r="AQ45" i="137" s="1"/>
  <c r="I45" i="137" s="1"/>
  <c r="BC42" i="137"/>
  <c r="AL30" i="137"/>
  <c r="H30" i="137" s="1"/>
  <c r="AP24" i="137"/>
  <c r="J24" i="137" s="1"/>
  <c r="AQ24" i="137" s="1"/>
  <c r="I24" i="137" s="1"/>
  <c r="AP51" i="137"/>
  <c r="J51" i="137" s="1"/>
  <c r="AQ51" i="137" s="1"/>
  <c r="AR51" i="137" s="1"/>
  <c r="AS51" i="137" s="1"/>
  <c r="AV51" i="137" s="1"/>
  <c r="F51" i="137" s="1"/>
  <c r="AY51" i="137" s="1"/>
  <c r="G51" i="137" s="1"/>
  <c r="BC48" i="137"/>
  <c r="AL42" i="137"/>
  <c r="AP42" i="137" s="1"/>
  <c r="J42" i="137" s="1"/>
  <c r="AQ42" i="137" s="1"/>
  <c r="AP39" i="137"/>
  <c r="J39" i="137" s="1"/>
  <c r="AQ39" i="137" s="1"/>
  <c r="AL36" i="137"/>
  <c r="H36" i="137" s="1"/>
  <c r="BC33" i="137"/>
  <c r="AL21" i="137"/>
  <c r="H21" i="137" s="1"/>
  <c r="AL18" i="137"/>
  <c r="H18" i="137" s="1"/>
  <c r="I39" i="137"/>
  <c r="AR39" i="137"/>
  <c r="AS39" i="137" s="1"/>
  <c r="AV39" i="137" s="1"/>
  <c r="F39" i="137" s="1"/>
  <c r="AY39" i="137" s="1"/>
  <c r="G39" i="137" s="1"/>
  <c r="I33" i="137"/>
  <c r="AR33" i="137"/>
  <c r="AS33" i="137" s="1"/>
  <c r="AV33" i="137" s="1"/>
  <c r="F33" i="137" s="1"/>
  <c r="AY33" i="137" s="1"/>
  <c r="G33" i="137" s="1"/>
  <c r="H39" i="137"/>
  <c r="H45" i="137"/>
  <c r="H51" i="137"/>
  <c r="AP27" i="137"/>
  <c r="J27" i="137" s="1"/>
  <c r="AQ27" i="137" s="1"/>
  <c r="AP45" i="136"/>
  <c r="J45" i="136" s="1"/>
  <c r="AQ45" i="136" s="1"/>
  <c r="BC39" i="136"/>
  <c r="BC42" i="136"/>
  <c r="AP27" i="136"/>
  <c r="J27" i="136" s="1"/>
  <c r="AQ27" i="136" s="1"/>
  <c r="AR27" i="136" s="1"/>
  <c r="AS27" i="136" s="1"/>
  <c r="AV27" i="136" s="1"/>
  <c r="F27" i="136" s="1"/>
  <c r="AY27" i="136" s="1"/>
  <c r="G27" i="136" s="1"/>
  <c r="AL51" i="136"/>
  <c r="H51" i="136" s="1"/>
  <c r="AP39" i="136"/>
  <c r="J39" i="136" s="1"/>
  <c r="AQ39" i="136" s="1"/>
  <c r="I39" i="136" s="1"/>
  <c r="AL36" i="136"/>
  <c r="H36" i="136" s="1"/>
  <c r="AP30" i="136"/>
  <c r="J30" i="136" s="1"/>
  <c r="AQ30" i="136" s="1"/>
  <c r="I30" i="136" s="1"/>
  <c r="AL27" i="136"/>
  <c r="H27" i="136" s="1"/>
  <c r="AP24" i="136"/>
  <c r="J24" i="136" s="1"/>
  <c r="AQ24" i="136" s="1"/>
  <c r="I24" i="136" s="1"/>
  <c r="AL21" i="136"/>
  <c r="H21" i="136" s="1"/>
  <c r="AL18" i="136"/>
  <c r="H18" i="136" s="1"/>
  <c r="AR39" i="136"/>
  <c r="AS39" i="136" s="1"/>
  <c r="AV39" i="136" s="1"/>
  <c r="F39" i="136" s="1"/>
  <c r="AY39" i="136" s="1"/>
  <c r="G39" i="136" s="1"/>
  <c r="I42" i="136"/>
  <c r="AR42" i="136"/>
  <c r="AS42" i="136" s="1"/>
  <c r="AV42" i="136" s="1"/>
  <c r="F42" i="136" s="1"/>
  <c r="AY42" i="136" s="1"/>
  <c r="G42" i="136" s="1"/>
  <c r="I45" i="136"/>
  <c r="AR45" i="136"/>
  <c r="AS45" i="136" s="1"/>
  <c r="AV45" i="136" s="1"/>
  <c r="F45" i="136" s="1"/>
  <c r="AY45" i="136" s="1"/>
  <c r="G45" i="136" s="1"/>
  <c r="AR24" i="136"/>
  <c r="AS24" i="136" s="1"/>
  <c r="AV24" i="136" s="1"/>
  <c r="F24" i="136" s="1"/>
  <c r="AY24" i="136" s="1"/>
  <c r="G24" i="136" s="1"/>
  <c r="BC18" i="136"/>
  <c r="BC45" i="136"/>
  <c r="BC36" i="136"/>
  <c r="BC27" i="136"/>
  <c r="BC21" i="136"/>
  <c r="BC30" i="136"/>
  <c r="BC24" i="136"/>
  <c r="BC48" i="136"/>
  <c r="BC33" i="136"/>
  <c r="AL33" i="136"/>
  <c r="AP48" i="135"/>
  <c r="J48" i="135" s="1"/>
  <c r="AQ48" i="135" s="1"/>
  <c r="I48" i="135" s="1"/>
  <c r="AL42" i="135"/>
  <c r="H42" i="135" s="1"/>
  <c r="AP36" i="135"/>
  <c r="J36" i="135" s="1"/>
  <c r="AQ36" i="135" s="1"/>
  <c r="I36" i="135" s="1"/>
  <c r="AL30" i="135"/>
  <c r="H30" i="135" s="1"/>
  <c r="AP24" i="135"/>
  <c r="J24" i="135" s="1"/>
  <c r="AQ24" i="135" s="1"/>
  <c r="I24" i="135" s="1"/>
  <c r="AP42" i="135"/>
  <c r="J42" i="135" s="1"/>
  <c r="AQ42" i="135" s="1"/>
  <c r="AR42" i="135" s="1"/>
  <c r="AS42" i="135" s="1"/>
  <c r="AV42" i="135" s="1"/>
  <c r="F42" i="135" s="1"/>
  <c r="AY42" i="135" s="1"/>
  <c r="G42" i="135" s="1"/>
  <c r="AP51" i="135"/>
  <c r="J51" i="135" s="1"/>
  <c r="AQ51" i="135" s="1"/>
  <c r="I51" i="135" s="1"/>
  <c r="AL45" i="135"/>
  <c r="H45" i="135" s="1"/>
  <c r="AP39" i="135"/>
  <c r="J39" i="135" s="1"/>
  <c r="AQ39" i="135" s="1"/>
  <c r="AL33" i="135"/>
  <c r="H33" i="135" s="1"/>
  <c r="AP27" i="135"/>
  <c r="J27" i="135" s="1"/>
  <c r="AQ27" i="135" s="1"/>
  <c r="I27" i="135" s="1"/>
  <c r="AL21" i="135"/>
  <c r="H21" i="135" s="1"/>
  <c r="AL18" i="135"/>
  <c r="H18" i="135" s="1"/>
  <c r="I39" i="135"/>
  <c r="AR39" i="135"/>
  <c r="AS39" i="135" s="1"/>
  <c r="AV39" i="135" s="1"/>
  <c r="F39" i="135" s="1"/>
  <c r="AY39" i="135" s="1"/>
  <c r="G39" i="135" s="1"/>
  <c r="BC30" i="135"/>
  <c r="BC18" i="135"/>
  <c r="BC45" i="135"/>
  <c r="BC48" i="135"/>
  <c r="BC36" i="135"/>
  <c r="BC24" i="135"/>
  <c r="BC42" i="135"/>
  <c r="I42" i="135"/>
  <c r="BC33" i="135"/>
  <c r="BC21" i="135"/>
  <c r="BC51" i="135"/>
  <c r="BC39" i="135"/>
  <c r="BC27" i="135"/>
  <c r="L18" i="134"/>
  <c r="N18" i="134" s="1"/>
  <c r="AO18" i="134"/>
  <c r="E18" i="134" s="1"/>
  <c r="AP18" i="134"/>
  <c r="H18" i="134" s="1"/>
  <c r="AQ18" i="134"/>
  <c r="AR18" i="134"/>
  <c r="AS18" i="134"/>
  <c r="AX18" i="134"/>
  <c r="AY18" i="134"/>
  <c r="BB18" i="134" s="1"/>
  <c r="BA18" i="134"/>
  <c r="L21" i="134"/>
  <c r="N21" i="134"/>
  <c r="AO21" i="134"/>
  <c r="E21" i="134" s="1"/>
  <c r="AQ21" i="134"/>
  <c r="AR21" i="134"/>
  <c r="AS21" i="134"/>
  <c r="AX21" i="134"/>
  <c r="AY21" i="134"/>
  <c r="BB21" i="134" s="1"/>
  <c r="BA21" i="134"/>
  <c r="L24" i="134"/>
  <c r="N24" i="134"/>
  <c r="AO24" i="134"/>
  <c r="E24" i="134" s="1"/>
  <c r="AQ24" i="134"/>
  <c r="AR24" i="134"/>
  <c r="AS24" i="134"/>
  <c r="AX24" i="134"/>
  <c r="AY24" i="134"/>
  <c r="BB24" i="134" s="1"/>
  <c r="BA24" i="134"/>
  <c r="L27" i="134"/>
  <c r="N27" i="134"/>
  <c r="AO27" i="134"/>
  <c r="E27" i="134" s="1"/>
  <c r="AQ27" i="134"/>
  <c r="AR27" i="134"/>
  <c r="AS27" i="134"/>
  <c r="AX27" i="134"/>
  <c r="AY27" i="134"/>
  <c r="BB27" i="134" s="1"/>
  <c r="BA27" i="134"/>
  <c r="L30" i="134"/>
  <c r="N30" i="134"/>
  <c r="AO30" i="134"/>
  <c r="E30" i="134" s="1"/>
  <c r="BG30" i="134" s="1"/>
  <c r="AQ30" i="134"/>
  <c r="AR30" i="134"/>
  <c r="AS30" i="134"/>
  <c r="AX30" i="134"/>
  <c r="AY30" i="134"/>
  <c r="BB30" i="134" s="1"/>
  <c r="BA30" i="134"/>
  <c r="L33" i="134"/>
  <c r="N33" i="134" s="1"/>
  <c r="AO33" i="134"/>
  <c r="E33" i="134" s="1"/>
  <c r="AP33" i="134"/>
  <c r="H33" i="134" s="1"/>
  <c r="AQ33" i="134"/>
  <c r="AR33" i="134"/>
  <c r="AS33" i="134"/>
  <c r="AX33" i="134"/>
  <c r="AY33" i="134"/>
  <c r="BB33" i="134" s="1"/>
  <c r="BA33" i="134"/>
  <c r="L36" i="134"/>
  <c r="N36" i="134" s="1"/>
  <c r="AO36" i="134"/>
  <c r="E36" i="134" s="1"/>
  <c r="AP36" i="134"/>
  <c r="H36" i="134" s="1"/>
  <c r="AQ36" i="134"/>
  <c r="AR36" i="134"/>
  <c r="AS36" i="134"/>
  <c r="AX36" i="134"/>
  <c r="AY36" i="134"/>
  <c r="BB36" i="134" s="1"/>
  <c r="BA36" i="134"/>
  <c r="L39" i="134"/>
  <c r="N39" i="134" s="1"/>
  <c r="AO39" i="134"/>
  <c r="E39" i="134" s="1"/>
  <c r="AP39" i="134"/>
  <c r="H39" i="134" s="1"/>
  <c r="AQ39" i="134"/>
  <c r="AR39" i="134"/>
  <c r="AS39" i="134"/>
  <c r="AX39" i="134"/>
  <c r="AY39" i="134"/>
  <c r="BB39" i="134" s="1"/>
  <c r="BA39" i="134"/>
  <c r="L42" i="134"/>
  <c r="N42" i="134" s="1"/>
  <c r="AO42" i="134"/>
  <c r="E42" i="134" s="1"/>
  <c r="AP42" i="134"/>
  <c r="H42" i="134" s="1"/>
  <c r="AQ42" i="134"/>
  <c r="AR42" i="134"/>
  <c r="AS42" i="134"/>
  <c r="AX42" i="134"/>
  <c r="AY42" i="134"/>
  <c r="BB42" i="134" s="1"/>
  <c r="BA42" i="134"/>
  <c r="L45" i="134"/>
  <c r="N45" i="134"/>
  <c r="AO45" i="134"/>
  <c r="E45" i="134" s="1"/>
  <c r="BG45" i="134" s="1"/>
  <c r="AQ45" i="134"/>
  <c r="AR45" i="134"/>
  <c r="AS45" i="134"/>
  <c r="AX45" i="134"/>
  <c r="AY45" i="134"/>
  <c r="BB45" i="134" s="1"/>
  <c r="BA45" i="134"/>
  <c r="L48" i="134"/>
  <c r="N48" i="134" s="1"/>
  <c r="AO48" i="134"/>
  <c r="E48" i="134" s="1"/>
  <c r="AP48" i="134"/>
  <c r="H48" i="134" s="1"/>
  <c r="AQ48" i="134"/>
  <c r="AR48" i="134"/>
  <c r="AS48" i="134"/>
  <c r="AX48" i="134"/>
  <c r="AY48" i="134"/>
  <c r="BB48" i="134" s="1"/>
  <c r="BA48" i="134"/>
  <c r="L51" i="134"/>
  <c r="N51" i="134"/>
  <c r="AO51" i="134"/>
  <c r="E51" i="134" s="1"/>
  <c r="AQ51" i="134"/>
  <c r="AR51" i="134"/>
  <c r="AS51" i="134"/>
  <c r="AX51" i="134"/>
  <c r="AY51" i="134"/>
  <c r="BB51" i="134" s="1"/>
  <c r="BA51" i="134"/>
  <c r="L18" i="133"/>
  <c r="N18" i="133" s="1"/>
  <c r="AK18" i="133"/>
  <c r="E18" i="133" s="1"/>
  <c r="AM18" i="133"/>
  <c r="AN18" i="133"/>
  <c r="AO18" i="133"/>
  <c r="AT18" i="133"/>
  <c r="AU18" i="133"/>
  <c r="AX18" i="133" s="1"/>
  <c r="AW18" i="133"/>
  <c r="L21" i="133"/>
  <c r="N21" i="133" s="1"/>
  <c r="AK21" i="133"/>
  <c r="E21" i="133" s="1"/>
  <c r="AL21" i="133"/>
  <c r="H21" i="133" s="1"/>
  <c r="AM21" i="133"/>
  <c r="AN21" i="133"/>
  <c r="AO21" i="133"/>
  <c r="AT21" i="133"/>
  <c r="AU21" i="133" s="1"/>
  <c r="AX21" i="133" s="1"/>
  <c r="AW21" i="133"/>
  <c r="L24" i="133"/>
  <c r="N24" i="133" s="1"/>
  <c r="AK24" i="133"/>
  <c r="E24" i="133" s="1"/>
  <c r="AL24" i="133"/>
  <c r="H24" i="133" s="1"/>
  <c r="AM24" i="133"/>
  <c r="AN24" i="133"/>
  <c r="AO24" i="133"/>
  <c r="AP24" i="133"/>
  <c r="J24" i="133" s="1"/>
  <c r="AQ24" i="133" s="1"/>
  <c r="AT24" i="133"/>
  <c r="AU24" i="133" s="1"/>
  <c r="AX24" i="133" s="1"/>
  <c r="AW24" i="133"/>
  <c r="L27" i="133"/>
  <c r="N27" i="133" s="1"/>
  <c r="AK27" i="133"/>
  <c r="E27" i="133" s="1"/>
  <c r="AM27" i="133"/>
  <c r="AN27" i="133"/>
  <c r="AO27" i="133"/>
  <c r="AT27" i="133"/>
  <c r="AU27" i="133" s="1"/>
  <c r="AX27" i="133" s="1"/>
  <c r="AW27" i="133"/>
  <c r="L30" i="133"/>
  <c r="N30" i="133" s="1"/>
  <c r="AK30" i="133"/>
  <c r="E30" i="133" s="1"/>
  <c r="AL30" i="133"/>
  <c r="H30" i="133" s="1"/>
  <c r="AM30" i="133"/>
  <c r="AN30" i="133"/>
  <c r="AO30" i="133"/>
  <c r="AT30" i="133"/>
  <c r="AU30" i="133" s="1"/>
  <c r="AX30" i="133" s="1"/>
  <c r="AW30" i="133"/>
  <c r="L33" i="133"/>
  <c r="N33" i="133" s="1"/>
  <c r="AK33" i="133"/>
  <c r="E33" i="133" s="1"/>
  <c r="AL33" i="133"/>
  <c r="H33" i="133" s="1"/>
  <c r="AM33" i="133"/>
  <c r="AN33" i="133"/>
  <c r="AO33" i="133"/>
  <c r="AT33" i="133"/>
  <c r="AU33" i="133" s="1"/>
  <c r="AX33" i="133" s="1"/>
  <c r="AW33" i="133"/>
  <c r="L36" i="133"/>
  <c r="N36" i="133" s="1"/>
  <c r="AK36" i="133"/>
  <c r="E36" i="133" s="1"/>
  <c r="AL36" i="133"/>
  <c r="H36" i="133" s="1"/>
  <c r="AM36" i="133"/>
  <c r="AN36" i="133"/>
  <c r="AO36" i="133"/>
  <c r="AP36" i="133"/>
  <c r="J36" i="133" s="1"/>
  <c r="AQ36" i="133" s="1"/>
  <c r="AT36" i="133"/>
  <c r="AU36" i="133" s="1"/>
  <c r="AX36" i="133" s="1"/>
  <c r="AW36" i="133"/>
  <c r="L39" i="133"/>
  <c r="N39" i="133" s="1"/>
  <c r="AK39" i="133"/>
  <c r="E39" i="133" s="1"/>
  <c r="AM39" i="133"/>
  <c r="AN39" i="133"/>
  <c r="AO39" i="133"/>
  <c r="AT39" i="133"/>
  <c r="AU39" i="133" s="1"/>
  <c r="AX39" i="133" s="1"/>
  <c r="AW39" i="133"/>
  <c r="L42" i="133"/>
  <c r="N42" i="133" s="1"/>
  <c r="AK42" i="133"/>
  <c r="E42" i="133" s="1"/>
  <c r="AL42" i="133"/>
  <c r="H42" i="133" s="1"/>
  <c r="AM42" i="133"/>
  <c r="AN42" i="133"/>
  <c r="AO42" i="133"/>
  <c r="AT42" i="133"/>
  <c r="AU42" i="133" s="1"/>
  <c r="AX42" i="133" s="1"/>
  <c r="AW42" i="133"/>
  <c r="L45" i="133"/>
  <c r="N45" i="133" s="1"/>
  <c r="AK45" i="133"/>
  <c r="E45" i="133" s="1"/>
  <c r="AL45" i="133"/>
  <c r="H45" i="133" s="1"/>
  <c r="AM45" i="133"/>
  <c r="AN45" i="133"/>
  <c r="AO45" i="133"/>
  <c r="AP45" i="133"/>
  <c r="J45" i="133" s="1"/>
  <c r="AQ45" i="133" s="1"/>
  <c r="AT45" i="133"/>
  <c r="AU45" i="133" s="1"/>
  <c r="AX45" i="133" s="1"/>
  <c r="AW45" i="133"/>
  <c r="L48" i="133"/>
  <c r="N48" i="133" s="1"/>
  <c r="AK48" i="133"/>
  <c r="E48" i="133" s="1"/>
  <c r="AL48" i="133"/>
  <c r="H48" i="133" s="1"/>
  <c r="AM48" i="133"/>
  <c r="AN48" i="133"/>
  <c r="AO48" i="133"/>
  <c r="AP48" i="133"/>
  <c r="J48" i="133" s="1"/>
  <c r="AQ48" i="133" s="1"/>
  <c r="AT48" i="133"/>
  <c r="AU48" i="133" s="1"/>
  <c r="AX48" i="133" s="1"/>
  <c r="AW48" i="133"/>
  <c r="L51" i="133"/>
  <c r="N51" i="133" s="1"/>
  <c r="AK51" i="133"/>
  <c r="E51" i="133" s="1"/>
  <c r="AM51" i="133"/>
  <c r="AN51" i="133"/>
  <c r="AO51" i="133"/>
  <c r="AT51" i="133"/>
  <c r="AU51" i="133" s="1"/>
  <c r="AX51" i="133" s="1"/>
  <c r="AW51" i="133"/>
  <c r="L18" i="132"/>
  <c r="N18" i="132" s="1"/>
  <c r="AP18" i="132"/>
  <c r="H18" i="132" s="1"/>
  <c r="AQ18" i="132"/>
  <c r="AR18" i="132"/>
  <c r="AS18" i="132"/>
  <c r="AX18" i="132"/>
  <c r="AY18" i="132" s="1"/>
  <c r="BB18" i="132" s="1"/>
  <c r="BA18" i="132"/>
  <c r="L21" i="132"/>
  <c r="N21" i="132" s="1"/>
  <c r="AO21" i="132"/>
  <c r="E21" i="132" s="1"/>
  <c r="AQ21" i="132"/>
  <c r="AR21" i="132"/>
  <c r="AS21" i="132"/>
  <c r="AX21" i="132"/>
  <c r="AY21" i="132" s="1"/>
  <c r="BB21" i="132" s="1"/>
  <c r="BA21" i="132"/>
  <c r="L24" i="132"/>
  <c r="N24" i="132" s="1"/>
  <c r="AO24" i="132"/>
  <c r="E24" i="132" s="1"/>
  <c r="AQ24" i="132"/>
  <c r="AR24" i="132"/>
  <c r="AS24" i="132"/>
  <c r="AX24" i="132"/>
  <c r="AY24" i="132" s="1"/>
  <c r="BB24" i="132" s="1"/>
  <c r="BA24" i="132"/>
  <c r="L27" i="132"/>
  <c r="N27" i="132" s="1"/>
  <c r="AO27" i="132"/>
  <c r="E27" i="132" s="1"/>
  <c r="AQ27" i="132"/>
  <c r="AR27" i="132"/>
  <c r="AS27" i="132"/>
  <c r="AX27" i="132"/>
  <c r="AY27" i="132" s="1"/>
  <c r="BB27" i="132" s="1"/>
  <c r="BA27" i="132"/>
  <c r="L30" i="132"/>
  <c r="N30" i="132" s="1"/>
  <c r="AO30" i="132"/>
  <c r="E30" i="132" s="1"/>
  <c r="AQ30" i="132"/>
  <c r="AR30" i="132"/>
  <c r="AS30" i="132"/>
  <c r="AX30" i="132"/>
  <c r="AY30" i="132" s="1"/>
  <c r="BB30" i="132" s="1"/>
  <c r="BA30" i="132"/>
  <c r="L33" i="132"/>
  <c r="N33" i="132" s="1"/>
  <c r="AO33" i="132"/>
  <c r="E33" i="132" s="1"/>
  <c r="AQ33" i="132"/>
  <c r="AR33" i="132"/>
  <c r="AS33" i="132"/>
  <c r="AX33" i="132"/>
  <c r="AY33" i="132"/>
  <c r="BA33" i="132"/>
  <c r="L36" i="132"/>
  <c r="N36" i="132" s="1"/>
  <c r="AO36" i="132"/>
  <c r="E36" i="132" s="1"/>
  <c r="AQ36" i="132"/>
  <c r="AR36" i="132"/>
  <c r="AS36" i="132"/>
  <c r="AX36" i="132"/>
  <c r="AY36" i="132"/>
  <c r="BA36" i="132"/>
  <c r="L39" i="132"/>
  <c r="N39" i="132" s="1"/>
  <c r="AO39" i="132"/>
  <c r="E39" i="132" s="1"/>
  <c r="AQ39" i="132"/>
  <c r="AR39" i="132"/>
  <c r="AS39" i="132"/>
  <c r="AX39" i="132"/>
  <c r="AY39" i="132"/>
  <c r="BA39" i="132"/>
  <c r="L42" i="132"/>
  <c r="N42" i="132" s="1"/>
  <c r="AO42" i="132"/>
  <c r="E42" i="132" s="1"/>
  <c r="AQ42" i="132"/>
  <c r="AR42" i="132"/>
  <c r="AS42" i="132"/>
  <c r="AX42" i="132"/>
  <c r="AY42" i="132"/>
  <c r="BB42" i="132" s="1"/>
  <c r="BA42" i="132"/>
  <c r="L45" i="132"/>
  <c r="N45" i="132" s="1"/>
  <c r="AO45" i="132"/>
  <c r="E45" i="132" s="1"/>
  <c r="AQ45" i="132"/>
  <c r="AR45" i="132"/>
  <c r="AS45" i="132"/>
  <c r="AX45" i="132"/>
  <c r="AY45" i="132"/>
  <c r="BB45" i="132" s="1"/>
  <c r="BA45" i="132"/>
  <c r="L48" i="132"/>
  <c r="N48" i="132" s="1"/>
  <c r="AO48" i="132"/>
  <c r="E48" i="132" s="1"/>
  <c r="AQ48" i="132"/>
  <c r="AR48" i="132"/>
  <c r="AS48" i="132"/>
  <c r="AX48" i="132"/>
  <c r="AY48" i="132"/>
  <c r="BB48" i="132" s="1"/>
  <c r="BA48" i="132"/>
  <c r="L51" i="132"/>
  <c r="N51" i="132" s="1"/>
  <c r="AO51" i="132"/>
  <c r="E51" i="132" s="1"/>
  <c r="AQ51" i="132"/>
  <c r="AR51" i="132"/>
  <c r="AS51" i="132"/>
  <c r="AX51" i="132"/>
  <c r="AY51" i="132"/>
  <c r="BB51" i="132" s="1"/>
  <c r="BA51" i="132"/>
  <c r="L18" i="131"/>
  <c r="N18" i="131" s="1"/>
  <c r="AK18" i="131"/>
  <c r="E18" i="131" s="1"/>
  <c r="AM18" i="131"/>
  <c r="AN18" i="131"/>
  <c r="AO18" i="131"/>
  <c r="AT18" i="131"/>
  <c r="AU18" i="131"/>
  <c r="AX18" i="131" s="1"/>
  <c r="AW18" i="131"/>
  <c r="L21" i="131"/>
  <c r="N21" i="131" s="1"/>
  <c r="AK21" i="131"/>
  <c r="E21" i="131" s="1"/>
  <c r="AM21" i="131"/>
  <c r="AN21" i="131"/>
  <c r="AO21" i="131"/>
  <c r="AT21" i="131"/>
  <c r="AU21" i="131"/>
  <c r="AX21" i="131" s="1"/>
  <c r="AW21" i="131"/>
  <c r="L24" i="131"/>
  <c r="N24" i="131" s="1"/>
  <c r="AK24" i="131"/>
  <c r="E24" i="131" s="1"/>
  <c r="AM24" i="131"/>
  <c r="AN24" i="131"/>
  <c r="AO24" i="131"/>
  <c r="AT24" i="131"/>
  <c r="AU24" i="131"/>
  <c r="AX24" i="131" s="1"/>
  <c r="AW24" i="131"/>
  <c r="L27" i="131"/>
  <c r="N27" i="131" s="1"/>
  <c r="AK27" i="131"/>
  <c r="E27" i="131" s="1"/>
  <c r="AM27" i="131"/>
  <c r="AN27" i="131"/>
  <c r="AO27" i="131"/>
  <c r="AT27" i="131"/>
  <c r="AU27" i="131"/>
  <c r="AX27" i="131" s="1"/>
  <c r="AW27" i="131"/>
  <c r="L30" i="131"/>
  <c r="N30" i="131" s="1"/>
  <c r="AK30" i="131"/>
  <c r="E30" i="131" s="1"/>
  <c r="AM30" i="131"/>
  <c r="AN30" i="131"/>
  <c r="AO30" i="131"/>
  <c r="AT30" i="131"/>
  <c r="AU30" i="131"/>
  <c r="AX30" i="131" s="1"/>
  <c r="AW30" i="131"/>
  <c r="L33" i="131"/>
  <c r="N33" i="131" s="1"/>
  <c r="AK33" i="131"/>
  <c r="E33" i="131" s="1"/>
  <c r="AM33" i="131"/>
  <c r="AN33" i="131"/>
  <c r="AO33" i="131"/>
  <c r="AT33" i="131"/>
  <c r="AU33" i="131"/>
  <c r="AX33" i="131" s="1"/>
  <c r="AW33" i="131"/>
  <c r="L36" i="131"/>
  <c r="N36" i="131" s="1"/>
  <c r="AK36" i="131"/>
  <c r="E36" i="131" s="1"/>
  <c r="BC36" i="131" s="1"/>
  <c r="AM36" i="131"/>
  <c r="AN36" i="131"/>
  <c r="AO36" i="131"/>
  <c r="AT36" i="131"/>
  <c r="AU36" i="131"/>
  <c r="AX36" i="131" s="1"/>
  <c r="AW36" i="131"/>
  <c r="L39" i="131"/>
  <c r="N39" i="131" s="1"/>
  <c r="AK39" i="131"/>
  <c r="E39" i="131" s="1"/>
  <c r="BC39" i="131" s="1"/>
  <c r="AM39" i="131"/>
  <c r="AN39" i="131"/>
  <c r="AO39" i="131"/>
  <c r="AT39" i="131"/>
  <c r="AU39" i="131"/>
  <c r="AX39" i="131" s="1"/>
  <c r="AW39" i="131"/>
  <c r="L42" i="131"/>
  <c r="N42" i="131" s="1"/>
  <c r="BC42" i="131" s="1"/>
  <c r="AK42" i="131"/>
  <c r="E42" i="131" s="1"/>
  <c r="AM42" i="131"/>
  <c r="AN42" i="131"/>
  <c r="AO42" i="131"/>
  <c r="AT42" i="131"/>
  <c r="AU42" i="131"/>
  <c r="AX42" i="131" s="1"/>
  <c r="AW42" i="131"/>
  <c r="L45" i="131"/>
  <c r="N45" i="131" s="1"/>
  <c r="AK45" i="131"/>
  <c r="E45" i="131" s="1"/>
  <c r="BC45" i="131" s="1"/>
  <c r="AM45" i="131"/>
  <c r="AN45" i="131"/>
  <c r="AO45" i="131"/>
  <c r="AT45" i="131"/>
  <c r="AU45" i="131"/>
  <c r="AX45" i="131" s="1"/>
  <c r="AW45" i="131"/>
  <c r="L48" i="131"/>
  <c r="N48" i="131" s="1"/>
  <c r="AK48" i="131"/>
  <c r="E48" i="131" s="1"/>
  <c r="BC48" i="131" s="1"/>
  <c r="AM48" i="131"/>
  <c r="AN48" i="131"/>
  <c r="AO48" i="131"/>
  <c r="AT48" i="131"/>
  <c r="AU48" i="131"/>
  <c r="AX48" i="131" s="1"/>
  <c r="AW48" i="131"/>
  <c r="L51" i="131"/>
  <c r="N51" i="131" s="1"/>
  <c r="AK51" i="131"/>
  <c r="E51" i="131" s="1"/>
  <c r="BC51" i="131" s="1"/>
  <c r="AM51" i="131"/>
  <c r="AN51" i="131"/>
  <c r="AO51" i="131"/>
  <c r="AT51" i="131"/>
  <c r="AU51" i="131"/>
  <c r="AX51" i="131" s="1"/>
  <c r="AW51" i="131"/>
  <c r="I27" i="136" l="1"/>
  <c r="AP48" i="136"/>
  <c r="J48" i="136" s="1"/>
  <c r="AQ48" i="136" s="1"/>
  <c r="BB42" i="136"/>
  <c r="BD42" i="136" s="1"/>
  <c r="BB39" i="136"/>
  <c r="BD39" i="136" s="1"/>
  <c r="AP42" i="133"/>
  <c r="J42" i="133" s="1"/>
  <c r="AQ42" i="133" s="1"/>
  <c r="AP30" i="133"/>
  <c r="J30" i="133" s="1"/>
  <c r="AQ30" i="133" s="1"/>
  <c r="AP33" i="133"/>
  <c r="J33" i="133" s="1"/>
  <c r="AQ33" i="133" s="1"/>
  <c r="I33" i="133" s="1"/>
  <c r="AL51" i="133"/>
  <c r="AL39" i="133"/>
  <c r="AL27" i="133"/>
  <c r="AP21" i="133"/>
  <c r="J21" i="133" s="1"/>
  <c r="AQ21" i="133" s="1"/>
  <c r="AR21" i="133" s="1"/>
  <c r="AS21" i="133" s="1"/>
  <c r="AV21" i="133" s="1"/>
  <c r="F21" i="133" s="1"/>
  <c r="AY21" i="133" s="1"/>
  <c r="G21" i="133" s="1"/>
  <c r="AR36" i="135"/>
  <c r="AS36" i="135" s="1"/>
  <c r="AV36" i="135" s="1"/>
  <c r="F36" i="135" s="1"/>
  <c r="AY36" i="135" s="1"/>
  <c r="G36" i="135" s="1"/>
  <c r="AP18" i="135"/>
  <c r="J18" i="135" s="1"/>
  <c r="AQ18" i="135" s="1"/>
  <c r="BF36" i="142"/>
  <c r="BH36" i="142" s="1"/>
  <c r="BC42" i="142"/>
  <c r="G42" i="142" s="1"/>
  <c r="BF42" i="142"/>
  <c r="BH42" i="142" s="1"/>
  <c r="BE33" i="142"/>
  <c r="BD33" i="142"/>
  <c r="AT21" i="134"/>
  <c r="J21" i="134" s="1"/>
  <c r="AU21" i="134" s="1"/>
  <c r="AV21" i="134" s="1"/>
  <c r="AW21" i="134" s="1"/>
  <c r="AZ21" i="134" s="1"/>
  <c r="F21" i="134" s="1"/>
  <c r="BC21" i="134" s="1"/>
  <c r="G21" i="134" s="1"/>
  <c r="BE21" i="134" s="1"/>
  <c r="BG36" i="134"/>
  <c r="BG33" i="134"/>
  <c r="AT51" i="134"/>
  <c r="J51" i="134" s="1"/>
  <c r="AU51" i="134" s="1"/>
  <c r="I51" i="134" s="1"/>
  <c r="AP51" i="134"/>
  <c r="H51" i="134" s="1"/>
  <c r="BG48" i="134"/>
  <c r="AP45" i="134"/>
  <c r="H45" i="134" s="1"/>
  <c r="BG42" i="134"/>
  <c r="AT39" i="134"/>
  <c r="J39" i="134" s="1"/>
  <c r="AU39" i="134" s="1"/>
  <c r="AV39" i="134" s="1"/>
  <c r="AW39" i="134" s="1"/>
  <c r="AZ39" i="134" s="1"/>
  <c r="F39" i="134" s="1"/>
  <c r="BC39" i="134" s="1"/>
  <c r="G39" i="134" s="1"/>
  <c r="AT36" i="134"/>
  <c r="J36" i="134" s="1"/>
  <c r="AU36" i="134" s="1"/>
  <c r="AV36" i="134" s="1"/>
  <c r="AW36" i="134" s="1"/>
  <c r="AZ36" i="134" s="1"/>
  <c r="F36" i="134" s="1"/>
  <c r="BC36" i="134" s="1"/>
  <c r="G36" i="134" s="1"/>
  <c r="AT33" i="134"/>
  <c r="J33" i="134" s="1"/>
  <c r="AU33" i="134" s="1"/>
  <c r="AV33" i="134" s="1"/>
  <c r="AW33" i="134" s="1"/>
  <c r="AZ33" i="134" s="1"/>
  <c r="F33" i="134" s="1"/>
  <c r="BC33" i="134" s="1"/>
  <c r="G33" i="134" s="1"/>
  <c r="AP27" i="134"/>
  <c r="H27" i="134" s="1"/>
  <c r="AP24" i="134"/>
  <c r="H24" i="134" s="1"/>
  <c r="AP21" i="134"/>
  <c r="H21" i="134" s="1"/>
  <c r="BG18" i="134"/>
  <c r="BG51" i="134"/>
  <c r="AT48" i="134"/>
  <c r="J48" i="134" s="1"/>
  <c r="AU48" i="134" s="1"/>
  <c r="AT42" i="134"/>
  <c r="J42" i="134" s="1"/>
  <c r="AU42" i="134" s="1"/>
  <c r="AP30" i="134"/>
  <c r="H30" i="134" s="1"/>
  <c r="BG24" i="134"/>
  <c r="BG21" i="134"/>
  <c r="AT18" i="134"/>
  <c r="J18" i="134" s="1"/>
  <c r="AU18" i="134" s="1"/>
  <c r="BB21" i="145"/>
  <c r="BD21" i="145" s="1"/>
  <c r="AP21" i="137"/>
  <c r="J21" i="137" s="1"/>
  <c r="AQ21" i="137" s="1"/>
  <c r="H42" i="137"/>
  <c r="I51" i="137"/>
  <c r="BB39" i="137"/>
  <c r="BD39" i="137" s="1"/>
  <c r="AV30" i="140"/>
  <c r="AW30" i="140" s="1"/>
  <c r="AZ30" i="140" s="1"/>
  <c r="F30" i="140" s="1"/>
  <c r="I30" i="140"/>
  <c r="I21" i="140"/>
  <c r="AV21" i="140"/>
  <c r="AW21" i="140" s="1"/>
  <c r="AZ21" i="140" s="1"/>
  <c r="F21" i="140" s="1"/>
  <c r="AT42" i="139"/>
  <c r="J42" i="139" s="1"/>
  <c r="AU42" i="139" s="1"/>
  <c r="AV30" i="139"/>
  <c r="AW30" i="139" s="1"/>
  <c r="AZ30" i="139" s="1"/>
  <c r="F30" i="139" s="1"/>
  <c r="BC30" i="139" s="1"/>
  <c r="G30" i="139" s="1"/>
  <c r="AT24" i="139"/>
  <c r="J24" i="139" s="1"/>
  <c r="AU24" i="139" s="1"/>
  <c r="AT48" i="139"/>
  <c r="J48" i="139" s="1"/>
  <c r="AU48" i="139" s="1"/>
  <c r="BB30" i="143"/>
  <c r="BD30" i="143" s="1"/>
  <c r="BB48" i="143"/>
  <c r="BD48" i="143" s="1"/>
  <c r="BE51" i="142"/>
  <c r="BD51" i="142"/>
  <c r="BE36" i="142"/>
  <c r="BD36" i="142"/>
  <c r="BC39" i="142"/>
  <c r="G39" i="142" s="1"/>
  <c r="BF39" i="142"/>
  <c r="BH39" i="142" s="1"/>
  <c r="BF51" i="142"/>
  <c r="BH51" i="142" s="1"/>
  <c r="BF24" i="144"/>
  <c r="BH24" i="144" s="1"/>
  <c r="BD27" i="144"/>
  <c r="BD51" i="144"/>
  <c r="BE51" i="144"/>
  <c r="BC30" i="144"/>
  <c r="G30" i="144" s="1"/>
  <c r="BF30" i="144"/>
  <c r="BH30" i="144" s="1"/>
  <c r="BF42" i="144"/>
  <c r="BH42" i="144" s="1"/>
  <c r="BF36" i="144"/>
  <c r="BH36" i="144" s="1"/>
  <c r="BE24" i="144"/>
  <c r="BD24" i="144"/>
  <c r="BE42" i="144"/>
  <c r="BD42" i="144"/>
  <c r="BE36" i="144"/>
  <c r="BD36" i="144"/>
  <c r="BC18" i="144"/>
  <c r="G18" i="144" s="1"/>
  <c r="BF18" i="144"/>
  <c r="BH18" i="144" s="1"/>
  <c r="BA39" i="145"/>
  <c r="AZ39" i="145"/>
  <c r="AY51" i="145"/>
  <c r="G51" i="145" s="1"/>
  <c r="BB51" i="145"/>
  <c r="BD51" i="145" s="1"/>
  <c r="BB24" i="145"/>
  <c r="BD24" i="145" s="1"/>
  <c r="BA48" i="145"/>
  <c r="AZ48" i="145"/>
  <c r="BA24" i="145"/>
  <c r="AZ24" i="145"/>
  <c r="AY45" i="145"/>
  <c r="G45" i="145" s="1"/>
  <c r="BB45" i="145"/>
  <c r="BD45" i="145" s="1"/>
  <c r="AZ21" i="145"/>
  <c r="BA21" i="145"/>
  <c r="BB33" i="132"/>
  <c r="BB39" i="132"/>
  <c r="AP33" i="132"/>
  <c r="H33" i="132" s="1"/>
  <c r="BB36" i="132"/>
  <c r="AP51" i="132"/>
  <c r="H51" i="132" s="1"/>
  <c r="AP21" i="132"/>
  <c r="H21" i="132" s="1"/>
  <c r="AP48" i="132"/>
  <c r="H48" i="132" s="1"/>
  <c r="AP36" i="132"/>
  <c r="H36" i="132" s="1"/>
  <c r="AP24" i="132"/>
  <c r="H24" i="132" s="1"/>
  <c r="AP45" i="132"/>
  <c r="H45" i="132" s="1"/>
  <c r="BG42" i="132"/>
  <c r="BG48" i="132"/>
  <c r="BG45" i="132"/>
  <c r="AT51" i="132"/>
  <c r="J51" i="132" s="1"/>
  <c r="AU51" i="132" s="1"/>
  <c r="I51" i="132" s="1"/>
  <c r="AT48" i="132"/>
  <c r="J48" i="132" s="1"/>
  <c r="AU48" i="132" s="1"/>
  <c r="AV48" i="132" s="1"/>
  <c r="AW48" i="132" s="1"/>
  <c r="AZ48" i="132" s="1"/>
  <c r="F48" i="132" s="1"/>
  <c r="BC48" i="132" s="1"/>
  <c r="G48" i="132" s="1"/>
  <c r="BD48" i="132" s="1"/>
  <c r="AP39" i="132"/>
  <c r="H39" i="132" s="1"/>
  <c r="AP27" i="132"/>
  <c r="H27" i="132" s="1"/>
  <c r="AT21" i="132"/>
  <c r="J21" i="132" s="1"/>
  <c r="AU21" i="132" s="1"/>
  <c r="AV21" i="132" s="1"/>
  <c r="AW21" i="132" s="1"/>
  <c r="AZ21" i="132" s="1"/>
  <c r="F21" i="132" s="1"/>
  <c r="AP42" i="132"/>
  <c r="H42" i="132" s="1"/>
  <c r="AP30" i="132"/>
  <c r="H30" i="132" s="1"/>
  <c r="AT18" i="132"/>
  <c r="J18" i="132" s="1"/>
  <c r="AU18" i="132" s="1"/>
  <c r="I18" i="132" s="1"/>
  <c r="AY45" i="143"/>
  <c r="G45" i="143" s="1"/>
  <c r="BB45" i="143"/>
  <c r="BD45" i="143" s="1"/>
  <c r="AY42" i="143"/>
  <c r="G42" i="143" s="1"/>
  <c r="BB42" i="143"/>
  <c r="BD42" i="143" s="1"/>
  <c r="BA48" i="143"/>
  <c r="AZ48" i="143"/>
  <c r="BA30" i="143"/>
  <c r="AZ30" i="143"/>
  <c r="BA33" i="143"/>
  <c r="AZ33" i="143"/>
  <c r="BA36" i="143"/>
  <c r="AZ36" i="143"/>
  <c r="BE48" i="140"/>
  <c r="BD48" i="140"/>
  <c r="BF27" i="140"/>
  <c r="BH27" i="140" s="1"/>
  <c r="BE39" i="140"/>
  <c r="BD39" i="140"/>
  <c r="BF39" i="140"/>
  <c r="BH39" i="140" s="1"/>
  <c r="BE27" i="140"/>
  <c r="BD27" i="140"/>
  <c r="BF36" i="139"/>
  <c r="BH36" i="139" s="1"/>
  <c r="AT39" i="139"/>
  <c r="J39" i="139" s="1"/>
  <c r="AU39" i="139" s="1"/>
  <c r="AT51" i="139"/>
  <c r="J51" i="139" s="1"/>
  <c r="AU51" i="139" s="1"/>
  <c r="AT21" i="139"/>
  <c r="J21" i="139" s="1"/>
  <c r="AU21" i="139" s="1"/>
  <c r="AT33" i="139"/>
  <c r="J33" i="139" s="1"/>
  <c r="AU33" i="139" s="1"/>
  <c r="AT45" i="139"/>
  <c r="J45" i="139" s="1"/>
  <c r="AU45" i="139" s="1"/>
  <c r="AT27" i="139"/>
  <c r="J27" i="139" s="1"/>
  <c r="AU27" i="139" s="1"/>
  <c r="AT18" i="139"/>
  <c r="J18" i="139" s="1"/>
  <c r="AU18" i="139" s="1"/>
  <c r="BF30" i="139"/>
  <c r="BH30" i="139" s="1"/>
  <c r="BE30" i="139"/>
  <c r="BD30" i="139"/>
  <c r="BE36" i="139"/>
  <c r="BD36" i="139"/>
  <c r="AP21" i="138"/>
  <c r="J21" i="138" s="1"/>
  <c r="AQ21" i="138" s="1"/>
  <c r="H39" i="138"/>
  <c r="I42" i="138"/>
  <c r="AR42" i="138"/>
  <c r="AS42" i="138" s="1"/>
  <c r="AV42" i="138" s="1"/>
  <c r="F42" i="138" s="1"/>
  <c r="AY42" i="138" s="1"/>
  <c r="G42" i="138" s="1"/>
  <c r="H30" i="138"/>
  <c r="I48" i="138"/>
  <c r="AR48" i="138"/>
  <c r="AS48" i="138" s="1"/>
  <c r="AV48" i="138" s="1"/>
  <c r="F48" i="138" s="1"/>
  <c r="AY48" i="138" s="1"/>
  <c r="G48" i="138" s="1"/>
  <c r="H18" i="138"/>
  <c r="H33" i="138"/>
  <c r="H45" i="138"/>
  <c r="AP33" i="138"/>
  <c r="J33" i="138" s="1"/>
  <c r="AQ33" i="138" s="1"/>
  <c r="AP18" i="138"/>
  <c r="J18" i="138" s="1"/>
  <c r="AQ18" i="138" s="1"/>
  <c r="AP30" i="138"/>
  <c r="J30" i="138" s="1"/>
  <c r="AQ30" i="138" s="1"/>
  <c r="H27" i="138"/>
  <c r="H51" i="138"/>
  <c r="I45" i="138"/>
  <c r="AR45" i="138"/>
  <c r="AS45" i="138" s="1"/>
  <c r="AV45" i="138" s="1"/>
  <c r="F45" i="138" s="1"/>
  <c r="AY45" i="138" s="1"/>
  <c r="G45" i="138" s="1"/>
  <c r="H42" i="138"/>
  <c r="AP27" i="138"/>
  <c r="J27" i="138" s="1"/>
  <c r="AQ27" i="138" s="1"/>
  <c r="I24" i="138"/>
  <c r="AR24" i="138"/>
  <c r="AS24" i="138" s="1"/>
  <c r="AV24" i="138" s="1"/>
  <c r="F24" i="138" s="1"/>
  <c r="AY24" i="138" s="1"/>
  <c r="G24" i="138" s="1"/>
  <c r="AP51" i="138"/>
  <c r="J51" i="138" s="1"/>
  <c r="AQ51" i="138" s="1"/>
  <c r="H24" i="138"/>
  <c r="H36" i="138"/>
  <c r="H48" i="138"/>
  <c r="AP39" i="138"/>
  <c r="J39" i="138" s="1"/>
  <c r="AQ39" i="138" s="1"/>
  <c r="AP36" i="138"/>
  <c r="J36" i="138" s="1"/>
  <c r="AQ36" i="138" s="1"/>
  <c r="AR42" i="137"/>
  <c r="AS42" i="137" s="1"/>
  <c r="AV42" i="137" s="1"/>
  <c r="F42" i="137" s="1"/>
  <c r="AY42" i="137" s="1"/>
  <c r="G42" i="137" s="1"/>
  <c r="AZ42" i="137" s="1"/>
  <c r="I42" i="137"/>
  <c r="I48" i="137"/>
  <c r="AR48" i="137"/>
  <c r="AS48" i="137" s="1"/>
  <c r="AV48" i="137" s="1"/>
  <c r="F48" i="137" s="1"/>
  <c r="AY48" i="137" s="1"/>
  <c r="G48" i="137" s="1"/>
  <c r="AZ48" i="137" s="1"/>
  <c r="AR45" i="137"/>
  <c r="AS45" i="137" s="1"/>
  <c r="AV45" i="137" s="1"/>
  <c r="F45" i="137" s="1"/>
  <c r="AY45" i="137" s="1"/>
  <c r="G45" i="137" s="1"/>
  <c r="BA45" i="137" s="1"/>
  <c r="AP36" i="137"/>
  <c r="J36" i="137" s="1"/>
  <c r="AQ36" i="137" s="1"/>
  <c r="AR24" i="137"/>
  <c r="AS24" i="137" s="1"/>
  <c r="AV24" i="137" s="1"/>
  <c r="F24" i="137" s="1"/>
  <c r="AY24" i="137" s="1"/>
  <c r="G24" i="137" s="1"/>
  <c r="BA24" i="137" s="1"/>
  <c r="H48" i="137"/>
  <c r="AP30" i="137"/>
  <c r="J30" i="137" s="1"/>
  <c r="AQ30" i="137" s="1"/>
  <c r="AP18" i="137"/>
  <c r="J18" i="137" s="1"/>
  <c r="AQ18" i="137" s="1"/>
  <c r="BA33" i="137"/>
  <c r="AZ33" i="137"/>
  <c r="BB33" i="137"/>
  <c r="BD33" i="137" s="1"/>
  <c r="I27" i="137"/>
  <c r="AR27" i="137"/>
  <c r="AS27" i="137" s="1"/>
  <c r="AV27" i="137" s="1"/>
  <c r="F27" i="137" s="1"/>
  <c r="AY27" i="137" s="1"/>
  <c r="G27" i="137" s="1"/>
  <c r="BA51" i="137"/>
  <c r="AZ51" i="137"/>
  <c r="BB51" i="137"/>
  <c r="BD51" i="137" s="1"/>
  <c r="BA39" i="137"/>
  <c r="AZ39" i="137"/>
  <c r="AR30" i="136"/>
  <c r="AS30" i="136" s="1"/>
  <c r="AV30" i="136" s="1"/>
  <c r="F30" i="136" s="1"/>
  <c r="AY30" i="136" s="1"/>
  <c r="G30" i="136" s="1"/>
  <c r="AP21" i="136"/>
  <c r="J21" i="136" s="1"/>
  <c r="AQ21" i="136" s="1"/>
  <c r="AP36" i="136"/>
  <c r="J36" i="136" s="1"/>
  <c r="AQ36" i="136" s="1"/>
  <c r="AP51" i="136"/>
  <c r="J51" i="136" s="1"/>
  <c r="AQ51" i="136" s="1"/>
  <c r="AP18" i="136"/>
  <c r="J18" i="136" s="1"/>
  <c r="AQ18" i="136" s="1"/>
  <c r="BA30" i="136"/>
  <c r="AZ30" i="136"/>
  <c r="BA39" i="136"/>
  <c r="AZ39" i="136"/>
  <c r="BA45" i="136"/>
  <c r="AZ45" i="136"/>
  <c r="H33" i="136"/>
  <c r="BA27" i="136"/>
  <c r="AZ27" i="136"/>
  <c r="BB45" i="136"/>
  <c r="BD45" i="136" s="1"/>
  <c r="AP33" i="136"/>
  <c r="J33" i="136" s="1"/>
  <c r="AQ33" i="136" s="1"/>
  <c r="BA24" i="136"/>
  <c r="AZ24" i="136"/>
  <c r="BB30" i="136"/>
  <c r="BD30" i="136" s="1"/>
  <c r="BA42" i="136"/>
  <c r="AZ42" i="136"/>
  <c r="BB27" i="136"/>
  <c r="BD27" i="136" s="1"/>
  <c r="BB24" i="136"/>
  <c r="BD24" i="136" s="1"/>
  <c r="AR24" i="135"/>
  <c r="AS24" i="135" s="1"/>
  <c r="AV24" i="135" s="1"/>
  <c r="F24" i="135" s="1"/>
  <c r="BB36" i="135"/>
  <c r="BD36" i="135" s="1"/>
  <c r="AR27" i="135"/>
  <c r="AS27" i="135" s="1"/>
  <c r="AV27" i="135" s="1"/>
  <c r="F27" i="135" s="1"/>
  <c r="AY27" i="135" s="1"/>
  <c r="G27" i="135" s="1"/>
  <c r="BA27" i="135" s="1"/>
  <c r="AR51" i="135"/>
  <c r="AS51" i="135" s="1"/>
  <c r="AV51" i="135" s="1"/>
  <c r="F51" i="135" s="1"/>
  <c r="AY51" i="135" s="1"/>
  <c r="G51" i="135" s="1"/>
  <c r="BA51" i="135" s="1"/>
  <c r="AP33" i="135"/>
  <c r="J33" i="135" s="1"/>
  <c r="AQ33" i="135" s="1"/>
  <c r="AP45" i="135"/>
  <c r="J45" i="135" s="1"/>
  <c r="AQ45" i="135" s="1"/>
  <c r="AR48" i="135"/>
  <c r="AS48" i="135" s="1"/>
  <c r="AV48" i="135" s="1"/>
  <c r="F48" i="135" s="1"/>
  <c r="AY48" i="135" s="1"/>
  <c r="G48" i="135" s="1"/>
  <c r="AZ48" i="135" s="1"/>
  <c r="AP21" i="135"/>
  <c r="J21" i="135" s="1"/>
  <c r="AQ21" i="135" s="1"/>
  <c r="AP30" i="135"/>
  <c r="J30" i="135" s="1"/>
  <c r="AQ30" i="135" s="1"/>
  <c r="BB39" i="135"/>
  <c r="BD39" i="135" s="1"/>
  <c r="BA39" i="135"/>
  <c r="AZ39" i="135"/>
  <c r="BA36" i="135"/>
  <c r="AZ36" i="135"/>
  <c r="AZ51" i="135"/>
  <c r="BA42" i="135"/>
  <c r="AZ42" i="135"/>
  <c r="BB42" i="135"/>
  <c r="BD42" i="135" s="1"/>
  <c r="BE36" i="134"/>
  <c r="BD36" i="134"/>
  <c r="BE39" i="134"/>
  <c r="BD39" i="134"/>
  <c r="I48" i="134"/>
  <c r="AV48" i="134"/>
  <c r="AW48" i="134" s="1"/>
  <c r="AZ48" i="134" s="1"/>
  <c r="F48" i="134" s="1"/>
  <c r="BC48" i="134" s="1"/>
  <c r="G48" i="134" s="1"/>
  <c r="BE33" i="134"/>
  <c r="BD33" i="134"/>
  <c r="BH33" i="134"/>
  <c r="I33" i="134"/>
  <c r="BF33" i="134"/>
  <c r="I21" i="134"/>
  <c r="I39" i="134"/>
  <c r="BF39" i="134"/>
  <c r="I42" i="134"/>
  <c r="I18" i="134"/>
  <c r="AV42" i="134"/>
  <c r="AW42" i="134" s="1"/>
  <c r="AZ42" i="134" s="1"/>
  <c r="F42" i="134" s="1"/>
  <c r="BC42" i="134" s="1"/>
  <c r="G42" i="134" s="1"/>
  <c r="BG39" i="134"/>
  <c r="I36" i="134"/>
  <c r="BF36" i="134"/>
  <c r="BH36" i="134" s="1"/>
  <c r="BG27" i="134"/>
  <c r="AV18" i="134"/>
  <c r="AW18" i="134" s="1"/>
  <c r="AZ18" i="134" s="1"/>
  <c r="F18" i="134" s="1"/>
  <c r="BC18" i="134" s="1"/>
  <c r="G18" i="134" s="1"/>
  <c r="BC30" i="133"/>
  <c r="BC51" i="133"/>
  <c r="I48" i="133"/>
  <c r="AR48" i="133"/>
  <c r="AS48" i="133" s="1"/>
  <c r="AV48" i="133" s="1"/>
  <c r="F48" i="133" s="1"/>
  <c r="AY48" i="133" s="1"/>
  <c r="G48" i="133" s="1"/>
  <c r="BC39" i="133"/>
  <c r="I36" i="133"/>
  <c r="AR36" i="133"/>
  <c r="AS36" i="133" s="1"/>
  <c r="AV36" i="133" s="1"/>
  <c r="F36" i="133" s="1"/>
  <c r="AY36" i="133" s="1"/>
  <c r="G36" i="133" s="1"/>
  <c r="BC27" i="133"/>
  <c r="I24" i="133"/>
  <c r="AR24" i="133"/>
  <c r="AS24" i="133" s="1"/>
  <c r="AV24" i="133" s="1"/>
  <c r="F24" i="133" s="1"/>
  <c r="AY24" i="133" s="1"/>
  <c r="G24" i="133" s="1"/>
  <c r="BC42" i="133"/>
  <c r="BC48" i="133"/>
  <c r="I45" i="133"/>
  <c r="AR45" i="133"/>
  <c r="AS45" i="133" s="1"/>
  <c r="AV45" i="133" s="1"/>
  <c r="F45" i="133" s="1"/>
  <c r="AY45" i="133" s="1"/>
  <c r="G45" i="133" s="1"/>
  <c r="BC36" i="133"/>
  <c r="BC24" i="133"/>
  <c r="BC21" i="133"/>
  <c r="BC18" i="133"/>
  <c r="I21" i="133"/>
  <c r="BC45" i="133"/>
  <c r="I42" i="133"/>
  <c r="BB42" i="133"/>
  <c r="BD42" i="133" s="1"/>
  <c r="AR42" i="133"/>
  <c r="AS42" i="133" s="1"/>
  <c r="AV42" i="133" s="1"/>
  <c r="F42" i="133" s="1"/>
  <c r="AY42" i="133" s="1"/>
  <c r="G42" i="133" s="1"/>
  <c r="BC33" i="133"/>
  <c r="I30" i="133"/>
  <c r="BB30" i="133"/>
  <c r="BD30" i="133" s="1"/>
  <c r="AR30" i="133"/>
  <c r="AS30" i="133" s="1"/>
  <c r="AV30" i="133" s="1"/>
  <c r="F30" i="133" s="1"/>
  <c r="AY30" i="133" s="1"/>
  <c r="G30" i="133" s="1"/>
  <c r="AL18" i="133"/>
  <c r="BG33" i="132"/>
  <c r="BG21" i="132"/>
  <c r="BG30" i="132"/>
  <c r="BG18" i="132"/>
  <c r="BG36" i="132"/>
  <c r="BG24" i="132"/>
  <c r="BG51" i="132"/>
  <c r="BG39" i="132"/>
  <c r="BG27" i="132"/>
  <c r="AP45" i="131"/>
  <c r="J45" i="131" s="1"/>
  <c r="AQ45" i="131" s="1"/>
  <c r="AP42" i="131"/>
  <c r="J42" i="131" s="1"/>
  <c r="AQ42" i="131" s="1"/>
  <c r="BC33" i="131"/>
  <c r="BC30" i="131"/>
  <c r="BC27" i="131"/>
  <c r="BC24" i="131"/>
  <c r="BC21" i="131"/>
  <c r="BC18" i="131"/>
  <c r="AL51" i="131"/>
  <c r="AP51" i="131" s="1"/>
  <c r="J51" i="131" s="1"/>
  <c r="AQ51" i="131" s="1"/>
  <c r="AL48" i="131"/>
  <c r="AL45" i="131"/>
  <c r="AL42" i="131"/>
  <c r="AL39" i="131"/>
  <c r="AL36" i="131"/>
  <c r="AL33" i="131"/>
  <c r="AL30" i="131"/>
  <c r="AL27" i="131"/>
  <c r="AP27" i="131" s="1"/>
  <c r="J27" i="131" s="1"/>
  <c r="AQ27" i="131" s="1"/>
  <c r="AL24" i="131"/>
  <c r="AL21" i="131"/>
  <c r="AL18" i="131"/>
  <c r="L18" i="130"/>
  <c r="N18" i="130" s="1"/>
  <c r="AK18" i="130"/>
  <c r="AL18" i="130" s="1"/>
  <c r="AM18" i="130"/>
  <c r="AN18" i="130"/>
  <c r="AO18" i="130"/>
  <c r="AT18" i="130"/>
  <c r="AU18" i="130"/>
  <c r="AW18" i="130"/>
  <c r="L21" i="130"/>
  <c r="N21" i="130"/>
  <c r="AK21" i="130"/>
  <c r="AL21" i="130" s="1"/>
  <c r="AM21" i="130"/>
  <c r="AN21" i="130"/>
  <c r="AO21" i="130"/>
  <c r="AT21" i="130"/>
  <c r="AU21" i="130"/>
  <c r="AX21" i="130" s="1"/>
  <c r="AW21" i="130"/>
  <c r="L24" i="130"/>
  <c r="N24" i="130" s="1"/>
  <c r="AK24" i="130"/>
  <c r="AL24" i="130" s="1"/>
  <c r="AM24" i="130"/>
  <c r="AN24" i="130"/>
  <c r="AO24" i="130"/>
  <c r="AT24" i="130"/>
  <c r="AU24" i="130"/>
  <c r="AW24" i="130"/>
  <c r="L27" i="130"/>
  <c r="N27" i="130" s="1"/>
  <c r="AK27" i="130"/>
  <c r="AL27" i="130" s="1"/>
  <c r="AM27" i="130"/>
  <c r="AN27" i="130"/>
  <c r="AO27" i="130"/>
  <c r="AT27" i="130"/>
  <c r="AU27" i="130"/>
  <c r="AX27" i="130" s="1"/>
  <c r="AW27" i="130"/>
  <c r="L30" i="130"/>
  <c r="N30" i="130"/>
  <c r="AK30" i="130"/>
  <c r="AL30" i="130" s="1"/>
  <c r="AM30" i="130"/>
  <c r="AN30" i="130"/>
  <c r="AO30" i="130"/>
  <c r="AT30" i="130"/>
  <c r="AU30" i="130"/>
  <c r="AW30" i="130"/>
  <c r="L33" i="130"/>
  <c r="N33" i="130" s="1"/>
  <c r="AK33" i="130"/>
  <c r="AL33" i="130" s="1"/>
  <c r="AM33" i="130"/>
  <c r="AN33" i="130"/>
  <c r="AO33" i="130"/>
  <c r="AT33" i="130"/>
  <c r="AU33" i="130"/>
  <c r="AX33" i="130" s="1"/>
  <c r="AW33" i="130"/>
  <c r="L36" i="130"/>
  <c r="N36" i="130" s="1"/>
  <c r="AK36" i="130"/>
  <c r="AL36" i="130" s="1"/>
  <c r="AM36" i="130"/>
  <c r="AN36" i="130"/>
  <c r="AO36" i="130"/>
  <c r="AT36" i="130"/>
  <c r="AU36" i="130"/>
  <c r="AW36" i="130"/>
  <c r="L39" i="130"/>
  <c r="N39" i="130" s="1"/>
  <c r="AK39" i="130"/>
  <c r="AL39" i="130" s="1"/>
  <c r="AM39" i="130"/>
  <c r="AN39" i="130"/>
  <c r="AO39" i="130"/>
  <c r="AT39" i="130"/>
  <c r="AU39" i="130"/>
  <c r="AX39" i="130" s="1"/>
  <c r="AW39" i="130"/>
  <c r="L42" i="130"/>
  <c r="N42" i="130"/>
  <c r="AK42" i="130"/>
  <c r="AL42" i="130" s="1"/>
  <c r="AM42" i="130"/>
  <c r="AN42" i="130"/>
  <c r="AO42" i="130"/>
  <c r="AT42" i="130"/>
  <c r="AU42" i="130"/>
  <c r="AW42" i="130"/>
  <c r="L45" i="130"/>
  <c r="N45" i="130" s="1"/>
  <c r="AK45" i="130"/>
  <c r="AL45" i="130" s="1"/>
  <c r="AM45" i="130"/>
  <c r="AN45" i="130"/>
  <c r="AO45" i="130"/>
  <c r="AT45" i="130"/>
  <c r="AU45" i="130"/>
  <c r="AX45" i="130" s="1"/>
  <c r="AW45" i="130"/>
  <c r="L48" i="130"/>
  <c r="N48" i="130" s="1"/>
  <c r="AK48" i="130"/>
  <c r="AL48" i="130" s="1"/>
  <c r="AM48" i="130"/>
  <c r="AN48" i="130"/>
  <c r="AO48" i="130"/>
  <c r="AT48" i="130"/>
  <c r="AU48" i="130"/>
  <c r="AW48" i="130"/>
  <c r="E51" i="130"/>
  <c r="L51" i="130"/>
  <c r="N51" i="130" s="1"/>
  <c r="AK51" i="130"/>
  <c r="AL51" i="130" s="1"/>
  <c r="AM51" i="130"/>
  <c r="AN51" i="130"/>
  <c r="AO51" i="130"/>
  <c r="AT51" i="130"/>
  <c r="AU51" i="130"/>
  <c r="AX51" i="130" s="1"/>
  <c r="AW51" i="130"/>
  <c r="AR48" i="136" l="1"/>
  <c r="AS48" i="136" s="1"/>
  <c r="AV48" i="136" s="1"/>
  <c r="F48" i="136" s="1"/>
  <c r="I48" i="136"/>
  <c r="BB24" i="133"/>
  <c r="BD24" i="133" s="1"/>
  <c r="AR33" i="133"/>
  <c r="AS33" i="133" s="1"/>
  <c r="AV33" i="133" s="1"/>
  <c r="F33" i="133" s="1"/>
  <c r="AY33" i="133" s="1"/>
  <c r="G33" i="133" s="1"/>
  <c r="H27" i="133"/>
  <c r="AP27" i="133"/>
  <c r="J27" i="133" s="1"/>
  <c r="AQ27" i="133" s="1"/>
  <c r="H51" i="133"/>
  <c r="AP51" i="133"/>
  <c r="J51" i="133" s="1"/>
  <c r="AQ51" i="133" s="1"/>
  <c r="H39" i="133"/>
  <c r="AP39" i="133"/>
  <c r="J39" i="133" s="1"/>
  <c r="AQ39" i="133" s="1"/>
  <c r="AZ27" i="135"/>
  <c r="BB48" i="135"/>
  <c r="BD48" i="135" s="1"/>
  <c r="AR18" i="135"/>
  <c r="AS18" i="135" s="1"/>
  <c r="AV18" i="135" s="1"/>
  <c r="F18" i="135" s="1"/>
  <c r="I18" i="135"/>
  <c r="BA48" i="135"/>
  <c r="BD42" i="142"/>
  <c r="BE42" i="142"/>
  <c r="AV51" i="134"/>
  <c r="AW51" i="134" s="1"/>
  <c r="AZ51" i="134" s="1"/>
  <c r="F51" i="134" s="1"/>
  <c r="BC51" i="134" s="1"/>
  <c r="G51" i="134" s="1"/>
  <c r="BD21" i="134"/>
  <c r="AT30" i="134"/>
  <c r="J30" i="134" s="1"/>
  <c r="AU30" i="134" s="1"/>
  <c r="AT24" i="134"/>
  <c r="J24" i="134" s="1"/>
  <c r="AU24" i="134" s="1"/>
  <c r="BF21" i="134"/>
  <c r="BH21" i="134" s="1"/>
  <c r="AT27" i="134"/>
  <c r="J27" i="134" s="1"/>
  <c r="AU27" i="134" s="1"/>
  <c r="AT45" i="134"/>
  <c r="J45" i="134" s="1"/>
  <c r="AU45" i="134" s="1"/>
  <c r="BA42" i="137"/>
  <c r="BA48" i="137"/>
  <c r="BB24" i="137"/>
  <c r="BD24" i="137" s="1"/>
  <c r="AZ24" i="137"/>
  <c r="BB42" i="137"/>
  <c r="BD42" i="137" s="1"/>
  <c r="I21" i="137"/>
  <c r="AR21" i="137"/>
  <c r="AS21" i="137" s="1"/>
  <c r="AV21" i="137" s="1"/>
  <c r="F21" i="137" s="1"/>
  <c r="BC21" i="140"/>
  <c r="G21" i="140" s="1"/>
  <c r="BF21" i="140"/>
  <c r="BH21" i="140" s="1"/>
  <c r="BC30" i="140"/>
  <c r="G30" i="140" s="1"/>
  <c r="BF30" i="140"/>
  <c r="BH30" i="140" s="1"/>
  <c r="AP42" i="130"/>
  <c r="J42" i="130" s="1"/>
  <c r="AQ42" i="130" s="1"/>
  <c r="AR42" i="130" s="1"/>
  <c r="AS42" i="130" s="1"/>
  <c r="AV42" i="130" s="1"/>
  <c r="F42" i="130" s="1"/>
  <c r="AY42" i="130" s="1"/>
  <c r="BB42" i="138"/>
  <c r="BD42" i="138" s="1"/>
  <c r="AV24" i="139"/>
  <c r="AW24" i="139" s="1"/>
  <c r="AZ24" i="139" s="1"/>
  <c r="F24" i="139" s="1"/>
  <c r="I24" i="139"/>
  <c r="I48" i="139"/>
  <c r="AV48" i="139"/>
  <c r="AW48" i="139" s="1"/>
  <c r="AZ48" i="139" s="1"/>
  <c r="F48" i="139" s="1"/>
  <c r="BC48" i="139" s="1"/>
  <c r="G48" i="139" s="1"/>
  <c r="I42" i="139"/>
  <c r="AV42" i="139"/>
  <c r="AW42" i="139" s="1"/>
  <c r="AZ42" i="139" s="1"/>
  <c r="F42" i="139" s="1"/>
  <c r="BD39" i="142"/>
  <c r="BE39" i="142"/>
  <c r="BE30" i="144"/>
  <c r="BD30" i="144"/>
  <c r="BE18" i="144"/>
  <c r="BD18" i="144"/>
  <c r="AZ45" i="145"/>
  <c r="BA45" i="145"/>
  <c r="BA51" i="145"/>
  <c r="AZ51" i="145"/>
  <c r="AT33" i="132"/>
  <c r="J33" i="132" s="1"/>
  <c r="AU33" i="132" s="1"/>
  <c r="AV33" i="132" s="1"/>
  <c r="AW33" i="132" s="1"/>
  <c r="AZ33" i="132" s="1"/>
  <c r="F33" i="132" s="1"/>
  <c r="BC33" i="132" s="1"/>
  <c r="G33" i="132" s="1"/>
  <c r="I48" i="132"/>
  <c r="AT36" i="132"/>
  <c r="J36" i="132" s="1"/>
  <c r="AU36" i="132" s="1"/>
  <c r="AV36" i="132" s="1"/>
  <c r="AW36" i="132" s="1"/>
  <c r="AZ36" i="132" s="1"/>
  <c r="F36" i="132" s="1"/>
  <c r="I33" i="132"/>
  <c r="AV51" i="132"/>
  <c r="AW51" i="132" s="1"/>
  <c r="AZ51" i="132" s="1"/>
  <c r="F51" i="132" s="1"/>
  <c r="BC51" i="132" s="1"/>
  <c r="G51" i="132" s="1"/>
  <c r="BE51" i="132" s="1"/>
  <c r="AT24" i="132"/>
  <c r="J24" i="132" s="1"/>
  <c r="AU24" i="132" s="1"/>
  <c r="AT45" i="132"/>
  <c r="J45" i="132" s="1"/>
  <c r="AU45" i="132" s="1"/>
  <c r="AT39" i="132"/>
  <c r="J39" i="132" s="1"/>
  <c r="AU39" i="132" s="1"/>
  <c r="I21" i="132"/>
  <c r="BC21" i="132"/>
  <c r="G21" i="132" s="1"/>
  <c r="BD21" i="132" s="1"/>
  <c r="BF21" i="132"/>
  <c r="BH21" i="132" s="1"/>
  <c r="BC36" i="132"/>
  <c r="G36" i="132" s="1"/>
  <c r="BD36" i="132" s="1"/>
  <c r="BE48" i="132"/>
  <c r="AT27" i="132"/>
  <c r="J27" i="132" s="1"/>
  <c r="AU27" i="132" s="1"/>
  <c r="AT30" i="132"/>
  <c r="J30" i="132" s="1"/>
  <c r="AU30" i="132" s="1"/>
  <c r="AT42" i="132"/>
  <c r="J42" i="132" s="1"/>
  <c r="AU42" i="132" s="1"/>
  <c r="BF48" i="132"/>
  <c r="BH48" i="132" s="1"/>
  <c r="AV18" i="132"/>
  <c r="AW18" i="132" s="1"/>
  <c r="AZ18" i="132" s="1"/>
  <c r="F18" i="132" s="1"/>
  <c r="BC18" i="132" s="1"/>
  <c r="G18" i="132" s="1"/>
  <c r="BE18" i="132" s="1"/>
  <c r="BA42" i="143"/>
  <c r="AZ42" i="143"/>
  <c r="BA45" i="143"/>
  <c r="AZ45" i="143"/>
  <c r="AV21" i="139"/>
  <c r="AW21" i="139" s="1"/>
  <c r="AZ21" i="139" s="1"/>
  <c r="F21" i="139" s="1"/>
  <c r="BC21" i="139" s="1"/>
  <c r="G21" i="139" s="1"/>
  <c r="I21" i="139"/>
  <c r="I27" i="139"/>
  <c r="AV27" i="139"/>
  <c r="AW27" i="139" s="1"/>
  <c r="AZ27" i="139" s="1"/>
  <c r="F27" i="139" s="1"/>
  <c r="BC27" i="139" s="1"/>
  <c r="G27" i="139" s="1"/>
  <c r="AV51" i="139"/>
  <c r="AW51" i="139" s="1"/>
  <c r="AZ51" i="139" s="1"/>
  <c r="F51" i="139" s="1"/>
  <c r="BC51" i="139" s="1"/>
  <c r="G51" i="139" s="1"/>
  <c r="I51" i="139"/>
  <c r="BF27" i="139"/>
  <c r="BH27" i="139" s="1"/>
  <c r="I45" i="139"/>
  <c r="AV45" i="139"/>
  <c r="AW45" i="139" s="1"/>
  <c r="AZ45" i="139" s="1"/>
  <c r="F45" i="139" s="1"/>
  <c r="AV39" i="139"/>
  <c r="AW39" i="139" s="1"/>
  <c r="AZ39" i="139" s="1"/>
  <c r="F39" i="139" s="1"/>
  <c r="I39" i="139"/>
  <c r="AV33" i="139"/>
  <c r="AW33" i="139" s="1"/>
  <c r="AZ33" i="139" s="1"/>
  <c r="F33" i="139" s="1"/>
  <c r="BC33" i="139" s="1"/>
  <c r="G33" i="139" s="1"/>
  <c r="I33" i="139"/>
  <c r="I18" i="139"/>
  <c r="AV18" i="139"/>
  <c r="AW18" i="139" s="1"/>
  <c r="AZ18" i="139" s="1"/>
  <c r="F18" i="139" s="1"/>
  <c r="AR21" i="138"/>
  <c r="AS21" i="138" s="1"/>
  <c r="AV21" i="138" s="1"/>
  <c r="F21" i="138" s="1"/>
  <c r="AY21" i="138" s="1"/>
  <c r="G21" i="138" s="1"/>
  <c r="I21" i="138"/>
  <c r="BA24" i="138"/>
  <c r="AZ24" i="138"/>
  <c r="I18" i="138"/>
  <c r="AR18" i="138"/>
  <c r="AS18" i="138" s="1"/>
  <c r="AV18" i="138" s="1"/>
  <c r="F18" i="138" s="1"/>
  <c r="AY18" i="138" s="1"/>
  <c r="G18" i="138" s="1"/>
  <c r="BA42" i="138"/>
  <c r="AZ42" i="138"/>
  <c r="BA45" i="138"/>
  <c r="AZ45" i="138"/>
  <c r="I33" i="138"/>
  <c r="AR33" i="138"/>
  <c r="AS33" i="138" s="1"/>
  <c r="AV33" i="138" s="1"/>
  <c r="F33" i="138" s="1"/>
  <c r="AY33" i="138" s="1"/>
  <c r="G33" i="138" s="1"/>
  <c r="BB33" i="138"/>
  <c r="BD33" i="138" s="1"/>
  <c r="BB48" i="138"/>
  <c r="BD48" i="138" s="1"/>
  <c r="BB24" i="138"/>
  <c r="BD24" i="138" s="1"/>
  <c r="I27" i="138"/>
  <c r="AR27" i="138"/>
  <c r="AS27" i="138" s="1"/>
  <c r="AV27" i="138" s="1"/>
  <c r="F27" i="138" s="1"/>
  <c r="AY27" i="138" s="1"/>
  <c r="G27" i="138" s="1"/>
  <c r="I39" i="138"/>
  <c r="AR39" i="138"/>
  <c r="AS39" i="138" s="1"/>
  <c r="AV39" i="138" s="1"/>
  <c r="F39" i="138" s="1"/>
  <c r="AY39" i="138" s="1"/>
  <c r="G39" i="138" s="1"/>
  <c r="BA48" i="138"/>
  <c r="AZ48" i="138"/>
  <c r="I36" i="138"/>
  <c r="AR36" i="138"/>
  <c r="AS36" i="138" s="1"/>
  <c r="AV36" i="138" s="1"/>
  <c r="F36" i="138" s="1"/>
  <c r="I51" i="138"/>
  <c r="AR51" i="138"/>
  <c r="AS51" i="138" s="1"/>
  <c r="AV51" i="138" s="1"/>
  <c r="F51" i="138" s="1"/>
  <c r="I30" i="138"/>
  <c r="AR30" i="138"/>
  <c r="AS30" i="138" s="1"/>
  <c r="AV30" i="138" s="1"/>
  <c r="F30" i="138" s="1"/>
  <c r="AY30" i="138" s="1"/>
  <c r="G30" i="138" s="1"/>
  <c r="BB45" i="138"/>
  <c r="BD45" i="138" s="1"/>
  <c r="BB18" i="138"/>
  <c r="BD18" i="138" s="1"/>
  <c r="AR36" i="137"/>
  <c r="AS36" i="137" s="1"/>
  <c r="AV36" i="137" s="1"/>
  <c r="F36" i="137" s="1"/>
  <c r="AY36" i="137" s="1"/>
  <c r="G36" i="137" s="1"/>
  <c r="I36" i="137"/>
  <c r="BB45" i="137"/>
  <c r="BD45" i="137" s="1"/>
  <c r="AZ45" i="137"/>
  <c r="BB48" i="137"/>
  <c r="BD48" i="137" s="1"/>
  <c r="I30" i="137"/>
  <c r="AR30" i="137"/>
  <c r="AS30" i="137" s="1"/>
  <c r="AV30" i="137" s="1"/>
  <c r="F30" i="137" s="1"/>
  <c r="AR18" i="137"/>
  <c r="AS18" i="137" s="1"/>
  <c r="AV18" i="137" s="1"/>
  <c r="F18" i="137" s="1"/>
  <c r="I18" i="137"/>
  <c r="BA27" i="137"/>
  <c r="AZ27" i="137"/>
  <c r="BB27" i="137"/>
  <c r="BD27" i="137" s="1"/>
  <c r="I21" i="136"/>
  <c r="AR21" i="136"/>
  <c r="AS21" i="136" s="1"/>
  <c r="AV21" i="136" s="1"/>
  <c r="F21" i="136" s="1"/>
  <c r="AR51" i="136"/>
  <c r="AS51" i="136" s="1"/>
  <c r="AV51" i="136" s="1"/>
  <c r="F51" i="136" s="1"/>
  <c r="I51" i="136"/>
  <c r="AR36" i="136"/>
  <c r="AS36" i="136" s="1"/>
  <c r="AV36" i="136" s="1"/>
  <c r="F36" i="136" s="1"/>
  <c r="AY36" i="136" s="1"/>
  <c r="G36" i="136" s="1"/>
  <c r="I36" i="136"/>
  <c r="AR18" i="136"/>
  <c r="AS18" i="136" s="1"/>
  <c r="AV18" i="136" s="1"/>
  <c r="F18" i="136" s="1"/>
  <c r="AY18" i="136" s="1"/>
  <c r="G18" i="136" s="1"/>
  <c r="I18" i="136"/>
  <c r="I33" i="136"/>
  <c r="AR33" i="136"/>
  <c r="AS33" i="136" s="1"/>
  <c r="AV33" i="136" s="1"/>
  <c r="F33" i="136" s="1"/>
  <c r="AY33" i="136" s="1"/>
  <c r="G33" i="136" s="1"/>
  <c r="BB33" i="136"/>
  <c r="BD33" i="136" s="1"/>
  <c r="AR30" i="135"/>
  <c r="AS30" i="135" s="1"/>
  <c r="AV30" i="135" s="1"/>
  <c r="F30" i="135" s="1"/>
  <c r="AY30" i="135" s="1"/>
  <c r="G30" i="135" s="1"/>
  <c r="I30" i="135"/>
  <c r="BB30" i="135"/>
  <c r="BD30" i="135" s="1"/>
  <c r="AR33" i="135"/>
  <c r="AS33" i="135" s="1"/>
  <c r="AV33" i="135" s="1"/>
  <c r="F33" i="135" s="1"/>
  <c r="AY33" i="135" s="1"/>
  <c r="G33" i="135" s="1"/>
  <c r="I33" i="135"/>
  <c r="AR21" i="135"/>
  <c r="AS21" i="135" s="1"/>
  <c r="AV21" i="135" s="1"/>
  <c r="F21" i="135" s="1"/>
  <c r="I21" i="135"/>
  <c r="AY24" i="135"/>
  <c r="G24" i="135" s="1"/>
  <c r="BB24" i="135"/>
  <c r="BD24" i="135" s="1"/>
  <c r="AR45" i="135"/>
  <c r="AS45" i="135" s="1"/>
  <c r="AV45" i="135" s="1"/>
  <c r="F45" i="135" s="1"/>
  <c r="I45" i="135"/>
  <c r="BB51" i="135"/>
  <c r="BD51" i="135" s="1"/>
  <c r="BB27" i="135"/>
  <c r="BD27" i="135" s="1"/>
  <c r="BE42" i="134"/>
  <c r="BD42" i="134"/>
  <c r="BH39" i="134"/>
  <c r="BF18" i="134"/>
  <c r="BH18" i="134" s="1"/>
  <c r="BE51" i="134"/>
  <c r="BD51" i="134"/>
  <c r="BF48" i="134"/>
  <c r="BH48" i="134" s="1"/>
  <c r="BE18" i="134"/>
  <c r="BD18" i="134"/>
  <c r="BF42" i="134"/>
  <c r="BH42" i="134" s="1"/>
  <c r="BE48" i="134"/>
  <c r="BD48" i="134"/>
  <c r="BF51" i="134"/>
  <c r="BH51" i="134" s="1"/>
  <c r="BA42" i="133"/>
  <c r="AZ42" i="133"/>
  <c r="BA24" i="133"/>
  <c r="AZ24" i="133"/>
  <c r="H18" i="133"/>
  <c r="BA33" i="133"/>
  <c r="AZ33" i="133"/>
  <c r="BA36" i="133"/>
  <c r="AZ36" i="133"/>
  <c r="AP18" i="133"/>
  <c r="J18" i="133" s="1"/>
  <c r="AQ18" i="133" s="1"/>
  <c r="BB21" i="133"/>
  <c r="BD21" i="133" s="1"/>
  <c r="BB33" i="133"/>
  <c r="BD33" i="133" s="1"/>
  <c r="BA45" i="133"/>
  <c r="AZ45" i="133"/>
  <c r="BB36" i="133"/>
  <c r="BD36" i="133" s="1"/>
  <c r="BA48" i="133"/>
  <c r="AZ48" i="133"/>
  <c r="BA21" i="133"/>
  <c r="AZ21" i="133"/>
  <c r="BA30" i="133"/>
  <c r="AZ30" i="133"/>
  <c r="BB45" i="133"/>
  <c r="BD45" i="133" s="1"/>
  <c r="BB48" i="133"/>
  <c r="BD48" i="133" s="1"/>
  <c r="BE33" i="132"/>
  <c r="BD33" i="132"/>
  <c r="BE36" i="132"/>
  <c r="BF33" i="132"/>
  <c r="BH33" i="132" s="1"/>
  <c r="I27" i="131"/>
  <c r="AR27" i="131"/>
  <c r="AS27" i="131" s="1"/>
  <c r="AV27" i="131" s="1"/>
  <c r="F27" i="131" s="1"/>
  <c r="AY27" i="131" s="1"/>
  <c r="G27" i="131" s="1"/>
  <c r="I51" i="131"/>
  <c r="AR51" i="131"/>
  <c r="AS51" i="131" s="1"/>
  <c r="AV51" i="131" s="1"/>
  <c r="F51" i="131" s="1"/>
  <c r="AY51" i="131" s="1"/>
  <c r="G51" i="131" s="1"/>
  <c r="H36" i="131"/>
  <c r="H48" i="131"/>
  <c r="AP48" i="131"/>
  <c r="J48" i="131" s="1"/>
  <c r="AQ48" i="131" s="1"/>
  <c r="H39" i="131"/>
  <c r="I45" i="131"/>
  <c r="AR45" i="131"/>
  <c r="AS45" i="131" s="1"/>
  <c r="AV45" i="131" s="1"/>
  <c r="F45" i="131" s="1"/>
  <c r="AY45" i="131" s="1"/>
  <c r="G45" i="131" s="1"/>
  <c r="I42" i="131"/>
  <c r="AR42" i="131"/>
  <c r="AS42" i="131" s="1"/>
  <c r="AV42" i="131" s="1"/>
  <c r="F42" i="131" s="1"/>
  <c r="AY42" i="131" s="1"/>
  <c r="G42" i="131" s="1"/>
  <c r="H27" i="131"/>
  <c r="H18" i="131"/>
  <c r="H30" i="131"/>
  <c r="H42" i="131"/>
  <c r="AP18" i="131"/>
  <c r="J18" i="131" s="1"/>
  <c r="AQ18" i="131" s="1"/>
  <c r="AP30" i="131"/>
  <c r="J30" i="131" s="1"/>
  <c r="AQ30" i="131" s="1"/>
  <c r="AP36" i="131"/>
  <c r="J36" i="131" s="1"/>
  <c r="AQ36" i="131" s="1"/>
  <c r="H24" i="131"/>
  <c r="AP24" i="131"/>
  <c r="J24" i="131" s="1"/>
  <c r="AQ24" i="131" s="1"/>
  <c r="H51" i="131"/>
  <c r="H21" i="131"/>
  <c r="H33" i="131"/>
  <c r="BB45" i="131"/>
  <c r="BD45" i="131" s="1"/>
  <c r="H45" i="131"/>
  <c r="AP21" i="131"/>
  <c r="J21" i="131" s="1"/>
  <c r="AQ21" i="131" s="1"/>
  <c r="AP33" i="131"/>
  <c r="J33" i="131" s="1"/>
  <c r="AQ33" i="131" s="1"/>
  <c r="AP39" i="131"/>
  <c r="J39" i="131" s="1"/>
  <c r="AQ39" i="131" s="1"/>
  <c r="AP48" i="130"/>
  <c r="J48" i="130" s="1"/>
  <c r="AQ48" i="130" s="1"/>
  <c r="AP36" i="130"/>
  <c r="J36" i="130" s="1"/>
  <c r="AQ36" i="130" s="1"/>
  <c r="BC51" i="130"/>
  <c r="AP30" i="130"/>
  <c r="J30" i="130" s="1"/>
  <c r="AQ30" i="130" s="1"/>
  <c r="AR30" i="130" s="1"/>
  <c r="AS30" i="130" s="1"/>
  <c r="AV30" i="130" s="1"/>
  <c r="F30" i="130" s="1"/>
  <c r="AY30" i="130" s="1"/>
  <c r="AP51" i="130"/>
  <c r="J51" i="130" s="1"/>
  <c r="AQ51" i="130" s="1"/>
  <c r="AR51" i="130" s="1"/>
  <c r="AS51" i="130" s="1"/>
  <c r="AV51" i="130" s="1"/>
  <c r="F51" i="130" s="1"/>
  <c r="AY51" i="130" s="1"/>
  <c r="G51" i="130" s="1"/>
  <c r="AP24" i="130"/>
  <c r="J24" i="130" s="1"/>
  <c r="AQ24" i="130" s="1"/>
  <c r="AP18" i="130"/>
  <c r="J18" i="130" s="1"/>
  <c r="AQ18" i="130" s="1"/>
  <c r="AR18" i="130" s="1"/>
  <c r="AS18" i="130" s="1"/>
  <c r="AV18" i="130" s="1"/>
  <c r="F18" i="130" s="1"/>
  <c r="AY18" i="130" s="1"/>
  <c r="BA51" i="130"/>
  <c r="AZ51" i="130"/>
  <c r="E39" i="130"/>
  <c r="H27" i="130"/>
  <c r="H48" i="130"/>
  <c r="E48" i="130"/>
  <c r="AX42" i="130"/>
  <c r="AP39" i="130"/>
  <c r="J39" i="130" s="1"/>
  <c r="AQ39" i="130" s="1"/>
  <c r="H36" i="130"/>
  <c r="E36" i="130"/>
  <c r="AX30" i="130"/>
  <c r="AP27" i="130"/>
  <c r="J27" i="130" s="1"/>
  <c r="AQ27" i="130" s="1"/>
  <c r="H24" i="130"/>
  <c r="E24" i="130"/>
  <c r="AX18" i="130"/>
  <c r="E27" i="130"/>
  <c r="H45" i="130"/>
  <c r="E45" i="130"/>
  <c r="I42" i="130"/>
  <c r="H33" i="130"/>
  <c r="H21" i="130"/>
  <c r="E21" i="130"/>
  <c r="I18" i="130"/>
  <c r="H39" i="130"/>
  <c r="I51" i="130"/>
  <c r="E33" i="130"/>
  <c r="BB51" i="130"/>
  <c r="BD51" i="130" s="1"/>
  <c r="H51" i="130"/>
  <c r="AX48" i="130"/>
  <c r="AP45" i="130"/>
  <c r="J45" i="130" s="1"/>
  <c r="AQ45" i="130" s="1"/>
  <c r="BB42" i="130"/>
  <c r="H42" i="130"/>
  <c r="E42" i="130"/>
  <c r="G42" i="130" s="1"/>
  <c r="AX36" i="130"/>
  <c r="AP33" i="130"/>
  <c r="J33" i="130" s="1"/>
  <c r="AQ33" i="130" s="1"/>
  <c r="H30" i="130"/>
  <c r="E30" i="130"/>
  <c r="AX24" i="130"/>
  <c r="AP21" i="130"/>
  <c r="J21" i="130" s="1"/>
  <c r="AQ21" i="130" s="1"/>
  <c r="BB18" i="130"/>
  <c r="H18" i="130"/>
  <c r="E18" i="130"/>
  <c r="G18" i="130" s="1"/>
  <c r="L18" i="128"/>
  <c r="N18" i="128"/>
  <c r="AK18" i="128"/>
  <c r="E18" i="128" s="1"/>
  <c r="AM18" i="128"/>
  <c r="AN18" i="128"/>
  <c r="AO18" i="128"/>
  <c r="AT18" i="128"/>
  <c r="AU18" i="128"/>
  <c r="AX18" i="128" s="1"/>
  <c r="AW18" i="128"/>
  <c r="L21" i="128"/>
  <c r="N21" i="128" s="1"/>
  <c r="AK21" i="128"/>
  <c r="E21" i="128" s="1"/>
  <c r="AM21" i="128"/>
  <c r="AN21" i="128"/>
  <c r="AO21" i="128"/>
  <c r="AT21" i="128"/>
  <c r="AU21" i="128"/>
  <c r="AX21" i="128" s="1"/>
  <c r="AW21" i="128"/>
  <c r="L24" i="128"/>
  <c r="N24" i="128" s="1"/>
  <c r="AK24" i="128"/>
  <c r="E24" i="128" s="1"/>
  <c r="AM24" i="128"/>
  <c r="AN24" i="128"/>
  <c r="AO24" i="128"/>
  <c r="AT24" i="128"/>
  <c r="AU24" i="128"/>
  <c r="AX24" i="128" s="1"/>
  <c r="AW24" i="128"/>
  <c r="L27" i="128"/>
  <c r="N27" i="128" s="1"/>
  <c r="AK27" i="128"/>
  <c r="E27" i="128" s="1"/>
  <c r="AM27" i="128"/>
  <c r="AN27" i="128"/>
  <c r="AO27" i="128"/>
  <c r="AT27" i="128"/>
  <c r="AU27" i="128"/>
  <c r="AX27" i="128" s="1"/>
  <c r="AW27" i="128"/>
  <c r="L30" i="128"/>
  <c r="N30" i="128" s="1"/>
  <c r="AK30" i="128"/>
  <c r="E30" i="128" s="1"/>
  <c r="AM30" i="128"/>
  <c r="AN30" i="128"/>
  <c r="AO30" i="128"/>
  <c r="AT30" i="128"/>
  <c r="AU30" i="128"/>
  <c r="AX30" i="128" s="1"/>
  <c r="AW30" i="128"/>
  <c r="L33" i="128"/>
  <c r="N33" i="128" s="1"/>
  <c r="AK33" i="128"/>
  <c r="E33" i="128" s="1"/>
  <c r="AL33" i="128"/>
  <c r="H33" i="128" s="1"/>
  <c r="AM33" i="128"/>
  <c r="AN33" i="128"/>
  <c r="AO33" i="128"/>
  <c r="AT33" i="128"/>
  <c r="AU33" i="128"/>
  <c r="AX33" i="128" s="1"/>
  <c r="AW33" i="128"/>
  <c r="L36" i="128"/>
  <c r="N36" i="128"/>
  <c r="BC36" i="128" s="1"/>
  <c r="AK36" i="128"/>
  <c r="E36" i="128" s="1"/>
  <c r="AL36" i="128"/>
  <c r="H36" i="128" s="1"/>
  <c r="AM36" i="128"/>
  <c r="AN36" i="128"/>
  <c r="AP36" i="128" s="1"/>
  <c r="J36" i="128" s="1"/>
  <c r="AQ36" i="128" s="1"/>
  <c r="AO36" i="128"/>
  <c r="AT36" i="128"/>
  <c r="AU36" i="128"/>
  <c r="AX36" i="128" s="1"/>
  <c r="AW36" i="128"/>
  <c r="L39" i="128"/>
  <c r="N39" i="128" s="1"/>
  <c r="AK39" i="128"/>
  <c r="E39" i="128" s="1"/>
  <c r="AM39" i="128"/>
  <c r="AN39" i="128"/>
  <c r="AO39" i="128"/>
  <c r="AT39" i="128"/>
  <c r="AU39" i="128"/>
  <c r="AX39" i="128" s="1"/>
  <c r="AW39" i="128"/>
  <c r="L42" i="128"/>
  <c r="N42" i="128" s="1"/>
  <c r="AK42" i="128"/>
  <c r="E42" i="128" s="1"/>
  <c r="AM42" i="128"/>
  <c r="AN42" i="128"/>
  <c r="AO42" i="128"/>
  <c r="AT42" i="128"/>
  <c r="AU42" i="128"/>
  <c r="AX42" i="128" s="1"/>
  <c r="AW42" i="128"/>
  <c r="L45" i="128"/>
  <c r="N45" i="128" s="1"/>
  <c r="BC45" i="128" s="1"/>
  <c r="AK45" i="128"/>
  <c r="E45" i="128" s="1"/>
  <c r="AL45" i="128"/>
  <c r="AM45" i="128"/>
  <c r="AN45" i="128"/>
  <c r="AO45" i="128"/>
  <c r="AT45" i="128"/>
  <c r="AU45" i="128"/>
  <c r="AX45" i="128" s="1"/>
  <c r="AW45" i="128"/>
  <c r="L48" i="128"/>
  <c r="N48" i="128" s="1"/>
  <c r="AK48" i="128"/>
  <c r="E48" i="128" s="1"/>
  <c r="AM48" i="128"/>
  <c r="AN48" i="128"/>
  <c r="AO48" i="128"/>
  <c r="AT48" i="128"/>
  <c r="AU48" i="128"/>
  <c r="AX48" i="128" s="1"/>
  <c r="AW48" i="128"/>
  <c r="L51" i="128"/>
  <c r="N51" i="128" s="1"/>
  <c r="AK51" i="128"/>
  <c r="E51" i="128" s="1"/>
  <c r="AM51" i="128"/>
  <c r="AN51" i="128"/>
  <c r="AO51" i="128"/>
  <c r="AT51" i="128"/>
  <c r="AU51" i="128"/>
  <c r="AX51" i="128" s="1"/>
  <c r="AW51" i="128"/>
  <c r="L18" i="127"/>
  <c r="N18" i="127" s="1"/>
  <c r="AK18" i="127"/>
  <c r="E18" i="127" s="1"/>
  <c r="AL18" i="127"/>
  <c r="H18" i="127" s="1"/>
  <c r="AM18" i="127"/>
  <c r="AN18" i="127"/>
  <c r="AO18" i="127"/>
  <c r="AT18" i="127"/>
  <c r="AU18" i="127" s="1"/>
  <c r="AX18" i="127" s="1"/>
  <c r="AW18" i="127"/>
  <c r="L21" i="127"/>
  <c r="N21" i="127" s="1"/>
  <c r="AK21" i="127"/>
  <c r="E21" i="127" s="1"/>
  <c r="AL21" i="127"/>
  <c r="H21" i="127" s="1"/>
  <c r="AM21" i="127"/>
  <c r="AN21" i="127"/>
  <c r="AO21" i="127"/>
  <c r="AT21" i="127"/>
  <c r="AU21" i="127" s="1"/>
  <c r="AX21" i="127" s="1"/>
  <c r="AW21" i="127"/>
  <c r="L24" i="127"/>
  <c r="N24" i="127"/>
  <c r="AK24" i="127"/>
  <c r="E24" i="127" s="1"/>
  <c r="AM24" i="127"/>
  <c r="AN24" i="127"/>
  <c r="AO24" i="127"/>
  <c r="AT24" i="127"/>
  <c r="AU24" i="127" s="1"/>
  <c r="AX24" i="127" s="1"/>
  <c r="AW24" i="127"/>
  <c r="L27" i="127"/>
  <c r="N27" i="127"/>
  <c r="AK27" i="127"/>
  <c r="E27" i="127" s="1"/>
  <c r="AL27" i="127"/>
  <c r="H27" i="127" s="1"/>
  <c r="AM27" i="127"/>
  <c r="AN27" i="127"/>
  <c r="AO27" i="127"/>
  <c r="AT27" i="127"/>
  <c r="AU27" i="127" s="1"/>
  <c r="AX27" i="127" s="1"/>
  <c r="AW27" i="127"/>
  <c r="L30" i="127"/>
  <c r="N30" i="127" s="1"/>
  <c r="AK30" i="127"/>
  <c r="E30" i="127" s="1"/>
  <c r="AL30" i="127"/>
  <c r="H30" i="127" s="1"/>
  <c r="AM30" i="127"/>
  <c r="AN30" i="127"/>
  <c r="AO30" i="127"/>
  <c r="AT30" i="127"/>
  <c r="AU30" i="127" s="1"/>
  <c r="AX30" i="127" s="1"/>
  <c r="AW30" i="127"/>
  <c r="L33" i="127"/>
  <c r="N33" i="127"/>
  <c r="AK33" i="127"/>
  <c r="E33" i="127" s="1"/>
  <c r="AL33" i="127"/>
  <c r="H33" i="127" s="1"/>
  <c r="AM33" i="127"/>
  <c r="AN33" i="127"/>
  <c r="AO33" i="127"/>
  <c r="AT33" i="127"/>
  <c r="AU33" i="127" s="1"/>
  <c r="AX33" i="127" s="1"/>
  <c r="AW33" i="127"/>
  <c r="L36" i="127"/>
  <c r="N36" i="127"/>
  <c r="AK36" i="127"/>
  <c r="E36" i="127" s="1"/>
  <c r="AM36" i="127"/>
  <c r="AN36" i="127"/>
  <c r="AO36" i="127"/>
  <c r="AT36" i="127"/>
  <c r="AU36" i="127" s="1"/>
  <c r="AX36" i="127" s="1"/>
  <c r="AW36" i="127"/>
  <c r="L39" i="127"/>
  <c r="N39" i="127" s="1"/>
  <c r="AK39" i="127"/>
  <c r="E39" i="127" s="1"/>
  <c r="AM39" i="127"/>
  <c r="AN39" i="127"/>
  <c r="AO39" i="127"/>
  <c r="AT39" i="127"/>
  <c r="AU39" i="127" s="1"/>
  <c r="AX39" i="127" s="1"/>
  <c r="AW39" i="127"/>
  <c r="L42" i="127"/>
  <c r="N42" i="127"/>
  <c r="AK42" i="127"/>
  <c r="E42" i="127" s="1"/>
  <c r="AM42" i="127"/>
  <c r="AN42" i="127"/>
  <c r="AO42" i="127"/>
  <c r="AT42" i="127"/>
  <c r="AU42" i="127" s="1"/>
  <c r="AX42" i="127" s="1"/>
  <c r="AW42" i="127"/>
  <c r="L45" i="127"/>
  <c r="N45" i="127" s="1"/>
  <c r="AK45" i="127"/>
  <c r="E45" i="127" s="1"/>
  <c r="AM45" i="127"/>
  <c r="AN45" i="127"/>
  <c r="AO45" i="127"/>
  <c r="AT45" i="127"/>
  <c r="AU45" i="127" s="1"/>
  <c r="AX45" i="127" s="1"/>
  <c r="AW45" i="127"/>
  <c r="L48" i="127"/>
  <c r="N48" i="127" s="1"/>
  <c r="AK48" i="127"/>
  <c r="E48" i="127" s="1"/>
  <c r="AM48" i="127"/>
  <c r="AN48" i="127"/>
  <c r="AO48" i="127"/>
  <c r="AT48" i="127"/>
  <c r="AU48" i="127" s="1"/>
  <c r="AX48" i="127" s="1"/>
  <c r="AW48" i="127"/>
  <c r="L51" i="127"/>
  <c r="N51" i="127"/>
  <c r="AK51" i="127"/>
  <c r="E51" i="127" s="1"/>
  <c r="AM51" i="127"/>
  <c r="AN51" i="127"/>
  <c r="AO51" i="127"/>
  <c r="AT51" i="127"/>
  <c r="AU51" i="127" s="1"/>
  <c r="AX51" i="127" s="1"/>
  <c r="AW51" i="127"/>
  <c r="L18" i="126"/>
  <c r="N18" i="126" s="1"/>
  <c r="AK18" i="126"/>
  <c r="E18" i="126" s="1"/>
  <c r="AM18" i="126"/>
  <c r="AN18" i="126"/>
  <c r="AO18" i="126"/>
  <c r="AT18" i="126"/>
  <c r="AU18" i="126"/>
  <c r="AX18" i="126" s="1"/>
  <c r="AW18" i="126"/>
  <c r="L21" i="126"/>
  <c r="N21" i="126" s="1"/>
  <c r="AK21" i="126"/>
  <c r="E21" i="126" s="1"/>
  <c r="AL21" i="126"/>
  <c r="H21" i="126" s="1"/>
  <c r="AM21" i="126"/>
  <c r="AN21" i="126"/>
  <c r="AO21" i="126"/>
  <c r="AT21" i="126"/>
  <c r="AU21" i="126"/>
  <c r="AX21" i="126" s="1"/>
  <c r="AW21" i="126"/>
  <c r="L24" i="126"/>
  <c r="N24" i="126"/>
  <c r="AK24" i="126"/>
  <c r="E24" i="126" s="1"/>
  <c r="AM24" i="126"/>
  <c r="AN24" i="126"/>
  <c r="AO24" i="126"/>
  <c r="AT24" i="126"/>
  <c r="AU24" i="126"/>
  <c r="AX24" i="126" s="1"/>
  <c r="AW24" i="126"/>
  <c r="L27" i="126"/>
  <c r="N27" i="126"/>
  <c r="AK27" i="126"/>
  <c r="E27" i="126" s="1"/>
  <c r="AM27" i="126"/>
  <c r="AN27" i="126"/>
  <c r="AO27" i="126"/>
  <c r="AT27" i="126"/>
  <c r="AU27" i="126"/>
  <c r="AX27" i="126" s="1"/>
  <c r="AW27" i="126"/>
  <c r="L30" i="126"/>
  <c r="N30" i="126" s="1"/>
  <c r="AK30" i="126"/>
  <c r="E30" i="126" s="1"/>
  <c r="AM30" i="126"/>
  <c r="AN30" i="126"/>
  <c r="AO30" i="126"/>
  <c r="AT30" i="126"/>
  <c r="AU30" i="126"/>
  <c r="AX30" i="126" s="1"/>
  <c r="AW30" i="126"/>
  <c r="L33" i="126"/>
  <c r="N33" i="126"/>
  <c r="AK33" i="126"/>
  <c r="E33" i="126" s="1"/>
  <c r="AM33" i="126"/>
  <c r="AN33" i="126"/>
  <c r="AO33" i="126"/>
  <c r="AT33" i="126"/>
  <c r="AU33" i="126"/>
  <c r="AX33" i="126" s="1"/>
  <c r="AW33" i="126"/>
  <c r="L36" i="126"/>
  <c r="N36" i="126" s="1"/>
  <c r="AK36" i="126"/>
  <c r="E36" i="126" s="1"/>
  <c r="AL36" i="126"/>
  <c r="H36" i="126" s="1"/>
  <c r="AM36" i="126"/>
  <c r="AN36" i="126"/>
  <c r="AO36" i="126"/>
  <c r="AT36" i="126"/>
  <c r="AU36" i="126"/>
  <c r="AX36" i="126" s="1"/>
  <c r="AW36" i="126"/>
  <c r="L39" i="126"/>
  <c r="N39" i="126" s="1"/>
  <c r="AK39" i="126"/>
  <c r="E39" i="126" s="1"/>
  <c r="AM39" i="126"/>
  <c r="AN39" i="126"/>
  <c r="AO39" i="126"/>
  <c r="AT39" i="126"/>
  <c r="AU39" i="126"/>
  <c r="AX39" i="126" s="1"/>
  <c r="AW39" i="126"/>
  <c r="L42" i="126"/>
  <c r="N42" i="126" s="1"/>
  <c r="AK42" i="126"/>
  <c r="E42" i="126" s="1"/>
  <c r="AL42" i="126"/>
  <c r="H42" i="126" s="1"/>
  <c r="AM42" i="126"/>
  <c r="AN42" i="126"/>
  <c r="AO42" i="126"/>
  <c r="AT42" i="126"/>
  <c r="AU42" i="126"/>
  <c r="AX42" i="126" s="1"/>
  <c r="AW42" i="126"/>
  <c r="L45" i="126"/>
  <c r="N45" i="126" s="1"/>
  <c r="AK45" i="126"/>
  <c r="E45" i="126" s="1"/>
  <c r="AL45" i="126"/>
  <c r="H45" i="126" s="1"/>
  <c r="AM45" i="126"/>
  <c r="AN45" i="126"/>
  <c r="AO45" i="126"/>
  <c r="AT45" i="126"/>
  <c r="AU45" i="126"/>
  <c r="AX45" i="126" s="1"/>
  <c r="AW45" i="126"/>
  <c r="L48" i="126"/>
  <c r="N48" i="126"/>
  <c r="AK48" i="126"/>
  <c r="E48" i="126" s="1"/>
  <c r="AM48" i="126"/>
  <c r="AN48" i="126"/>
  <c r="AO48" i="126"/>
  <c r="AT48" i="126"/>
  <c r="AU48" i="126"/>
  <c r="AX48" i="126" s="1"/>
  <c r="AW48" i="126"/>
  <c r="L51" i="126"/>
  <c r="N51" i="126" s="1"/>
  <c r="AK51" i="126"/>
  <c r="E51" i="126" s="1"/>
  <c r="AM51" i="126"/>
  <c r="AN51" i="126"/>
  <c r="AO51" i="126"/>
  <c r="AT51" i="126"/>
  <c r="AU51" i="126"/>
  <c r="AX51" i="126" s="1"/>
  <c r="AW51" i="126"/>
  <c r="L18" i="125"/>
  <c r="N18" i="125" s="1"/>
  <c r="AK18" i="125"/>
  <c r="E18" i="125" s="1"/>
  <c r="AM18" i="125"/>
  <c r="AN18" i="125"/>
  <c r="AO18" i="125"/>
  <c r="AT18" i="125"/>
  <c r="AU18" i="125" s="1"/>
  <c r="AX18" i="125" s="1"/>
  <c r="AW18" i="125"/>
  <c r="L21" i="125"/>
  <c r="N21" i="125" s="1"/>
  <c r="AK21" i="125"/>
  <c r="E21" i="125" s="1"/>
  <c r="AM21" i="125"/>
  <c r="AN21" i="125"/>
  <c r="AO21" i="125"/>
  <c r="AT21" i="125"/>
  <c r="AU21" i="125" s="1"/>
  <c r="AX21" i="125" s="1"/>
  <c r="AW21" i="125"/>
  <c r="L24" i="125"/>
  <c r="N24" i="125" s="1"/>
  <c r="AK24" i="125"/>
  <c r="E24" i="125" s="1"/>
  <c r="AM24" i="125"/>
  <c r="AN24" i="125"/>
  <c r="AO24" i="125"/>
  <c r="AT24" i="125"/>
  <c r="AU24" i="125" s="1"/>
  <c r="AX24" i="125" s="1"/>
  <c r="AW24" i="125"/>
  <c r="L27" i="125"/>
  <c r="N27" i="125" s="1"/>
  <c r="AK27" i="125"/>
  <c r="E27" i="125" s="1"/>
  <c r="AM27" i="125"/>
  <c r="AN27" i="125"/>
  <c r="AO27" i="125"/>
  <c r="AT27" i="125"/>
  <c r="AU27" i="125" s="1"/>
  <c r="AX27" i="125" s="1"/>
  <c r="AW27" i="125"/>
  <c r="L30" i="125"/>
  <c r="N30" i="125" s="1"/>
  <c r="AK30" i="125"/>
  <c r="E30" i="125" s="1"/>
  <c r="AM30" i="125"/>
  <c r="AN30" i="125"/>
  <c r="AO30" i="125"/>
  <c r="AT30" i="125"/>
  <c r="AU30" i="125" s="1"/>
  <c r="AX30" i="125" s="1"/>
  <c r="AW30" i="125"/>
  <c r="L33" i="125"/>
  <c r="N33" i="125" s="1"/>
  <c r="AK33" i="125"/>
  <c r="E33" i="125" s="1"/>
  <c r="AM33" i="125"/>
  <c r="AN33" i="125"/>
  <c r="AO33" i="125"/>
  <c r="AT33" i="125"/>
  <c r="AU33" i="125" s="1"/>
  <c r="AX33" i="125" s="1"/>
  <c r="AW33" i="125"/>
  <c r="L36" i="125"/>
  <c r="N36" i="125" s="1"/>
  <c r="AK36" i="125"/>
  <c r="E36" i="125" s="1"/>
  <c r="AM36" i="125"/>
  <c r="AN36" i="125"/>
  <c r="AO36" i="125"/>
  <c r="AT36" i="125"/>
  <c r="AU36" i="125" s="1"/>
  <c r="AX36" i="125" s="1"/>
  <c r="AW36" i="125"/>
  <c r="L39" i="125"/>
  <c r="N39" i="125" s="1"/>
  <c r="AK39" i="125"/>
  <c r="E39" i="125" s="1"/>
  <c r="AM39" i="125"/>
  <c r="AN39" i="125"/>
  <c r="AO39" i="125"/>
  <c r="AT39" i="125"/>
  <c r="AU39" i="125" s="1"/>
  <c r="AX39" i="125" s="1"/>
  <c r="AW39" i="125"/>
  <c r="L42" i="125"/>
  <c r="N42" i="125" s="1"/>
  <c r="AK42" i="125"/>
  <c r="E42" i="125" s="1"/>
  <c r="AM42" i="125"/>
  <c r="AN42" i="125"/>
  <c r="AO42" i="125"/>
  <c r="AT42" i="125"/>
  <c r="AU42" i="125" s="1"/>
  <c r="AX42" i="125" s="1"/>
  <c r="AW42" i="125"/>
  <c r="L45" i="125"/>
  <c r="N45" i="125" s="1"/>
  <c r="AK45" i="125"/>
  <c r="E45" i="125" s="1"/>
  <c r="AM45" i="125"/>
  <c r="AN45" i="125"/>
  <c r="AO45" i="125"/>
  <c r="AT45" i="125"/>
  <c r="AU45" i="125" s="1"/>
  <c r="AX45" i="125" s="1"/>
  <c r="AW45" i="125"/>
  <c r="L48" i="125"/>
  <c r="N48" i="125" s="1"/>
  <c r="AK48" i="125"/>
  <c r="E48" i="125" s="1"/>
  <c r="AM48" i="125"/>
  <c r="AN48" i="125"/>
  <c r="AO48" i="125"/>
  <c r="AT48" i="125"/>
  <c r="AU48" i="125" s="1"/>
  <c r="AX48" i="125" s="1"/>
  <c r="AW48" i="125"/>
  <c r="L51" i="125"/>
  <c r="N51" i="125" s="1"/>
  <c r="AK51" i="125"/>
  <c r="E51" i="125" s="1"/>
  <c r="AM51" i="125"/>
  <c r="AN51" i="125"/>
  <c r="AO51" i="125"/>
  <c r="AT51" i="125"/>
  <c r="AU51" i="125" s="1"/>
  <c r="AX51" i="125" s="1"/>
  <c r="AW51" i="125"/>
  <c r="L18" i="124"/>
  <c r="N18" i="124" s="1"/>
  <c r="AK18" i="124"/>
  <c r="E18" i="124" s="1"/>
  <c r="AL18" i="124"/>
  <c r="H18" i="124" s="1"/>
  <c r="AM18" i="124"/>
  <c r="AN18" i="124"/>
  <c r="AO18" i="124"/>
  <c r="AT18" i="124"/>
  <c r="AU18" i="124"/>
  <c r="AX18" i="124" s="1"/>
  <c r="AW18" i="124"/>
  <c r="L21" i="124"/>
  <c r="N21" i="124"/>
  <c r="AK21" i="124"/>
  <c r="E21" i="124" s="1"/>
  <c r="BC21" i="124" s="1"/>
  <c r="AM21" i="124"/>
  <c r="AN21" i="124"/>
  <c r="AO21" i="124"/>
  <c r="AT21" i="124"/>
  <c r="AU21" i="124"/>
  <c r="AX21" i="124" s="1"/>
  <c r="AW21" i="124"/>
  <c r="L24" i="124"/>
  <c r="N24" i="124" s="1"/>
  <c r="AK24" i="124"/>
  <c r="E24" i="124" s="1"/>
  <c r="AL24" i="124"/>
  <c r="H24" i="124" s="1"/>
  <c r="AM24" i="124"/>
  <c r="AN24" i="124"/>
  <c r="AO24" i="124"/>
  <c r="AT24" i="124"/>
  <c r="AU24" i="124"/>
  <c r="AX24" i="124" s="1"/>
  <c r="AW24" i="124"/>
  <c r="L27" i="124"/>
  <c r="N27" i="124"/>
  <c r="AK27" i="124"/>
  <c r="E27" i="124" s="1"/>
  <c r="AM27" i="124"/>
  <c r="AN27" i="124"/>
  <c r="AO27" i="124"/>
  <c r="AT27" i="124"/>
  <c r="AU27" i="124"/>
  <c r="AX27" i="124" s="1"/>
  <c r="AW27" i="124"/>
  <c r="L30" i="124"/>
  <c r="N30" i="124" s="1"/>
  <c r="AK30" i="124"/>
  <c r="E30" i="124" s="1"/>
  <c r="AM30" i="124"/>
  <c r="AN30" i="124"/>
  <c r="AO30" i="124"/>
  <c r="AT30" i="124"/>
  <c r="AU30" i="124"/>
  <c r="AX30" i="124" s="1"/>
  <c r="AW30" i="124"/>
  <c r="L33" i="124"/>
  <c r="N33" i="124" s="1"/>
  <c r="AK33" i="124"/>
  <c r="E33" i="124" s="1"/>
  <c r="AL33" i="124"/>
  <c r="H33" i="124" s="1"/>
  <c r="AM33" i="124"/>
  <c r="AN33" i="124"/>
  <c r="AO33" i="124"/>
  <c r="AT33" i="124"/>
  <c r="AU33" i="124"/>
  <c r="AX33" i="124" s="1"/>
  <c r="AW33" i="124"/>
  <c r="L36" i="124"/>
  <c r="N36" i="124"/>
  <c r="AK36" i="124"/>
  <c r="E36" i="124" s="1"/>
  <c r="AM36" i="124"/>
  <c r="AN36" i="124"/>
  <c r="AO36" i="124"/>
  <c r="AT36" i="124"/>
  <c r="AU36" i="124"/>
  <c r="AX36" i="124" s="1"/>
  <c r="AW36" i="124"/>
  <c r="L39" i="124"/>
  <c r="N39" i="124" s="1"/>
  <c r="BC39" i="124" s="1"/>
  <c r="AK39" i="124"/>
  <c r="E39" i="124" s="1"/>
  <c r="AL39" i="124"/>
  <c r="H39" i="124" s="1"/>
  <c r="AM39" i="124"/>
  <c r="AN39" i="124"/>
  <c r="AO39" i="124"/>
  <c r="AT39" i="124"/>
  <c r="AU39" i="124"/>
  <c r="AX39" i="124" s="1"/>
  <c r="AW39" i="124"/>
  <c r="L42" i="124"/>
  <c r="N42" i="124" s="1"/>
  <c r="AK42" i="124"/>
  <c r="E42" i="124" s="1"/>
  <c r="AM42" i="124"/>
  <c r="AN42" i="124"/>
  <c r="AO42" i="124"/>
  <c r="AT42" i="124"/>
  <c r="AU42" i="124"/>
  <c r="AX42" i="124" s="1"/>
  <c r="AW42" i="124"/>
  <c r="L45" i="124"/>
  <c r="N45" i="124"/>
  <c r="BC45" i="124" s="1"/>
  <c r="AK45" i="124"/>
  <c r="E45" i="124" s="1"/>
  <c r="AL45" i="124"/>
  <c r="H45" i="124" s="1"/>
  <c r="AM45" i="124"/>
  <c r="AN45" i="124"/>
  <c r="AO45" i="124"/>
  <c r="AT45" i="124"/>
  <c r="AU45" i="124"/>
  <c r="AX45" i="124" s="1"/>
  <c r="AW45" i="124"/>
  <c r="L48" i="124"/>
  <c r="N48" i="124" s="1"/>
  <c r="AK48" i="124"/>
  <c r="E48" i="124" s="1"/>
  <c r="AM48" i="124"/>
  <c r="AN48" i="124"/>
  <c r="AO48" i="124"/>
  <c r="AT48" i="124"/>
  <c r="AU48" i="124"/>
  <c r="AX48" i="124" s="1"/>
  <c r="AW48" i="124"/>
  <c r="L51" i="124"/>
  <c r="N51" i="124"/>
  <c r="BC51" i="124" s="1"/>
  <c r="AK51" i="124"/>
  <c r="E51" i="124" s="1"/>
  <c r="AL51" i="124"/>
  <c r="H51" i="124" s="1"/>
  <c r="AM51" i="124"/>
  <c r="AN51" i="124"/>
  <c r="AO51" i="124"/>
  <c r="AT51" i="124"/>
  <c r="AU51" i="124"/>
  <c r="AX51" i="124" s="1"/>
  <c r="AW51" i="124"/>
  <c r="L18" i="123"/>
  <c r="N18" i="123" s="1"/>
  <c r="AK18" i="123"/>
  <c r="E18" i="123" s="1"/>
  <c r="AM18" i="123"/>
  <c r="AN18" i="123"/>
  <c r="AO18" i="123"/>
  <c r="AT18" i="123"/>
  <c r="AU18" i="123"/>
  <c r="AX18" i="123" s="1"/>
  <c r="AW18" i="123"/>
  <c r="L21" i="123"/>
  <c r="N21" i="123" s="1"/>
  <c r="AK21" i="123"/>
  <c r="E21" i="123" s="1"/>
  <c r="AM21" i="123"/>
  <c r="AN21" i="123"/>
  <c r="AO21" i="123"/>
  <c r="AT21" i="123"/>
  <c r="AU21" i="123"/>
  <c r="AX21" i="123" s="1"/>
  <c r="AW21" i="123"/>
  <c r="L24" i="123"/>
  <c r="N24" i="123" s="1"/>
  <c r="AK24" i="123"/>
  <c r="E24" i="123" s="1"/>
  <c r="AM24" i="123"/>
  <c r="AN24" i="123"/>
  <c r="AO24" i="123"/>
  <c r="AT24" i="123"/>
  <c r="AU24" i="123"/>
  <c r="AX24" i="123" s="1"/>
  <c r="AW24" i="123"/>
  <c r="L27" i="123"/>
  <c r="N27" i="123" s="1"/>
  <c r="AK27" i="123"/>
  <c r="E27" i="123" s="1"/>
  <c r="AM27" i="123"/>
  <c r="AN27" i="123"/>
  <c r="AO27" i="123"/>
  <c r="AT27" i="123"/>
  <c r="AU27" i="123"/>
  <c r="AX27" i="123" s="1"/>
  <c r="AW27" i="123"/>
  <c r="L30" i="123"/>
  <c r="N30" i="123" s="1"/>
  <c r="BC30" i="123" s="1"/>
  <c r="AK30" i="123"/>
  <c r="E30" i="123" s="1"/>
  <c r="AM30" i="123"/>
  <c r="AN30" i="123"/>
  <c r="AO30" i="123"/>
  <c r="AT30" i="123"/>
  <c r="AU30" i="123"/>
  <c r="AX30" i="123" s="1"/>
  <c r="AW30" i="123"/>
  <c r="L33" i="123"/>
  <c r="N33" i="123" s="1"/>
  <c r="AK33" i="123"/>
  <c r="E33" i="123" s="1"/>
  <c r="AM33" i="123"/>
  <c r="AN33" i="123"/>
  <c r="AO33" i="123"/>
  <c r="AT33" i="123"/>
  <c r="AU33" i="123"/>
  <c r="AX33" i="123" s="1"/>
  <c r="AW33" i="123"/>
  <c r="L36" i="123"/>
  <c r="N36" i="123" s="1"/>
  <c r="AK36" i="123"/>
  <c r="E36" i="123" s="1"/>
  <c r="AM36" i="123"/>
  <c r="AN36" i="123"/>
  <c r="AO36" i="123"/>
  <c r="AT36" i="123"/>
  <c r="AU36" i="123"/>
  <c r="AX36" i="123" s="1"/>
  <c r="AW36" i="123"/>
  <c r="L39" i="123"/>
  <c r="N39" i="123" s="1"/>
  <c r="AK39" i="123"/>
  <c r="E39" i="123" s="1"/>
  <c r="AM39" i="123"/>
  <c r="AN39" i="123"/>
  <c r="AO39" i="123"/>
  <c r="AT39" i="123"/>
  <c r="AU39" i="123"/>
  <c r="AX39" i="123" s="1"/>
  <c r="AW39" i="123"/>
  <c r="L42" i="123"/>
  <c r="N42" i="123"/>
  <c r="AK42" i="123"/>
  <c r="E42" i="123" s="1"/>
  <c r="AM42" i="123"/>
  <c r="AN42" i="123"/>
  <c r="AO42" i="123"/>
  <c r="AT42" i="123"/>
  <c r="AU42" i="123"/>
  <c r="AX42" i="123" s="1"/>
  <c r="AW42" i="123"/>
  <c r="BC42" i="123"/>
  <c r="L45" i="123"/>
  <c r="N45" i="123" s="1"/>
  <c r="AK45" i="123"/>
  <c r="E45" i="123" s="1"/>
  <c r="AM45" i="123"/>
  <c r="AN45" i="123"/>
  <c r="AO45" i="123"/>
  <c r="AT45" i="123"/>
  <c r="AU45" i="123"/>
  <c r="AX45" i="123" s="1"/>
  <c r="AW45" i="123"/>
  <c r="L48" i="123"/>
  <c r="N48" i="123" s="1"/>
  <c r="AK48" i="123"/>
  <c r="E48" i="123" s="1"/>
  <c r="BC48" i="123" s="1"/>
  <c r="AM48" i="123"/>
  <c r="AN48" i="123"/>
  <c r="AO48" i="123"/>
  <c r="AT48" i="123"/>
  <c r="AU48" i="123"/>
  <c r="AX48" i="123" s="1"/>
  <c r="AW48" i="123"/>
  <c r="L51" i="123"/>
  <c r="N51" i="123" s="1"/>
  <c r="AK51" i="123"/>
  <c r="E51" i="123" s="1"/>
  <c r="AM51" i="123"/>
  <c r="AN51" i="123"/>
  <c r="AO51" i="123"/>
  <c r="AT51" i="123"/>
  <c r="AU51" i="123"/>
  <c r="AX51" i="123" s="1"/>
  <c r="AW51" i="123"/>
  <c r="L18" i="122"/>
  <c r="N18" i="122"/>
  <c r="AO18" i="122"/>
  <c r="E18" i="122" s="1"/>
  <c r="AQ18" i="122"/>
  <c r="AR18" i="122"/>
  <c r="AS18" i="122"/>
  <c r="AX18" i="122"/>
  <c r="AY18" i="122"/>
  <c r="BB18" i="122" s="1"/>
  <c r="BA18" i="122"/>
  <c r="L21" i="122"/>
  <c r="N21" i="122" s="1"/>
  <c r="AO21" i="122"/>
  <c r="E21" i="122" s="1"/>
  <c r="AP21" i="122"/>
  <c r="H21" i="122" s="1"/>
  <c r="AQ21" i="122"/>
  <c r="AR21" i="122"/>
  <c r="AS21" i="122"/>
  <c r="AX21" i="122"/>
  <c r="AY21" i="122"/>
  <c r="BB21" i="122" s="1"/>
  <c r="BA21" i="122"/>
  <c r="L24" i="122"/>
  <c r="N24" i="122"/>
  <c r="AO24" i="122"/>
  <c r="E24" i="122" s="1"/>
  <c r="AQ24" i="122"/>
  <c r="AR24" i="122"/>
  <c r="AS24" i="122"/>
  <c r="AX24" i="122"/>
  <c r="AY24" i="122"/>
  <c r="BB24" i="122" s="1"/>
  <c r="BA24" i="122"/>
  <c r="L27" i="122"/>
  <c r="N27" i="122" s="1"/>
  <c r="AO27" i="122"/>
  <c r="E27" i="122" s="1"/>
  <c r="AP27" i="122"/>
  <c r="H27" i="122" s="1"/>
  <c r="AQ27" i="122"/>
  <c r="AR27" i="122"/>
  <c r="AS27" i="122"/>
  <c r="AX27" i="122"/>
  <c r="AY27" i="122"/>
  <c r="BB27" i="122" s="1"/>
  <c r="BA27" i="122"/>
  <c r="L30" i="122"/>
  <c r="N30" i="122"/>
  <c r="AO30" i="122"/>
  <c r="E30" i="122" s="1"/>
  <c r="AP30" i="122"/>
  <c r="H30" i="122" s="1"/>
  <c r="AQ30" i="122"/>
  <c r="AR30" i="122"/>
  <c r="AT30" i="122" s="1"/>
  <c r="J30" i="122" s="1"/>
  <c r="AU30" i="122" s="1"/>
  <c r="AV30" i="122" s="1"/>
  <c r="AW30" i="122" s="1"/>
  <c r="AZ30" i="122" s="1"/>
  <c r="F30" i="122" s="1"/>
  <c r="BC30" i="122" s="1"/>
  <c r="G30" i="122" s="1"/>
  <c r="AS30" i="122"/>
  <c r="AX30" i="122"/>
  <c r="AY30" i="122"/>
  <c r="BB30" i="122" s="1"/>
  <c r="BA30" i="122"/>
  <c r="L33" i="122"/>
  <c r="N33" i="122"/>
  <c r="AO33" i="122"/>
  <c r="E33" i="122" s="1"/>
  <c r="AP33" i="122"/>
  <c r="H33" i="122" s="1"/>
  <c r="AQ33" i="122"/>
  <c r="AR33" i="122"/>
  <c r="AT33" i="122" s="1"/>
  <c r="J33" i="122" s="1"/>
  <c r="AU33" i="122" s="1"/>
  <c r="AV33" i="122" s="1"/>
  <c r="AW33" i="122" s="1"/>
  <c r="AZ33" i="122" s="1"/>
  <c r="F33" i="122" s="1"/>
  <c r="BC33" i="122" s="1"/>
  <c r="G33" i="122" s="1"/>
  <c r="AS33" i="122"/>
  <c r="AX33" i="122"/>
  <c r="AY33" i="122"/>
  <c r="BB33" i="122" s="1"/>
  <c r="BA33" i="122"/>
  <c r="L36" i="122"/>
  <c r="N36" i="122"/>
  <c r="AO36" i="122"/>
  <c r="E36" i="122" s="1"/>
  <c r="AP36" i="122"/>
  <c r="H36" i="122" s="1"/>
  <c r="AQ36" i="122"/>
  <c r="AR36" i="122"/>
  <c r="AT36" i="122" s="1"/>
  <c r="J36" i="122" s="1"/>
  <c r="AU36" i="122" s="1"/>
  <c r="AS36" i="122"/>
  <c r="AX36" i="122"/>
  <c r="AY36" i="122"/>
  <c r="BB36" i="122" s="1"/>
  <c r="BA36" i="122"/>
  <c r="L39" i="122"/>
  <c r="N39" i="122"/>
  <c r="AO39" i="122"/>
  <c r="E39" i="122" s="1"/>
  <c r="AQ39" i="122"/>
  <c r="AR39" i="122"/>
  <c r="AS39" i="122"/>
  <c r="AX39" i="122"/>
  <c r="AY39" i="122"/>
  <c r="BB39" i="122" s="1"/>
  <c r="BA39" i="122"/>
  <c r="L42" i="122"/>
  <c r="N42" i="122" s="1"/>
  <c r="AO42" i="122"/>
  <c r="E42" i="122" s="1"/>
  <c r="AQ42" i="122"/>
  <c r="AR42" i="122"/>
  <c r="AS42" i="122"/>
  <c r="AX42" i="122"/>
  <c r="AY42" i="122"/>
  <c r="BB42" i="122" s="1"/>
  <c r="BA42" i="122"/>
  <c r="L45" i="122"/>
  <c r="N45" i="122" s="1"/>
  <c r="AO45" i="122"/>
  <c r="E45" i="122" s="1"/>
  <c r="AQ45" i="122"/>
  <c r="AR45" i="122"/>
  <c r="AS45" i="122"/>
  <c r="AX45" i="122"/>
  <c r="AY45" i="122"/>
  <c r="BB45" i="122" s="1"/>
  <c r="BA45" i="122"/>
  <c r="L48" i="122"/>
  <c r="N48" i="122" s="1"/>
  <c r="AO48" i="122"/>
  <c r="E48" i="122" s="1"/>
  <c r="AQ48" i="122"/>
  <c r="AR48" i="122"/>
  <c r="AS48" i="122"/>
  <c r="AX48" i="122"/>
  <c r="AY48" i="122"/>
  <c r="BB48" i="122" s="1"/>
  <c r="BA48" i="122"/>
  <c r="L51" i="122"/>
  <c r="N51" i="122" s="1"/>
  <c r="AO51" i="122"/>
  <c r="E51" i="122" s="1"/>
  <c r="AP51" i="122"/>
  <c r="H51" i="122" s="1"/>
  <c r="AQ51" i="122"/>
  <c r="AR51" i="122"/>
  <c r="AS51" i="122"/>
  <c r="AX51" i="122"/>
  <c r="AY51" i="122"/>
  <c r="BB51" i="122" s="1"/>
  <c r="BA51" i="122"/>
  <c r="L18" i="121"/>
  <c r="N18" i="121" s="1"/>
  <c r="BG18" i="121" s="1"/>
  <c r="AO18" i="121"/>
  <c r="E18" i="121" s="1"/>
  <c r="AQ18" i="121"/>
  <c r="AR18" i="121"/>
  <c r="AS18" i="121"/>
  <c r="AX18" i="121"/>
  <c r="AY18" i="121"/>
  <c r="BB18" i="121" s="1"/>
  <c r="BA18" i="121"/>
  <c r="L21" i="121"/>
  <c r="N21" i="121" s="1"/>
  <c r="AO21" i="121"/>
  <c r="E21" i="121" s="1"/>
  <c r="AQ21" i="121"/>
  <c r="AR21" i="121"/>
  <c r="AS21" i="121"/>
  <c r="AX21" i="121"/>
  <c r="AY21" i="121"/>
  <c r="BB21" i="121" s="1"/>
  <c r="BA21" i="121"/>
  <c r="L24" i="121"/>
  <c r="N24" i="121" s="1"/>
  <c r="AO24" i="121"/>
  <c r="E24" i="121" s="1"/>
  <c r="AQ24" i="121"/>
  <c r="AR24" i="121"/>
  <c r="AS24" i="121"/>
  <c r="AX24" i="121"/>
  <c r="AY24" i="121"/>
  <c r="BB24" i="121" s="1"/>
  <c r="BA24" i="121"/>
  <c r="L27" i="121"/>
  <c r="N27" i="121" s="1"/>
  <c r="AO27" i="121"/>
  <c r="E27" i="121" s="1"/>
  <c r="AP27" i="121"/>
  <c r="H27" i="121" s="1"/>
  <c r="AQ27" i="121"/>
  <c r="AR27" i="121"/>
  <c r="AS27" i="121"/>
  <c r="AX27" i="121"/>
  <c r="AY27" i="121"/>
  <c r="BB27" i="121" s="1"/>
  <c r="BA27" i="121"/>
  <c r="L30" i="121"/>
  <c r="N30" i="121" s="1"/>
  <c r="AO30" i="121"/>
  <c r="E30" i="121" s="1"/>
  <c r="AQ30" i="121"/>
  <c r="AR30" i="121"/>
  <c r="AS30" i="121"/>
  <c r="AX30" i="121"/>
  <c r="AY30" i="121"/>
  <c r="BB30" i="121" s="1"/>
  <c r="BA30" i="121"/>
  <c r="L33" i="121"/>
  <c r="N33" i="121" s="1"/>
  <c r="AO33" i="121"/>
  <c r="E33" i="121" s="1"/>
  <c r="AQ33" i="121"/>
  <c r="AR33" i="121"/>
  <c r="AS33" i="121"/>
  <c r="AX33" i="121"/>
  <c r="AY33" i="121"/>
  <c r="BB33" i="121" s="1"/>
  <c r="BA33" i="121"/>
  <c r="L36" i="121"/>
  <c r="N36" i="121"/>
  <c r="AO36" i="121"/>
  <c r="E36" i="121" s="1"/>
  <c r="BG36" i="121" s="1"/>
  <c r="AQ36" i="121"/>
  <c r="AR36" i="121"/>
  <c r="AS36" i="121"/>
  <c r="AX36" i="121"/>
  <c r="AY36" i="121"/>
  <c r="BB36" i="121" s="1"/>
  <c r="BA36" i="121"/>
  <c r="L39" i="121"/>
  <c r="N39" i="121" s="1"/>
  <c r="AO39" i="121"/>
  <c r="E39" i="121" s="1"/>
  <c r="AQ39" i="121"/>
  <c r="AR39" i="121"/>
  <c r="AS39" i="121"/>
  <c r="AX39" i="121"/>
  <c r="AY39" i="121"/>
  <c r="BB39" i="121" s="1"/>
  <c r="BA39" i="121"/>
  <c r="L42" i="121"/>
  <c r="N42" i="121" s="1"/>
  <c r="AO42" i="121"/>
  <c r="E42" i="121" s="1"/>
  <c r="AQ42" i="121"/>
  <c r="AR42" i="121"/>
  <c r="AS42" i="121"/>
  <c r="AX42" i="121"/>
  <c r="AY42" i="121"/>
  <c r="BB42" i="121" s="1"/>
  <c r="BA42" i="121"/>
  <c r="L45" i="121"/>
  <c r="N45" i="121" s="1"/>
  <c r="BG45" i="121" s="1"/>
  <c r="AO45" i="121"/>
  <c r="E45" i="121" s="1"/>
  <c r="AQ45" i="121"/>
  <c r="AR45" i="121"/>
  <c r="AS45" i="121"/>
  <c r="AX45" i="121"/>
  <c r="AY45" i="121"/>
  <c r="BB45" i="121" s="1"/>
  <c r="BA45" i="121"/>
  <c r="L48" i="121"/>
  <c r="N48" i="121" s="1"/>
  <c r="BG48" i="121" s="1"/>
  <c r="AO48" i="121"/>
  <c r="E48" i="121" s="1"/>
  <c r="AQ48" i="121"/>
  <c r="AR48" i="121"/>
  <c r="AS48" i="121"/>
  <c r="AX48" i="121"/>
  <c r="AY48" i="121"/>
  <c r="BB48" i="121" s="1"/>
  <c r="BA48" i="121"/>
  <c r="L51" i="121"/>
  <c r="N51" i="121" s="1"/>
  <c r="AO51" i="121"/>
  <c r="E51" i="121" s="1"/>
  <c r="AQ51" i="121"/>
  <c r="AR51" i="121"/>
  <c r="AS51" i="121"/>
  <c r="AX51" i="121"/>
  <c r="AY51" i="121"/>
  <c r="BB51" i="121" s="1"/>
  <c r="BA51" i="121"/>
  <c r="L18" i="120"/>
  <c r="N18" i="120" s="1"/>
  <c r="AO18" i="120"/>
  <c r="E18" i="120" s="1"/>
  <c r="AQ18" i="120"/>
  <c r="AR18" i="120"/>
  <c r="AS18" i="120"/>
  <c r="AX18" i="120"/>
  <c r="AY18" i="120"/>
  <c r="BB18" i="120" s="1"/>
  <c r="BA18" i="120"/>
  <c r="L21" i="120"/>
  <c r="N21" i="120" s="1"/>
  <c r="AO21" i="120"/>
  <c r="E21" i="120" s="1"/>
  <c r="AQ21" i="120"/>
  <c r="AR21" i="120"/>
  <c r="AS21" i="120"/>
  <c r="AX21" i="120"/>
  <c r="AY21" i="120"/>
  <c r="BB21" i="120" s="1"/>
  <c r="BA21" i="120"/>
  <c r="L24" i="120"/>
  <c r="N24" i="120" s="1"/>
  <c r="AO24" i="120"/>
  <c r="E24" i="120" s="1"/>
  <c r="AQ24" i="120"/>
  <c r="AR24" i="120"/>
  <c r="AS24" i="120"/>
  <c r="AX24" i="120"/>
  <c r="AY24" i="120"/>
  <c r="BB24" i="120" s="1"/>
  <c r="BA24" i="120"/>
  <c r="L27" i="120"/>
  <c r="N27" i="120" s="1"/>
  <c r="AO27" i="120"/>
  <c r="E27" i="120" s="1"/>
  <c r="AQ27" i="120"/>
  <c r="AR27" i="120"/>
  <c r="AS27" i="120"/>
  <c r="AX27" i="120"/>
  <c r="AY27" i="120"/>
  <c r="BB27" i="120" s="1"/>
  <c r="BA27" i="120"/>
  <c r="L30" i="120"/>
  <c r="N30" i="120" s="1"/>
  <c r="AO30" i="120"/>
  <c r="E30" i="120" s="1"/>
  <c r="AQ30" i="120"/>
  <c r="AR30" i="120"/>
  <c r="AS30" i="120"/>
  <c r="AX30" i="120"/>
  <c r="AY30" i="120"/>
  <c r="BB30" i="120" s="1"/>
  <c r="BA30" i="120"/>
  <c r="L33" i="120"/>
  <c r="N33" i="120" s="1"/>
  <c r="AO33" i="120"/>
  <c r="E33" i="120" s="1"/>
  <c r="AP33" i="120"/>
  <c r="H33" i="120" s="1"/>
  <c r="AQ33" i="120"/>
  <c r="AR33" i="120"/>
  <c r="AS33" i="120"/>
  <c r="AX33" i="120"/>
  <c r="AY33" i="120"/>
  <c r="BB33" i="120" s="1"/>
  <c r="BA33" i="120"/>
  <c r="L36" i="120"/>
  <c r="N36" i="120"/>
  <c r="AO36" i="120"/>
  <c r="E36" i="120" s="1"/>
  <c r="AQ36" i="120"/>
  <c r="AR36" i="120"/>
  <c r="AS36" i="120"/>
  <c r="AX36" i="120"/>
  <c r="AY36" i="120"/>
  <c r="BB36" i="120" s="1"/>
  <c r="BA36" i="120"/>
  <c r="L39" i="120"/>
  <c r="N39" i="120" s="1"/>
  <c r="AO39" i="120"/>
  <c r="E39" i="120" s="1"/>
  <c r="AQ39" i="120"/>
  <c r="AR39" i="120"/>
  <c r="AS39" i="120"/>
  <c r="AX39" i="120"/>
  <c r="AY39" i="120"/>
  <c r="BB39" i="120" s="1"/>
  <c r="BA39" i="120"/>
  <c r="L42" i="120"/>
  <c r="N42" i="120" s="1"/>
  <c r="AO42" i="120"/>
  <c r="E42" i="120" s="1"/>
  <c r="AQ42" i="120"/>
  <c r="AR42" i="120"/>
  <c r="AS42" i="120"/>
  <c r="AX42" i="120"/>
  <c r="AY42" i="120"/>
  <c r="BB42" i="120" s="1"/>
  <c r="BA42" i="120"/>
  <c r="L45" i="120"/>
  <c r="N45" i="120"/>
  <c r="AO45" i="120"/>
  <c r="E45" i="120" s="1"/>
  <c r="AQ45" i="120"/>
  <c r="AR45" i="120"/>
  <c r="AS45" i="120"/>
  <c r="AX45" i="120"/>
  <c r="AY45" i="120"/>
  <c r="BB45" i="120" s="1"/>
  <c r="BA45" i="120"/>
  <c r="L48" i="120"/>
  <c r="N48" i="120" s="1"/>
  <c r="AO48" i="120"/>
  <c r="E48" i="120" s="1"/>
  <c r="AQ48" i="120"/>
  <c r="AR48" i="120"/>
  <c r="AS48" i="120"/>
  <c r="AX48" i="120"/>
  <c r="AY48" i="120"/>
  <c r="BB48" i="120" s="1"/>
  <c r="BA48" i="120"/>
  <c r="L51" i="120"/>
  <c r="N51" i="120" s="1"/>
  <c r="BG51" i="120" s="1"/>
  <c r="AO51" i="120"/>
  <c r="E51" i="120" s="1"/>
  <c r="AP51" i="120"/>
  <c r="H51" i="120" s="1"/>
  <c r="AQ51" i="120"/>
  <c r="AR51" i="120"/>
  <c r="AS51" i="120"/>
  <c r="AX51" i="120"/>
  <c r="AY51" i="120"/>
  <c r="BB51" i="120" s="1"/>
  <c r="BA51" i="120"/>
  <c r="L18" i="119"/>
  <c r="N18" i="119" s="1"/>
  <c r="AO18" i="119"/>
  <c r="E18" i="119" s="1"/>
  <c r="AQ18" i="119"/>
  <c r="AR18" i="119"/>
  <c r="AS18" i="119"/>
  <c r="AX18" i="119"/>
  <c r="AY18" i="119"/>
  <c r="BB18" i="119" s="1"/>
  <c r="BA18" i="119"/>
  <c r="L21" i="119"/>
  <c r="N21" i="119"/>
  <c r="AO21" i="119"/>
  <c r="E21" i="119" s="1"/>
  <c r="AQ21" i="119"/>
  <c r="AR21" i="119"/>
  <c r="AS21" i="119"/>
  <c r="AX21" i="119"/>
  <c r="AY21" i="119"/>
  <c r="BB21" i="119" s="1"/>
  <c r="BA21" i="119"/>
  <c r="L24" i="119"/>
  <c r="N24" i="119" s="1"/>
  <c r="AO24" i="119"/>
  <c r="E24" i="119" s="1"/>
  <c r="AP24" i="119"/>
  <c r="H24" i="119" s="1"/>
  <c r="AQ24" i="119"/>
  <c r="AR24" i="119"/>
  <c r="AS24" i="119"/>
  <c r="AX24" i="119"/>
  <c r="AY24" i="119"/>
  <c r="BB24" i="119" s="1"/>
  <c r="BA24" i="119"/>
  <c r="L27" i="119"/>
  <c r="N27" i="119" s="1"/>
  <c r="AO27" i="119"/>
  <c r="E27" i="119" s="1"/>
  <c r="AQ27" i="119"/>
  <c r="AR27" i="119"/>
  <c r="AS27" i="119"/>
  <c r="AX27" i="119"/>
  <c r="AY27" i="119"/>
  <c r="BB27" i="119" s="1"/>
  <c r="BA27" i="119"/>
  <c r="L30" i="119"/>
  <c r="N30" i="119"/>
  <c r="AO30" i="119"/>
  <c r="E30" i="119" s="1"/>
  <c r="BG30" i="119" s="1"/>
  <c r="AQ30" i="119"/>
  <c r="AR30" i="119"/>
  <c r="AS30" i="119"/>
  <c r="AX30" i="119"/>
  <c r="AY30" i="119"/>
  <c r="BB30" i="119" s="1"/>
  <c r="BA30" i="119"/>
  <c r="L33" i="119"/>
  <c r="N33" i="119" s="1"/>
  <c r="AO33" i="119"/>
  <c r="E33" i="119" s="1"/>
  <c r="AQ33" i="119"/>
  <c r="AR33" i="119"/>
  <c r="AS33" i="119"/>
  <c r="AX33" i="119"/>
  <c r="AY33" i="119"/>
  <c r="BB33" i="119" s="1"/>
  <c r="BA33" i="119"/>
  <c r="L36" i="119"/>
  <c r="N36" i="119" s="1"/>
  <c r="BG36" i="119" s="1"/>
  <c r="AO36" i="119"/>
  <c r="E36" i="119" s="1"/>
  <c r="AQ36" i="119"/>
  <c r="AR36" i="119"/>
  <c r="AS36" i="119"/>
  <c r="AX36" i="119"/>
  <c r="AY36" i="119"/>
  <c r="BB36" i="119" s="1"/>
  <c r="BA36" i="119"/>
  <c r="L39" i="119"/>
  <c r="N39" i="119" s="1"/>
  <c r="BG39" i="119" s="1"/>
  <c r="AO39" i="119"/>
  <c r="E39" i="119" s="1"/>
  <c r="AP39" i="119"/>
  <c r="AQ39" i="119"/>
  <c r="AR39" i="119"/>
  <c r="AS39" i="119"/>
  <c r="AX39" i="119"/>
  <c r="AY39" i="119"/>
  <c r="BB39" i="119" s="1"/>
  <c r="BA39" i="119"/>
  <c r="L42" i="119"/>
  <c r="N42" i="119" s="1"/>
  <c r="AO42" i="119"/>
  <c r="E42" i="119" s="1"/>
  <c r="AQ42" i="119"/>
  <c r="AR42" i="119"/>
  <c r="AS42" i="119"/>
  <c r="AX42" i="119"/>
  <c r="AY42" i="119"/>
  <c r="BB42" i="119" s="1"/>
  <c r="BA42" i="119"/>
  <c r="L45" i="119"/>
  <c r="N45" i="119" s="1"/>
  <c r="AO45" i="119"/>
  <c r="E45" i="119" s="1"/>
  <c r="AQ45" i="119"/>
  <c r="AR45" i="119"/>
  <c r="AS45" i="119"/>
  <c r="AX45" i="119"/>
  <c r="AY45" i="119"/>
  <c r="BB45" i="119" s="1"/>
  <c r="BA45" i="119"/>
  <c r="L48" i="119"/>
  <c r="N48" i="119" s="1"/>
  <c r="BG48" i="119" s="1"/>
  <c r="AO48" i="119"/>
  <c r="E48" i="119" s="1"/>
  <c r="AQ48" i="119"/>
  <c r="AR48" i="119"/>
  <c r="AS48" i="119"/>
  <c r="AX48" i="119"/>
  <c r="AY48" i="119"/>
  <c r="BB48" i="119" s="1"/>
  <c r="BA48" i="119"/>
  <c r="L51" i="119"/>
  <c r="N51" i="119" s="1"/>
  <c r="BG51" i="119" s="1"/>
  <c r="AO51" i="119"/>
  <c r="E51" i="119" s="1"/>
  <c r="AP51" i="119"/>
  <c r="AQ51" i="119"/>
  <c r="AR51" i="119"/>
  <c r="AS51" i="119"/>
  <c r="AX51" i="119"/>
  <c r="AY51" i="119"/>
  <c r="BB51" i="119" s="1"/>
  <c r="BA51" i="119"/>
  <c r="L18" i="118"/>
  <c r="N18" i="118" s="1"/>
  <c r="AK18" i="118"/>
  <c r="E18" i="118" s="1"/>
  <c r="AM18" i="118"/>
  <c r="AN18" i="118"/>
  <c r="AO18" i="118"/>
  <c r="AT18" i="118"/>
  <c r="AU18" i="118"/>
  <c r="AX18" i="118" s="1"/>
  <c r="AW18" i="118"/>
  <c r="L21" i="118"/>
  <c r="N21" i="118" s="1"/>
  <c r="AK21" i="118"/>
  <c r="E21" i="118" s="1"/>
  <c r="AM21" i="118"/>
  <c r="AN21" i="118"/>
  <c r="AO21" i="118"/>
  <c r="AT21" i="118"/>
  <c r="AU21" i="118"/>
  <c r="AX21" i="118" s="1"/>
  <c r="AW21" i="118"/>
  <c r="L24" i="118"/>
  <c r="N24" i="118" s="1"/>
  <c r="AK24" i="118"/>
  <c r="E24" i="118" s="1"/>
  <c r="AM24" i="118"/>
  <c r="AN24" i="118"/>
  <c r="AO24" i="118"/>
  <c r="AT24" i="118"/>
  <c r="AU24" i="118"/>
  <c r="AX24" i="118" s="1"/>
  <c r="AW24" i="118"/>
  <c r="L27" i="118"/>
  <c r="N27" i="118" s="1"/>
  <c r="AK27" i="118"/>
  <c r="E27" i="118" s="1"/>
  <c r="AM27" i="118"/>
  <c r="AN27" i="118"/>
  <c r="AO27" i="118"/>
  <c r="AT27" i="118"/>
  <c r="AU27" i="118"/>
  <c r="AX27" i="118" s="1"/>
  <c r="AW27" i="118"/>
  <c r="L30" i="118"/>
  <c r="N30" i="118" s="1"/>
  <c r="AK30" i="118"/>
  <c r="E30" i="118" s="1"/>
  <c r="AL30" i="118"/>
  <c r="H30" i="118" s="1"/>
  <c r="AM30" i="118"/>
  <c r="AN30" i="118"/>
  <c r="AO30" i="118"/>
  <c r="AT30" i="118"/>
  <c r="AU30" i="118"/>
  <c r="AX30" i="118" s="1"/>
  <c r="AW30" i="118"/>
  <c r="L33" i="118"/>
  <c r="N33" i="118"/>
  <c r="AK33" i="118"/>
  <c r="E33" i="118" s="1"/>
  <c r="AM33" i="118"/>
  <c r="AN33" i="118"/>
  <c r="AO33" i="118"/>
  <c r="AT33" i="118"/>
  <c r="AU33" i="118"/>
  <c r="AX33" i="118" s="1"/>
  <c r="AW33" i="118"/>
  <c r="L36" i="118"/>
  <c r="N36" i="118" s="1"/>
  <c r="AK36" i="118"/>
  <c r="E36" i="118" s="1"/>
  <c r="AM36" i="118"/>
  <c r="AN36" i="118"/>
  <c r="AO36" i="118"/>
  <c r="AT36" i="118"/>
  <c r="AU36" i="118"/>
  <c r="AX36" i="118" s="1"/>
  <c r="AW36" i="118"/>
  <c r="L39" i="118"/>
  <c r="N39" i="118" s="1"/>
  <c r="AK39" i="118"/>
  <c r="E39" i="118" s="1"/>
  <c r="AL39" i="118"/>
  <c r="H39" i="118" s="1"/>
  <c r="AM39" i="118"/>
  <c r="AN39" i="118"/>
  <c r="AO39" i="118"/>
  <c r="AT39" i="118"/>
  <c r="AU39" i="118"/>
  <c r="AX39" i="118" s="1"/>
  <c r="AW39" i="118"/>
  <c r="L42" i="118"/>
  <c r="N42" i="118"/>
  <c r="AK42" i="118"/>
  <c r="E42" i="118" s="1"/>
  <c r="AL42" i="118"/>
  <c r="H42" i="118" s="1"/>
  <c r="AM42" i="118"/>
  <c r="AN42" i="118"/>
  <c r="AO42" i="118"/>
  <c r="AT42" i="118"/>
  <c r="AU42" i="118"/>
  <c r="AX42" i="118" s="1"/>
  <c r="AW42" i="118"/>
  <c r="L45" i="118"/>
  <c r="N45" i="118"/>
  <c r="AK45" i="118"/>
  <c r="E45" i="118" s="1"/>
  <c r="AM45" i="118"/>
  <c r="AN45" i="118"/>
  <c r="AO45" i="118"/>
  <c r="AT45" i="118"/>
  <c r="AU45" i="118"/>
  <c r="AX45" i="118" s="1"/>
  <c r="AW45" i="118"/>
  <c r="L48" i="118"/>
  <c r="N48" i="118" s="1"/>
  <c r="AK48" i="118"/>
  <c r="E48" i="118" s="1"/>
  <c r="AM48" i="118"/>
  <c r="AN48" i="118"/>
  <c r="AO48" i="118"/>
  <c r="AT48" i="118"/>
  <c r="AU48" i="118"/>
  <c r="AX48" i="118" s="1"/>
  <c r="AW48" i="118"/>
  <c r="L51" i="118"/>
  <c r="N51" i="118" s="1"/>
  <c r="AK51" i="118"/>
  <c r="E51" i="118" s="1"/>
  <c r="AL51" i="118"/>
  <c r="H51" i="118" s="1"/>
  <c r="AM51" i="118"/>
  <c r="AN51" i="118"/>
  <c r="AO51" i="118"/>
  <c r="AT51" i="118"/>
  <c r="AU51" i="118"/>
  <c r="AX51" i="118" s="1"/>
  <c r="AW51" i="118"/>
  <c r="L18" i="117"/>
  <c r="N18" i="117" s="1"/>
  <c r="AO18" i="117"/>
  <c r="E18" i="117" s="1"/>
  <c r="AQ18" i="117"/>
  <c r="AR18" i="117"/>
  <c r="AS18" i="117"/>
  <c r="AX18" i="117"/>
  <c r="AY18" i="117"/>
  <c r="BB18" i="117" s="1"/>
  <c r="BA18" i="117"/>
  <c r="L21" i="117"/>
  <c r="N21" i="117" s="1"/>
  <c r="AO21" i="117"/>
  <c r="E21" i="117" s="1"/>
  <c r="AQ21" i="117"/>
  <c r="AR21" i="117"/>
  <c r="AS21" i="117"/>
  <c r="AX21" i="117"/>
  <c r="AY21" i="117"/>
  <c r="BB21" i="117" s="1"/>
  <c r="BA21" i="117"/>
  <c r="L24" i="117"/>
  <c r="N24" i="117" s="1"/>
  <c r="BG24" i="117" s="1"/>
  <c r="AO24" i="117"/>
  <c r="E24" i="117" s="1"/>
  <c r="AP24" i="117"/>
  <c r="H24" i="117" s="1"/>
  <c r="AQ24" i="117"/>
  <c r="AR24" i="117"/>
  <c r="AS24" i="117"/>
  <c r="AX24" i="117"/>
  <c r="AY24" i="117"/>
  <c r="BB24" i="117" s="1"/>
  <c r="BA24" i="117"/>
  <c r="L27" i="117"/>
  <c r="N27" i="117" s="1"/>
  <c r="AO27" i="117"/>
  <c r="E27" i="117" s="1"/>
  <c r="AP27" i="117"/>
  <c r="H27" i="117" s="1"/>
  <c r="AQ27" i="117"/>
  <c r="AR27" i="117"/>
  <c r="AS27" i="117"/>
  <c r="AX27" i="117"/>
  <c r="AY27" i="117"/>
  <c r="BB27" i="117" s="1"/>
  <c r="BA27" i="117"/>
  <c r="L30" i="117"/>
  <c r="N30" i="117"/>
  <c r="BG30" i="117" s="1"/>
  <c r="AO30" i="117"/>
  <c r="E30" i="117" s="1"/>
  <c r="AP30" i="117"/>
  <c r="H30" i="117" s="1"/>
  <c r="AQ30" i="117"/>
  <c r="AR30" i="117"/>
  <c r="AS30" i="117"/>
  <c r="AX30" i="117"/>
  <c r="AY30" i="117"/>
  <c r="BB30" i="117" s="1"/>
  <c r="BA30" i="117"/>
  <c r="L33" i="117"/>
  <c r="N33" i="117"/>
  <c r="AO33" i="117"/>
  <c r="E33" i="117" s="1"/>
  <c r="AQ33" i="117"/>
  <c r="AR33" i="117"/>
  <c r="AS33" i="117"/>
  <c r="AX33" i="117"/>
  <c r="AY33" i="117"/>
  <c r="BB33" i="117" s="1"/>
  <c r="BA33" i="117"/>
  <c r="L36" i="117"/>
  <c r="N36" i="117"/>
  <c r="BG36" i="117" s="1"/>
  <c r="AO36" i="117"/>
  <c r="E36" i="117" s="1"/>
  <c r="AP36" i="117"/>
  <c r="H36" i="117" s="1"/>
  <c r="AQ36" i="117"/>
  <c r="AR36" i="117"/>
  <c r="AS36" i="117"/>
  <c r="AX36" i="117"/>
  <c r="AY36" i="117"/>
  <c r="BB36" i="117" s="1"/>
  <c r="BA36" i="117"/>
  <c r="L39" i="117"/>
  <c r="N39" i="117" s="1"/>
  <c r="AO39" i="117"/>
  <c r="E39" i="117" s="1"/>
  <c r="AP39" i="117"/>
  <c r="AQ39" i="117"/>
  <c r="AR39" i="117"/>
  <c r="AS39" i="117"/>
  <c r="AX39" i="117"/>
  <c r="AY39" i="117"/>
  <c r="BB39" i="117" s="1"/>
  <c r="BA39" i="117"/>
  <c r="L42" i="117"/>
  <c r="N42" i="117" s="1"/>
  <c r="AO42" i="117"/>
  <c r="E42" i="117" s="1"/>
  <c r="AQ42" i="117"/>
  <c r="AR42" i="117"/>
  <c r="AS42" i="117"/>
  <c r="AX42" i="117"/>
  <c r="AY42" i="117"/>
  <c r="BB42" i="117" s="1"/>
  <c r="BA42" i="117"/>
  <c r="L45" i="117"/>
  <c r="N45" i="117" s="1"/>
  <c r="AO45" i="117"/>
  <c r="E45" i="117" s="1"/>
  <c r="AQ45" i="117"/>
  <c r="AR45" i="117"/>
  <c r="AS45" i="117"/>
  <c r="AX45" i="117"/>
  <c r="AY45" i="117"/>
  <c r="BB45" i="117" s="1"/>
  <c r="BA45" i="117"/>
  <c r="L48" i="117"/>
  <c r="N48" i="117" s="1"/>
  <c r="BG48" i="117" s="1"/>
  <c r="AO48" i="117"/>
  <c r="E48" i="117" s="1"/>
  <c r="AP48" i="117"/>
  <c r="AQ48" i="117"/>
  <c r="AR48" i="117"/>
  <c r="AS48" i="117"/>
  <c r="AX48" i="117"/>
  <c r="AY48" i="117"/>
  <c r="BB48" i="117" s="1"/>
  <c r="BA48" i="117"/>
  <c r="L51" i="117"/>
  <c r="N51" i="117" s="1"/>
  <c r="AO51" i="117"/>
  <c r="E51" i="117" s="1"/>
  <c r="AQ51" i="117"/>
  <c r="AR51" i="117"/>
  <c r="AS51" i="117"/>
  <c r="AX51" i="117"/>
  <c r="AY51" i="117"/>
  <c r="BB51" i="117" s="1"/>
  <c r="BA51" i="117"/>
  <c r="L18" i="116"/>
  <c r="N18" i="116" s="1"/>
  <c r="AK18" i="116"/>
  <c r="E18" i="116" s="1"/>
  <c r="AM18" i="116"/>
  <c r="AN18" i="116"/>
  <c r="AO18" i="116"/>
  <c r="AT18" i="116"/>
  <c r="AU18" i="116"/>
  <c r="AX18" i="116" s="1"/>
  <c r="AW18" i="116"/>
  <c r="L21" i="116"/>
  <c r="N21" i="116" s="1"/>
  <c r="AK21" i="116"/>
  <c r="E21" i="116" s="1"/>
  <c r="AM21" i="116"/>
  <c r="AN21" i="116"/>
  <c r="AO21" i="116"/>
  <c r="AT21" i="116"/>
  <c r="AU21" i="116"/>
  <c r="AX21" i="116" s="1"/>
  <c r="AW21" i="116"/>
  <c r="L24" i="116"/>
  <c r="N24" i="116"/>
  <c r="AK24" i="116"/>
  <c r="E24" i="116" s="1"/>
  <c r="AL24" i="116"/>
  <c r="H24" i="116" s="1"/>
  <c r="AM24" i="116"/>
  <c r="AN24" i="116"/>
  <c r="AP24" i="116" s="1"/>
  <c r="J24" i="116" s="1"/>
  <c r="AQ24" i="116" s="1"/>
  <c r="AO24" i="116"/>
  <c r="AT24" i="116"/>
  <c r="AU24" i="116"/>
  <c r="AX24" i="116" s="1"/>
  <c r="AW24" i="116"/>
  <c r="L27" i="116"/>
  <c r="N27" i="116" s="1"/>
  <c r="AK27" i="116"/>
  <c r="E27" i="116" s="1"/>
  <c r="AM27" i="116"/>
  <c r="AN27" i="116"/>
  <c r="AO27" i="116"/>
  <c r="AT27" i="116"/>
  <c r="AU27" i="116"/>
  <c r="AX27" i="116" s="1"/>
  <c r="AW27" i="116"/>
  <c r="L30" i="116"/>
  <c r="N30" i="116" s="1"/>
  <c r="AK30" i="116"/>
  <c r="E30" i="116" s="1"/>
  <c r="AL30" i="116"/>
  <c r="H30" i="116" s="1"/>
  <c r="AM30" i="116"/>
  <c r="AN30" i="116"/>
  <c r="AO30" i="116"/>
  <c r="AT30" i="116"/>
  <c r="AU30" i="116"/>
  <c r="AX30" i="116" s="1"/>
  <c r="AW30" i="116"/>
  <c r="L33" i="116"/>
  <c r="N33" i="116"/>
  <c r="AK33" i="116"/>
  <c r="E33" i="116" s="1"/>
  <c r="AM33" i="116"/>
  <c r="AN33" i="116"/>
  <c r="AO33" i="116"/>
  <c r="AT33" i="116"/>
  <c r="AU33" i="116"/>
  <c r="AX33" i="116" s="1"/>
  <c r="AW33" i="116"/>
  <c r="L36" i="116"/>
  <c r="N36" i="116" s="1"/>
  <c r="AK36" i="116"/>
  <c r="E36" i="116" s="1"/>
  <c r="AL36" i="116"/>
  <c r="H36" i="116" s="1"/>
  <c r="AM36" i="116"/>
  <c r="AN36" i="116"/>
  <c r="AO36" i="116"/>
  <c r="AT36" i="116"/>
  <c r="AU36" i="116"/>
  <c r="AX36" i="116" s="1"/>
  <c r="AW36" i="116"/>
  <c r="L39" i="116"/>
  <c r="N39" i="116" s="1"/>
  <c r="AK39" i="116"/>
  <c r="E39" i="116" s="1"/>
  <c r="AM39" i="116"/>
  <c r="AN39" i="116"/>
  <c r="AO39" i="116"/>
  <c r="AT39" i="116"/>
  <c r="AU39" i="116"/>
  <c r="AX39" i="116" s="1"/>
  <c r="AW39" i="116"/>
  <c r="L42" i="116"/>
  <c r="N42" i="116"/>
  <c r="AK42" i="116"/>
  <c r="E42" i="116" s="1"/>
  <c r="AM42" i="116"/>
  <c r="AN42" i="116"/>
  <c r="AO42" i="116"/>
  <c r="AT42" i="116"/>
  <c r="AU42" i="116"/>
  <c r="AX42" i="116" s="1"/>
  <c r="AW42" i="116"/>
  <c r="L45" i="116"/>
  <c r="N45" i="116" s="1"/>
  <c r="AK45" i="116"/>
  <c r="E45" i="116" s="1"/>
  <c r="AL45" i="116"/>
  <c r="H45" i="116" s="1"/>
  <c r="AM45" i="116"/>
  <c r="AN45" i="116"/>
  <c r="AO45" i="116"/>
  <c r="AT45" i="116"/>
  <c r="AU45" i="116"/>
  <c r="AX45" i="116" s="1"/>
  <c r="AW45" i="116"/>
  <c r="L48" i="116"/>
  <c r="N48" i="116"/>
  <c r="AK48" i="116"/>
  <c r="E48" i="116" s="1"/>
  <c r="AM48" i="116"/>
  <c r="AN48" i="116"/>
  <c r="AO48" i="116"/>
  <c r="AT48" i="116"/>
  <c r="AU48" i="116"/>
  <c r="AX48" i="116" s="1"/>
  <c r="AW48" i="116"/>
  <c r="L51" i="116"/>
  <c r="N51" i="116" s="1"/>
  <c r="AK51" i="116"/>
  <c r="E51" i="116" s="1"/>
  <c r="AM51" i="116"/>
  <c r="AN51" i="116"/>
  <c r="AO51" i="116"/>
  <c r="AT51" i="116"/>
  <c r="AU51" i="116"/>
  <c r="AX51" i="116" s="1"/>
  <c r="AW51" i="116"/>
  <c r="L18" i="115"/>
  <c r="N18" i="115" s="1"/>
  <c r="AK18" i="115"/>
  <c r="E18" i="115" s="1"/>
  <c r="AM18" i="115"/>
  <c r="AN18" i="115"/>
  <c r="AO18" i="115"/>
  <c r="AT18" i="115"/>
  <c r="AU18" i="115"/>
  <c r="AX18" i="115" s="1"/>
  <c r="AW18" i="115"/>
  <c r="L21" i="115"/>
  <c r="N21" i="115" s="1"/>
  <c r="AK21" i="115"/>
  <c r="E21" i="115" s="1"/>
  <c r="AM21" i="115"/>
  <c r="AN21" i="115"/>
  <c r="AO21" i="115"/>
  <c r="AT21" i="115"/>
  <c r="AU21" i="115"/>
  <c r="AX21" i="115" s="1"/>
  <c r="AW21" i="115"/>
  <c r="L24" i="115"/>
  <c r="N24" i="115"/>
  <c r="AK24" i="115"/>
  <c r="E24" i="115" s="1"/>
  <c r="BC24" i="115" s="1"/>
  <c r="AM24" i="115"/>
  <c r="AN24" i="115"/>
  <c r="AO24" i="115"/>
  <c r="AT24" i="115"/>
  <c r="AU24" i="115"/>
  <c r="AX24" i="115" s="1"/>
  <c r="AW24" i="115"/>
  <c r="L27" i="115"/>
  <c r="N27" i="115" s="1"/>
  <c r="AK27" i="115"/>
  <c r="E27" i="115" s="1"/>
  <c r="AL27" i="115"/>
  <c r="H27" i="115" s="1"/>
  <c r="AM27" i="115"/>
  <c r="AN27" i="115"/>
  <c r="AO27" i="115"/>
  <c r="AT27" i="115"/>
  <c r="AU27" i="115"/>
  <c r="AX27" i="115" s="1"/>
  <c r="AW27" i="115"/>
  <c r="L30" i="115"/>
  <c r="N30" i="115" s="1"/>
  <c r="AK30" i="115"/>
  <c r="E30" i="115" s="1"/>
  <c r="AM30" i="115"/>
  <c r="AN30" i="115"/>
  <c r="AO30" i="115"/>
  <c r="AT30" i="115"/>
  <c r="AU30" i="115"/>
  <c r="AX30" i="115" s="1"/>
  <c r="AW30" i="115"/>
  <c r="L33" i="115"/>
  <c r="N33" i="115"/>
  <c r="AK33" i="115"/>
  <c r="E33" i="115" s="1"/>
  <c r="AM33" i="115"/>
  <c r="AN33" i="115"/>
  <c r="AO33" i="115"/>
  <c r="AT33" i="115"/>
  <c r="AU33" i="115"/>
  <c r="AX33" i="115" s="1"/>
  <c r="AW33" i="115"/>
  <c r="L36" i="115"/>
  <c r="N36" i="115" s="1"/>
  <c r="AK36" i="115"/>
  <c r="E36" i="115" s="1"/>
  <c r="AM36" i="115"/>
  <c r="AN36" i="115"/>
  <c r="AO36" i="115"/>
  <c r="AT36" i="115"/>
  <c r="AU36" i="115"/>
  <c r="AX36" i="115" s="1"/>
  <c r="AW36" i="115"/>
  <c r="L39" i="115"/>
  <c r="N39" i="115" s="1"/>
  <c r="BC39" i="115" s="1"/>
  <c r="AK39" i="115"/>
  <c r="E39" i="115" s="1"/>
  <c r="AM39" i="115"/>
  <c r="AN39" i="115"/>
  <c r="AO39" i="115"/>
  <c r="AT39" i="115"/>
  <c r="AU39" i="115"/>
  <c r="AX39" i="115" s="1"/>
  <c r="AW39" i="115"/>
  <c r="L42" i="115"/>
  <c r="N42" i="115" s="1"/>
  <c r="AK42" i="115"/>
  <c r="E42" i="115" s="1"/>
  <c r="AM42" i="115"/>
  <c r="AN42" i="115"/>
  <c r="AO42" i="115"/>
  <c r="AT42" i="115"/>
  <c r="AU42" i="115"/>
  <c r="AX42" i="115" s="1"/>
  <c r="AW42" i="115"/>
  <c r="L45" i="115"/>
  <c r="N45" i="115" s="1"/>
  <c r="BC45" i="115" s="1"/>
  <c r="AK45" i="115"/>
  <c r="E45" i="115" s="1"/>
  <c r="AL45" i="115"/>
  <c r="AM45" i="115"/>
  <c r="AN45" i="115"/>
  <c r="AO45" i="115"/>
  <c r="AT45" i="115"/>
  <c r="AU45" i="115"/>
  <c r="AX45" i="115" s="1"/>
  <c r="AW45" i="115"/>
  <c r="L48" i="115"/>
  <c r="N48" i="115" s="1"/>
  <c r="AK48" i="115"/>
  <c r="E48" i="115" s="1"/>
  <c r="AM48" i="115"/>
  <c r="AN48" i="115"/>
  <c r="AO48" i="115"/>
  <c r="AT48" i="115"/>
  <c r="AU48" i="115"/>
  <c r="AX48" i="115" s="1"/>
  <c r="AW48" i="115"/>
  <c r="L51" i="115"/>
  <c r="N51" i="115" s="1"/>
  <c r="AK51" i="115"/>
  <c r="E51" i="115" s="1"/>
  <c r="AL51" i="115"/>
  <c r="AM51" i="115"/>
  <c r="AN51" i="115"/>
  <c r="AO51" i="115"/>
  <c r="AT51" i="115"/>
  <c r="AU51" i="115"/>
  <c r="AX51" i="115" s="1"/>
  <c r="AW51" i="115"/>
  <c r="BC51" i="115" l="1"/>
  <c r="AL39" i="115"/>
  <c r="AP39" i="115" s="1"/>
  <c r="J39" i="115" s="1"/>
  <c r="AQ39" i="115" s="1"/>
  <c r="BC30" i="115"/>
  <c r="BC18" i="115"/>
  <c r="BC36" i="115"/>
  <c r="AL33" i="115"/>
  <c r="H33" i="115" s="1"/>
  <c r="BC27" i="115"/>
  <c r="AL24" i="115"/>
  <c r="H24" i="115" s="1"/>
  <c r="AL48" i="116"/>
  <c r="H48" i="116" s="1"/>
  <c r="AP45" i="116"/>
  <c r="J45" i="116" s="1"/>
  <c r="AQ45" i="116" s="1"/>
  <c r="AR45" i="116" s="1"/>
  <c r="AS45" i="116" s="1"/>
  <c r="AV45" i="116" s="1"/>
  <c r="F45" i="116" s="1"/>
  <c r="AY45" i="116" s="1"/>
  <c r="G45" i="116" s="1"/>
  <c r="BA45" i="116" s="1"/>
  <c r="AL42" i="116"/>
  <c r="H42" i="116" s="1"/>
  <c r="AL33" i="116"/>
  <c r="H33" i="116" s="1"/>
  <c r="BB36" i="136"/>
  <c r="BD36" i="136" s="1"/>
  <c r="AY48" i="136"/>
  <c r="G48" i="136" s="1"/>
  <c r="BB48" i="136"/>
  <c r="BD48" i="136" s="1"/>
  <c r="AR39" i="133"/>
  <c r="AS39" i="133" s="1"/>
  <c r="AV39" i="133" s="1"/>
  <c r="F39" i="133" s="1"/>
  <c r="AY39" i="133" s="1"/>
  <c r="G39" i="133" s="1"/>
  <c r="I39" i="133"/>
  <c r="BB39" i="133"/>
  <c r="BD39" i="133" s="1"/>
  <c r="I51" i="133"/>
  <c r="AR51" i="133"/>
  <c r="AS51" i="133" s="1"/>
  <c r="AV51" i="133" s="1"/>
  <c r="F51" i="133" s="1"/>
  <c r="I27" i="133"/>
  <c r="AR27" i="133"/>
  <c r="AS27" i="133" s="1"/>
  <c r="AV27" i="133" s="1"/>
  <c r="F27" i="133" s="1"/>
  <c r="AY27" i="133" s="1"/>
  <c r="G27" i="133" s="1"/>
  <c r="AL24" i="118"/>
  <c r="H24" i="118" s="1"/>
  <c r="AL48" i="118"/>
  <c r="H48" i="118" s="1"/>
  <c r="AP42" i="118"/>
  <c r="J42" i="118" s="1"/>
  <c r="AQ42" i="118" s="1"/>
  <c r="AL36" i="118"/>
  <c r="H36" i="118" s="1"/>
  <c r="AP30" i="118"/>
  <c r="J30" i="118" s="1"/>
  <c r="AQ30" i="118" s="1"/>
  <c r="AL27" i="118"/>
  <c r="H27" i="118" s="1"/>
  <c r="AP42" i="117"/>
  <c r="AT39" i="117"/>
  <c r="J39" i="117" s="1"/>
  <c r="AU39" i="117" s="1"/>
  <c r="AP21" i="117"/>
  <c r="H21" i="117" s="1"/>
  <c r="BG18" i="117"/>
  <c r="BG21" i="117"/>
  <c r="AT30" i="117"/>
  <c r="J30" i="117" s="1"/>
  <c r="AU30" i="117" s="1"/>
  <c r="AP51" i="117"/>
  <c r="AT51" i="117" s="1"/>
  <c r="J51" i="117" s="1"/>
  <c r="AU51" i="117" s="1"/>
  <c r="BG33" i="117"/>
  <c r="AP18" i="117"/>
  <c r="H18" i="117" s="1"/>
  <c r="AP42" i="119"/>
  <c r="AT39" i="119"/>
  <c r="J39" i="119" s="1"/>
  <c r="AU39" i="119" s="1"/>
  <c r="BG27" i="119"/>
  <c r="AT51" i="119"/>
  <c r="J51" i="119" s="1"/>
  <c r="AU51" i="119" s="1"/>
  <c r="I51" i="119" s="1"/>
  <c r="AP33" i="119"/>
  <c r="H33" i="119" s="1"/>
  <c r="BG39" i="120"/>
  <c r="AP24" i="120"/>
  <c r="H24" i="120" s="1"/>
  <c r="AP18" i="120"/>
  <c r="H18" i="120" s="1"/>
  <c r="AT36" i="120"/>
  <c r="J36" i="120" s="1"/>
  <c r="AU36" i="120" s="1"/>
  <c r="I36" i="120" s="1"/>
  <c r="AT51" i="120"/>
  <c r="J51" i="120" s="1"/>
  <c r="AU51" i="120" s="1"/>
  <c r="AP48" i="120"/>
  <c r="H48" i="120" s="1"/>
  <c r="AP36" i="120"/>
  <c r="H36" i="120" s="1"/>
  <c r="AT33" i="120"/>
  <c r="J33" i="120" s="1"/>
  <c r="AU33" i="120" s="1"/>
  <c r="AV33" i="120" s="1"/>
  <c r="AW33" i="120" s="1"/>
  <c r="AZ33" i="120" s="1"/>
  <c r="F33" i="120" s="1"/>
  <c r="BC33" i="120" s="1"/>
  <c r="G33" i="120" s="1"/>
  <c r="BE33" i="120" s="1"/>
  <c r="AP30" i="120"/>
  <c r="H30" i="120" s="1"/>
  <c r="BG24" i="120"/>
  <c r="BG21" i="120"/>
  <c r="AP45" i="120"/>
  <c r="H45" i="120" s="1"/>
  <c r="AP27" i="120"/>
  <c r="H27" i="120" s="1"/>
  <c r="AP21" i="120"/>
  <c r="H21" i="120" s="1"/>
  <c r="AT18" i="120"/>
  <c r="J18" i="120" s="1"/>
  <c r="AU18" i="120" s="1"/>
  <c r="I18" i="120" s="1"/>
  <c r="AP39" i="121"/>
  <c r="BG30" i="121"/>
  <c r="AP24" i="121"/>
  <c r="H24" i="121" s="1"/>
  <c r="AP51" i="121"/>
  <c r="BG21" i="121"/>
  <c r="AP48" i="121"/>
  <c r="AT48" i="121" s="1"/>
  <c r="J48" i="121" s="1"/>
  <c r="AU48" i="121" s="1"/>
  <c r="AP30" i="121"/>
  <c r="H30" i="121" s="1"/>
  <c r="BG24" i="121"/>
  <c r="AP18" i="121"/>
  <c r="H18" i="121" s="1"/>
  <c r="AP48" i="122"/>
  <c r="H48" i="122" s="1"/>
  <c r="AP42" i="122"/>
  <c r="H42" i="122" s="1"/>
  <c r="AT18" i="122"/>
  <c r="J18" i="122" s="1"/>
  <c r="AU18" i="122" s="1"/>
  <c r="BG42" i="122"/>
  <c r="BG21" i="122"/>
  <c r="AP45" i="122"/>
  <c r="H45" i="122" s="1"/>
  <c r="BG39" i="122"/>
  <c r="AP24" i="122"/>
  <c r="H24" i="122" s="1"/>
  <c r="AP18" i="122"/>
  <c r="H18" i="122" s="1"/>
  <c r="BC33" i="123"/>
  <c r="BC24" i="123"/>
  <c r="BC45" i="123"/>
  <c r="AP51" i="124"/>
  <c r="J51" i="124" s="1"/>
  <c r="AQ51" i="124" s="1"/>
  <c r="AP39" i="124"/>
  <c r="J39" i="124" s="1"/>
  <c r="AQ39" i="124" s="1"/>
  <c r="I39" i="124" s="1"/>
  <c r="AL36" i="124"/>
  <c r="H36" i="124" s="1"/>
  <c r="AP33" i="124"/>
  <c r="J33" i="124" s="1"/>
  <c r="AQ33" i="124" s="1"/>
  <c r="AR33" i="124" s="1"/>
  <c r="AS33" i="124" s="1"/>
  <c r="AV33" i="124" s="1"/>
  <c r="F33" i="124" s="1"/>
  <c r="AY33" i="124" s="1"/>
  <c r="G33" i="124" s="1"/>
  <c r="AL27" i="124"/>
  <c r="H27" i="124" s="1"/>
  <c r="AL21" i="124"/>
  <c r="H21" i="124" s="1"/>
  <c r="AL45" i="125"/>
  <c r="H45" i="125" s="1"/>
  <c r="BC42" i="125"/>
  <c r="AL39" i="125"/>
  <c r="H39" i="125" s="1"/>
  <c r="BC36" i="125"/>
  <c r="AL33" i="125"/>
  <c r="H33" i="125" s="1"/>
  <c r="AL27" i="125"/>
  <c r="H27" i="125" s="1"/>
  <c r="AL21" i="125"/>
  <c r="H21" i="125" s="1"/>
  <c r="AL18" i="125"/>
  <c r="H18" i="125" s="1"/>
  <c r="BC51" i="126"/>
  <c r="BC30" i="126"/>
  <c r="AL48" i="126"/>
  <c r="H48" i="126" s="1"/>
  <c r="AL39" i="126"/>
  <c r="H39" i="126" s="1"/>
  <c r="BC27" i="126"/>
  <c r="AL39" i="127"/>
  <c r="H39" i="127" s="1"/>
  <c r="AL36" i="127"/>
  <c r="H36" i="127" s="1"/>
  <c r="AP30" i="127"/>
  <c r="J30" i="127" s="1"/>
  <c r="AQ30" i="127" s="1"/>
  <c r="AL24" i="127"/>
  <c r="H24" i="127" s="1"/>
  <c r="AL42" i="128"/>
  <c r="AL30" i="128"/>
  <c r="H30" i="128" s="1"/>
  <c r="AP21" i="128"/>
  <c r="J21" i="128" s="1"/>
  <c r="AQ21" i="128" s="1"/>
  <c r="BC24" i="128"/>
  <c r="BC18" i="128"/>
  <c r="AL48" i="128"/>
  <c r="AP45" i="128"/>
  <c r="J45" i="128" s="1"/>
  <c r="AQ45" i="128" s="1"/>
  <c r="BC42" i="128"/>
  <c r="BC30" i="128"/>
  <c r="AL21" i="128"/>
  <c r="H21" i="128" s="1"/>
  <c r="AY18" i="135"/>
  <c r="G18" i="135" s="1"/>
  <c r="BB18" i="135"/>
  <c r="BD18" i="135" s="1"/>
  <c r="AV45" i="134"/>
  <c r="AW45" i="134" s="1"/>
  <c r="AZ45" i="134" s="1"/>
  <c r="F45" i="134" s="1"/>
  <c r="BC45" i="134" s="1"/>
  <c r="G45" i="134" s="1"/>
  <c r="BF45" i="134"/>
  <c r="BH45" i="134" s="1"/>
  <c r="I45" i="134"/>
  <c r="AV30" i="134"/>
  <c r="AW30" i="134" s="1"/>
  <c r="AZ30" i="134" s="1"/>
  <c r="F30" i="134" s="1"/>
  <c r="I30" i="134"/>
  <c r="AV24" i="134"/>
  <c r="AW24" i="134" s="1"/>
  <c r="AZ24" i="134" s="1"/>
  <c r="F24" i="134" s="1"/>
  <c r="BC24" i="134" s="1"/>
  <c r="G24" i="134" s="1"/>
  <c r="I24" i="134"/>
  <c r="BF24" i="134"/>
  <c r="BH24" i="134" s="1"/>
  <c r="AV27" i="134"/>
  <c r="AW27" i="134" s="1"/>
  <c r="AZ27" i="134" s="1"/>
  <c r="F27" i="134" s="1"/>
  <c r="BC27" i="134" s="1"/>
  <c r="G27" i="134" s="1"/>
  <c r="I27" i="134"/>
  <c r="BF27" i="134"/>
  <c r="BH27" i="134" s="1"/>
  <c r="BB27" i="131"/>
  <c r="BD27" i="131" s="1"/>
  <c r="AY21" i="137"/>
  <c r="G21" i="137" s="1"/>
  <c r="BB21" i="137"/>
  <c r="BD21" i="137" s="1"/>
  <c r="BB36" i="137"/>
  <c r="BD36" i="137" s="1"/>
  <c r="BE30" i="140"/>
  <c r="BD30" i="140"/>
  <c r="BD21" i="140"/>
  <c r="BE21" i="140"/>
  <c r="I30" i="130"/>
  <c r="BB30" i="130"/>
  <c r="BB39" i="138"/>
  <c r="BD39" i="138" s="1"/>
  <c r="BB27" i="138"/>
  <c r="BD27" i="138" s="1"/>
  <c r="BB21" i="138"/>
  <c r="BD21" i="138" s="1"/>
  <c r="BC42" i="139"/>
  <c r="G42" i="139" s="1"/>
  <c r="BF42" i="139"/>
  <c r="BH42" i="139" s="1"/>
  <c r="BF33" i="139"/>
  <c r="BH33" i="139" s="1"/>
  <c r="BF51" i="139"/>
  <c r="BH51" i="139" s="1"/>
  <c r="BC24" i="139"/>
  <c r="G24" i="139" s="1"/>
  <c r="BF24" i="139"/>
  <c r="BH24" i="139" s="1"/>
  <c r="BE48" i="139"/>
  <c r="BD48" i="139"/>
  <c r="BF48" i="139"/>
  <c r="BH48" i="139" s="1"/>
  <c r="BD51" i="132"/>
  <c r="BF51" i="132"/>
  <c r="BH51" i="132" s="1"/>
  <c r="BF36" i="132"/>
  <c r="BH36" i="132" s="1"/>
  <c r="I36" i="132"/>
  <c r="BE21" i="132"/>
  <c r="I24" i="132"/>
  <c r="AV24" i="132"/>
  <c r="AW24" i="132" s="1"/>
  <c r="AZ24" i="132" s="1"/>
  <c r="F24" i="132" s="1"/>
  <c r="BC24" i="132" s="1"/>
  <c r="G24" i="132" s="1"/>
  <c r="AV39" i="132"/>
  <c r="AW39" i="132" s="1"/>
  <c r="AZ39" i="132" s="1"/>
  <c r="F39" i="132" s="1"/>
  <c r="I39" i="132"/>
  <c r="AV45" i="132"/>
  <c r="AW45" i="132" s="1"/>
  <c r="AZ45" i="132" s="1"/>
  <c r="F45" i="132" s="1"/>
  <c r="I45" i="132"/>
  <c r="I30" i="132"/>
  <c r="AV30" i="132"/>
  <c r="AW30" i="132" s="1"/>
  <c r="AZ30" i="132" s="1"/>
  <c r="F30" i="132" s="1"/>
  <c r="BC30" i="132" s="1"/>
  <c r="G30" i="132" s="1"/>
  <c r="I27" i="132"/>
  <c r="AV27" i="132"/>
  <c r="AW27" i="132" s="1"/>
  <c r="AZ27" i="132" s="1"/>
  <c r="F27" i="132" s="1"/>
  <c r="I42" i="132"/>
  <c r="AV42" i="132"/>
  <c r="AW42" i="132" s="1"/>
  <c r="AZ42" i="132" s="1"/>
  <c r="F42" i="132" s="1"/>
  <c r="BD18" i="132"/>
  <c r="BF18" i="132"/>
  <c r="BH18" i="132" s="1"/>
  <c r="BC39" i="139"/>
  <c r="G39" i="139" s="1"/>
  <c r="BF39" i="139"/>
  <c r="BH39" i="139" s="1"/>
  <c r="BC45" i="139"/>
  <c r="G45" i="139" s="1"/>
  <c r="BF45" i="139"/>
  <c r="BH45" i="139" s="1"/>
  <c r="BF21" i="139"/>
  <c r="BH21" i="139" s="1"/>
  <c r="BE33" i="139"/>
  <c r="BD33" i="139"/>
  <c r="BE51" i="139"/>
  <c r="BD51" i="139"/>
  <c r="BE27" i="139"/>
  <c r="BD27" i="139"/>
  <c r="BE21" i="139"/>
  <c r="BD21" i="139"/>
  <c r="BC18" i="139"/>
  <c r="G18" i="139" s="1"/>
  <c r="BF18" i="139"/>
  <c r="BH18" i="139" s="1"/>
  <c r="BA21" i="138"/>
  <c r="AZ21" i="138"/>
  <c r="AY51" i="138"/>
  <c r="G51" i="138" s="1"/>
  <c r="BB51" i="138"/>
  <c r="BD51" i="138" s="1"/>
  <c r="BA30" i="138"/>
  <c r="AZ30" i="138"/>
  <c r="AY36" i="138"/>
  <c r="G36" i="138" s="1"/>
  <c r="BB36" i="138"/>
  <c r="BD36" i="138" s="1"/>
  <c r="BA39" i="138"/>
  <c r="AZ39" i="138"/>
  <c r="BA33" i="138"/>
  <c r="AZ33" i="138"/>
  <c r="BA18" i="138"/>
  <c r="AZ18" i="138"/>
  <c r="BA27" i="138"/>
  <c r="AZ27" i="138"/>
  <c r="BB30" i="138"/>
  <c r="BD30" i="138" s="1"/>
  <c r="AY30" i="137"/>
  <c r="G30" i="137" s="1"/>
  <c r="BB30" i="137"/>
  <c r="BD30" i="137" s="1"/>
  <c r="BA36" i="137"/>
  <c r="AZ36" i="137"/>
  <c r="AY18" i="137"/>
  <c r="G18" i="137" s="1"/>
  <c r="BB18" i="137"/>
  <c r="BD18" i="137" s="1"/>
  <c r="AY21" i="136"/>
  <c r="G21" i="136" s="1"/>
  <c r="BB21" i="136"/>
  <c r="BD21" i="136" s="1"/>
  <c r="AY51" i="136"/>
  <c r="G51" i="136" s="1"/>
  <c r="BB51" i="136"/>
  <c r="BD51" i="136" s="1"/>
  <c r="AZ36" i="136"/>
  <c r="BA36" i="136"/>
  <c r="AZ18" i="136"/>
  <c r="BA18" i="136"/>
  <c r="BB18" i="136"/>
  <c r="BD18" i="136" s="1"/>
  <c r="BA33" i="136"/>
  <c r="AZ33" i="136"/>
  <c r="BA33" i="135"/>
  <c r="AZ33" i="135"/>
  <c r="AY21" i="135"/>
  <c r="G21" i="135" s="1"/>
  <c r="BB21" i="135"/>
  <c r="BD21" i="135" s="1"/>
  <c r="BB33" i="135"/>
  <c r="BD33" i="135" s="1"/>
  <c r="AY45" i="135"/>
  <c r="G45" i="135" s="1"/>
  <c r="BB45" i="135"/>
  <c r="BD45" i="135" s="1"/>
  <c r="AZ24" i="135"/>
  <c r="BA24" i="135"/>
  <c r="BA30" i="135"/>
  <c r="AZ30" i="135"/>
  <c r="I18" i="133"/>
  <c r="AR18" i="133"/>
  <c r="AS18" i="133" s="1"/>
  <c r="AV18" i="133" s="1"/>
  <c r="F18" i="133" s="1"/>
  <c r="AY18" i="133" s="1"/>
  <c r="G18" i="133" s="1"/>
  <c r="BB18" i="133"/>
  <c r="BD18" i="133" s="1"/>
  <c r="I39" i="131"/>
  <c r="AR39" i="131"/>
  <c r="AS39" i="131" s="1"/>
  <c r="AV39" i="131" s="1"/>
  <c r="F39" i="131" s="1"/>
  <c r="AY39" i="131" s="1"/>
  <c r="G39" i="131" s="1"/>
  <c r="BA51" i="131"/>
  <c r="AZ51" i="131"/>
  <c r="I33" i="131"/>
  <c r="AR33" i="131"/>
  <c r="AS33" i="131" s="1"/>
  <c r="AV33" i="131" s="1"/>
  <c r="F33" i="131" s="1"/>
  <c r="AY33" i="131" s="1"/>
  <c r="G33" i="131" s="1"/>
  <c r="BA42" i="131"/>
  <c r="AZ42" i="131"/>
  <c r="I18" i="131"/>
  <c r="AR18" i="131"/>
  <c r="AS18" i="131" s="1"/>
  <c r="AV18" i="131" s="1"/>
  <c r="F18" i="131" s="1"/>
  <c r="AY18" i="131" s="1"/>
  <c r="G18" i="131" s="1"/>
  <c r="I21" i="131"/>
  <c r="AR21" i="131"/>
  <c r="AS21" i="131" s="1"/>
  <c r="AV21" i="131" s="1"/>
  <c r="F21" i="131" s="1"/>
  <c r="BB51" i="131"/>
  <c r="BD51" i="131" s="1"/>
  <c r="I36" i="131"/>
  <c r="AR36" i="131"/>
  <c r="AS36" i="131" s="1"/>
  <c r="AV36" i="131" s="1"/>
  <c r="F36" i="131" s="1"/>
  <c r="AY36" i="131" s="1"/>
  <c r="G36" i="131" s="1"/>
  <c r="BB42" i="131"/>
  <c r="BD42" i="131" s="1"/>
  <c r="BB39" i="131"/>
  <c r="BD39" i="131" s="1"/>
  <c r="BA27" i="131"/>
  <c r="AZ27" i="131"/>
  <c r="I24" i="131"/>
  <c r="AR24" i="131"/>
  <c r="AS24" i="131" s="1"/>
  <c r="AV24" i="131" s="1"/>
  <c r="F24" i="131" s="1"/>
  <c r="I30" i="131"/>
  <c r="AR30" i="131"/>
  <c r="AS30" i="131" s="1"/>
  <c r="AV30" i="131" s="1"/>
  <c r="F30" i="131" s="1"/>
  <c r="BA45" i="131"/>
  <c r="AZ45" i="131"/>
  <c r="I48" i="131"/>
  <c r="AR48" i="131"/>
  <c r="AS48" i="131" s="1"/>
  <c r="AV48" i="131" s="1"/>
  <c r="F48" i="131" s="1"/>
  <c r="AR24" i="130"/>
  <c r="AS24" i="130" s="1"/>
  <c r="AV24" i="130" s="1"/>
  <c r="F24" i="130" s="1"/>
  <c r="I24" i="130"/>
  <c r="AR36" i="130"/>
  <c r="AS36" i="130" s="1"/>
  <c r="AV36" i="130" s="1"/>
  <c r="F36" i="130" s="1"/>
  <c r="I36" i="130"/>
  <c r="AR48" i="130"/>
  <c r="AS48" i="130" s="1"/>
  <c r="AV48" i="130" s="1"/>
  <c r="F48" i="130" s="1"/>
  <c r="I48" i="130"/>
  <c r="AZ42" i="130"/>
  <c r="BA42" i="130"/>
  <c r="AR21" i="130"/>
  <c r="AS21" i="130" s="1"/>
  <c r="AV21" i="130" s="1"/>
  <c r="F21" i="130" s="1"/>
  <c r="AY21" i="130" s="1"/>
  <c r="G21" i="130" s="1"/>
  <c r="I21" i="130"/>
  <c r="BC21" i="130"/>
  <c r="BC24" i="130"/>
  <c r="AR39" i="130"/>
  <c r="AS39" i="130" s="1"/>
  <c r="AV39" i="130" s="1"/>
  <c r="F39" i="130" s="1"/>
  <c r="AY39" i="130" s="1"/>
  <c r="G39" i="130" s="1"/>
  <c r="I39" i="130"/>
  <c r="AZ18" i="130"/>
  <c r="BA18" i="130"/>
  <c r="BC18" i="130"/>
  <c r="BD18" i="130" s="1"/>
  <c r="AR33" i="130"/>
  <c r="AS33" i="130" s="1"/>
  <c r="AV33" i="130" s="1"/>
  <c r="F33" i="130" s="1"/>
  <c r="AY33" i="130" s="1"/>
  <c r="G33" i="130" s="1"/>
  <c r="I33" i="130"/>
  <c r="BC36" i="130"/>
  <c r="BC30" i="130"/>
  <c r="BD30" i="130" s="1"/>
  <c r="AR45" i="130"/>
  <c r="AS45" i="130" s="1"/>
  <c r="AV45" i="130" s="1"/>
  <c r="F45" i="130" s="1"/>
  <c r="I45" i="130"/>
  <c r="BB39" i="130"/>
  <c r="BD39" i="130" s="1"/>
  <c r="BC27" i="130"/>
  <c r="BC48" i="130"/>
  <c r="BC42" i="130"/>
  <c r="BD42" i="130" s="1"/>
  <c r="BC33" i="130"/>
  <c r="BC45" i="130"/>
  <c r="AR27" i="130"/>
  <c r="AS27" i="130" s="1"/>
  <c r="AV27" i="130" s="1"/>
  <c r="F27" i="130" s="1"/>
  <c r="AY27" i="130" s="1"/>
  <c r="G27" i="130" s="1"/>
  <c r="I27" i="130"/>
  <c r="BC39" i="130"/>
  <c r="G30" i="130"/>
  <c r="BG45" i="119"/>
  <c r="BG33" i="119"/>
  <c r="AP48" i="119"/>
  <c r="H48" i="119" s="1"/>
  <c r="BG42" i="119"/>
  <c r="AP36" i="119"/>
  <c r="H36" i="119" s="1"/>
  <c r="AT33" i="119"/>
  <c r="J33" i="119" s="1"/>
  <c r="AU33" i="119" s="1"/>
  <c r="AP27" i="119"/>
  <c r="H27" i="119" s="1"/>
  <c r="BG24" i="119"/>
  <c r="AP21" i="119"/>
  <c r="H21" i="119" s="1"/>
  <c r="AT21" i="119"/>
  <c r="J21" i="119" s="1"/>
  <c r="AU21" i="119" s="1"/>
  <c r="AV21" i="119" s="1"/>
  <c r="AW21" i="119" s="1"/>
  <c r="AZ21" i="119" s="1"/>
  <c r="F21" i="119" s="1"/>
  <c r="BC21" i="119" s="1"/>
  <c r="G21" i="119" s="1"/>
  <c r="AP45" i="119"/>
  <c r="H45" i="119" s="1"/>
  <c r="AT42" i="119"/>
  <c r="J42" i="119" s="1"/>
  <c r="AU42" i="119" s="1"/>
  <c r="I42" i="119" s="1"/>
  <c r="AP30" i="119"/>
  <c r="H30" i="119" s="1"/>
  <c r="BG21" i="119"/>
  <c r="BG18" i="119"/>
  <c r="AP18" i="119"/>
  <c r="H18" i="119" s="1"/>
  <c r="BG42" i="120"/>
  <c r="BG48" i="120"/>
  <c r="BG45" i="120"/>
  <c r="BG30" i="120"/>
  <c r="AT27" i="120"/>
  <c r="J27" i="120" s="1"/>
  <c r="AU27" i="120" s="1"/>
  <c r="AV27" i="120" s="1"/>
  <c r="AW27" i="120" s="1"/>
  <c r="AZ27" i="120" s="1"/>
  <c r="F27" i="120" s="1"/>
  <c r="BC27" i="120" s="1"/>
  <c r="G27" i="120" s="1"/>
  <c r="BE27" i="120" s="1"/>
  <c r="AT24" i="120"/>
  <c r="J24" i="120" s="1"/>
  <c r="AU24" i="120" s="1"/>
  <c r="AV24" i="120" s="1"/>
  <c r="AW24" i="120" s="1"/>
  <c r="AZ24" i="120" s="1"/>
  <c r="F24" i="120" s="1"/>
  <c r="BC24" i="120" s="1"/>
  <c r="G24" i="120" s="1"/>
  <c r="BE24" i="120" s="1"/>
  <c r="AT21" i="120"/>
  <c r="J21" i="120" s="1"/>
  <c r="AU21" i="120" s="1"/>
  <c r="AV21" i="120" s="1"/>
  <c r="AW21" i="120" s="1"/>
  <c r="AZ21" i="120" s="1"/>
  <c r="F21" i="120" s="1"/>
  <c r="BC21" i="120" s="1"/>
  <c r="G21" i="120" s="1"/>
  <c r="BE21" i="120" s="1"/>
  <c r="AT48" i="120"/>
  <c r="J48" i="120" s="1"/>
  <c r="AU48" i="120" s="1"/>
  <c r="I48" i="120" s="1"/>
  <c r="AP42" i="120"/>
  <c r="H42" i="120" s="1"/>
  <c r="AP39" i="120"/>
  <c r="H39" i="120" s="1"/>
  <c r="BG36" i="120"/>
  <c r="BG33" i="120"/>
  <c r="AT30" i="120"/>
  <c r="J30" i="120" s="1"/>
  <c r="AU30" i="120" s="1"/>
  <c r="BG18" i="120"/>
  <c r="BG42" i="121"/>
  <c r="BG51" i="121"/>
  <c r="AP45" i="121"/>
  <c r="AT45" i="121" s="1"/>
  <c r="J45" i="121" s="1"/>
  <c r="AU45" i="121" s="1"/>
  <c r="BG39" i="121"/>
  <c r="AP33" i="121"/>
  <c r="H33" i="121" s="1"/>
  <c r="BG27" i="121"/>
  <c r="AT24" i="121"/>
  <c r="J24" i="121" s="1"/>
  <c r="AU24" i="121" s="1"/>
  <c r="AT51" i="121"/>
  <c r="J51" i="121" s="1"/>
  <c r="AU51" i="121" s="1"/>
  <c r="AP42" i="121"/>
  <c r="H42" i="121" s="1"/>
  <c r="AT39" i="121"/>
  <c r="J39" i="121" s="1"/>
  <c r="AU39" i="121" s="1"/>
  <c r="AP36" i="121"/>
  <c r="H36" i="121" s="1"/>
  <c r="BG33" i="121"/>
  <c r="AT30" i="121"/>
  <c r="J30" i="121" s="1"/>
  <c r="AU30" i="121" s="1"/>
  <c r="I30" i="121" s="1"/>
  <c r="AP21" i="121"/>
  <c r="H21" i="121" s="1"/>
  <c r="AT18" i="121"/>
  <c r="J18" i="121" s="1"/>
  <c r="AU18" i="121" s="1"/>
  <c r="AT48" i="117"/>
  <c r="J48" i="117" s="1"/>
  <c r="AU48" i="117" s="1"/>
  <c r="BG45" i="117"/>
  <c r="BG42" i="117"/>
  <c r="AT36" i="117"/>
  <c r="J36" i="117" s="1"/>
  <c r="AU36" i="117" s="1"/>
  <c r="AT21" i="117"/>
  <c r="J21" i="117" s="1"/>
  <c r="AU21" i="117" s="1"/>
  <c r="I21" i="117" s="1"/>
  <c r="BG51" i="117"/>
  <c r="AP45" i="117"/>
  <c r="AT45" i="117" s="1"/>
  <c r="J45" i="117" s="1"/>
  <c r="AU45" i="117" s="1"/>
  <c r="AT42" i="117"/>
  <c r="J42" i="117" s="1"/>
  <c r="AU42" i="117" s="1"/>
  <c r="BG39" i="117"/>
  <c r="AP33" i="117"/>
  <c r="H33" i="117" s="1"/>
  <c r="BG27" i="117"/>
  <c r="AT24" i="117"/>
  <c r="J24" i="117" s="1"/>
  <c r="AU24" i="117" s="1"/>
  <c r="AT18" i="117"/>
  <c r="J18" i="117" s="1"/>
  <c r="AU18" i="117" s="1"/>
  <c r="AV18" i="117" s="1"/>
  <c r="AW18" i="117" s="1"/>
  <c r="AZ18" i="117" s="1"/>
  <c r="F18" i="117" s="1"/>
  <c r="BC18" i="117" s="1"/>
  <c r="G18" i="117" s="1"/>
  <c r="AT42" i="122"/>
  <c r="J42" i="122" s="1"/>
  <c r="AU42" i="122" s="1"/>
  <c r="AV42" i="122" s="1"/>
  <c r="AW42" i="122" s="1"/>
  <c r="AZ42" i="122" s="1"/>
  <c r="F42" i="122" s="1"/>
  <c r="BC42" i="122" s="1"/>
  <c r="G42" i="122" s="1"/>
  <c r="BD42" i="122" s="1"/>
  <c r="BG51" i="122"/>
  <c r="AT48" i="122"/>
  <c r="J48" i="122" s="1"/>
  <c r="AU48" i="122" s="1"/>
  <c r="AT45" i="122"/>
  <c r="J45" i="122" s="1"/>
  <c r="AU45" i="122" s="1"/>
  <c r="AV45" i="122" s="1"/>
  <c r="AW45" i="122" s="1"/>
  <c r="AZ45" i="122" s="1"/>
  <c r="F45" i="122" s="1"/>
  <c r="BC45" i="122" s="1"/>
  <c r="G45" i="122" s="1"/>
  <c r="BG27" i="122"/>
  <c r="AT24" i="122"/>
  <c r="J24" i="122" s="1"/>
  <c r="AU24" i="122" s="1"/>
  <c r="AV24" i="122" s="1"/>
  <c r="AW24" i="122" s="1"/>
  <c r="AZ24" i="122" s="1"/>
  <c r="F24" i="122" s="1"/>
  <c r="BC24" i="122" s="1"/>
  <c r="G24" i="122" s="1"/>
  <c r="AT21" i="122"/>
  <c r="J21" i="122" s="1"/>
  <c r="AU21" i="122" s="1"/>
  <c r="AV21" i="122" s="1"/>
  <c r="AW21" i="122" s="1"/>
  <c r="AZ21" i="122" s="1"/>
  <c r="F21" i="122" s="1"/>
  <c r="BC21" i="122" s="1"/>
  <c r="G21" i="122" s="1"/>
  <c r="BD21" i="122" s="1"/>
  <c r="AT51" i="122"/>
  <c r="J51" i="122" s="1"/>
  <c r="AU51" i="122" s="1"/>
  <c r="AP39" i="122"/>
  <c r="H39" i="122" s="1"/>
  <c r="BG30" i="122"/>
  <c r="AT27" i="122"/>
  <c r="J27" i="122" s="1"/>
  <c r="AU27" i="122" s="1"/>
  <c r="I27" i="122" s="1"/>
  <c r="BG18" i="122"/>
  <c r="AP48" i="118"/>
  <c r="J48" i="118" s="1"/>
  <c r="AQ48" i="118" s="1"/>
  <c r="AP36" i="118"/>
  <c r="J36" i="118" s="1"/>
  <c r="AQ36" i="118" s="1"/>
  <c r="AP24" i="118"/>
  <c r="J24" i="118" s="1"/>
  <c r="AQ24" i="118" s="1"/>
  <c r="AP51" i="118"/>
  <c r="J51" i="118" s="1"/>
  <c r="AQ51" i="118" s="1"/>
  <c r="I51" i="118" s="1"/>
  <c r="AL45" i="118"/>
  <c r="H45" i="118" s="1"/>
  <c r="AP39" i="118"/>
  <c r="J39" i="118" s="1"/>
  <c r="AQ39" i="118" s="1"/>
  <c r="AL33" i="118"/>
  <c r="H33" i="118" s="1"/>
  <c r="AP27" i="118"/>
  <c r="J27" i="118" s="1"/>
  <c r="AQ27" i="118" s="1"/>
  <c r="I27" i="118" s="1"/>
  <c r="AL21" i="118"/>
  <c r="H21" i="118" s="1"/>
  <c r="BC36" i="123"/>
  <c r="BC39" i="123"/>
  <c r="BC21" i="123"/>
  <c r="BC51" i="123"/>
  <c r="BC27" i="123"/>
  <c r="BC18" i="123"/>
  <c r="AL48" i="124"/>
  <c r="H48" i="124" s="1"/>
  <c r="BC42" i="124"/>
  <c r="AL30" i="124"/>
  <c r="H30" i="124" s="1"/>
  <c r="BC24" i="124"/>
  <c r="BC48" i="124"/>
  <c r="AP45" i="124"/>
  <c r="J45" i="124" s="1"/>
  <c r="AQ45" i="124" s="1"/>
  <c r="BC30" i="124"/>
  <c r="AP27" i="124"/>
  <c r="J27" i="124" s="1"/>
  <c r="AQ27" i="124" s="1"/>
  <c r="AR27" i="124" s="1"/>
  <c r="AS27" i="124" s="1"/>
  <c r="AV27" i="124" s="1"/>
  <c r="F27" i="124" s="1"/>
  <c r="AP24" i="124"/>
  <c r="J24" i="124" s="1"/>
  <c r="AQ24" i="124" s="1"/>
  <c r="AR24" i="124" s="1"/>
  <c r="AS24" i="124" s="1"/>
  <c r="AV24" i="124" s="1"/>
  <c r="F24" i="124" s="1"/>
  <c r="AY24" i="124" s="1"/>
  <c r="G24" i="124" s="1"/>
  <c r="BA24" i="124" s="1"/>
  <c r="AP21" i="124"/>
  <c r="J21" i="124" s="1"/>
  <c r="AQ21" i="124" s="1"/>
  <c r="AR21" i="124" s="1"/>
  <c r="AS21" i="124" s="1"/>
  <c r="AV21" i="124" s="1"/>
  <c r="F21" i="124" s="1"/>
  <c r="AY21" i="124" s="1"/>
  <c r="G21" i="124" s="1"/>
  <c r="AZ21" i="124" s="1"/>
  <c r="AL42" i="124"/>
  <c r="H42" i="124" s="1"/>
  <c r="BC36" i="124"/>
  <c r="BC33" i="124"/>
  <c r="AP30" i="124"/>
  <c r="J30" i="124" s="1"/>
  <c r="AQ30" i="124" s="1"/>
  <c r="BC18" i="124"/>
  <c r="AP18" i="124"/>
  <c r="J18" i="124" s="1"/>
  <c r="AQ18" i="124" s="1"/>
  <c r="I18" i="124" s="1"/>
  <c r="AL48" i="115"/>
  <c r="H48" i="115" s="1"/>
  <c r="AP45" i="115"/>
  <c r="J45" i="115" s="1"/>
  <c r="AQ45" i="115" s="1"/>
  <c r="AR45" i="115" s="1"/>
  <c r="AS45" i="115" s="1"/>
  <c r="AV45" i="115" s="1"/>
  <c r="F45" i="115" s="1"/>
  <c r="AY45" i="115" s="1"/>
  <c r="G45" i="115" s="1"/>
  <c r="BC42" i="115"/>
  <c r="AL30" i="115"/>
  <c r="H30" i="115" s="1"/>
  <c r="AP48" i="115"/>
  <c r="J48" i="115" s="1"/>
  <c r="AQ48" i="115" s="1"/>
  <c r="BC21" i="115"/>
  <c r="AP24" i="115"/>
  <c r="J24" i="115" s="1"/>
  <c r="AQ24" i="115" s="1"/>
  <c r="AP51" i="115"/>
  <c r="J51" i="115" s="1"/>
  <c r="AQ51" i="115" s="1"/>
  <c r="AR51" i="115" s="1"/>
  <c r="AS51" i="115" s="1"/>
  <c r="AV51" i="115" s="1"/>
  <c r="F51" i="115" s="1"/>
  <c r="AY51" i="115" s="1"/>
  <c r="G51" i="115" s="1"/>
  <c r="BC48" i="115"/>
  <c r="AL42" i="115"/>
  <c r="AP42" i="115" s="1"/>
  <c r="J42" i="115" s="1"/>
  <c r="AQ42" i="115" s="1"/>
  <c r="AL36" i="115"/>
  <c r="H36" i="115" s="1"/>
  <c r="BC33" i="115"/>
  <c r="AL21" i="115"/>
  <c r="H21" i="115" s="1"/>
  <c r="AL18" i="115"/>
  <c r="H18" i="115" s="1"/>
  <c r="AL39" i="116"/>
  <c r="H39" i="116" s="1"/>
  <c r="BC33" i="116"/>
  <c r="BC30" i="116"/>
  <c r="AL21" i="116"/>
  <c r="H21" i="116" s="1"/>
  <c r="BC51" i="116"/>
  <c r="AP30" i="116"/>
  <c r="J30" i="116" s="1"/>
  <c r="AQ30" i="116" s="1"/>
  <c r="AR30" i="116" s="1"/>
  <c r="AS30" i="116" s="1"/>
  <c r="AV30" i="116" s="1"/>
  <c r="F30" i="116" s="1"/>
  <c r="AY30" i="116" s="1"/>
  <c r="G30" i="116" s="1"/>
  <c r="BA30" i="116" s="1"/>
  <c r="BC27" i="116"/>
  <c r="BC39" i="116"/>
  <c r="AP36" i="116"/>
  <c r="J36" i="116" s="1"/>
  <c r="AQ36" i="116" s="1"/>
  <c r="AP33" i="116"/>
  <c r="J33" i="116" s="1"/>
  <c r="AQ33" i="116" s="1"/>
  <c r="AR33" i="116" s="1"/>
  <c r="AS33" i="116" s="1"/>
  <c r="AV33" i="116" s="1"/>
  <c r="F33" i="116" s="1"/>
  <c r="AY33" i="116" s="1"/>
  <c r="G33" i="116" s="1"/>
  <c r="AZ33" i="116" s="1"/>
  <c r="AL51" i="116"/>
  <c r="H51" i="116" s="1"/>
  <c r="BC45" i="116"/>
  <c r="BC42" i="116"/>
  <c r="AP39" i="116"/>
  <c r="J39" i="116" s="1"/>
  <c r="AQ39" i="116" s="1"/>
  <c r="I39" i="116" s="1"/>
  <c r="AL27" i="116"/>
  <c r="H27" i="116" s="1"/>
  <c r="BC24" i="116"/>
  <c r="AP30" i="125"/>
  <c r="J30" i="125" s="1"/>
  <c r="AQ30" i="125" s="1"/>
  <c r="I30" i="125" s="1"/>
  <c r="AL48" i="125"/>
  <c r="H48" i="125" s="1"/>
  <c r="AP45" i="125"/>
  <c r="J45" i="125" s="1"/>
  <c r="AQ45" i="125" s="1"/>
  <c r="AR45" i="125" s="1"/>
  <c r="AS45" i="125" s="1"/>
  <c r="AV45" i="125" s="1"/>
  <c r="F45" i="125" s="1"/>
  <c r="AY45" i="125" s="1"/>
  <c r="G45" i="125" s="1"/>
  <c r="BA45" i="125" s="1"/>
  <c r="AL51" i="125"/>
  <c r="H51" i="125" s="1"/>
  <c r="BC48" i="125"/>
  <c r="AL42" i="125"/>
  <c r="H42" i="125" s="1"/>
  <c r="AP39" i="125"/>
  <c r="J39" i="125" s="1"/>
  <c r="AQ39" i="125" s="1"/>
  <c r="AR39" i="125" s="1"/>
  <c r="AS39" i="125" s="1"/>
  <c r="AV39" i="125" s="1"/>
  <c r="F39" i="125" s="1"/>
  <c r="AY39" i="125" s="1"/>
  <c r="G39" i="125" s="1"/>
  <c r="BA39" i="125" s="1"/>
  <c r="AL36" i="125"/>
  <c r="H36" i="125" s="1"/>
  <c r="AP33" i="125"/>
  <c r="J33" i="125" s="1"/>
  <c r="AQ33" i="125" s="1"/>
  <c r="AL30" i="125"/>
  <c r="H30" i="125" s="1"/>
  <c r="AP27" i="125"/>
  <c r="J27" i="125" s="1"/>
  <c r="AQ27" i="125" s="1"/>
  <c r="AR27" i="125" s="1"/>
  <c r="AS27" i="125" s="1"/>
  <c r="AV27" i="125" s="1"/>
  <c r="F27" i="125" s="1"/>
  <c r="AY27" i="125" s="1"/>
  <c r="G27" i="125" s="1"/>
  <c r="AL24" i="125"/>
  <c r="H24" i="125" s="1"/>
  <c r="AP21" i="125"/>
  <c r="J21" i="125" s="1"/>
  <c r="AQ21" i="125" s="1"/>
  <c r="AP27" i="126"/>
  <c r="J27" i="126" s="1"/>
  <c r="AQ27" i="126" s="1"/>
  <c r="AR27" i="126" s="1"/>
  <c r="AS27" i="126" s="1"/>
  <c r="AV27" i="126" s="1"/>
  <c r="F27" i="126" s="1"/>
  <c r="AY27" i="126" s="1"/>
  <c r="G27" i="126" s="1"/>
  <c r="BA27" i="126" s="1"/>
  <c r="BC42" i="126"/>
  <c r="BC39" i="126"/>
  <c r="AP36" i="126"/>
  <c r="J36" i="126" s="1"/>
  <c r="AQ36" i="126" s="1"/>
  <c r="BB36" i="126" s="1"/>
  <c r="BD36" i="126" s="1"/>
  <c r="AL24" i="126"/>
  <c r="H24" i="126" s="1"/>
  <c r="BC21" i="126"/>
  <c r="BC36" i="126"/>
  <c r="AL51" i="126"/>
  <c r="H51" i="126" s="1"/>
  <c r="BC48" i="126"/>
  <c r="AP45" i="126"/>
  <c r="J45" i="126" s="1"/>
  <c r="AQ45" i="126" s="1"/>
  <c r="AR45" i="126" s="1"/>
  <c r="AS45" i="126" s="1"/>
  <c r="AV45" i="126" s="1"/>
  <c r="F45" i="126" s="1"/>
  <c r="AY45" i="126" s="1"/>
  <c r="G45" i="126" s="1"/>
  <c r="AP42" i="126"/>
  <c r="J42" i="126" s="1"/>
  <c r="AQ42" i="126" s="1"/>
  <c r="AR42" i="126" s="1"/>
  <c r="AS42" i="126" s="1"/>
  <c r="AV42" i="126" s="1"/>
  <c r="F42" i="126" s="1"/>
  <c r="AY42" i="126" s="1"/>
  <c r="G42" i="126" s="1"/>
  <c r="AZ42" i="126" s="1"/>
  <c r="AP39" i="126"/>
  <c r="J39" i="126" s="1"/>
  <c r="AQ39" i="126" s="1"/>
  <c r="AR39" i="126" s="1"/>
  <c r="AS39" i="126" s="1"/>
  <c r="AV39" i="126" s="1"/>
  <c r="F39" i="126" s="1"/>
  <c r="AY39" i="126" s="1"/>
  <c r="G39" i="126" s="1"/>
  <c r="AZ39" i="126" s="1"/>
  <c r="AL33" i="126"/>
  <c r="H33" i="126" s="1"/>
  <c r="AL30" i="126"/>
  <c r="H30" i="126" s="1"/>
  <c r="AL27" i="126"/>
  <c r="H27" i="126" s="1"/>
  <c r="BC24" i="126"/>
  <c r="AP21" i="126"/>
  <c r="J21" i="126" s="1"/>
  <c r="AQ21" i="126" s="1"/>
  <c r="AR21" i="126" s="1"/>
  <c r="AS21" i="126" s="1"/>
  <c r="AV21" i="126" s="1"/>
  <c r="F21" i="126" s="1"/>
  <c r="AY21" i="126" s="1"/>
  <c r="G21" i="126" s="1"/>
  <c r="AL18" i="126"/>
  <c r="H18" i="126" s="1"/>
  <c r="AP18" i="126"/>
  <c r="J18" i="126" s="1"/>
  <c r="AQ18" i="126" s="1"/>
  <c r="AR18" i="126" s="1"/>
  <c r="AS18" i="126" s="1"/>
  <c r="AV18" i="126" s="1"/>
  <c r="F18" i="126" s="1"/>
  <c r="AY18" i="126" s="1"/>
  <c r="G18" i="126" s="1"/>
  <c r="AL48" i="127"/>
  <c r="H48" i="127" s="1"/>
  <c r="AP51" i="127"/>
  <c r="J51" i="127" s="1"/>
  <c r="AQ51" i="127" s="1"/>
  <c r="I51" i="127" s="1"/>
  <c r="AL51" i="127"/>
  <c r="H51" i="127" s="1"/>
  <c r="BC48" i="127"/>
  <c r="AL42" i="127"/>
  <c r="H42" i="127" s="1"/>
  <c r="AP33" i="127"/>
  <c r="J33" i="127" s="1"/>
  <c r="AQ33" i="127" s="1"/>
  <c r="AP27" i="127"/>
  <c r="J27" i="127" s="1"/>
  <c r="AQ27" i="127" s="1"/>
  <c r="AR27" i="127" s="1"/>
  <c r="AS27" i="127" s="1"/>
  <c r="AV27" i="127" s="1"/>
  <c r="F27" i="127" s="1"/>
  <c r="AY27" i="127" s="1"/>
  <c r="G27" i="127" s="1"/>
  <c r="AP21" i="127"/>
  <c r="J21" i="127" s="1"/>
  <c r="AQ21" i="127" s="1"/>
  <c r="AR21" i="127" s="1"/>
  <c r="AS21" i="127" s="1"/>
  <c r="AV21" i="127" s="1"/>
  <c r="F21" i="127" s="1"/>
  <c r="AY21" i="127" s="1"/>
  <c r="G21" i="127" s="1"/>
  <c r="AL45" i="127"/>
  <c r="H45" i="127" s="1"/>
  <c r="BC42" i="127"/>
  <c r="BC36" i="127"/>
  <c r="AP18" i="127"/>
  <c r="J18" i="127" s="1"/>
  <c r="AQ18" i="127" s="1"/>
  <c r="BC51" i="128"/>
  <c r="AP42" i="128"/>
  <c r="J42" i="128" s="1"/>
  <c r="AQ42" i="128" s="1"/>
  <c r="BC27" i="128"/>
  <c r="BC48" i="128"/>
  <c r="AP39" i="128"/>
  <c r="J39" i="128" s="1"/>
  <c r="AQ39" i="128" s="1"/>
  <c r="I39" i="128" s="1"/>
  <c r="BC33" i="128"/>
  <c r="AP30" i="128"/>
  <c r="J30" i="128" s="1"/>
  <c r="AQ30" i="128" s="1"/>
  <c r="BC39" i="128"/>
  <c r="AL51" i="128"/>
  <c r="AP51" i="128" s="1"/>
  <c r="J51" i="128" s="1"/>
  <c r="AQ51" i="128" s="1"/>
  <c r="AP48" i="128"/>
  <c r="J48" i="128" s="1"/>
  <c r="AQ48" i="128" s="1"/>
  <c r="AR48" i="128" s="1"/>
  <c r="AS48" i="128" s="1"/>
  <c r="AV48" i="128" s="1"/>
  <c r="F48" i="128" s="1"/>
  <c r="AY48" i="128" s="1"/>
  <c r="G48" i="128" s="1"/>
  <c r="AL39" i="128"/>
  <c r="AP33" i="128"/>
  <c r="J33" i="128" s="1"/>
  <c r="AQ33" i="128" s="1"/>
  <c r="I33" i="128" s="1"/>
  <c r="AL27" i="128"/>
  <c r="H27" i="128" s="1"/>
  <c r="AL24" i="128"/>
  <c r="H24" i="128" s="1"/>
  <c r="BC21" i="128"/>
  <c r="AL18" i="128"/>
  <c r="H18" i="128" s="1"/>
  <c r="I30" i="128"/>
  <c r="AR30" i="128"/>
  <c r="AS30" i="128" s="1"/>
  <c r="AV30" i="128" s="1"/>
  <c r="F30" i="128" s="1"/>
  <c r="AY30" i="128" s="1"/>
  <c r="G30" i="128" s="1"/>
  <c r="AR33" i="128"/>
  <c r="AS33" i="128" s="1"/>
  <c r="AV33" i="128" s="1"/>
  <c r="F33" i="128" s="1"/>
  <c r="AY33" i="128" s="1"/>
  <c r="G33" i="128" s="1"/>
  <c r="I45" i="128"/>
  <c r="AR45" i="128"/>
  <c r="AS45" i="128" s="1"/>
  <c r="AV45" i="128" s="1"/>
  <c r="F45" i="128" s="1"/>
  <c r="AY45" i="128" s="1"/>
  <c r="G45" i="128" s="1"/>
  <c r="I21" i="128"/>
  <c r="AR21" i="128"/>
  <c r="AS21" i="128" s="1"/>
  <c r="AV21" i="128" s="1"/>
  <c r="F21" i="128" s="1"/>
  <c r="AY21" i="128" s="1"/>
  <c r="G21" i="128" s="1"/>
  <c r="AR42" i="128"/>
  <c r="AS42" i="128" s="1"/>
  <c r="AV42" i="128" s="1"/>
  <c r="F42" i="128" s="1"/>
  <c r="AY42" i="128" s="1"/>
  <c r="G42" i="128" s="1"/>
  <c r="I36" i="128"/>
  <c r="H39" i="128"/>
  <c r="H48" i="128"/>
  <c r="H45" i="128"/>
  <c r="H42" i="128"/>
  <c r="AR36" i="128"/>
  <c r="AS36" i="128" s="1"/>
  <c r="AV36" i="128" s="1"/>
  <c r="F36" i="128" s="1"/>
  <c r="AY36" i="128" s="1"/>
  <c r="G36" i="128" s="1"/>
  <c r="BC24" i="127"/>
  <c r="BC18" i="127"/>
  <c r="I30" i="127"/>
  <c r="AR30" i="127"/>
  <c r="AS30" i="127" s="1"/>
  <c r="AV30" i="127" s="1"/>
  <c r="F30" i="127" s="1"/>
  <c r="AY30" i="127" s="1"/>
  <c r="G30" i="127" s="1"/>
  <c r="I18" i="127"/>
  <c r="AR18" i="127"/>
  <c r="AS18" i="127" s="1"/>
  <c r="AV18" i="127" s="1"/>
  <c r="F18" i="127" s="1"/>
  <c r="AY18" i="127" s="1"/>
  <c r="G18" i="127" s="1"/>
  <c r="BC33" i="127"/>
  <c r="BC27" i="127"/>
  <c r="BC21" i="127"/>
  <c r="BC30" i="127"/>
  <c r="BC51" i="127"/>
  <c r="BC45" i="127"/>
  <c r="BC39" i="127"/>
  <c r="I33" i="127"/>
  <c r="AR33" i="127"/>
  <c r="AS33" i="127" s="1"/>
  <c r="AV33" i="127" s="1"/>
  <c r="F33" i="127" s="1"/>
  <c r="AY33" i="127" s="1"/>
  <c r="G33" i="127" s="1"/>
  <c r="I27" i="127"/>
  <c r="BA45" i="126"/>
  <c r="AZ45" i="126"/>
  <c r="BA39" i="126"/>
  <c r="BC18" i="126"/>
  <c r="BB39" i="126"/>
  <c r="BD39" i="126" s="1"/>
  <c r="I21" i="126"/>
  <c r="I45" i="126"/>
  <c r="BB45" i="126"/>
  <c r="I36" i="126"/>
  <c r="I18" i="126"/>
  <c r="BC45" i="126"/>
  <c r="I42" i="126"/>
  <c r="BB42" i="126"/>
  <c r="BD42" i="126" s="1"/>
  <c r="AR36" i="126"/>
  <c r="AS36" i="126" s="1"/>
  <c r="AV36" i="126" s="1"/>
  <c r="F36" i="126" s="1"/>
  <c r="AY36" i="126" s="1"/>
  <c r="G36" i="126" s="1"/>
  <c r="BC33" i="126"/>
  <c r="BC30" i="125"/>
  <c r="BC18" i="125"/>
  <c r="BC33" i="125"/>
  <c r="BC27" i="125"/>
  <c r="BC21" i="125"/>
  <c r="BC24" i="125"/>
  <c r="BC51" i="125"/>
  <c r="BC45" i="125"/>
  <c r="BC39" i="125"/>
  <c r="I33" i="125"/>
  <c r="AR33" i="125"/>
  <c r="AS33" i="125" s="1"/>
  <c r="AV33" i="125" s="1"/>
  <c r="F33" i="125" s="1"/>
  <c r="AY33" i="125" s="1"/>
  <c r="G33" i="125" s="1"/>
  <c r="I21" i="125"/>
  <c r="AR21" i="125"/>
  <c r="AS21" i="125" s="1"/>
  <c r="AV21" i="125" s="1"/>
  <c r="F21" i="125" s="1"/>
  <c r="AY21" i="125" s="1"/>
  <c r="G21" i="125" s="1"/>
  <c r="BA21" i="124"/>
  <c r="I45" i="124"/>
  <c r="BB45" i="124"/>
  <c r="BD45" i="124" s="1"/>
  <c r="AR45" i="124"/>
  <c r="AS45" i="124" s="1"/>
  <c r="AV45" i="124" s="1"/>
  <c r="F45" i="124" s="1"/>
  <c r="AY45" i="124" s="1"/>
  <c r="G45" i="124" s="1"/>
  <c r="BA33" i="124"/>
  <c r="AZ33" i="124"/>
  <c r="I51" i="124"/>
  <c r="I30" i="124"/>
  <c r="AR39" i="124"/>
  <c r="AS39" i="124" s="1"/>
  <c r="AV39" i="124" s="1"/>
  <c r="F39" i="124" s="1"/>
  <c r="AY39" i="124" s="1"/>
  <c r="G39" i="124" s="1"/>
  <c r="I33" i="124"/>
  <c r="BB33" i="124"/>
  <c r="BD33" i="124" s="1"/>
  <c r="I21" i="124"/>
  <c r="BB21" i="124"/>
  <c r="BD21" i="124" s="1"/>
  <c r="AR51" i="124"/>
  <c r="AS51" i="124" s="1"/>
  <c r="AV51" i="124" s="1"/>
  <c r="F51" i="124" s="1"/>
  <c r="AY51" i="124" s="1"/>
  <c r="G51" i="124" s="1"/>
  <c r="AR30" i="124"/>
  <c r="AS30" i="124" s="1"/>
  <c r="AV30" i="124" s="1"/>
  <c r="F30" i="124" s="1"/>
  <c r="AY30" i="124" s="1"/>
  <c r="G30" i="124" s="1"/>
  <c r="BC27" i="124"/>
  <c r="AR18" i="124"/>
  <c r="AS18" i="124" s="1"/>
  <c r="AV18" i="124" s="1"/>
  <c r="F18" i="124" s="1"/>
  <c r="AY18" i="124" s="1"/>
  <c r="G18" i="124" s="1"/>
  <c r="AL51" i="123"/>
  <c r="AL48" i="123"/>
  <c r="AL45" i="123"/>
  <c r="AP45" i="123" s="1"/>
  <c r="J45" i="123" s="1"/>
  <c r="AQ45" i="123" s="1"/>
  <c r="AL42" i="123"/>
  <c r="AL39" i="123"/>
  <c r="AL36" i="123"/>
  <c r="AL33" i="123"/>
  <c r="AP33" i="123" s="1"/>
  <c r="J33" i="123" s="1"/>
  <c r="AQ33" i="123" s="1"/>
  <c r="AL30" i="123"/>
  <c r="AL27" i="123"/>
  <c r="AL24" i="123"/>
  <c r="AL21" i="123"/>
  <c r="AP21" i="123" s="1"/>
  <c r="J21" i="123" s="1"/>
  <c r="AQ21" i="123" s="1"/>
  <c r="AL18" i="123"/>
  <c r="AP18" i="123" s="1"/>
  <c r="J18" i="123" s="1"/>
  <c r="AQ18" i="123" s="1"/>
  <c r="BE42" i="122"/>
  <c r="BE21" i="122"/>
  <c r="BE33" i="122"/>
  <c r="BD33" i="122"/>
  <c r="BE30" i="122"/>
  <c r="BD30" i="122"/>
  <c r="BE45" i="122"/>
  <c r="BD45" i="122"/>
  <c r="I48" i="122"/>
  <c r="I51" i="122"/>
  <c r="I18" i="122"/>
  <c r="AV18" i="122"/>
  <c r="AW18" i="122" s="1"/>
  <c r="AZ18" i="122" s="1"/>
  <c r="F18" i="122" s="1"/>
  <c r="BC18" i="122" s="1"/>
  <c r="G18" i="122" s="1"/>
  <c r="I36" i="122"/>
  <c r="BG45" i="122"/>
  <c r="I42" i="122"/>
  <c r="BF42" i="122"/>
  <c r="BH42" i="122" s="1"/>
  <c r="AV36" i="122"/>
  <c r="AW36" i="122" s="1"/>
  <c r="AZ36" i="122" s="1"/>
  <c r="F36" i="122" s="1"/>
  <c r="BC36" i="122" s="1"/>
  <c r="G36" i="122" s="1"/>
  <c r="BG33" i="122"/>
  <c r="I30" i="122"/>
  <c r="BF30" i="122"/>
  <c r="BH30" i="122" s="1"/>
  <c r="AV51" i="122"/>
  <c r="AW51" i="122" s="1"/>
  <c r="AZ51" i="122" s="1"/>
  <c r="F51" i="122" s="1"/>
  <c r="BC51" i="122" s="1"/>
  <c r="G51" i="122" s="1"/>
  <c r="BG48" i="122"/>
  <c r="I45" i="122"/>
  <c r="BF45" i="122"/>
  <c r="BG36" i="122"/>
  <c r="I33" i="122"/>
  <c r="BF33" i="122"/>
  <c r="BH33" i="122" s="1"/>
  <c r="BG24" i="122"/>
  <c r="I21" i="122"/>
  <c r="I51" i="121"/>
  <c r="AV51" i="121"/>
  <c r="AW51" i="121" s="1"/>
  <c r="AZ51" i="121" s="1"/>
  <c r="F51" i="121" s="1"/>
  <c r="BC51" i="121" s="1"/>
  <c r="G51" i="121" s="1"/>
  <c r="I39" i="121"/>
  <c r="AV39" i="121"/>
  <c r="AW39" i="121" s="1"/>
  <c r="AZ39" i="121" s="1"/>
  <c r="F39" i="121" s="1"/>
  <c r="BC39" i="121" s="1"/>
  <c r="G39" i="121" s="1"/>
  <c r="AV30" i="121"/>
  <c r="AW30" i="121" s="1"/>
  <c r="AZ30" i="121" s="1"/>
  <c r="F30" i="121" s="1"/>
  <c r="BC30" i="121" s="1"/>
  <c r="G30" i="121" s="1"/>
  <c r="I18" i="121"/>
  <c r="AV18" i="121"/>
  <c r="AW18" i="121" s="1"/>
  <c r="AZ18" i="121" s="1"/>
  <c r="F18" i="121" s="1"/>
  <c r="BC18" i="121" s="1"/>
  <c r="G18" i="121" s="1"/>
  <c r="I24" i="121"/>
  <c r="H39" i="121"/>
  <c r="H51" i="121"/>
  <c r="H48" i="121"/>
  <c r="H45" i="121"/>
  <c r="AT27" i="121"/>
  <c r="J27" i="121" s="1"/>
  <c r="AU27" i="121" s="1"/>
  <c r="AV24" i="121"/>
  <c r="AW24" i="121" s="1"/>
  <c r="AZ24" i="121" s="1"/>
  <c r="F24" i="121" s="1"/>
  <c r="BC24" i="121" s="1"/>
  <c r="G24" i="121" s="1"/>
  <c r="BD21" i="120"/>
  <c r="BD24" i="120"/>
  <c r="AV48" i="120"/>
  <c r="AW48" i="120" s="1"/>
  <c r="AZ48" i="120" s="1"/>
  <c r="F48" i="120" s="1"/>
  <c r="BC48" i="120" s="1"/>
  <c r="G48" i="120" s="1"/>
  <c r="I51" i="120"/>
  <c r="I30" i="120"/>
  <c r="I33" i="120"/>
  <c r="I27" i="120"/>
  <c r="BF27" i="120"/>
  <c r="AV51" i="120"/>
  <c r="AW51" i="120" s="1"/>
  <c r="AZ51" i="120" s="1"/>
  <c r="F51" i="120" s="1"/>
  <c r="BC51" i="120" s="1"/>
  <c r="G51" i="120" s="1"/>
  <c r="AT42" i="120"/>
  <c r="J42" i="120" s="1"/>
  <c r="AU42" i="120" s="1"/>
  <c r="BG27" i="120"/>
  <c r="AV18" i="120"/>
  <c r="AW18" i="120" s="1"/>
  <c r="AZ18" i="120" s="1"/>
  <c r="F18" i="120" s="1"/>
  <c r="BC18" i="120" s="1"/>
  <c r="G18" i="120" s="1"/>
  <c r="I39" i="119"/>
  <c r="AV39" i="119"/>
  <c r="AW39" i="119" s="1"/>
  <c r="AZ39" i="119" s="1"/>
  <c r="F39" i="119" s="1"/>
  <c r="BC39" i="119" s="1"/>
  <c r="G39" i="119" s="1"/>
  <c r="I33" i="119"/>
  <c r="H39" i="119"/>
  <c r="H51" i="119"/>
  <c r="H42" i="119"/>
  <c r="AT36" i="119"/>
  <c r="J36" i="119" s="1"/>
  <c r="AU36" i="119" s="1"/>
  <c r="AT24" i="119"/>
  <c r="J24" i="119" s="1"/>
  <c r="AU24" i="119" s="1"/>
  <c r="BC48" i="118"/>
  <c r="BC36" i="118"/>
  <c r="BC51" i="118"/>
  <c r="I48" i="118"/>
  <c r="BC39" i="118"/>
  <c r="I36" i="118"/>
  <c r="AR36" i="118"/>
  <c r="AS36" i="118" s="1"/>
  <c r="AV36" i="118" s="1"/>
  <c r="F36" i="118" s="1"/>
  <c r="AY36" i="118" s="1"/>
  <c r="G36" i="118" s="1"/>
  <c r="BC27" i="118"/>
  <c r="I24" i="118"/>
  <c r="AR24" i="118"/>
  <c r="AS24" i="118" s="1"/>
  <c r="AV24" i="118" s="1"/>
  <c r="F24" i="118" s="1"/>
  <c r="AY24" i="118" s="1"/>
  <c r="G24" i="118" s="1"/>
  <c r="BC18" i="118"/>
  <c r="BC24" i="118"/>
  <c r="AR51" i="118"/>
  <c r="AS51" i="118" s="1"/>
  <c r="AV51" i="118" s="1"/>
  <c r="F51" i="118" s="1"/>
  <c r="AY51" i="118" s="1"/>
  <c r="G51" i="118" s="1"/>
  <c r="BC42" i="118"/>
  <c r="I39" i="118"/>
  <c r="AR39" i="118"/>
  <c r="AS39" i="118" s="1"/>
  <c r="AV39" i="118" s="1"/>
  <c r="F39" i="118" s="1"/>
  <c r="AY39" i="118" s="1"/>
  <c r="G39" i="118" s="1"/>
  <c r="BC30" i="118"/>
  <c r="AR27" i="118"/>
  <c r="AS27" i="118" s="1"/>
  <c r="AV27" i="118" s="1"/>
  <c r="F27" i="118" s="1"/>
  <c r="AY27" i="118" s="1"/>
  <c r="G27" i="118" s="1"/>
  <c r="BC45" i="118"/>
  <c r="I42" i="118"/>
  <c r="AR42" i="118"/>
  <c r="AS42" i="118" s="1"/>
  <c r="AV42" i="118" s="1"/>
  <c r="F42" i="118" s="1"/>
  <c r="AY42" i="118" s="1"/>
  <c r="G42" i="118" s="1"/>
  <c r="BC33" i="118"/>
  <c r="I30" i="118"/>
  <c r="AR30" i="118"/>
  <c r="AS30" i="118" s="1"/>
  <c r="AV30" i="118" s="1"/>
  <c r="F30" i="118" s="1"/>
  <c r="AY30" i="118" s="1"/>
  <c r="G30" i="118" s="1"/>
  <c r="BC21" i="118"/>
  <c r="AL18" i="118"/>
  <c r="AP18" i="118" s="1"/>
  <c r="J18" i="118" s="1"/>
  <c r="AQ18" i="118" s="1"/>
  <c r="I39" i="117"/>
  <c r="AV39" i="117"/>
  <c r="AW39" i="117" s="1"/>
  <c r="AZ39" i="117" s="1"/>
  <c r="F39" i="117" s="1"/>
  <c r="BC39" i="117" s="1"/>
  <c r="G39" i="117" s="1"/>
  <c r="I30" i="117"/>
  <c r="AV30" i="117"/>
  <c r="AW30" i="117" s="1"/>
  <c r="AZ30" i="117" s="1"/>
  <c r="F30" i="117" s="1"/>
  <c r="BC30" i="117" s="1"/>
  <c r="G30" i="117" s="1"/>
  <c r="I48" i="117"/>
  <c r="AV48" i="117"/>
  <c r="AW48" i="117" s="1"/>
  <c r="AZ48" i="117" s="1"/>
  <c r="F48" i="117" s="1"/>
  <c r="BC48" i="117" s="1"/>
  <c r="G48" i="117" s="1"/>
  <c r="I18" i="117"/>
  <c r="BF48" i="117"/>
  <c r="BH48" i="117" s="1"/>
  <c r="AV21" i="117"/>
  <c r="AW21" i="117" s="1"/>
  <c r="AZ21" i="117" s="1"/>
  <c r="F21" i="117" s="1"/>
  <c r="BC21" i="117" s="1"/>
  <c r="G21" i="117" s="1"/>
  <c r="I42" i="117"/>
  <c r="AV42" i="117"/>
  <c r="AW42" i="117" s="1"/>
  <c r="AZ42" i="117" s="1"/>
  <c r="F42" i="117" s="1"/>
  <c r="BC42" i="117" s="1"/>
  <c r="G42" i="117" s="1"/>
  <c r="I36" i="117"/>
  <c r="BF36" i="117"/>
  <c r="BH36" i="117" s="1"/>
  <c r="I24" i="117"/>
  <c r="H39" i="117"/>
  <c r="H51" i="117"/>
  <c r="H48" i="117"/>
  <c r="H45" i="117"/>
  <c r="H42" i="117"/>
  <c r="AV36" i="117"/>
  <c r="AW36" i="117" s="1"/>
  <c r="AZ36" i="117" s="1"/>
  <c r="F36" i="117" s="1"/>
  <c r="BC36" i="117" s="1"/>
  <c r="G36" i="117" s="1"/>
  <c r="AT27" i="117"/>
  <c r="J27" i="117" s="1"/>
  <c r="AU27" i="117" s="1"/>
  <c r="AV24" i="117"/>
  <c r="AW24" i="117" s="1"/>
  <c r="AZ24" i="117" s="1"/>
  <c r="F24" i="117" s="1"/>
  <c r="BC24" i="117" s="1"/>
  <c r="G24" i="117" s="1"/>
  <c r="I36" i="116"/>
  <c r="AR36" i="116"/>
  <c r="AS36" i="116" s="1"/>
  <c r="AV36" i="116" s="1"/>
  <c r="F36" i="116" s="1"/>
  <c r="AY36" i="116" s="1"/>
  <c r="G36" i="116" s="1"/>
  <c r="I24" i="116"/>
  <c r="AR24" i="116"/>
  <c r="AS24" i="116" s="1"/>
  <c r="AV24" i="116" s="1"/>
  <c r="F24" i="116" s="1"/>
  <c r="AY24" i="116" s="1"/>
  <c r="G24" i="116" s="1"/>
  <c r="BC18" i="116"/>
  <c r="BC48" i="116"/>
  <c r="BB45" i="116"/>
  <c r="BD45" i="116" s="1"/>
  <c r="BC36" i="116"/>
  <c r="BC21" i="116"/>
  <c r="AL18" i="116"/>
  <c r="AP18" i="116" s="1"/>
  <c r="J18" i="116" s="1"/>
  <c r="AQ18" i="116" s="1"/>
  <c r="I51" i="115"/>
  <c r="I45" i="115"/>
  <c r="I24" i="115"/>
  <c r="H39" i="115"/>
  <c r="H51" i="115"/>
  <c r="H45" i="115"/>
  <c r="H42" i="115"/>
  <c r="AP27" i="115"/>
  <c r="J27" i="115" s="1"/>
  <c r="AQ27" i="115" s="1"/>
  <c r="AR24" i="115"/>
  <c r="AS24" i="115" s="1"/>
  <c r="AV24" i="115" s="1"/>
  <c r="F24" i="115" s="1"/>
  <c r="AY24" i="115" s="1"/>
  <c r="G24" i="115" s="1"/>
  <c r="L18" i="113"/>
  <c r="N18" i="113" s="1"/>
  <c r="AO18" i="113"/>
  <c r="AP18" i="113" s="1"/>
  <c r="AQ18" i="113"/>
  <c r="AR18" i="113"/>
  <c r="AS18" i="113"/>
  <c r="AX18" i="113"/>
  <c r="AY18" i="113" s="1"/>
  <c r="BA18" i="113"/>
  <c r="L21" i="113"/>
  <c r="N21" i="113" s="1"/>
  <c r="AO21" i="113"/>
  <c r="AP21" i="113" s="1"/>
  <c r="AQ21" i="113"/>
  <c r="AR21" i="113"/>
  <c r="AS21" i="113"/>
  <c r="AX21" i="113"/>
  <c r="AY21" i="113"/>
  <c r="BB21" i="113" s="1"/>
  <c r="BA21" i="113"/>
  <c r="L24" i="113"/>
  <c r="N24" i="113" s="1"/>
  <c r="AO24" i="113"/>
  <c r="AP24" i="113" s="1"/>
  <c r="AQ24" i="113"/>
  <c r="AR24" i="113"/>
  <c r="AS24" i="113"/>
  <c r="AX24" i="113"/>
  <c r="AY24" i="113" s="1"/>
  <c r="BB24" i="113" s="1"/>
  <c r="BA24" i="113"/>
  <c r="L27" i="113"/>
  <c r="N27" i="113" s="1"/>
  <c r="AO27" i="113"/>
  <c r="AP27" i="113" s="1"/>
  <c r="AQ27" i="113"/>
  <c r="AR27" i="113"/>
  <c r="AS27" i="113"/>
  <c r="AX27" i="113"/>
  <c r="AY27" i="113" s="1"/>
  <c r="BA27" i="113"/>
  <c r="L30" i="113"/>
  <c r="N30" i="113" s="1"/>
  <c r="AO30" i="113"/>
  <c r="AP30" i="113" s="1"/>
  <c r="AQ30" i="113"/>
  <c r="AR30" i="113"/>
  <c r="AS30" i="113"/>
  <c r="AX30" i="113"/>
  <c r="AY30" i="113" s="1"/>
  <c r="BA30" i="113"/>
  <c r="L33" i="113"/>
  <c r="N33" i="113" s="1"/>
  <c r="AO33" i="113"/>
  <c r="AP33" i="113" s="1"/>
  <c r="AQ33" i="113"/>
  <c r="AR33" i="113"/>
  <c r="AS33" i="113"/>
  <c r="AX33" i="113"/>
  <c r="AY33" i="113" s="1"/>
  <c r="BB33" i="113" s="1"/>
  <c r="BA33" i="113"/>
  <c r="L36" i="113"/>
  <c r="N36" i="113" s="1"/>
  <c r="AO36" i="113"/>
  <c r="AP36" i="113" s="1"/>
  <c r="AQ36" i="113"/>
  <c r="AR36" i="113"/>
  <c r="AS36" i="113"/>
  <c r="AX36" i="113"/>
  <c r="AY36" i="113"/>
  <c r="BB36" i="113" s="1"/>
  <c r="BA36" i="113"/>
  <c r="L39" i="113"/>
  <c r="N39" i="113" s="1"/>
  <c r="AO39" i="113"/>
  <c r="AP39" i="113" s="1"/>
  <c r="AQ39" i="113"/>
  <c r="AR39" i="113"/>
  <c r="AS39" i="113"/>
  <c r="AX39" i="113"/>
  <c r="AY39" i="113"/>
  <c r="BA39" i="113"/>
  <c r="L42" i="113"/>
  <c r="N42" i="113" s="1"/>
  <c r="AO42" i="113"/>
  <c r="AP42" i="113" s="1"/>
  <c r="AQ42" i="113"/>
  <c r="AR42" i="113"/>
  <c r="AS42" i="113"/>
  <c r="AX42" i="113"/>
  <c r="AY42" i="113" s="1"/>
  <c r="BA42" i="113"/>
  <c r="L45" i="113"/>
  <c r="N45" i="113"/>
  <c r="AO45" i="113"/>
  <c r="AP45" i="113" s="1"/>
  <c r="AQ45" i="113"/>
  <c r="AR45" i="113"/>
  <c r="AS45" i="113"/>
  <c r="AX45" i="113"/>
  <c r="AY45" i="113" s="1"/>
  <c r="BA45" i="113"/>
  <c r="L48" i="113"/>
  <c r="N48" i="113" s="1"/>
  <c r="AO48" i="113"/>
  <c r="AP48" i="113" s="1"/>
  <c r="AQ48" i="113"/>
  <c r="AR48" i="113"/>
  <c r="AS48" i="113"/>
  <c r="AX48" i="113"/>
  <c r="AY48" i="113" s="1"/>
  <c r="BB48" i="113" s="1"/>
  <c r="BA48" i="113"/>
  <c r="L51" i="113"/>
  <c r="N51" i="113" s="1"/>
  <c r="AO51" i="113"/>
  <c r="AP51" i="113" s="1"/>
  <c r="AQ51" i="113"/>
  <c r="AR51" i="113"/>
  <c r="AS51" i="113"/>
  <c r="AX51" i="113"/>
  <c r="AY51" i="113"/>
  <c r="BA51" i="113"/>
  <c r="L18" i="112"/>
  <c r="N18" i="112" s="1"/>
  <c r="AO18" i="112"/>
  <c r="E18" i="112" s="1"/>
  <c r="AQ18" i="112"/>
  <c r="AR18" i="112"/>
  <c r="AS18" i="112"/>
  <c r="AX18" i="112"/>
  <c r="AY18" i="112" s="1"/>
  <c r="BB18" i="112" s="1"/>
  <c r="BA18" i="112"/>
  <c r="L21" i="112"/>
  <c r="N21" i="112" s="1"/>
  <c r="AO21" i="112"/>
  <c r="E21" i="112" s="1"/>
  <c r="AQ21" i="112"/>
  <c r="AR21" i="112"/>
  <c r="AS21" i="112"/>
  <c r="AX21" i="112"/>
  <c r="AY21" i="112"/>
  <c r="BB21" i="112" s="1"/>
  <c r="BA21" i="112"/>
  <c r="L24" i="112"/>
  <c r="N24" i="112" s="1"/>
  <c r="AO24" i="112"/>
  <c r="E24" i="112" s="1"/>
  <c r="AQ24" i="112"/>
  <c r="AR24" i="112"/>
  <c r="AS24" i="112"/>
  <c r="AX24" i="112"/>
  <c r="AY24" i="112" s="1"/>
  <c r="BB24" i="112" s="1"/>
  <c r="BA24" i="112"/>
  <c r="L27" i="112"/>
  <c r="N27" i="112" s="1"/>
  <c r="AO27" i="112"/>
  <c r="E27" i="112" s="1"/>
  <c r="AP27" i="112"/>
  <c r="H27" i="112" s="1"/>
  <c r="AQ27" i="112"/>
  <c r="AR27" i="112"/>
  <c r="AS27" i="112"/>
  <c r="AX27" i="112"/>
  <c r="AY27" i="112" s="1"/>
  <c r="BB27" i="112" s="1"/>
  <c r="BA27" i="112"/>
  <c r="L30" i="112"/>
  <c r="N30" i="112" s="1"/>
  <c r="AO30" i="112"/>
  <c r="E30" i="112" s="1"/>
  <c r="AQ30" i="112"/>
  <c r="AR30" i="112"/>
  <c r="AS30" i="112"/>
  <c r="AX30" i="112"/>
  <c r="AY30" i="112" s="1"/>
  <c r="BB30" i="112" s="1"/>
  <c r="BA30" i="112"/>
  <c r="L33" i="112"/>
  <c r="N33" i="112"/>
  <c r="AO33" i="112"/>
  <c r="E33" i="112" s="1"/>
  <c r="AQ33" i="112"/>
  <c r="AR33" i="112"/>
  <c r="AS33" i="112"/>
  <c r="AX33" i="112"/>
  <c r="AY33" i="112" s="1"/>
  <c r="BB33" i="112" s="1"/>
  <c r="BA33" i="112"/>
  <c r="L36" i="112"/>
  <c r="N36" i="112" s="1"/>
  <c r="AO36" i="112"/>
  <c r="E36" i="112" s="1"/>
  <c r="AP36" i="112"/>
  <c r="H36" i="112" s="1"/>
  <c r="AQ36" i="112"/>
  <c r="AR36" i="112"/>
  <c r="AS36" i="112"/>
  <c r="AX36" i="112"/>
  <c r="AY36" i="112" s="1"/>
  <c r="BB36" i="112" s="1"/>
  <c r="BA36" i="112"/>
  <c r="L39" i="112"/>
  <c r="N39" i="112"/>
  <c r="AO39" i="112"/>
  <c r="E39" i="112" s="1"/>
  <c r="AQ39" i="112"/>
  <c r="AR39" i="112"/>
  <c r="AS39" i="112"/>
  <c r="AX39" i="112"/>
  <c r="AY39" i="112" s="1"/>
  <c r="BB39" i="112" s="1"/>
  <c r="BA39" i="112"/>
  <c r="L42" i="112"/>
  <c r="N42" i="112" s="1"/>
  <c r="AO42" i="112"/>
  <c r="E42" i="112" s="1"/>
  <c r="AQ42" i="112"/>
  <c r="AR42" i="112"/>
  <c r="AS42" i="112"/>
  <c r="AX42" i="112"/>
  <c r="AY42" i="112" s="1"/>
  <c r="BB42" i="112" s="1"/>
  <c r="BA42" i="112"/>
  <c r="L45" i="112"/>
  <c r="N45" i="112" s="1"/>
  <c r="AO45" i="112"/>
  <c r="E45" i="112" s="1"/>
  <c r="AP45" i="112"/>
  <c r="H45" i="112" s="1"/>
  <c r="AQ45" i="112"/>
  <c r="AR45" i="112"/>
  <c r="AS45" i="112"/>
  <c r="AX45" i="112"/>
  <c r="AY45" i="112" s="1"/>
  <c r="BB45" i="112" s="1"/>
  <c r="BA45" i="112"/>
  <c r="L48" i="112"/>
  <c r="N48" i="112" s="1"/>
  <c r="BG48" i="112" s="1"/>
  <c r="AO48" i="112"/>
  <c r="E48" i="112" s="1"/>
  <c r="AQ48" i="112"/>
  <c r="AR48" i="112"/>
  <c r="AS48" i="112"/>
  <c r="AX48" i="112"/>
  <c r="AY48" i="112" s="1"/>
  <c r="BB48" i="112" s="1"/>
  <c r="BA48" i="112"/>
  <c r="L51" i="112"/>
  <c r="N51" i="112" s="1"/>
  <c r="AO51" i="112"/>
  <c r="E51" i="112" s="1"/>
  <c r="AQ51" i="112"/>
  <c r="AR51" i="112"/>
  <c r="AS51" i="112"/>
  <c r="AX51" i="112"/>
  <c r="AY51" i="112" s="1"/>
  <c r="BB51" i="112" s="1"/>
  <c r="BA51" i="112"/>
  <c r="L18" i="111"/>
  <c r="N18" i="111" s="1"/>
  <c r="AO18" i="111"/>
  <c r="E18" i="111" s="1"/>
  <c r="AQ18" i="111"/>
  <c r="AR18" i="111"/>
  <c r="AS18" i="111"/>
  <c r="AX18" i="111"/>
  <c r="AY18" i="111" s="1"/>
  <c r="BB18" i="111" s="1"/>
  <c r="BA18" i="111"/>
  <c r="L21" i="111"/>
  <c r="N21" i="111" s="1"/>
  <c r="AO21" i="111"/>
  <c r="E21" i="111" s="1"/>
  <c r="AP21" i="111"/>
  <c r="H21" i="111" s="1"/>
  <c r="AQ21" i="111"/>
  <c r="AR21" i="111"/>
  <c r="AS21" i="111"/>
  <c r="AX21" i="111"/>
  <c r="AY21" i="111" s="1"/>
  <c r="BB21" i="111" s="1"/>
  <c r="BA21" i="111"/>
  <c r="L24" i="111"/>
  <c r="N24" i="111" s="1"/>
  <c r="AO24" i="111"/>
  <c r="E24" i="111" s="1"/>
  <c r="AQ24" i="111"/>
  <c r="AR24" i="111"/>
  <c r="AS24" i="111"/>
  <c r="AX24" i="111"/>
  <c r="AY24" i="111" s="1"/>
  <c r="BB24" i="111" s="1"/>
  <c r="BA24" i="111"/>
  <c r="L27" i="111"/>
  <c r="N27" i="111" s="1"/>
  <c r="AO27" i="111"/>
  <c r="E27" i="111" s="1"/>
  <c r="AP27" i="111"/>
  <c r="H27" i="111" s="1"/>
  <c r="AQ27" i="111"/>
  <c r="AR27" i="111"/>
  <c r="AS27" i="111"/>
  <c r="AX27" i="111"/>
  <c r="AY27" i="111" s="1"/>
  <c r="BB27" i="111" s="1"/>
  <c r="BA27" i="111"/>
  <c r="L30" i="111"/>
  <c r="N30" i="111" s="1"/>
  <c r="AO30" i="111"/>
  <c r="E30" i="111" s="1"/>
  <c r="AQ30" i="111"/>
  <c r="AR30" i="111"/>
  <c r="AS30" i="111"/>
  <c r="AX30" i="111"/>
  <c r="AY30" i="111" s="1"/>
  <c r="BB30" i="111" s="1"/>
  <c r="BA30" i="111"/>
  <c r="L33" i="111"/>
  <c r="N33" i="111" s="1"/>
  <c r="AO33" i="111"/>
  <c r="E33" i="111" s="1"/>
  <c r="AQ33" i="111"/>
  <c r="AR33" i="111"/>
  <c r="AS33" i="111"/>
  <c r="AX33" i="111"/>
  <c r="AY33" i="111" s="1"/>
  <c r="BB33" i="111" s="1"/>
  <c r="BA33" i="111"/>
  <c r="L36" i="111"/>
  <c r="N36" i="111" s="1"/>
  <c r="AO36" i="111"/>
  <c r="E36" i="111" s="1"/>
  <c r="AQ36" i="111"/>
  <c r="AR36" i="111"/>
  <c r="AS36" i="111"/>
  <c r="AX36" i="111"/>
  <c r="AY36" i="111" s="1"/>
  <c r="BB36" i="111" s="1"/>
  <c r="BA36" i="111"/>
  <c r="L39" i="111"/>
  <c r="N39" i="111" s="1"/>
  <c r="AO39" i="111"/>
  <c r="E39" i="111" s="1"/>
  <c r="AQ39" i="111"/>
  <c r="AR39" i="111"/>
  <c r="AS39" i="111"/>
  <c r="AX39" i="111"/>
  <c r="AY39" i="111" s="1"/>
  <c r="BB39" i="111" s="1"/>
  <c r="BA39" i="111"/>
  <c r="L42" i="111"/>
  <c r="N42" i="111" s="1"/>
  <c r="AO42" i="111"/>
  <c r="E42" i="111" s="1"/>
  <c r="AQ42" i="111"/>
  <c r="AR42" i="111"/>
  <c r="AS42" i="111"/>
  <c r="AX42" i="111"/>
  <c r="AY42" i="111" s="1"/>
  <c r="BB42" i="111" s="1"/>
  <c r="BA42" i="111"/>
  <c r="L45" i="111"/>
  <c r="N45" i="111" s="1"/>
  <c r="AO45" i="111"/>
  <c r="E45" i="111" s="1"/>
  <c r="AQ45" i="111"/>
  <c r="AR45" i="111"/>
  <c r="AS45" i="111"/>
  <c r="AX45" i="111"/>
  <c r="AY45" i="111" s="1"/>
  <c r="BB45" i="111" s="1"/>
  <c r="BA45" i="111"/>
  <c r="L48" i="111"/>
  <c r="N48" i="111" s="1"/>
  <c r="AO48" i="111"/>
  <c r="E48" i="111" s="1"/>
  <c r="AQ48" i="111"/>
  <c r="AR48" i="111"/>
  <c r="AS48" i="111"/>
  <c r="AX48" i="111"/>
  <c r="AY48" i="111" s="1"/>
  <c r="BB48" i="111" s="1"/>
  <c r="BA48" i="111"/>
  <c r="L51" i="111"/>
  <c r="N51" i="111" s="1"/>
  <c r="AO51" i="111"/>
  <c r="E51" i="111" s="1"/>
  <c r="AQ51" i="111"/>
  <c r="AR51" i="111"/>
  <c r="AS51" i="111"/>
  <c r="AX51" i="111"/>
  <c r="AY51" i="111" s="1"/>
  <c r="BB51" i="111" s="1"/>
  <c r="BA51" i="111"/>
  <c r="L18" i="110"/>
  <c r="N18" i="110" s="1"/>
  <c r="AO18" i="110"/>
  <c r="E18" i="110" s="1"/>
  <c r="AQ18" i="110"/>
  <c r="AR18" i="110"/>
  <c r="AS18" i="110"/>
  <c r="AX18" i="110"/>
  <c r="AY18" i="110" s="1"/>
  <c r="BB18" i="110" s="1"/>
  <c r="BA18" i="110"/>
  <c r="L21" i="110"/>
  <c r="N21" i="110" s="1"/>
  <c r="AO21" i="110"/>
  <c r="E21" i="110" s="1"/>
  <c r="AQ21" i="110"/>
  <c r="AR21" i="110"/>
  <c r="AS21" i="110"/>
  <c r="AX21" i="110"/>
  <c r="AY21" i="110" s="1"/>
  <c r="BA21" i="110"/>
  <c r="L24" i="110"/>
  <c r="N24" i="110" s="1"/>
  <c r="AO24" i="110"/>
  <c r="E24" i="110" s="1"/>
  <c r="AQ24" i="110"/>
  <c r="AR24" i="110"/>
  <c r="AS24" i="110"/>
  <c r="AX24" i="110"/>
  <c r="AY24" i="110" s="1"/>
  <c r="BA24" i="110"/>
  <c r="L27" i="110"/>
  <c r="N27" i="110" s="1"/>
  <c r="AO27" i="110"/>
  <c r="E27" i="110" s="1"/>
  <c r="AQ27" i="110"/>
  <c r="AR27" i="110"/>
  <c r="AS27" i="110"/>
  <c r="AX27" i="110"/>
  <c r="AY27" i="110" s="1"/>
  <c r="BB27" i="110" s="1"/>
  <c r="BA27" i="110"/>
  <c r="L30" i="110"/>
  <c r="N30" i="110" s="1"/>
  <c r="AO30" i="110"/>
  <c r="E30" i="110" s="1"/>
  <c r="AQ30" i="110"/>
  <c r="AR30" i="110"/>
  <c r="AS30" i="110"/>
  <c r="AX30" i="110"/>
  <c r="AY30" i="110" s="1"/>
  <c r="BB30" i="110" s="1"/>
  <c r="BA30" i="110"/>
  <c r="L33" i="110"/>
  <c r="N33" i="110" s="1"/>
  <c r="AO33" i="110"/>
  <c r="E33" i="110" s="1"/>
  <c r="AQ33" i="110"/>
  <c r="AR33" i="110"/>
  <c r="AS33" i="110"/>
  <c r="AX33" i="110"/>
  <c r="AY33" i="110" s="1"/>
  <c r="BA33" i="110"/>
  <c r="L36" i="110"/>
  <c r="N36" i="110" s="1"/>
  <c r="AO36" i="110"/>
  <c r="E36" i="110" s="1"/>
  <c r="AQ36" i="110"/>
  <c r="AR36" i="110"/>
  <c r="AS36" i="110"/>
  <c r="AX36" i="110"/>
  <c r="AY36" i="110" s="1"/>
  <c r="BA36" i="110"/>
  <c r="L39" i="110"/>
  <c r="N39" i="110" s="1"/>
  <c r="AO39" i="110"/>
  <c r="E39" i="110" s="1"/>
  <c r="AQ39" i="110"/>
  <c r="AR39" i="110"/>
  <c r="AS39" i="110"/>
  <c r="AX39" i="110"/>
  <c r="AY39" i="110" s="1"/>
  <c r="BB39" i="110" s="1"/>
  <c r="BA39" i="110"/>
  <c r="L42" i="110"/>
  <c r="N42" i="110" s="1"/>
  <c r="AO42" i="110"/>
  <c r="E42" i="110" s="1"/>
  <c r="AQ42" i="110"/>
  <c r="AR42" i="110"/>
  <c r="AS42" i="110"/>
  <c r="AX42" i="110"/>
  <c r="AY42" i="110" s="1"/>
  <c r="BB42" i="110" s="1"/>
  <c r="BA42" i="110"/>
  <c r="L45" i="110"/>
  <c r="N45" i="110" s="1"/>
  <c r="AO45" i="110"/>
  <c r="E45" i="110" s="1"/>
  <c r="AQ45" i="110"/>
  <c r="AR45" i="110"/>
  <c r="AS45" i="110"/>
  <c r="AX45" i="110"/>
  <c r="AY45" i="110" s="1"/>
  <c r="BA45" i="110"/>
  <c r="L48" i="110"/>
  <c r="N48" i="110" s="1"/>
  <c r="AO48" i="110"/>
  <c r="E48" i="110" s="1"/>
  <c r="AQ48" i="110"/>
  <c r="AR48" i="110"/>
  <c r="AS48" i="110"/>
  <c r="AX48" i="110"/>
  <c r="AY48" i="110" s="1"/>
  <c r="BB48" i="110" s="1"/>
  <c r="BA48" i="110"/>
  <c r="L51" i="110"/>
  <c r="N51" i="110" s="1"/>
  <c r="AO51" i="110"/>
  <c r="E51" i="110" s="1"/>
  <c r="AQ51" i="110"/>
  <c r="AR51" i="110"/>
  <c r="AS51" i="110"/>
  <c r="AX51" i="110"/>
  <c r="AY51" i="110" s="1"/>
  <c r="BB51" i="110" s="1"/>
  <c r="BA51" i="110"/>
  <c r="L18" i="109"/>
  <c r="N18" i="109"/>
  <c r="AO18" i="109"/>
  <c r="E18" i="109" s="1"/>
  <c r="AQ18" i="109"/>
  <c r="AR18" i="109"/>
  <c r="AS18" i="109"/>
  <c r="AX18" i="109"/>
  <c r="AY18" i="109" s="1"/>
  <c r="BB18" i="109" s="1"/>
  <c r="BA18" i="109"/>
  <c r="L21" i="109"/>
  <c r="N21" i="109"/>
  <c r="AO21" i="109"/>
  <c r="E21" i="109" s="1"/>
  <c r="AQ21" i="109"/>
  <c r="AR21" i="109"/>
  <c r="AS21" i="109"/>
  <c r="AX21" i="109"/>
  <c r="AY21" i="109" s="1"/>
  <c r="BB21" i="109" s="1"/>
  <c r="BA21" i="109"/>
  <c r="L24" i="109"/>
  <c r="N24" i="109" s="1"/>
  <c r="AO24" i="109"/>
  <c r="AQ24" i="109"/>
  <c r="AR24" i="109"/>
  <c r="AS24" i="109"/>
  <c r="AX24" i="109"/>
  <c r="AY24" i="109" s="1"/>
  <c r="BB24" i="109" s="1"/>
  <c r="BA24" i="109"/>
  <c r="L27" i="109"/>
  <c r="N27" i="109"/>
  <c r="AO27" i="109"/>
  <c r="E27" i="109" s="1"/>
  <c r="AQ27" i="109"/>
  <c r="AR27" i="109"/>
  <c r="AS27" i="109"/>
  <c r="AX27" i="109"/>
  <c r="AY27" i="109" s="1"/>
  <c r="BB27" i="109" s="1"/>
  <c r="BA27" i="109"/>
  <c r="L30" i="109"/>
  <c r="N30" i="109" s="1"/>
  <c r="AO30" i="109"/>
  <c r="AQ30" i="109"/>
  <c r="AR30" i="109"/>
  <c r="AS30" i="109"/>
  <c r="AX30" i="109"/>
  <c r="AY30" i="109" s="1"/>
  <c r="BB30" i="109" s="1"/>
  <c r="BA30" i="109"/>
  <c r="L33" i="109"/>
  <c r="N33" i="109" s="1"/>
  <c r="AO33" i="109"/>
  <c r="E33" i="109" s="1"/>
  <c r="AQ33" i="109"/>
  <c r="AR33" i="109"/>
  <c r="AS33" i="109"/>
  <c r="AX33" i="109"/>
  <c r="AY33" i="109" s="1"/>
  <c r="BB33" i="109" s="1"/>
  <c r="BA33" i="109"/>
  <c r="L36" i="109"/>
  <c r="N36" i="109" s="1"/>
  <c r="AO36" i="109"/>
  <c r="AQ36" i="109"/>
  <c r="AR36" i="109"/>
  <c r="AS36" i="109"/>
  <c r="AX36" i="109"/>
  <c r="AY36" i="109" s="1"/>
  <c r="BB36" i="109" s="1"/>
  <c r="BA36" i="109"/>
  <c r="L39" i="109"/>
  <c r="N39" i="109" s="1"/>
  <c r="AO39" i="109"/>
  <c r="E39" i="109" s="1"/>
  <c r="AQ39" i="109"/>
  <c r="AR39" i="109"/>
  <c r="AS39" i="109"/>
  <c r="AX39" i="109"/>
  <c r="AY39" i="109" s="1"/>
  <c r="BB39" i="109" s="1"/>
  <c r="BA39" i="109"/>
  <c r="L42" i="109"/>
  <c r="N42" i="109" s="1"/>
  <c r="AO42" i="109"/>
  <c r="AQ42" i="109"/>
  <c r="AR42" i="109"/>
  <c r="AS42" i="109"/>
  <c r="AX42" i="109"/>
  <c r="AY42" i="109" s="1"/>
  <c r="BB42" i="109" s="1"/>
  <c r="BA42" i="109"/>
  <c r="L45" i="109"/>
  <c r="N45" i="109"/>
  <c r="AO45" i="109"/>
  <c r="E45" i="109" s="1"/>
  <c r="AQ45" i="109"/>
  <c r="AR45" i="109"/>
  <c r="AS45" i="109"/>
  <c r="AX45" i="109"/>
  <c r="AY45" i="109" s="1"/>
  <c r="BB45" i="109" s="1"/>
  <c r="BA45" i="109"/>
  <c r="L48" i="109"/>
  <c r="N48" i="109" s="1"/>
  <c r="AO48" i="109"/>
  <c r="AQ48" i="109"/>
  <c r="AR48" i="109"/>
  <c r="AS48" i="109"/>
  <c r="AX48" i="109"/>
  <c r="AY48" i="109" s="1"/>
  <c r="BB48" i="109" s="1"/>
  <c r="BA48" i="109"/>
  <c r="L51" i="109"/>
  <c r="N51" i="109" s="1"/>
  <c r="AO51" i="109"/>
  <c r="AQ51" i="109"/>
  <c r="AR51" i="109"/>
  <c r="AS51" i="109"/>
  <c r="AX51" i="109"/>
  <c r="AY51" i="109" s="1"/>
  <c r="BB51" i="109" s="1"/>
  <c r="BA51" i="109"/>
  <c r="L18" i="108"/>
  <c r="N18" i="108" s="1"/>
  <c r="AK18" i="108"/>
  <c r="E18" i="108" s="1"/>
  <c r="AM18" i="108"/>
  <c r="AN18" i="108"/>
  <c r="AO18" i="108"/>
  <c r="AT18" i="108"/>
  <c r="AU18" i="108" s="1"/>
  <c r="AX18" i="108" s="1"/>
  <c r="AW18" i="108"/>
  <c r="L21" i="108"/>
  <c r="N21" i="108" s="1"/>
  <c r="AK21" i="108"/>
  <c r="E21" i="108" s="1"/>
  <c r="AL21" i="108"/>
  <c r="H21" i="108" s="1"/>
  <c r="AM21" i="108"/>
  <c r="AN21" i="108"/>
  <c r="AO21" i="108"/>
  <c r="AT21" i="108"/>
  <c r="AU21" i="108"/>
  <c r="AX21" i="108" s="1"/>
  <c r="AW21" i="108"/>
  <c r="L24" i="108"/>
  <c r="N24" i="108"/>
  <c r="AK24" i="108"/>
  <c r="E24" i="108" s="1"/>
  <c r="AM24" i="108"/>
  <c r="AN24" i="108"/>
  <c r="AO24" i="108"/>
  <c r="AT24" i="108"/>
  <c r="AU24" i="108" s="1"/>
  <c r="AX24" i="108" s="1"/>
  <c r="AW24" i="108"/>
  <c r="L27" i="108"/>
  <c r="N27" i="108"/>
  <c r="AK27" i="108"/>
  <c r="E27" i="108" s="1"/>
  <c r="AM27" i="108"/>
  <c r="AN27" i="108"/>
  <c r="AO27" i="108"/>
  <c r="AT27" i="108"/>
  <c r="AU27" i="108"/>
  <c r="AW27" i="108"/>
  <c r="L30" i="108"/>
  <c r="N30" i="108" s="1"/>
  <c r="AK30" i="108"/>
  <c r="E30" i="108" s="1"/>
  <c r="AM30" i="108"/>
  <c r="AN30" i="108"/>
  <c r="AO30" i="108"/>
  <c r="AT30" i="108"/>
  <c r="AU30" i="108" s="1"/>
  <c r="AX30" i="108" s="1"/>
  <c r="AW30" i="108"/>
  <c r="L33" i="108"/>
  <c r="N33" i="108"/>
  <c r="AK33" i="108"/>
  <c r="E33" i="108" s="1"/>
  <c r="AM33" i="108"/>
  <c r="AN33" i="108"/>
  <c r="AO33" i="108"/>
  <c r="AT33" i="108"/>
  <c r="AU33" i="108"/>
  <c r="AW33" i="108"/>
  <c r="L36" i="108"/>
  <c r="N36" i="108" s="1"/>
  <c r="AK36" i="108"/>
  <c r="E36" i="108" s="1"/>
  <c r="AM36" i="108"/>
  <c r="AN36" i="108"/>
  <c r="AO36" i="108"/>
  <c r="AT36" i="108"/>
  <c r="AU36" i="108" s="1"/>
  <c r="AX36" i="108" s="1"/>
  <c r="AW36" i="108"/>
  <c r="L39" i="108"/>
  <c r="N39" i="108" s="1"/>
  <c r="AK39" i="108"/>
  <c r="E39" i="108" s="1"/>
  <c r="AM39" i="108"/>
  <c r="AN39" i="108"/>
  <c r="AO39" i="108"/>
  <c r="AT39" i="108"/>
  <c r="AU39" i="108"/>
  <c r="AW39" i="108"/>
  <c r="L42" i="108"/>
  <c r="N42" i="108" s="1"/>
  <c r="AK42" i="108"/>
  <c r="E42" i="108" s="1"/>
  <c r="AM42" i="108"/>
  <c r="AN42" i="108"/>
  <c r="AO42" i="108"/>
  <c r="AT42" i="108"/>
  <c r="AU42" i="108" s="1"/>
  <c r="AX42" i="108" s="1"/>
  <c r="AW42" i="108"/>
  <c r="L45" i="108"/>
  <c r="N45" i="108"/>
  <c r="AK45" i="108"/>
  <c r="E45" i="108" s="1"/>
  <c r="AM45" i="108"/>
  <c r="AN45" i="108"/>
  <c r="AO45" i="108"/>
  <c r="AT45" i="108"/>
  <c r="AU45" i="108"/>
  <c r="AW45" i="108"/>
  <c r="L48" i="108"/>
  <c r="N48" i="108" s="1"/>
  <c r="AK48" i="108"/>
  <c r="E48" i="108" s="1"/>
  <c r="AM48" i="108"/>
  <c r="AN48" i="108"/>
  <c r="AO48" i="108"/>
  <c r="AT48" i="108"/>
  <c r="AU48" i="108"/>
  <c r="AX48" i="108" s="1"/>
  <c r="AW48" i="108"/>
  <c r="L51" i="108"/>
  <c r="N51" i="108" s="1"/>
  <c r="AK51" i="108"/>
  <c r="AM51" i="108"/>
  <c r="AN51" i="108"/>
  <c r="AO51" i="108"/>
  <c r="AT51" i="108"/>
  <c r="AU51" i="108" s="1"/>
  <c r="AX51" i="108" s="1"/>
  <c r="AW51" i="108"/>
  <c r="L18" i="107"/>
  <c r="N18" i="107" s="1"/>
  <c r="BC18" i="107" s="1"/>
  <c r="AK18" i="107"/>
  <c r="E18" i="107" s="1"/>
  <c r="AM18" i="107"/>
  <c r="AN18" i="107"/>
  <c r="AO18" i="107"/>
  <c r="AT18" i="107"/>
  <c r="AU18" i="107"/>
  <c r="AX18" i="107" s="1"/>
  <c r="AW18" i="107"/>
  <c r="L21" i="107"/>
  <c r="N21" i="107" s="1"/>
  <c r="AK21" i="107"/>
  <c r="AM21" i="107"/>
  <c r="AN21" i="107"/>
  <c r="AO21" i="107"/>
  <c r="AT21" i="107"/>
  <c r="AU21" i="107" s="1"/>
  <c r="AX21" i="107" s="1"/>
  <c r="AW21" i="107"/>
  <c r="L24" i="107"/>
  <c r="N24" i="107" s="1"/>
  <c r="AK24" i="107"/>
  <c r="E24" i="107" s="1"/>
  <c r="AM24" i="107"/>
  <c r="AN24" i="107"/>
  <c r="AO24" i="107"/>
  <c r="AT24" i="107"/>
  <c r="AU24" i="107" s="1"/>
  <c r="AW24" i="107"/>
  <c r="L27" i="107"/>
  <c r="N27" i="107" s="1"/>
  <c r="AK27" i="107"/>
  <c r="E27" i="107" s="1"/>
  <c r="AL27" i="107"/>
  <c r="H27" i="107" s="1"/>
  <c r="AM27" i="107"/>
  <c r="AN27" i="107"/>
  <c r="AO27" i="107"/>
  <c r="AT27" i="107"/>
  <c r="AU27" i="107" s="1"/>
  <c r="AX27" i="107" s="1"/>
  <c r="AW27" i="107"/>
  <c r="L30" i="107"/>
  <c r="N30" i="107"/>
  <c r="AK30" i="107"/>
  <c r="E30" i="107" s="1"/>
  <c r="AM30" i="107"/>
  <c r="AN30" i="107"/>
  <c r="AO30" i="107"/>
  <c r="AT30" i="107"/>
  <c r="AU30" i="107" s="1"/>
  <c r="AW30" i="107"/>
  <c r="L33" i="107"/>
  <c r="N33" i="107" s="1"/>
  <c r="AK33" i="107"/>
  <c r="E33" i="107" s="1"/>
  <c r="AM33" i="107"/>
  <c r="AN33" i="107"/>
  <c r="AO33" i="107"/>
  <c r="AT33" i="107"/>
  <c r="AU33" i="107"/>
  <c r="AX33" i="107" s="1"/>
  <c r="AW33" i="107"/>
  <c r="L36" i="107"/>
  <c r="N36" i="107" s="1"/>
  <c r="AK36" i="107"/>
  <c r="AM36" i="107"/>
  <c r="AN36" i="107"/>
  <c r="AO36" i="107"/>
  <c r="AT36" i="107"/>
  <c r="AU36" i="107" s="1"/>
  <c r="AX36" i="107" s="1"/>
  <c r="AW36" i="107"/>
  <c r="L39" i="107"/>
  <c r="N39" i="107" s="1"/>
  <c r="AK39" i="107"/>
  <c r="E39" i="107" s="1"/>
  <c r="AM39" i="107"/>
  <c r="AN39" i="107"/>
  <c r="AO39" i="107"/>
  <c r="AT39" i="107"/>
  <c r="AU39" i="107"/>
  <c r="AX39" i="107" s="1"/>
  <c r="AW39" i="107"/>
  <c r="L42" i="107"/>
  <c r="N42" i="107" s="1"/>
  <c r="AK42" i="107"/>
  <c r="E42" i="107" s="1"/>
  <c r="AL42" i="107"/>
  <c r="AM42" i="107"/>
  <c r="AN42" i="107"/>
  <c r="AO42" i="107"/>
  <c r="AT42" i="107"/>
  <c r="AU42" i="107" s="1"/>
  <c r="AX42" i="107" s="1"/>
  <c r="AW42" i="107"/>
  <c r="L45" i="107"/>
  <c r="N45" i="107" s="1"/>
  <c r="AK45" i="107"/>
  <c r="E45" i="107" s="1"/>
  <c r="AM45" i="107"/>
  <c r="AN45" i="107"/>
  <c r="AO45" i="107"/>
  <c r="AT45" i="107"/>
  <c r="AU45" i="107" s="1"/>
  <c r="AX45" i="107" s="1"/>
  <c r="AW45" i="107"/>
  <c r="L48" i="107"/>
  <c r="N48" i="107" s="1"/>
  <c r="AK48" i="107"/>
  <c r="AM48" i="107"/>
  <c r="AN48" i="107"/>
  <c r="AO48" i="107"/>
  <c r="AT48" i="107"/>
  <c r="AU48" i="107" s="1"/>
  <c r="AX48" i="107" s="1"/>
  <c r="AW48" i="107"/>
  <c r="L51" i="107"/>
  <c r="N51" i="107" s="1"/>
  <c r="AK51" i="107"/>
  <c r="E51" i="107" s="1"/>
  <c r="AM51" i="107"/>
  <c r="AN51" i="107"/>
  <c r="AO51" i="107"/>
  <c r="AT51" i="107"/>
  <c r="AU51" i="107" s="1"/>
  <c r="AW51" i="107"/>
  <c r="L18" i="106"/>
  <c r="N18" i="106" s="1"/>
  <c r="AK18" i="106"/>
  <c r="E18" i="106" s="1"/>
  <c r="AM18" i="106"/>
  <c r="AN18" i="106"/>
  <c r="AO18" i="106"/>
  <c r="AT18" i="106"/>
  <c r="AU18" i="106" s="1"/>
  <c r="AW18" i="106"/>
  <c r="L21" i="106"/>
  <c r="N21" i="106" s="1"/>
  <c r="AK21" i="106"/>
  <c r="E21" i="106" s="1"/>
  <c r="AM21" i="106"/>
  <c r="AN21" i="106"/>
  <c r="AO21" i="106"/>
  <c r="AT21" i="106"/>
  <c r="AU21" i="106" s="1"/>
  <c r="AW21" i="106"/>
  <c r="L24" i="106"/>
  <c r="N24" i="106" s="1"/>
  <c r="AK24" i="106"/>
  <c r="AL24" i="106" s="1"/>
  <c r="AM24" i="106"/>
  <c r="AN24" i="106"/>
  <c r="AO24" i="106"/>
  <c r="AT24" i="106"/>
  <c r="AU24" i="106" s="1"/>
  <c r="AW24" i="106"/>
  <c r="L27" i="106"/>
  <c r="N27" i="106" s="1"/>
  <c r="AK27" i="106"/>
  <c r="AL27" i="106" s="1"/>
  <c r="AM27" i="106"/>
  <c r="AN27" i="106"/>
  <c r="AO27" i="106"/>
  <c r="AT27" i="106"/>
  <c r="AU27" i="106" s="1"/>
  <c r="AW27" i="106"/>
  <c r="L30" i="106"/>
  <c r="N30" i="106" s="1"/>
  <c r="AK30" i="106"/>
  <c r="AL30" i="106" s="1"/>
  <c r="AM30" i="106"/>
  <c r="AN30" i="106"/>
  <c r="AO30" i="106"/>
  <c r="AT30" i="106"/>
  <c r="AU30" i="106" s="1"/>
  <c r="AW30" i="106"/>
  <c r="L33" i="106"/>
  <c r="N33" i="106" s="1"/>
  <c r="AK33" i="106"/>
  <c r="AL33" i="106" s="1"/>
  <c r="AM33" i="106"/>
  <c r="AN33" i="106"/>
  <c r="AO33" i="106"/>
  <c r="AT33" i="106"/>
  <c r="AU33" i="106" s="1"/>
  <c r="AW33" i="106"/>
  <c r="L36" i="106"/>
  <c r="N36" i="106"/>
  <c r="AK36" i="106"/>
  <c r="AM36" i="106"/>
  <c r="AN36" i="106"/>
  <c r="AO36" i="106"/>
  <c r="AT36" i="106"/>
  <c r="AU36" i="106" s="1"/>
  <c r="AX36" i="106" s="1"/>
  <c r="AW36" i="106"/>
  <c r="L39" i="106"/>
  <c r="N39" i="106"/>
  <c r="AK39" i="106"/>
  <c r="AL39" i="106" s="1"/>
  <c r="AM39" i="106"/>
  <c r="AN39" i="106"/>
  <c r="AO39" i="106"/>
  <c r="AT39" i="106"/>
  <c r="AU39" i="106" s="1"/>
  <c r="AX39" i="106" s="1"/>
  <c r="AW39" i="106"/>
  <c r="L42" i="106"/>
  <c r="N42" i="106"/>
  <c r="AK42" i="106"/>
  <c r="AL42" i="106" s="1"/>
  <c r="H42" i="106" s="1"/>
  <c r="AM42" i="106"/>
  <c r="AN42" i="106"/>
  <c r="AO42" i="106"/>
  <c r="AT42" i="106"/>
  <c r="AU42" i="106" s="1"/>
  <c r="AW42" i="106"/>
  <c r="L45" i="106"/>
  <c r="N45" i="106" s="1"/>
  <c r="AK45" i="106"/>
  <c r="AM45" i="106"/>
  <c r="AN45" i="106"/>
  <c r="AO45" i="106"/>
  <c r="AT45" i="106"/>
  <c r="AU45" i="106" s="1"/>
  <c r="AW45" i="106"/>
  <c r="L48" i="106"/>
  <c r="N48" i="106" s="1"/>
  <c r="AK48" i="106"/>
  <c r="AL48" i="106" s="1"/>
  <c r="AM48" i="106"/>
  <c r="AN48" i="106"/>
  <c r="AO48" i="106"/>
  <c r="AT48" i="106"/>
  <c r="AU48" i="106" s="1"/>
  <c r="AX48" i="106" s="1"/>
  <c r="AW48" i="106"/>
  <c r="L51" i="106"/>
  <c r="N51" i="106"/>
  <c r="AK51" i="106"/>
  <c r="AL51" i="106" s="1"/>
  <c r="AM51" i="106"/>
  <c r="AN51" i="106"/>
  <c r="AO51" i="106"/>
  <c r="AT51" i="106"/>
  <c r="AU51" i="106" s="1"/>
  <c r="AX51" i="106" s="1"/>
  <c r="AW51" i="106"/>
  <c r="L18" i="104"/>
  <c r="N18" i="104" s="1"/>
  <c r="AK18" i="104"/>
  <c r="E18" i="104" s="1"/>
  <c r="AM18" i="104"/>
  <c r="AN18" i="104"/>
  <c r="AO18" i="104"/>
  <c r="AT18" i="104"/>
  <c r="AU18" i="104" s="1"/>
  <c r="AX18" i="104" s="1"/>
  <c r="AW18" i="104"/>
  <c r="L21" i="104"/>
  <c r="N21" i="104" s="1"/>
  <c r="AK21" i="104"/>
  <c r="E21" i="104" s="1"/>
  <c r="AM21" i="104"/>
  <c r="AN21" i="104"/>
  <c r="AO21" i="104"/>
  <c r="AT21" i="104"/>
  <c r="AU21" i="104" s="1"/>
  <c r="AX21" i="104" s="1"/>
  <c r="AW21" i="104"/>
  <c r="L24" i="104"/>
  <c r="N24" i="104" s="1"/>
  <c r="AK24" i="104"/>
  <c r="E24" i="104" s="1"/>
  <c r="AM24" i="104"/>
  <c r="AN24" i="104"/>
  <c r="AO24" i="104"/>
  <c r="AT24" i="104"/>
  <c r="AU24" i="104" s="1"/>
  <c r="AX24" i="104" s="1"/>
  <c r="AW24" i="104"/>
  <c r="L27" i="104"/>
  <c r="N27" i="104" s="1"/>
  <c r="AK27" i="104"/>
  <c r="E27" i="104" s="1"/>
  <c r="AL27" i="104"/>
  <c r="H27" i="104" s="1"/>
  <c r="AM27" i="104"/>
  <c r="AN27" i="104"/>
  <c r="AO27" i="104"/>
  <c r="AT27" i="104"/>
  <c r="AU27" i="104" s="1"/>
  <c r="AX27" i="104" s="1"/>
  <c r="AW27" i="104"/>
  <c r="L30" i="104"/>
  <c r="N30" i="104" s="1"/>
  <c r="AK30" i="104"/>
  <c r="E30" i="104" s="1"/>
  <c r="AM30" i="104"/>
  <c r="AN30" i="104"/>
  <c r="AO30" i="104"/>
  <c r="AT30" i="104"/>
  <c r="AU30" i="104" s="1"/>
  <c r="AX30" i="104" s="1"/>
  <c r="AW30" i="104"/>
  <c r="L33" i="104"/>
  <c r="N33" i="104" s="1"/>
  <c r="AK33" i="104"/>
  <c r="E33" i="104" s="1"/>
  <c r="AL33" i="104"/>
  <c r="H33" i="104" s="1"/>
  <c r="AM33" i="104"/>
  <c r="AN33" i="104"/>
  <c r="AO33" i="104"/>
  <c r="AT33" i="104"/>
  <c r="AU33" i="104" s="1"/>
  <c r="AX33" i="104" s="1"/>
  <c r="AW33" i="104"/>
  <c r="L36" i="104"/>
  <c r="N36" i="104" s="1"/>
  <c r="AK36" i="104"/>
  <c r="E36" i="104" s="1"/>
  <c r="AM36" i="104"/>
  <c r="AN36" i="104"/>
  <c r="AO36" i="104"/>
  <c r="AT36" i="104"/>
  <c r="AU36" i="104" s="1"/>
  <c r="AX36" i="104" s="1"/>
  <c r="AW36" i="104"/>
  <c r="L39" i="104"/>
  <c r="N39" i="104" s="1"/>
  <c r="AK39" i="104"/>
  <c r="E39" i="104" s="1"/>
  <c r="AL39" i="104"/>
  <c r="H39" i="104" s="1"/>
  <c r="AM39" i="104"/>
  <c r="AN39" i="104"/>
  <c r="AO39" i="104"/>
  <c r="AT39" i="104"/>
  <c r="AU39" i="104" s="1"/>
  <c r="AX39" i="104" s="1"/>
  <c r="AW39" i="104"/>
  <c r="L42" i="104"/>
  <c r="N42" i="104" s="1"/>
  <c r="AK42" i="104"/>
  <c r="E42" i="104" s="1"/>
  <c r="AM42" i="104"/>
  <c r="AN42" i="104"/>
  <c r="AO42" i="104"/>
  <c r="AT42" i="104"/>
  <c r="AU42" i="104" s="1"/>
  <c r="AX42" i="104" s="1"/>
  <c r="AW42" i="104"/>
  <c r="L45" i="104"/>
  <c r="N45" i="104" s="1"/>
  <c r="AK45" i="104"/>
  <c r="E45" i="104" s="1"/>
  <c r="AL45" i="104"/>
  <c r="H45" i="104" s="1"/>
  <c r="AM45" i="104"/>
  <c r="AN45" i="104"/>
  <c r="AO45" i="104"/>
  <c r="AT45" i="104"/>
  <c r="AU45" i="104" s="1"/>
  <c r="AX45" i="104" s="1"/>
  <c r="AW45" i="104"/>
  <c r="L48" i="104"/>
  <c r="N48" i="104" s="1"/>
  <c r="AK48" i="104"/>
  <c r="E48" i="104" s="1"/>
  <c r="AM48" i="104"/>
  <c r="AN48" i="104"/>
  <c r="AO48" i="104"/>
  <c r="AT48" i="104"/>
  <c r="AU48" i="104" s="1"/>
  <c r="AX48" i="104" s="1"/>
  <c r="AW48" i="104"/>
  <c r="L51" i="104"/>
  <c r="N51" i="104" s="1"/>
  <c r="AK51" i="104"/>
  <c r="E51" i="104" s="1"/>
  <c r="AL51" i="104"/>
  <c r="H51" i="104" s="1"/>
  <c r="AM51" i="104"/>
  <c r="AN51" i="104"/>
  <c r="AO51" i="104"/>
  <c r="AT51" i="104"/>
  <c r="AU51" i="104" s="1"/>
  <c r="AX51" i="104" s="1"/>
  <c r="AW51" i="104"/>
  <c r="L18" i="103"/>
  <c r="N18" i="103" s="1"/>
  <c r="AK18" i="103"/>
  <c r="E18" i="103" s="1"/>
  <c r="AM18" i="103"/>
  <c r="AN18" i="103"/>
  <c r="AO18" i="103"/>
  <c r="AT18" i="103"/>
  <c r="AU18" i="103" s="1"/>
  <c r="AW18" i="103"/>
  <c r="L21" i="103"/>
  <c r="N21" i="103" s="1"/>
  <c r="AK21" i="103"/>
  <c r="E21" i="103" s="1"/>
  <c r="AM21" i="103"/>
  <c r="AN21" i="103"/>
  <c r="AO21" i="103"/>
  <c r="AT21" i="103"/>
  <c r="AU21" i="103" s="1"/>
  <c r="AW21" i="103"/>
  <c r="L24" i="103"/>
  <c r="N24" i="103" s="1"/>
  <c r="AK24" i="103"/>
  <c r="E24" i="103" s="1"/>
  <c r="AM24" i="103"/>
  <c r="AN24" i="103"/>
  <c r="AO24" i="103"/>
  <c r="AT24" i="103"/>
  <c r="AU24" i="103" s="1"/>
  <c r="AX24" i="103" s="1"/>
  <c r="AW24" i="103"/>
  <c r="L27" i="103"/>
  <c r="N27" i="103" s="1"/>
  <c r="AK27" i="103"/>
  <c r="E27" i="103" s="1"/>
  <c r="AM27" i="103"/>
  <c r="AN27" i="103"/>
  <c r="AO27" i="103"/>
  <c r="AT27" i="103"/>
  <c r="AU27" i="103" s="1"/>
  <c r="AX27" i="103" s="1"/>
  <c r="AW27" i="103"/>
  <c r="L30" i="103"/>
  <c r="N30" i="103" s="1"/>
  <c r="AK30" i="103"/>
  <c r="E30" i="103" s="1"/>
  <c r="AM30" i="103"/>
  <c r="AN30" i="103"/>
  <c r="AO30" i="103"/>
  <c r="AT30" i="103"/>
  <c r="AU30" i="103" s="1"/>
  <c r="AW30" i="103"/>
  <c r="L33" i="103"/>
  <c r="N33" i="103" s="1"/>
  <c r="AK33" i="103"/>
  <c r="E33" i="103" s="1"/>
  <c r="AM33" i="103"/>
  <c r="AN33" i="103"/>
  <c r="AO33" i="103"/>
  <c r="AT33" i="103"/>
  <c r="AU33" i="103" s="1"/>
  <c r="AW33" i="103"/>
  <c r="L36" i="103"/>
  <c r="N36" i="103" s="1"/>
  <c r="AK36" i="103"/>
  <c r="E36" i="103" s="1"/>
  <c r="AM36" i="103"/>
  <c r="AN36" i="103"/>
  <c r="AO36" i="103"/>
  <c r="AT36" i="103"/>
  <c r="AU36" i="103" s="1"/>
  <c r="AX36" i="103" s="1"/>
  <c r="AW36" i="103"/>
  <c r="L39" i="103"/>
  <c r="N39" i="103" s="1"/>
  <c r="AK39" i="103"/>
  <c r="E39" i="103" s="1"/>
  <c r="AM39" i="103"/>
  <c r="AN39" i="103"/>
  <c r="AO39" i="103"/>
  <c r="AT39" i="103"/>
  <c r="AU39" i="103" s="1"/>
  <c r="AX39" i="103" s="1"/>
  <c r="AW39" i="103"/>
  <c r="L42" i="103"/>
  <c r="N42" i="103" s="1"/>
  <c r="AK42" i="103"/>
  <c r="E42" i="103" s="1"/>
  <c r="AM42" i="103"/>
  <c r="AN42" i="103"/>
  <c r="AO42" i="103"/>
  <c r="AT42" i="103"/>
  <c r="AU42" i="103" s="1"/>
  <c r="AW42" i="103"/>
  <c r="L45" i="103"/>
  <c r="N45" i="103" s="1"/>
  <c r="AK45" i="103"/>
  <c r="E45" i="103" s="1"/>
  <c r="AM45" i="103"/>
  <c r="AN45" i="103"/>
  <c r="AO45" i="103"/>
  <c r="AT45" i="103"/>
  <c r="AU45" i="103" s="1"/>
  <c r="AW45" i="103"/>
  <c r="L48" i="103"/>
  <c r="N48" i="103" s="1"/>
  <c r="AK48" i="103"/>
  <c r="E48" i="103" s="1"/>
  <c r="AM48" i="103"/>
  <c r="AN48" i="103"/>
  <c r="AO48" i="103"/>
  <c r="AT48" i="103"/>
  <c r="AU48" i="103" s="1"/>
  <c r="AX48" i="103" s="1"/>
  <c r="AW48" i="103"/>
  <c r="L51" i="103"/>
  <c r="N51" i="103" s="1"/>
  <c r="AK51" i="103"/>
  <c r="E51" i="103" s="1"/>
  <c r="AM51" i="103"/>
  <c r="AN51" i="103"/>
  <c r="AO51" i="103"/>
  <c r="AT51" i="103"/>
  <c r="AU51" i="103" s="1"/>
  <c r="AX51" i="103" s="1"/>
  <c r="AW51" i="103"/>
  <c r="L18" i="101"/>
  <c r="N18" i="101" s="1"/>
  <c r="AK18" i="101"/>
  <c r="E18" i="101" s="1"/>
  <c r="AM18" i="101"/>
  <c r="AN18" i="101"/>
  <c r="AO18" i="101"/>
  <c r="AT18" i="101"/>
  <c r="AU18" i="101" s="1"/>
  <c r="AW18" i="101"/>
  <c r="L21" i="101"/>
  <c r="N21" i="101" s="1"/>
  <c r="AK21" i="101"/>
  <c r="E21" i="101" s="1"/>
  <c r="AM21" i="101"/>
  <c r="AN21" i="101"/>
  <c r="AO21" i="101"/>
  <c r="AT21" i="101"/>
  <c r="AU21" i="101" s="1"/>
  <c r="AW21" i="101"/>
  <c r="L24" i="101"/>
  <c r="N24" i="101" s="1"/>
  <c r="AK24" i="101"/>
  <c r="E24" i="101" s="1"/>
  <c r="AM24" i="101"/>
  <c r="AN24" i="101"/>
  <c r="AO24" i="101"/>
  <c r="AT24" i="101"/>
  <c r="AU24" i="101" s="1"/>
  <c r="AX24" i="101" s="1"/>
  <c r="AW24" i="101"/>
  <c r="L27" i="101"/>
  <c r="N27" i="101" s="1"/>
  <c r="AK27" i="101"/>
  <c r="E27" i="101" s="1"/>
  <c r="AM27" i="101"/>
  <c r="AN27" i="101"/>
  <c r="AO27" i="101"/>
  <c r="AT27" i="101"/>
  <c r="AU27" i="101" s="1"/>
  <c r="AX27" i="101" s="1"/>
  <c r="AW27" i="101"/>
  <c r="L30" i="101"/>
  <c r="N30" i="101" s="1"/>
  <c r="AK30" i="101"/>
  <c r="E30" i="101" s="1"/>
  <c r="AM30" i="101"/>
  <c r="AN30" i="101"/>
  <c r="AO30" i="101"/>
  <c r="AT30" i="101"/>
  <c r="AU30" i="101" s="1"/>
  <c r="AW30" i="101"/>
  <c r="L33" i="101"/>
  <c r="N33" i="101" s="1"/>
  <c r="AK33" i="101"/>
  <c r="E33" i="101" s="1"/>
  <c r="AM33" i="101"/>
  <c r="AN33" i="101"/>
  <c r="AO33" i="101"/>
  <c r="AT33" i="101"/>
  <c r="AU33" i="101" s="1"/>
  <c r="AX33" i="101" s="1"/>
  <c r="AW33" i="101"/>
  <c r="L36" i="101"/>
  <c r="N36" i="101" s="1"/>
  <c r="AK36" i="101"/>
  <c r="E36" i="101" s="1"/>
  <c r="AM36" i="101"/>
  <c r="AN36" i="101"/>
  <c r="AO36" i="101"/>
  <c r="AT36" i="101"/>
  <c r="AU36" i="101" s="1"/>
  <c r="AX36" i="101" s="1"/>
  <c r="AW36" i="101"/>
  <c r="L39" i="101"/>
  <c r="N39" i="101" s="1"/>
  <c r="AK39" i="101"/>
  <c r="E39" i="101" s="1"/>
  <c r="AM39" i="101"/>
  <c r="AN39" i="101"/>
  <c r="AO39" i="101"/>
  <c r="AT39" i="101"/>
  <c r="AU39" i="101" s="1"/>
  <c r="AX39" i="101" s="1"/>
  <c r="AW39" i="101"/>
  <c r="L42" i="101"/>
  <c r="N42" i="101" s="1"/>
  <c r="AK42" i="101"/>
  <c r="E42" i="101" s="1"/>
  <c r="AM42" i="101"/>
  <c r="AN42" i="101"/>
  <c r="AO42" i="101"/>
  <c r="AT42" i="101"/>
  <c r="AU42" i="101" s="1"/>
  <c r="AW42" i="101"/>
  <c r="L45" i="101"/>
  <c r="N45" i="101" s="1"/>
  <c r="AK45" i="101"/>
  <c r="E45" i="101" s="1"/>
  <c r="AM45" i="101"/>
  <c r="AN45" i="101"/>
  <c r="AO45" i="101"/>
  <c r="AT45" i="101"/>
  <c r="AU45" i="101" s="1"/>
  <c r="AX45" i="101" s="1"/>
  <c r="AW45" i="101"/>
  <c r="L48" i="101"/>
  <c r="N48" i="101" s="1"/>
  <c r="AK48" i="101"/>
  <c r="E48" i="101" s="1"/>
  <c r="AM48" i="101"/>
  <c r="AN48" i="101"/>
  <c r="AO48" i="101"/>
  <c r="AT48" i="101"/>
  <c r="AU48" i="101" s="1"/>
  <c r="AX48" i="101" s="1"/>
  <c r="AW48" i="101"/>
  <c r="L51" i="101"/>
  <c r="N51" i="101" s="1"/>
  <c r="AK51" i="101"/>
  <c r="E51" i="101" s="1"/>
  <c r="AM51" i="101"/>
  <c r="AN51" i="101"/>
  <c r="AO51" i="101"/>
  <c r="AT51" i="101"/>
  <c r="AU51" i="101" s="1"/>
  <c r="AX51" i="101" s="1"/>
  <c r="AW51" i="101"/>
  <c r="L18" i="100"/>
  <c r="N18" i="100" s="1"/>
  <c r="AK18" i="100"/>
  <c r="E18" i="100" s="1"/>
  <c r="AM18" i="100"/>
  <c r="AN18" i="100"/>
  <c r="AO18" i="100"/>
  <c r="AT18" i="100"/>
  <c r="AU18" i="100"/>
  <c r="AX18" i="100" s="1"/>
  <c r="AW18" i="100"/>
  <c r="L21" i="100"/>
  <c r="N21" i="100"/>
  <c r="AK21" i="100"/>
  <c r="E21" i="100" s="1"/>
  <c r="AM21" i="100"/>
  <c r="AN21" i="100"/>
  <c r="AO21" i="100"/>
  <c r="AT21" i="100"/>
  <c r="AU21" i="100" s="1"/>
  <c r="AX21" i="100" s="1"/>
  <c r="AW21" i="100"/>
  <c r="L24" i="100"/>
  <c r="N24" i="100" s="1"/>
  <c r="AK24" i="100"/>
  <c r="E24" i="100" s="1"/>
  <c r="AM24" i="100"/>
  <c r="AN24" i="100"/>
  <c r="AO24" i="100"/>
  <c r="AT24" i="100"/>
  <c r="AU24" i="100" s="1"/>
  <c r="AX24" i="100" s="1"/>
  <c r="AW24" i="100"/>
  <c r="L27" i="100"/>
  <c r="N27" i="100" s="1"/>
  <c r="AK27" i="100"/>
  <c r="E27" i="100" s="1"/>
  <c r="AM27" i="100"/>
  <c r="AN27" i="100"/>
  <c r="AO27" i="100"/>
  <c r="AT27" i="100"/>
  <c r="AU27" i="100"/>
  <c r="AX27" i="100" s="1"/>
  <c r="AW27" i="100"/>
  <c r="L30" i="100"/>
  <c r="N30" i="100" s="1"/>
  <c r="AK30" i="100"/>
  <c r="E30" i="100" s="1"/>
  <c r="AM30" i="100"/>
  <c r="AN30" i="100"/>
  <c r="AO30" i="100"/>
  <c r="AT30" i="100"/>
  <c r="AU30" i="100"/>
  <c r="AX30" i="100" s="1"/>
  <c r="AW30" i="100"/>
  <c r="L33" i="100"/>
  <c r="N33" i="100" s="1"/>
  <c r="AK33" i="100"/>
  <c r="E33" i="100" s="1"/>
  <c r="AL33" i="100"/>
  <c r="H33" i="100" s="1"/>
  <c r="AM33" i="100"/>
  <c r="AN33" i="100"/>
  <c r="AO33" i="100"/>
  <c r="AT33" i="100"/>
  <c r="AU33" i="100" s="1"/>
  <c r="AX33" i="100" s="1"/>
  <c r="AW33" i="100"/>
  <c r="L36" i="100"/>
  <c r="N36" i="100" s="1"/>
  <c r="AK36" i="100"/>
  <c r="E36" i="100" s="1"/>
  <c r="AM36" i="100"/>
  <c r="AN36" i="100"/>
  <c r="AO36" i="100"/>
  <c r="AT36" i="100"/>
  <c r="AU36" i="100"/>
  <c r="AW36" i="100"/>
  <c r="L39" i="100"/>
  <c r="N39" i="100" s="1"/>
  <c r="AK39" i="100"/>
  <c r="E39" i="100" s="1"/>
  <c r="AM39" i="100"/>
  <c r="AN39" i="100"/>
  <c r="AO39" i="100"/>
  <c r="AT39" i="100"/>
  <c r="AU39" i="100" s="1"/>
  <c r="AX39" i="100" s="1"/>
  <c r="AW39" i="100"/>
  <c r="L42" i="100"/>
  <c r="N42" i="100"/>
  <c r="AK42" i="100"/>
  <c r="E42" i="100" s="1"/>
  <c r="AM42" i="100"/>
  <c r="AN42" i="100"/>
  <c r="AO42" i="100"/>
  <c r="AT42" i="100"/>
  <c r="AU42" i="100" s="1"/>
  <c r="AX42" i="100" s="1"/>
  <c r="AW42" i="100"/>
  <c r="L45" i="100"/>
  <c r="N45" i="100" s="1"/>
  <c r="AK45" i="100"/>
  <c r="AM45" i="100"/>
  <c r="AN45" i="100"/>
  <c r="AO45" i="100"/>
  <c r="AT45" i="100"/>
  <c r="AU45" i="100" s="1"/>
  <c r="AX45" i="100" s="1"/>
  <c r="AW45" i="100"/>
  <c r="L48" i="100"/>
  <c r="N48" i="100" s="1"/>
  <c r="AK48" i="100"/>
  <c r="E48" i="100" s="1"/>
  <c r="AM48" i="100"/>
  <c r="AN48" i="100"/>
  <c r="AO48" i="100"/>
  <c r="AT48" i="100"/>
  <c r="AU48" i="100"/>
  <c r="AX48" i="100" s="1"/>
  <c r="AW48" i="100"/>
  <c r="L51" i="100"/>
  <c r="N51" i="100" s="1"/>
  <c r="BC51" i="100" s="1"/>
  <c r="AK51" i="100"/>
  <c r="E51" i="100" s="1"/>
  <c r="AL51" i="100"/>
  <c r="H51" i="100" s="1"/>
  <c r="AM51" i="100"/>
  <c r="AN51" i="100"/>
  <c r="AO51" i="100"/>
  <c r="AT51" i="100"/>
  <c r="AU51" i="100" s="1"/>
  <c r="AX51" i="100" s="1"/>
  <c r="AW51" i="100"/>
  <c r="L18" i="98"/>
  <c r="N18" i="98" s="1"/>
  <c r="AM18" i="98"/>
  <c r="AN18" i="98"/>
  <c r="AO18" i="98"/>
  <c r="AT18" i="98"/>
  <c r="AU18" i="98"/>
  <c r="AW18" i="98"/>
  <c r="L21" i="98"/>
  <c r="N21" i="98"/>
  <c r="AK21" i="98"/>
  <c r="E21" i="98" s="1"/>
  <c r="AM21" i="98"/>
  <c r="AN21" i="98"/>
  <c r="AO21" i="98"/>
  <c r="AT21" i="98"/>
  <c r="AU21" i="98" s="1"/>
  <c r="AX21" i="98" s="1"/>
  <c r="AW21" i="98"/>
  <c r="L24" i="98"/>
  <c r="N24" i="98" s="1"/>
  <c r="AK24" i="98"/>
  <c r="E24" i="98" s="1"/>
  <c r="AM24" i="98"/>
  <c r="AN24" i="98"/>
  <c r="AO24" i="98"/>
  <c r="AT24" i="98"/>
  <c r="AU24" i="98"/>
  <c r="AW24" i="98"/>
  <c r="L27" i="98"/>
  <c r="N27" i="98" s="1"/>
  <c r="AK27" i="98"/>
  <c r="E27" i="98" s="1"/>
  <c r="AM27" i="98"/>
  <c r="AN27" i="98"/>
  <c r="AO27" i="98"/>
  <c r="AT27" i="98"/>
  <c r="AU27" i="98"/>
  <c r="AX27" i="98" s="1"/>
  <c r="AW27" i="98"/>
  <c r="L30" i="98"/>
  <c r="N30" i="98" s="1"/>
  <c r="AK30" i="98"/>
  <c r="E30" i="98" s="1"/>
  <c r="AM30" i="98"/>
  <c r="AN30" i="98"/>
  <c r="AO30" i="98"/>
  <c r="AT30" i="98"/>
  <c r="AU30" i="98" s="1"/>
  <c r="AX30" i="98" s="1"/>
  <c r="AW30" i="98"/>
  <c r="L33" i="98"/>
  <c r="N33" i="98" s="1"/>
  <c r="AK33" i="98"/>
  <c r="E33" i="98" s="1"/>
  <c r="AM33" i="98"/>
  <c r="AN33" i="98"/>
  <c r="AO33" i="98"/>
  <c r="AT33" i="98"/>
  <c r="AU33" i="98"/>
  <c r="AW33" i="98"/>
  <c r="L36" i="98"/>
  <c r="N36" i="98" s="1"/>
  <c r="AK36" i="98"/>
  <c r="E36" i="98" s="1"/>
  <c r="AM36" i="98"/>
  <c r="AN36" i="98"/>
  <c r="AO36" i="98"/>
  <c r="AT36" i="98"/>
  <c r="AU36" i="98"/>
  <c r="AX36" i="98" s="1"/>
  <c r="AW36" i="98"/>
  <c r="L39" i="98"/>
  <c r="N39" i="98" s="1"/>
  <c r="AK39" i="98"/>
  <c r="E39" i="98" s="1"/>
  <c r="AM39" i="98"/>
  <c r="AN39" i="98"/>
  <c r="AO39" i="98"/>
  <c r="AT39" i="98"/>
  <c r="AU39" i="98"/>
  <c r="AW39" i="98"/>
  <c r="L42" i="98"/>
  <c r="N42" i="98" s="1"/>
  <c r="AK42" i="98"/>
  <c r="E42" i="98" s="1"/>
  <c r="AL42" i="98"/>
  <c r="H42" i="98" s="1"/>
  <c r="AM42" i="98"/>
  <c r="AN42" i="98"/>
  <c r="AO42" i="98"/>
  <c r="AT42" i="98"/>
  <c r="AU42" i="98"/>
  <c r="AW42" i="98"/>
  <c r="L45" i="98"/>
  <c r="N45" i="98"/>
  <c r="AK45" i="98"/>
  <c r="E45" i="98" s="1"/>
  <c r="AM45" i="98"/>
  <c r="AN45" i="98"/>
  <c r="AO45" i="98"/>
  <c r="AT45" i="98"/>
  <c r="AU45" i="98" s="1"/>
  <c r="AX45" i="98" s="1"/>
  <c r="AW45" i="98"/>
  <c r="L48" i="98"/>
  <c r="N48" i="98" s="1"/>
  <c r="AK48" i="98"/>
  <c r="E48" i="98" s="1"/>
  <c r="AM48" i="98"/>
  <c r="AN48" i="98"/>
  <c r="AO48" i="98"/>
  <c r="AT48" i="98"/>
  <c r="AU48" i="98"/>
  <c r="AW48" i="98"/>
  <c r="L51" i="98"/>
  <c r="N51" i="98" s="1"/>
  <c r="AK51" i="98"/>
  <c r="E51" i="98" s="1"/>
  <c r="AM51" i="98"/>
  <c r="AN51" i="98"/>
  <c r="AO51" i="98"/>
  <c r="AT51" i="98"/>
  <c r="AU51" i="98"/>
  <c r="AX51" i="98" s="1"/>
  <c r="AW51" i="98"/>
  <c r="AR39" i="115" l="1"/>
  <c r="AS39" i="115" s="1"/>
  <c r="AV39" i="115" s="1"/>
  <c r="F39" i="115" s="1"/>
  <c r="AY39" i="115" s="1"/>
  <c r="G39" i="115" s="1"/>
  <c r="I39" i="115"/>
  <c r="AR48" i="115"/>
  <c r="AS48" i="115" s="1"/>
  <c r="AV48" i="115" s="1"/>
  <c r="F48" i="115" s="1"/>
  <c r="AY48" i="115" s="1"/>
  <c r="G48" i="115" s="1"/>
  <c r="BB45" i="115"/>
  <c r="BD45" i="115" s="1"/>
  <c r="I48" i="115"/>
  <c r="AP36" i="115"/>
  <c r="J36" i="115" s="1"/>
  <c r="AQ36" i="115" s="1"/>
  <c r="I36" i="115" s="1"/>
  <c r="AP30" i="115"/>
  <c r="J30" i="115" s="1"/>
  <c r="AQ30" i="115" s="1"/>
  <c r="AP33" i="115"/>
  <c r="J33" i="115" s="1"/>
  <c r="AQ33" i="115" s="1"/>
  <c r="I45" i="116"/>
  <c r="BB24" i="116"/>
  <c r="BD24" i="116" s="1"/>
  <c r="AZ45" i="116"/>
  <c r="AP48" i="116"/>
  <c r="J48" i="116" s="1"/>
  <c r="AQ48" i="116" s="1"/>
  <c r="AP21" i="116"/>
  <c r="J21" i="116" s="1"/>
  <c r="AQ21" i="116" s="1"/>
  <c r="AP42" i="116"/>
  <c r="J42" i="116" s="1"/>
  <c r="AQ42" i="116" s="1"/>
  <c r="AZ48" i="136"/>
  <c r="BA48" i="136"/>
  <c r="BC36" i="100"/>
  <c r="BB27" i="133"/>
  <c r="BD27" i="133" s="1"/>
  <c r="AZ27" i="133"/>
  <c r="BA27" i="133"/>
  <c r="AY51" i="133"/>
  <c r="G51" i="133" s="1"/>
  <c r="BB51" i="133"/>
  <c r="BD51" i="133" s="1"/>
  <c r="AZ39" i="133"/>
  <c r="BA39" i="133"/>
  <c r="AP45" i="118"/>
  <c r="J45" i="118" s="1"/>
  <c r="AQ45" i="118" s="1"/>
  <c r="I45" i="118" s="1"/>
  <c r="AV45" i="117"/>
  <c r="AW45" i="117" s="1"/>
  <c r="AZ45" i="117" s="1"/>
  <c r="F45" i="117" s="1"/>
  <c r="I45" i="117"/>
  <c r="AV51" i="117"/>
  <c r="AW51" i="117" s="1"/>
  <c r="AZ51" i="117" s="1"/>
  <c r="F51" i="117" s="1"/>
  <c r="BC51" i="117" s="1"/>
  <c r="G51" i="117" s="1"/>
  <c r="I51" i="117"/>
  <c r="BF42" i="117"/>
  <c r="BH42" i="117" s="1"/>
  <c r="BF39" i="117"/>
  <c r="AT48" i="119"/>
  <c r="J48" i="119" s="1"/>
  <c r="AU48" i="119" s="1"/>
  <c r="I48" i="119" s="1"/>
  <c r="AT45" i="119"/>
  <c r="J45" i="119" s="1"/>
  <c r="AU45" i="119" s="1"/>
  <c r="AV45" i="119" s="1"/>
  <c r="AW45" i="119" s="1"/>
  <c r="AZ45" i="119" s="1"/>
  <c r="F45" i="119" s="1"/>
  <c r="BC45" i="119" s="1"/>
  <c r="G45" i="119" s="1"/>
  <c r="AV51" i="119"/>
  <c r="AW51" i="119" s="1"/>
  <c r="AZ51" i="119" s="1"/>
  <c r="F51" i="119" s="1"/>
  <c r="BC51" i="119" s="1"/>
  <c r="G51" i="119" s="1"/>
  <c r="I21" i="119"/>
  <c r="BF21" i="120"/>
  <c r="BH21" i="120" s="1"/>
  <c r="BD33" i="120"/>
  <c r="AT45" i="120"/>
  <c r="J45" i="120" s="1"/>
  <c r="AU45" i="120" s="1"/>
  <c r="I45" i="120" s="1"/>
  <c r="I24" i="120"/>
  <c r="I21" i="120"/>
  <c r="AV36" i="120"/>
  <c r="AW36" i="120" s="1"/>
  <c r="AZ36" i="120" s="1"/>
  <c r="F36" i="120" s="1"/>
  <c r="BC36" i="120" s="1"/>
  <c r="G36" i="120" s="1"/>
  <c r="BH27" i="120"/>
  <c r="BF33" i="120"/>
  <c r="BH33" i="120" s="1"/>
  <c r="AV45" i="121"/>
  <c r="AW45" i="121" s="1"/>
  <c r="AZ45" i="121" s="1"/>
  <c r="F45" i="121" s="1"/>
  <c r="BC45" i="121" s="1"/>
  <c r="G45" i="121" s="1"/>
  <c r="I45" i="121"/>
  <c r="AV48" i="121"/>
  <c r="AW48" i="121" s="1"/>
  <c r="AZ48" i="121" s="1"/>
  <c r="F48" i="121" s="1"/>
  <c r="BC48" i="121" s="1"/>
  <c r="G48" i="121" s="1"/>
  <c r="I48" i="121"/>
  <c r="AT21" i="121"/>
  <c r="J21" i="121" s="1"/>
  <c r="AU21" i="121" s="1"/>
  <c r="I21" i="121" s="1"/>
  <c r="BF39" i="121"/>
  <c r="BH39" i="121" s="1"/>
  <c r="BB24" i="124"/>
  <c r="BD24" i="124" s="1"/>
  <c r="AZ24" i="124"/>
  <c r="I24" i="124"/>
  <c r="AP48" i="124"/>
  <c r="J48" i="124" s="1"/>
  <c r="AQ48" i="124" s="1"/>
  <c r="AP36" i="124"/>
  <c r="J36" i="124" s="1"/>
  <c r="AQ36" i="124" s="1"/>
  <c r="I27" i="125"/>
  <c r="AP18" i="125"/>
  <c r="J18" i="125" s="1"/>
  <c r="AQ18" i="125" s="1"/>
  <c r="AP36" i="125"/>
  <c r="J36" i="125" s="1"/>
  <c r="AQ36" i="125" s="1"/>
  <c r="BD45" i="126"/>
  <c r="BA42" i="126"/>
  <c r="AP48" i="126"/>
  <c r="J48" i="126" s="1"/>
  <c r="AQ48" i="126" s="1"/>
  <c r="I21" i="127"/>
  <c r="AP24" i="127"/>
  <c r="J24" i="127" s="1"/>
  <c r="AQ24" i="127" s="1"/>
  <c r="BB39" i="127"/>
  <c r="BD39" i="127" s="1"/>
  <c r="AR51" i="127"/>
  <c r="AS51" i="127" s="1"/>
  <c r="AV51" i="127" s="1"/>
  <c r="F51" i="127" s="1"/>
  <c r="AY51" i="127" s="1"/>
  <c r="G51" i="127" s="1"/>
  <c r="BA51" i="127" s="1"/>
  <c r="AP48" i="127"/>
  <c r="J48" i="127" s="1"/>
  <c r="AQ48" i="127" s="1"/>
  <c r="AR48" i="127" s="1"/>
  <c r="AS48" i="127" s="1"/>
  <c r="AV48" i="127" s="1"/>
  <c r="F48" i="127" s="1"/>
  <c r="AY48" i="127" s="1"/>
  <c r="G48" i="127" s="1"/>
  <c r="BA48" i="127" s="1"/>
  <c r="AP39" i="127"/>
  <c r="J39" i="127" s="1"/>
  <c r="AQ39" i="127" s="1"/>
  <c r="AR39" i="127" s="1"/>
  <c r="AS39" i="127" s="1"/>
  <c r="AV39" i="127" s="1"/>
  <c r="F39" i="127" s="1"/>
  <c r="AY39" i="127" s="1"/>
  <c r="G39" i="127" s="1"/>
  <c r="BA39" i="127" s="1"/>
  <c r="AP42" i="127"/>
  <c r="J42" i="127" s="1"/>
  <c r="AQ42" i="127" s="1"/>
  <c r="AR42" i="127" s="1"/>
  <c r="AS42" i="127" s="1"/>
  <c r="AV42" i="127" s="1"/>
  <c r="F42" i="127" s="1"/>
  <c r="AY42" i="127" s="1"/>
  <c r="G42" i="127" s="1"/>
  <c r="AP36" i="127"/>
  <c r="J36" i="127" s="1"/>
  <c r="AQ36" i="127" s="1"/>
  <c r="AR39" i="128"/>
  <c r="AS39" i="128" s="1"/>
  <c r="AV39" i="128" s="1"/>
  <c r="F39" i="128" s="1"/>
  <c r="AY39" i="128" s="1"/>
  <c r="G39" i="128" s="1"/>
  <c r="BB45" i="128"/>
  <c r="BD45" i="128" s="1"/>
  <c r="BB42" i="128"/>
  <c r="BD42" i="128" s="1"/>
  <c r="AZ18" i="135"/>
  <c r="BA18" i="135"/>
  <c r="BC30" i="134"/>
  <c r="G30" i="134" s="1"/>
  <c r="BF30" i="134"/>
  <c r="BH30" i="134" s="1"/>
  <c r="BE24" i="134"/>
  <c r="BD24" i="134"/>
  <c r="BE27" i="134"/>
  <c r="BD27" i="134"/>
  <c r="BD45" i="134"/>
  <c r="BE45" i="134"/>
  <c r="BB18" i="131"/>
  <c r="BD18" i="131" s="1"/>
  <c r="AZ21" i="137"/>
  <c r="BA21" i="137"/>
  <c r="BC30" i="107"/>
  <c r="BC24" i="107"/>
  <c r="AL21" i="104"/>
  <c r="H21" i="104" s="1"/>
  <c r="BF24" i="132"/>
  <c r="BH24" i="132" s="1"/>
  <c r="BD24" i="139"/>
  <c r="BE24" i="139"/>
  <c r="BD42" i="139"/>
  <c r="BE42" i="139"/>
  <c r="AL36" i="108"/>
  <c r="H36" i="108" s="1"/>
  <c r="AL30" i="108"/>
  <c r="H30" i="108" s="1"/>
  <c r="BC24" i="108"/>
  <c r="AL42" i="108"/>
  <c r="H42" i="108" s="1"/>
  <c r="E48" i="113"/>
  <c r="BG51" i="112"/>
  <c r="BG45" i="112"/>
  <c r="AL51" i="98"/>
  <c r="H51" i="98" s="1"/>
  <c r="AL45" i="98"/>
  <c r="H45" i="98" s="1"/>
  <c r="AL30" i="98"/>
  <c r="H30" i="98" s="1"/>
  <c r="AL27" i="98"/>
  <c r="H27" i="98" s="1"/>
  <c r="AL21" i="98"/>
  <c r="H21" i="98" s="1"/>
  <c r="AL33" i="98"/>
  <c r="H33" i="98" s="1"/>
  <c r="BD24" i="132"/>
  <c r="BE24" i="132"/>
  <c r="BC45" i="132"/>
  <c r="G45" i="132" s="1"/>
  <c r="BF45" i="132"/>
  <c r="BH45" i="132" s="1"/>
  <c r="BC39" i="132"/>
  <c r="G39" i="132" s="1"/>
  <c r="BF39" i="132"/>
  <c r="BH39" i="132" s="1"/>
  <c r="BC42" i="132"/>
  <c r="G42" i="132" s="1"/>
  <c r="BF42" i="132"/>
  <c r="BH42" i="132" s="1"/>
  <c r="BE30" i="132"/>
  <c r="BD30" i="132"/>
  <c r="BC27" i="132"/>
  <c r="G27" i="132" s="1"/>
  <c r="BF27" i="132"/>
  <c r="BH27" i="132" s="1"/>
  <c r="BF30" i="132"/>
  <c r="BH30" i="132" s="1"/>
  <c r="BE45" i="139"/>
  <c r="BD45" i="139"/>
  <c r="BD39" i="139"/>
  <c r="BE39" i="139"/>
  <c r="BE18" i="139"/>
  <c r="BD18" i="139"/>
  <c r="BA36" i="138"/>
  <c r="AZ36" i="138"/>
  <c r="BA51" i="138"/>
  <c r="AZ51" i="138"/>
  <c r="AZ30" i="137"/>
  <c r="BA30" i="137"/>
  <c r="BA18" i="137"/>
  <c r="AZ18" i="137"/>
  <c r="AZ51" i="136"/>
  <c r="BA51" i="136"/>
  <c r="BA21" i="136"/>
  <c r="AZ21" i="136"/>
  <c r="BA45" i="135"/>
  <c r="AZ45" i="135"/>
  <c r="BA21" i="135"/>
  <c r="AZ21" i="135"/>
  <c r="BA18" i="133"/>
  <c r="AZ18" i="133"/>
  <c r="AY21" i="131"/>
  <c r="G21" i="131" s="1"/>
  <c r="BB21" i="131"/>
  <c r="BD21" i="131" s="1"/>
  <c r="AY24" i="131"/>
  <c r="G24" i="131" s="1"/>
  <c r="BB24" i="131"/>
  <c r="BD24" i="131" s="1"/>
  <c r="BA36" i="131"/>
  <c r="AZ36" i="131"/>
  <c r="BB36" i="131"/>
  <c r="BD36" i="131" s="1"/>
  <c r="BA18" i="131"/>
  <c r="AZ18" i="131"/>
  <c r="BA33" i="131"/>
  <c r="AZ33" i="131"/>
  <c r="BA39" i="131"/>
  <c r="AZ39" i="131"/>
  <c r="AY48" i="131"/>
  <c r="G48" i="131" s="1"/>
  <c r="BB48" i="131"/>
  <c r="BD48" i="131" s="1"/>
  <c r="AY30" i="131"/>
  <c r="G30" i="131" s="1"/>
  <c r="BB30" i="131"/>
  <c r="BD30" i="131" s="1"/>
  <c r="BB33" i="131"/>
  <c r="BD33" i="131" s="1"/>
  <c r="AY36" i="130"/>
  <c r="G36" i="130" s="1"/>
  <c r="AZ36" i="130" s="1"/>
  <c r="BB36" i="130"/>
  <c r="BD36" i="130" s="1"/>
  <c r="AY48" i="130"/>
  <c r="G48" i="130" s="1"/>
  <c r="AZ48" i="130" s="1"/>
  <c r="BB48" i="130"/>
  <c r="BD48" i="130" s="1"/>
  <c r="AY24" i="130"/>
  <c r="G24" i="130" s="1"/>
  <c r="BB24" i="130"/>
  <c r="BD24" i="130" s="1"/>
  <c r="AZ39" i="130"/>
  <c r="BA39" i="130"/>
  <c r="AZ27" i="130"/>
  <c r="BA27" i="130"/>
  <c r="AY45" i="130"/>
  <c r="G45" i="130" s="1"/>
  <c r="BB45" i="130"/>
  <c r="BD45" i="130" s="1"/>
  <c r="AZ33" i="130"/>
  <c r="BA33" i="130"/>
  <c r="AZ21" i="130"/>
  <c r="BA21" i="130"/>
  <c r="BB21" i="130"/>
  <c r="BD21" i="130" s="1"/>
  <c r="BB27" i="130"/>
  <c r="BD27" i="130" s="1"/>
  <c r="BB33" i="130"/>
  <c r="BD33" i="130" s="1"/>
  <c r="AZ30" i="130"/>
  <c r="BA30" i="130"/>
  <c r="BA36" i="130"/>
  <c r="AT27" i="119"/>
  <c r="J27" i="119" s="1"/>
  <c r="AU27" i="119" s="1"/>
  <c r="I27" i="119" s="1"/>
  <c r="AV48" i="119"/>
  <c r="AW48" i="119" s="1"/>
  <c r="AZ48" i="119" s="1"/>
  <c r="F48" i="119" s="1"/>
  <c r="BC48" i="119" s="1"/>
  <c r="G48" i="119" s="1"/>
  <c r="AV33" i="119"/>
  <c r="AW33" i="119" s="1"/>
  <c r="AZ33" i="119" s="1"/>
  <c r="F33" i="119" s="1"/>
  <c r="BC33" i="119" s="1"/>
  <c r="G33" i="119" s="1"/>
  <c r="BE33" i="119" s="1"/>
  <c r="I45" i="119"/>
  <c r="AV42" i="119"/>
  <c r="AW42" i="119" s="1"/>
  <c r="AZ42" i="119" s="1"/>
  <c r="F42" i="119" s="1"/>
  <c r="BC42" i="119" s="1"/>
  <c r="G42" i="119" s="1"/>
  <c r="BE42" i="119" s="1"/>
  <c r="BF51" i="119"/>
  <c r="BH51" i="119" s="1"/>
  <c r="BF39" i="119"/>
  <c r="BH39" i="119" s="1"/>
  <c r="BF45" i="119"/>
  <c r="BH45" i="119" s="1"/>
  <c r="BF42" i="119"/>
  <c r="BH42" i="119" s="1"/>
  <c r="AT30" i="119"/>
  <c r="J30" i="119" s="1"/>
  <c r="AU30" i="119" s="1"/>
  <c r="AT18" i="119"/>
  <c r="J18" i="119" s="1"/>
  <c r="AU18" i="119" s="1"/>
  <c r="BD27" i="120"/>
  <c r="AV45" i="120"/>
  <c r="AW45" i="120" s="1"/>
  <c r="AZ45" i="120" s="1"/>
  <c r="F45" i="120" s="1"/>
  <c r="BC45" i="120" s="1"/>
  <c r="G45" i="120" s="1"/>
  <c r="BE45" i="120" s="1"/>
  <c r="AT39" i="120"/>
  <c r="J39" i="120" s="1"/>
  <c r="AU39" i="120" s="1"/>
  <c r="BF24" i="120"/>
  <c r="BH24" i="120" s="1"/>
  <c r="AV30" i="120"/>
  <c r="AW30" i="120" s="1"/>
  <c r="AZ30" i="120" s="1"/>
  <c r="F30" i="120" s="1"/>
  <c r="BC30" i="120" s="1"/>
  <c r="G30" i="120" s="1"/>
  <c r="BE30" i="120" s="1"/>
  <c r="BF45" i="121"/>
  <c r="BH45" i="121" s="1"/>
  <c r="AT36" i="121"/>
  <c r="J36" i="121" s="1"/>
  <c r="AU36" i="121" s="1"/>
  <c r="AV21" i="121"/>
  <c r="AW21" i="121" s="1"/>
  <c r="AZ21" i="121" s="1"/>
  <c r="F21" i="121" s="1"/>
  <c r="BC21" i="121" s="1"/>
  <c r="G21" i="121" s="1"/>
  <c r="BE21" i="121" s="1"/>
  <c r="BF48" i="121"/>
  <c r="BH48" i="121" s="1"/>
  <c r="AT42" i="121"/>
  <c r="J42" i="121" s="1"/>
  <c r="AU42" i="121" s="1"/>
  <c r="AT33" i="121"/>
  <c r="J33" i="121" s="1"/>
  <c r="AU33" i="121" s="1"/>
  <c r="BC45" i="117"/>
  <c r="G45" i="117" s="1"/>
  <c r="BE45" i="117" s="1"/>
  <c r="BF45" i="117"/>
  <c r="BH45" i="117" s="1"/>
  <c r="AT33" i="117"/>
  <c r="J33" i="117" s="1"/>
  <c r="AU33" i="117" s="1"/>
  <c r="BH39" i="117"/>
  <c r="AV48" i="122"/>
  <c r="AW48" i="122" s="1"/>
  <c r="AZ48" i="122" s="1"/>
  <c r="F48" i="122" s="1"/>
  <c r="BC48" i="122" s="1"/>
  <c r="G48" i="122" s="1"/>
  <c r="BD48" i="122" s="1"/>
  <c r="AV27" i="122"/>
  <c r="AW27" i="122" s="1"/>
  <c r="AZ27" i="122" s="1"/>
  <c r="F27" i="122" s="1"/>
  <c r="BC27" i="122" s="1"/>
  <c r="G27" i="122" s="1"/>
  <c r="BF36" i="122"/>
  <c r="BH36" i="122" s="1"/>
  <c r="I24" i="122"/>
  <c r="BF21" i="122"/>
  <c r="BH21" i="122" s="1"/>
  <c r="BH45" i="122"/>
  <c r="AT39" i="122"/>
  <c r="J39" i="122" s="1"/>
  <c r="AU39" i="122" s="1"/>
  <c r="BF18" i="122"/>
  <c r="BH18" i="122" s="1"/>
  <c r="AR45" i="118"/>
  <c r="AS45" i="118" s="1"/>
  <c r="AV45" i="118" s="1"/>
  <c r="F45" i="118" s="1"/>
  <c r="AY45" i="118" s="1"/>
  <c r="G45" i="118" s="1"/>
  <c r="AZ45" i="118" s="1"/>
  <c r="AR48" i="118"/>
  <c r="AS48" i="118" s="1"/>
  <c r="AV48" i="118" s="1"/>
  <c r="F48" i="118" s="1"/>
  <c r="AY48" i="118" s="1"/>
  <c r="G48" i="118" s="1"/>
  <c r="BA48" i="118" s="1"/>
  <c r="AP21" i="118"/>
  <c r="J21" i="118" s="1"/>
  <c r="AQ21" i="118" s="1"/>
  <c r="BB39" i="118"/>
  <c r="BD39" i="118" s="1"/>
  <c r="BB51" i="118"/>
  <c r="BD51" i="118" s="1"/>
  <c r="BB36" i="118"/>
  <c r="BD36" i="118" s="1"/>
  <c r="AP33" i="118"/>
  <c r="J33" i="118" s="1"/>
  <c r="AQ33" i="118" s="1"/>
  <c r="AY27" i="124"/>
  <c r="G27" i="124" s="1"/>
  <c r="AZ27" i="124" s="1"/>
  <c r="BB27" i="124"/>
  <c r="BD27" i="124" s="1"/>
  <c r="I27" i="124"/>
  <c r="AP42" i="124"/>
  <c r="J42" i="124" s="1"/>
  <c r="AQ42" i="124" s="1"/>
  <c r="AR42" i="124" s="1"/>
  <c r="AS42" i="124" s="1"/>
  <c r="AV42" i="124" s="1"/>
  <c r="F42" i="124" s="1"/>
  <c r="AY42" i="124" s="1"/>
  <c r="G42" i="124" s="1"/>
  <c r="BB18" i="124"/>
  <c r="BD18" i="124" s="1"/>
  <c r="AR42" i="115"/>
  <c r="AS42" i="115" s="1"/>
  <c r="AV42" i="115" s="1"/>
  <c r="F42" i="115" s="1"/>
  <c r="AY42" i="115" s="1"/>
  <c r="G42" i="115" s="1"/>
  <c r="BB42" i="115"/>
  <c r="BD42" i="115" s="1"/>
  <c r="I42" i="115"/>
  <c r="AP21" i="115"/>
  <c r="J21" i="115" s="1"/>
  <c r="AQ21" i="115" s="1"/>
  <c r="AR36" i="115"/>
  <c r="AS36" i="115" s="1"/>
  <c r="AV36" i="115" s="1"/>
  <c r="F36" i="115" s="1"/>
  <c r="AY36" i="115" s="1"/>
  <c r="G36" i="115" s="1"/>
  <c r="BA36" i="115" s="1"/>
  <c r="AP18" i="115"/>
  <c r="J18" i="115" s="1"/>
  <c r="AQ18" i="115" s="1"/>
  <c r="BB33" i="116"/>
  <c r="BD33" i="116" s="1"/>
  <c r="AR39" i="116"/>
  <c r="AS39" i="116" s="1"/>
  <c r="AV39" i="116" s="1"/>
  <c r="F39" i="116" s="1"/>
  <c r="AY39" i="116" s="1"/>
  <c r="G39" i="116" s="1"/>
  <c r="BB36" i="116"/>
  <c r="BD36" i="116" s="1"/>
  <c r="AZ30" i="116"/>
  <c r="I33" i="116"/>
  <c r="BB30" i="116"/>
  <c r="BD30" i="116" s="1"/>
  <c r="BA33" i="116"/>
  <c r="I30" i="116"/>
  <c r="AP27" i="116"/>
  <c r="J27" i="116" s="1"/>
  <c r="AQ27" i="116" s="1"/>
  <c r="AP51" i="116"/>
  <c r="J51" i="116" s="1"/>
  <c r="AQ51" i="116" s="1"/>
  <c r="BB39" i="125"/>
  <c r="AR30" i="125"/>
  <c r="AS30" i="125" s="1"/>
  <c r="AV30" i="125" s="1"/>
  <c r="F30" i="125" s="1"/>
  <c r="AY30" i="125" s="1"/>
  <c r="G30" i="125" s="1"/>
  <c r="BA30" i="125" s="1"/>
  <c r="I39" i="125"/>
  <c r="AZ39" i="125"/>
  <c r="AZ45" i="125"/>
  <c r="BB45" i="125"/>
  <c r="AP48" i="125"/>
  <c r="J48" i="125" s="1"/>
  <c r="AQ48" i="125" s="1"/>
  <c r="AP42" i="125"/>
  <c r="J42" i="125" s="1"/>
  <c r="AQ42" i="125" s="1"/>
  <c r="I45" i="125"/>
  <c r="AP24" i="125"/>
  <c r="J24" i="125" s="1"/>
  <c r="AQ24" i="125" s="1"/>
  <c r="AP51" i="125"/>
  <c r="J51" i="125" s="1"/>
  <c r="AQ51" i="125" s="1"/>
  <c r="BB27" i="126"/>
  <c r="BD27" i="126" s="1"/>
  <c r="I39" i="126"/>
  <c r="AZ27" i="126"/>
  <c r="AP30" i="126"/>
  <c r="J30" i="126" s="1"/>
  <c r="AQ30" i="126" s="1"/>
  <c r="I27" i="126"/>
  <c r="AP24" i="126"/>
  <c r="J24" i="126" s="1"/>
  <c r="AQ24" i="126" s="1"/>
  <c r="AP33" i="126"/>
  <c r="J33" i="126" s="1"/>
  <c r="AQ33" i="126" s="1"/>
  <c r="BB21" i="126"/>
  <c r="BD21" i="126" s="1"/>
  <c r="AP51" i="126"/>
  <c r="J51" i="126" s="1"/>
  <c r="AQ51" i="126" s="1"/>
  <c r="BB48" i="127"/>
  <c r="BD48" i="127" s="1"/>
  <c r="BB21" i="127"/>
  <c r="BD21" i="127" s="1"/>
  <c r="I39" i="127"/>
  <c r="I48" i="127"/>
  <c r="AZ39" i="127"/>
  <c r="AZ48" i="127"/>
  <c r="AP45" i="127"/>
  <c r="J45" i="127" s="1"/>
  <c r="AQ45" i="127" s="1"/>
  <c r="BB51" i="127"/>
  <c r="BD51" i="127" s="1"/>
  <c r="I51" i="128"/>
  <c r="AR51" i="128"/>
  <c r="AS51" i="128" s="1"/>
  <c r="AV51" i="128" s="1"/>
  <c r="F51" i="128" s="1"/>
  <c r="AY51" i="128" s="1"/>
  <c r="G51" i="128" s="1"/>
  <c r="BA51" i="128" s="1"/>
  <c r="BB36" i="128"/>
  <c r="BD36" i="128" s="1"/>
  <c r="AP24" i="128"/>
  <c r="J24" i="128" s="1"/>
  <c r="AQ24" i="128" s="1"/>
  <c r="H51" i="128"/>
  <c r="I48" i="128"/>
  <c r="BB48" i="128"/>
  <c r="BD48" i="128" s="1"/>
  <c r="AP27" i="128"/>
  <c r="J27" i="128" s="1"/>
  <c r="AQ27" i="128" s="1"/>
  <c r="I42" i="128"/>
  <c r="AP18" i="128"/>
  <c r="J18" i="128" s="1"/>
  <c r="AQ18" i="128" s="1"/>
  <c r="BA33" i="128"/>
  <c r="AZ33" i="128"/>
  <c r="I27" i="128"/>
  <c r="AR27" i="128"/>
  <c r="AS27" i="128" s="1"/>
  <c r="AV27" i="128" s="1"/>
  <c r="F27" i="128" s="1"/>
  <c r="AY27" i="128" s="1"/>
  <c r="G27" i="128" s="1"/>
  <c r="BA21" i="128"/>
  <c r="AZ21" i="128"/>
  <c r="BA45" i="128"/>
  <c r="AZ45" i="128"/>
  <c r="AZ51" i="128"/>
  <c r="BA30" i="128"/>
  <c r="AZ30" i="128"/>
  <c r="BB33" i="128"/>
  <c r="BD33" i="128" s="1"/>
  <c r="BA48" i="128"/>
  <c r="AZ48" i="128"/>
  <c r="BB30" i="128"/>
  <c r="BD30" i="128" s="1"/>
  <c r="BA36" i="128"/>
  <c r="AZ36" i="128"/>
  <c r="BA42" i="128"/>
  <c r="AZ42" i="128"/>
  <c r="BB21" i="128"/>
  <c r="BD21" i="128" s="1"/>
  <c r="BB51" i="128"/>
  <c r="BD51" i="128" s="1"/>
  <c r="BA39" i="128"/>
  <c r="AZ39" i="128"/>
  <c r="BA18" i="127"/>
  <c r="AZ18" i="127"/>
  <c r="BA33" i="127"/>
  <c r="AZ33" i="127"/>
  <c r="BB18" i="127"/>
  <c r="BD18" i="127" s="1"/>
  <c r="BA27" i="127"/>
  <c r="AZ27" i="127"/>
  <c r="BB33" i="127"/>
  <c r="BD33" i="127" s="1"/>
  <c r="BA30" i="127"/>
  <c r="AZ30" i="127"/>
  <c r="BA21" i="127"/>
  <c r="AZ21" i="127"/>
  <c r="BB27" i="127"/>
  <c r="BD27" i="127" s="1"/>
  <c r="BB30" i="127"/>
  <c r="BD30" i="127" s="1"/>
  <c r="BB18" i="126"/>
  <c r="BD18" i="126" s="1"/>
  <c r="BA36" i="126"/>
  <c r="AZ36" i="126"/>
  <c r="BA18" i="126"/>
  <c r="AZ18" i="126"/>
  <c r="BA21" i="126"/>
  <c r="AZ21" i="126"/>
  <c r="BA33" i="125"/>
  <c r="AZ33" i="125"/>
  <c r="AZ30" i="125"/>
  <c r="BD39" i="125"/>
  <c r="BA21" i="125"/>
  <c r="AZ21" i="125"/>
  <c r="BB27" i="125"/>
  <c r="BD27" i="125" s="1"/>
  <c r="BA27" i="125"/>
  <c r="AZ27" i="125"/>
  <c r="BB33" i="125"/>
  <c r="BD33" i="125" s="1"/>
  <c r="BB21" i="125"/>
  <c r="BD21" i="125" s="1"/>
  <c r="BD45" i="125"/>
  <c r="BA39" i="124"/>
  <c r="AZ39" i="124"/>
  <c r="BA18" i="124"/>
  <c r="AZ18" i="124"/>
  <c r="BA51" i="124"/>
  <c r="AZ51" i="124"/>
  <c r="BA30" i="124"/>
  <c r="AZ30" i="124"/>
  <c r="BA27" i="124"/>
  <c r="BB39" i="124"/>
  <c r="BD39" i="124" s="1"/>
  <c r="BB30" i="124"/>
  <c r="BD30" i="124" s="1"/>
  <c r="BB51" i="124"/>
  <c r="BD51" i="124" s="1"/>
  <c r="BA45" i="124"/>
  <c r="AZ45" i="124"/>
  <c r="H24" i="123"/>
  <c r="H36" i="123"/>
  <c r="H48" i="123"/>
  <c r="I33" i="123"/>
  <c r="AR33" i="123"/>
  <c r="AS33" i="123" s="1"/>
  <c r="AV33" i="123" s="1"/>
  <c r="F33" i="123" s="1"/>
  <c r="AY33" i="123" s="1"/>
  <c r="G33" i="123" s="1"/>
  <c r="I18" i="123"/>
  <c r="AR18" i="123"/>
  <c r="AS18" i="123" s="1"/>
  <c r="AV18" i="123" s="1"/>
  <c r="F18" i="123" s="1"/>
  <c r="AY18" i="123" s="1"/>
  <c r="G18" i="123" s="1"/>
  <c r="H27" i="123"/>
  <c r="H39" i="123"/>
  <c r="H51" i="123"/>
  <c r="AP39" i="123"/>
  <c r="J39" i="123" s="1"/>
  <c r="AQ39" i="123" s="1"/>
  <c r="AP36" i="123"/>
  <c r="J36" i="123" s="1"/>
  <c r="AQ36" i="123" s="1"/>
  <c r="AP24" i="123"/>
  <c r="J24" i="123" s="1"/>
  <c r="AQ24" i="123" s="1"/>
  <c r="H18" i="123"/>
  <c r="H30" i="123"/>
  <c r="H42" i="123"/>
  <c r="I21" i="123"/>
  <c r="AR21" i="123"/>
  <c r="AS21" i="123" s="1"/>
  <c r="AV21" i="123" s="1"/>
  <c r="F21" i="123" s="1"/>
  <c r="AY21" i="123" s="1"/>
  <c r="G21" i="123" s="1"/>
  <c r="I45" i="123"/>
  <c r="AR45" i="123"/>
  <c r="AS45" i="123" s="1"/>
  <c r="AV45" i="123" s="1"/>
  <c r="F45" i="123" s="1"/>
  <c r="AY45" i="123" s="1"/>
  <c r="G45" i="123" s="1"/>
  <c r="AP42" i="123"/>
  <c r="J42" i="123" s="1"/>
  <c r="AQ42" i="123" s="1"/>
  <c r="AP30" i="123"/>
  <c r="J30" i="123" s="1"/>
  <c r="AQ30" i="123" s="1"/>
  <c r="H21" i="123"/>
  <c r="H33" i="123"/>
  <c r="H45" i="123"/>
  <c r="AP27" i="123"/>
  <c r="J27" i="123" s="1"/>
  <c r="AQ27" i="123" s="1"/>
  <c r="AP51" i="123"/>
  <c r="J51" i="123" s="1"/>
  <c r="AQ51" i="123" s="1"/>
  <c r="AP48" i="123"/>
  <c r="J48" i="123" s="1"/>
  <c r="AQ48" i="123" s="1"/>
  <c r="BE24" i="122"/>
  <c r="BD24" i="122"/>
  <c r="BF27" i="122"/>
  <c r="BH27" i="122" s="1"/>
  <c r="BE36" i="122"/>
  <c r="BD36" i="122"/>
  <c r="BF24" i="122"/>
  <c r="BH24" i="122" s="1"/>
  <c r="BE27" i="122"/>
  <c r="BD27" i="122"/>
  <c r="BE51" i="122"/>
  <c r="BD51" i="122"/>
  <c r="BE48" i="122"/>
  <c r="BE18" i="122"/>
  <c r="BD18" i="122"/>
  <c r="BF51" i="122"/>
  <c r="BH51" i="122" s="1"/>
  <c r="BE30" i="121"/>
  <c r="BD30" i="121"/>
  <c r="BE39" i="121"/>
  <c r="BD39" i="121"/>
  <c r="BE24" i="121"/>
  <c r="BD24" i="121"/>
  <c r="BE18" i="121"/>
  <c r="BD18" i="121"/>
  <c r="BE48" i="121"/>
  <c r="BD48" i="121"/>
  <c r="BF30" i="121"/>
  <c r="BH30" i="121" s="1"/>
  <c r="I27" i="121"/>
  <c r="AV27" i="121"/>
  <c r="AW27" i="121" s="1"/>
  <c r="AZ27" i="121" s="1"/>
  <c r="F27" i="121" s="1"/>
  <c r="BC27" i="121" s="1"/>
  <c r="G27" i="121" s="1"/>
  <c r="BD21" i="121"/>
  <c r="BE45" i="121"/>
  <c r="BD45" i="121"/>
  <c r="BF18" i="121"/>
  <c r="BH18" i="121" s="1"/>
  <c r="BE51" i="121"/>
  <c r="BD51" i="121"/>
  <c r="BF24" i="121"/>
  <c r="BH24" i="121" s="1"/>
  <c r="BF51" i="121"/>
  <c r="BH51" i="121" s="1"/>
  <c r="BE36" i="120"/>
  <c r="BD36" i="120"/>
  <c r="BE18" i="120"/>
  <c r="BD18" i="120"/>
  <c r="BE51" i="120"/>
  <c r="BD51" i="120"/>
  <c r="BE48" i="120"/>
  <c r="BD48" i="120"/>
  <c r="BF36" i="120"/>
  <c r="BH36" i="120" s="1"/>
  <c r="BD30" i="120"/>
  <c r="BF18" i="120"/>
  <c r="BH18" i="120" s="1"/>
  <c r="BF48" i="120"/>
  <c r="BH48" i="120" s="1"/>
  <c r="I42" i="120"/>
  <c r="BF42" i="120"/>
  <c r="BH42" i="120" s="1"/>
  <c r="AV42" i="120"/>
  <c r="AW42" i="120" s="1"/>
  <c r="AZ42" i="120" s="1"/>
  <c r="F42" i="120" s="1"/>
  <c r="BC42" i="120" s="1"/>
  <c r="G42" i="120" s="1"/>
  <c r="BF51" i="120"/>
  <c r="BH51" i="120" s="1"/>
  <c r="BE48" i="119"/>
  <c r="BD48" i="119"/>
  <c r="BE21" i="119"/>
  <c r="BD21" i="119"/>
  <c r="AV27" i="119"/>
  <c r="AW27" i="119" s="1"/>
  <c r="AZ27" i="119" s="1"/>
  <c r="F27" i="119" s="1"/>
  <c r="BC27" i="119" s="1"/>
  <c r="G27" i="119" s="1"/>
  <c r="BF21" i="119"/>
  <c r="BH21" i="119" s="1"/>
  <c r="BE45" i="119"/>
  <c r="BD45" i="119"/>
  <c r="BE51" i="119"/>
  <c r="BD51" i="119"/>
  <c r="I36" i="119"/>
  <c r="AV36" i="119"/>
  <c r="AW36" i="119" s="1"/>
  <c r="AZ36" i="119" s="1"/>
  <c r="F36" i="119" s="1"/>
  <c r="BC36" i="119" s="1"/>
  <c r="G36" i="119" s="1"/>
  <c r="I24" i="119"/>
  <c r="AV24" i="119"/>
  <c r="AW24" i="119" s="1"/>
  <c r="AZ24" i="119" s="1"/>
  <c r="F24" i="119" s="1"/>
  <c r="BC24" i="119" s="1"/>
  <c r="G24" i="119" s="1"/>
  <c r="BD33" i="119"/>
  <c r="BE39" i="119"/>
  <c r="BD39" i="119"/>
  <c r="BF48" i="119"/>
  <c r="BH48" i="119" s="1"/>
  <c r="BA30" i="118"/>
  <c r="AZ30" i="118"/>
  <c r="H18" i="118"/>
  <c r="BB30" i="118"/>
  <c r="BD30" i="118" s="1"/>
  <c r="BA42" i="118"/>
  <c r="AZ42" i="118"/>
  <c r="BA45" i="118"/>
  <c r="BA27" i="118"/>
  <c r="AZ27" i="118"/>
  <c r="BA24" i="118"/>
  <c r="AZ24" i="118"/>
  <c r="I18" i="118"/>
  <c r="AR18" i="118"/>
  <c r="AS18" i="118" s="1"/>
  <c r="AV18" i="118" s="1"/>
  <c r="F18" i="118" s="1"/>
  <c r="AY18" i="118" s="1"/>
  <c r="G18" i="118" s="1"/>
  <c r="BB42" i="118"/>
  <c r="BD42" i="118" s="1"/>
  <c r="BB45" i="118"/>
  <c r="BD45" i="118" s="1"/>
  <c r="BB27" i="118"/>
  <c r="BD27" i="118" s="1"/>
  <c r="BA39" i="118"/>
  <c r="AZ39" i="118"/>
  <c r="BB24" i="118"/>
  <c r="BD24" i="118" s="1"/>
  <c r="BA36" i="118"/>
  <c r="AZ36" i="118"/>
  <c r="BA51" i="118"/>
  <c r="AZ51" i="118"/>
  <c r="BE30" i="117"/>
  <c r="BD30" i="117"/>
  <c r="BE24" i="117"/>
  <c r="BD24" i="117"/>
  <c r="BE18" i="117"/>
  <c r="BD18" i="117"/>
  <c r="BE48" i="117"/>
  <c r="BD48" i="117"/>
  <c r="BF30" i="117"/>
  <c r="BH30" i="117" s="1"/>
  <c r="I27" i="117"/>
  <c r="AV27" i="117"/>
  <c r="AW27" i="117" s="1"/>
  <c r="AZ27" i="117" s="1"/>
  <c r="F27" i="117" s="1"/>
  <c r="BC27" i="117" s="1"/>
  <c r="G27" i="117" s="1"/>
  <c r="BE21" i="117"/>
  <c r="BD21" i="117"/>
  <c r="BD45" i="117"/>
  <c r="BF18" i="117"/>
  <c r="BH18" i="117" s="1"/>
  <c r="BE51" i="117"/>
  <c r="BD51" i="117"/>
  <c r="BE36" i="117"/>
  <c r="BD36" i="117"/>
  <c r="BF24" i="117"/>
  <c r="BH24" i="117" s="1"/>
  <c r="BE42" i="117"/>
  <c r="BD42" i="117"/>
  <c r="BF21" i="117"/>
  <c r="BH21" i="117" s="1"/>
  <c r="BF51" i="117"/>
  <c r="BH51" i="117" s="1"/>
  <c r="BE39" i="117"/>
  <c r="BD39" i="117"/>
  <c r="I18" i="116"/>
  <c r="AR18" i="116"/>
  <c r="AS18" i="116" s="1"/>
  <c r="AV18" i="116" s="1"/>
  <c r="F18" i="116" s="1"/>
  <c r="AY18" i="116" s="1"/>
  <c r="G18" i="116" s="1"/>
  <c r="BA36" i="116"/>
  <c r="AZ36" i="116"/>
  <c r="H18" i="116"/>
  <c r="BA39" i="116"/>
  <c r="AZ39" i="116"/>
  <c r="BA24" i="116"/>
  <c r="AZ24" i="116"/>
  <c r="BB39" i="116"/>
  <c r="BD39" i="116" s="1"/>
  <c r="BA24" i="115"/>
  <c r="AZ24" i="115"/>
  <c r="BA48" i="115"/>
  <c r="AZ48" i="115"/>
  <c r="I27" i="115"/>
  <c r="AR27" i="115"/>
  <c r="AS27" i="115" s="1"/>
  <c r="AV27" i="115" s="1"/>
  <c r="F27" i="115" s="1"/>
  <c r="AY27" i="115" s="1"/>
  <c r="G27" i="115" s="1"/>
  <c r="BA45" i="115"/>
  <c r="AZ45" i="115"/>
  <c r="BA51" i="115"/>
  <c r="AZ51" i="115"/>
  <c r="BB24" i="115"/>
  <c r="BD24" i="115" s="1"/>
  <c r="BA42" i="115"/>
  <c r="AZ42" i="115"/>
  <c r="BB51" i="115"/>
  <c r="BD51" i="115" s="1"/>
  <c r="BA39" i="115"/>
  <c r="AZ39" i="115"/>
  <c r="E24" i="109"/>
  <c r="AP24" i="109"/>
  <c r="H24" i="109" s="1"/>
  <c r="AX33" i="98"/>
  <c r="AX18" i="98"/>
  <c r="BC42" i="100"/>
  <c r="AX36" i="100"/>
  <c r="AX51" i="107"/>
  <c r="E21" i="107"/>
  <c r="BC21" i="107" s="1"/>
  <c r="AL21" i="107"/>
  <c r="H21" i="107" s="1"/>
  <c r="E51" i="109"/>
  <c r="AP51" i="109"/>
  <c r="H51" i="109" s="1"/>
  <c r="E30" i="109"/>
  <c r="BG30" i="109" s="1"/>
  <c r="AP30" i="109"/>
  <c r="H30" i="109" s="1"/>
  <c r="E48" i="107"/>
  <c r="AL48" i="107"/>
  <c r="AP48" i="107" s="1"/>
  <c r="J48" i="107" s="1"/>
  <c r="AQ48" i="107" s="1"/>
  <c r="E51" i="108"/>
  <c r="BC51" i="108" s="1"/>
  <c r="AL51" i="108"/>
  <c r="H51" i="108" s="1"/>
  <c r="AX42" i="98"/>
  <c r="AX39" i="98"/>
  <c r="AP21" i="98"/>
  <c r="J21" i="98" s="1"/>
  <c r="AQ21" i="98" s="1"/>
  <c r="I21" i="98" s="1"/>
  <c r="AX30" i="107"/>
  <c r="AX24" i="107"/>
  <c r="E36" i="109"/>
  <c r="AP36" i="109"/>
  <c r="H36" i="109" s="1"/>
  <c r="AL45" i="106"/>
  <c r="E45" i="106"/>
  <c r="E48" i="109"/>
  <c r="AP48" i="109"/>
  <c r="H48" i="109" s="1"/>
  <c r="AX48" i="98"/>
  <c r="AP45" i="98"/>
  <c r="J45" i="98" s="1"/>
  <c r="AQ45" i="98" s="1"/>
  <c r="I45" i="98" s="1"/>
  <c r="AX24" i="98"/>
  <c r="E45" i="100"/>
  <c r="AL45" i="100"/>
  <c r="H45" i="100" s="1"/>
  <c r="AL39" i="98"/>
  <c r="H39" i="98" s="1"/>
  <c r="BC45" i="100"/>
  <c r="BC39" i="100"/>
  <c r="BC30" i="100"/>
  <c r="BC18" i="100"/>
  <c r="AL36" i="106"/>
  <c r="E36" i="106"/>
  <c r="E36" i="107"/>
  <c r="BC36" i="107" s="1"/>
  <c r="AL36" i="107"/>
  <c r="H36" i="107" s="1"/>
  <c r="E42" i="109"/>
  <c r="AP42" i="109"/>
  <c r="H42" i="109" s="1"/>
  <c r="AX21" i="101"/>
  <c r="AX45" i="103"/>
  <c r="AX33" i="103"/>
  <c r="AX21" i="103"/>
  <c r="E48" i="106"/>
  <c r="AL51" i="107"/>
  <c r="AL30" i="107"/>
  <c r="H30" i="107" s="1"/>
  <c r="AL24" i="107"/>
  <c r="H24" i="107" s="1"/>
  <c r="AL45" i="108"/>
  <c r="H45" i="108" s="1"/>
  <c r="AP42" i="108"/>
  <c r="J42" i="108" s="1"/>
  <c r="AQ42" i="108" s="1"/>
  <c r="AR42" i="108" s="1"/>
  <c r="AS42" i="108" s="1"/>
  <c r="AV42" i="108" s="1"/>
  <c r="F42" i="108" s="1"/>
  <c r="AL39" i="108"/>
  <c r="H39" i="108" s="1"/>
  <c r="AL33" i="108"/>
  <c r="H33" i="108" s="1"/>
  <c r="AL27" i="108"/>
  <c r="H27" i="108" s="1"/>
  <c r="BB36" i="110"/>
  <c r="BB24" i="110"/>
  <c r="AP24" i="112"/>
  <c r="H24" i="112" s="1"/>
  <c r="AP18" i="112"/>
  <c r="H18" i="112" s="1"/>
  <c r="AT18" i="113"/>
  <c r="J18" i="113" s="1"/>
  <c r="AU18" i="113" s="1"/>
  <c r="BC27" i="108"/>
  <c r="AP21" i="108"/>
  <c r="J21" i="108" s="1"/>
  <c r="AQ21" i="108" s="1"/>
  <c r="BC18" i="108"/>
  <c r="AP18" i="111"/>
  <c r="H18" i="111" s="1"/>
  <c r="AP21" i="112"/>
  <c r="H21" i="112" s="1"/>
  <c r="AT18" i="112"/>
  <c r="J18" i="112" s="1"/>
  <c r="AU18" i="112" s="1"/>
  <c r="AL48" i="100"/>
  <c r="AL36" i="100"/>
  <c r="H36" i="100" s="1"/>
  <c r="AX42" i="101"/>
  <c r="AX30" i="101"/>
  <c r="AX18" i="101"/>
  <c r="AX42" i="103"/>
  <c r="AX30" i="103"/>
  <c r="AX18" i="103"/>
  <c r="AX21" i="106"/>
  <c r="AL21" i="106"/>
  <c r="H21" i="106" s="1"/>
  <c r="AX18" i="106"/>
  <c r="AL18" i="106"/>
  <c r="H18" i="106" s="1"/>
  <c r="AP51" i="107"/>
  <c r="J51" i="107" s="1"/>
  <c r="AQ51" i="107" s="1"/>
  <c r="BC48" i="107"/>
  <c r="AL39" i="107"/>
  <c r="BC33" i="107"/>
  <c r="AL18" i="107"/>
  <c r="H18" i="107" s="1"/>
  <c r="BC48" i="108"/>
  <c r="AX45" i="108"/>
  <c r="AX39" i="108"/>
  <c r="AX33" i="108"/>
  <c r="BC30" i="108"/>
  <c r="AX27" i="108"/>
  <c r="BB45" i="110"/>
  <c r="BB33" i="110"/>
  <c r="BB21" i="110"/>
  <c r="AP48" i="112"/>
  <c r="AP39" i="112"/>
  <c r="H39" i="112" s="1"/>
  <c r="AT36" i="112"/>
  <c r="J36" i="112" s="1"/>
  <c r="AU36" i="112" s="1"/>
  <c r="AV36" i="112" s="1"/>
  <c r="AW36" i="112" s="1"/>
  <c r="AZ36" i="112" s="1"/>
  <c r="F36" i="112" s="1"/>
  <c r="BC36" i="112" s="1"/>
  <c r="G36" i="112" s="1"/>
  <c r="AP33" i="112"/>
  <c r="H33" i="112" s="1"/>
  <c r="BC45" i="107"/>
  <c r="BC42" i="107"/>
  <c r="AP36" i="107"/>
  <c r="J36" i="107" s="1"/>
  <c r="AQ36" i="107" s="1"/>
  <c r="AR36" i="107" s="1"/>
  <c r="AS36" i="107" s="1"/>
  <c r="AV36" i="107" s="1"/>
  <c r="F36" i="107" s="1"/>
  <c r="AY36" i="107" s="1"/>
  <c r="G36" i="107" s="1"/>
  <c r="AP21" i="107"/>
  <c r="J21" i="107" s="1"/>
  <c r="AQ21" i="107" s="1"/>
  <c r="AR21" i="107" s="1"/>
  <c r="AS21" i="107" s="1"/>
  <c r="AV21" i="107" s="1"/>
  <c r="F21" i="107" s="1"/>
  <c r="BC51" i="107"/>
  <c r="AL45" i="107"/>
  <c r="AP45" i="107" s="1"/>
  <c r="J45" i="107" s="1"/>
  <c r="AQ45" i="107" s="1"/>
  <c r="I45" i="107" s="1"/>
  <c r="AP42" i="107"/>
  <c r="J42" i="107" s="1"/>
  <c r="AQ42" i="107" s="1"/>
  <c r="I42" i="107" s="1"/>
  <c r="BC39" i="107"/>
  <c r="AL33" i="107"/>
  <c r="H33" i="107" s="1"/>
  <c r="BC27" i="107"/>
  <c r="AP24" i="107"/>
  <c r="J24" i="107" s="1"/>
  <c r="AQ24" i="107" s="1"/>
  <c r="AR24" i="107" s="1"/>
  <c r="AS24" i="107" s="1"/>
  <c r="AV24" i="107" s="1"/>
  <c r="F24" i="107" s="1"/>
  <c r="AY24" i="107" s="1"/>
  <c r="G24" i="107" s="1"/>
  <c r="AP27" i="106"/>
  <c r="J27" i="106" s="1"/>
  <c r="AQ27" i="106" s="1"/>
  <c r="AR27" i="106" s="1"/>
  <c r="AS27" i="106" s="1"/>
  <c r="AV27" i="106" s="1"/>
  <c r="F27" i="106" s="1"/>
  <c r="AY27" i="106" s="1"/>
  <c r="AP24" i="106"/>
  <c r="J24" i="106" s="1"/>
  <c r="AQ24" i="106" s="1"/>
  <c r="AR24" i="106" s="1"/>
  <c r="AS24" i="106" s="1"/>
  <c r="AV24" i="106" s="1"/>
  <c r="F24" i="106" s="1"/>
  <c r="AY24" i="106" s="1"/>
  <c r="AP21" i="106"/>
  <c r="J21" i="106" s="1"/>
  <c r="AQ21" i="106" s="1"/>
  <c r="I21" i="106" s="1"/>
  <c r="BC45" i="106"/>
  <c r="AP33" i="106"/>
  <c r="J33" i="106" s="1"/>
  <c r="AQ33" i="106" s="1"/>
  <c r="AR33" i="106" s="1"/>
  <c r="AS33" i="106" s="1"/>
  <c r="AV33" i="106" s="1"/>
  <c r="F33" i="106" s="1"/>
  <c r="AY33" i="106" s="1"/>
  <c r="AP45" i="106"/>
  <c r="J45" i="106" s="1"/>
  <c r="AQ45" i="106" s="1"/>
  <c r="AR45" i="106" s="1"/>
  <c r="AS45" i="106" s="1"/>
  <c r="AV45" i="106" s="1"/>
  <c r="F45" i="106" s="1"/>
  <c r="AY45" i="106" s="1"/>
  <c r="G45" i="106" s="1"/>
  <c r="AZ45" i="106" s="1"/>
  <c r="AP18" i="106"/>
  <c r="J18" i="106" s="1"/>
  <c r="AQ18" i="106" s="1"/>
  <c r="I18" i="106" s="1"/>
  <c r="AP51" i="104"/>
  <c r="J51" i="104" s="1"/>
  <c r="AQ51" i="104" s="1"/>
  <c r="AL48" i="104"/>
  <c r="H48" i="104" s="1"/>
  <c r="AP45" i="104"/>
  <c r="J45" i="104" s="1"/>
  <c r="AQ45" i="104" s="1"/>
  <c r="I45" i="104" s="1"/>
  <c r="AL42" i="104"/>
  <c r="H42" i="104" s="1"/>
  <c r="AP39" i="104"/>
  <c r="J39" i="104" s="1"/>
  <c r="AQ39" i="104" s="1"/>
  <c r="AL36" i="104"/>
  <c r="H36" i="104" s="1"/>
  <c r="AP33" i="104"/>
  <c r="J33" i="104" s="1"/>
  <c r="AQ33" i="104" s="1"/>
  <c r="I33" i="104" s="1"/>
  <c r="AL30" i="104"/>
  <c r="H30" i="104" s="1"/>
  <c r="AP27" i="104"/>
  <c r="J27" i="104" s="1"/>
  <c r="AQ27" i="104" s="1"/>
  <c r="AL24" i="104"/>
  <c r="H24" i="104" s="1"/>
  <c r="AP21" i="104"/>
  <c r="J21" i="104" s="1"/>
  <c r="AQ21" i="104" s="1"/>
  <c r="I21" i="104" s="1"/>
  <c r="AL18" i="104"/>
  <c r="H18" i="104" s="1"/>
  <c r="AP18" i="104"/>
  <c r="J18" i="104" s="1"/>
  <c r="AQ18" i="104" s="1"/>
  <c r="AP51" i="108"/>
  <c r="J51" i="108" s="1"/>
  <c r="AQ51" i="108" s="1"/>
  <c r="AR51" i="108" s="1"/>
  <c r="AS51" i="108" s="1"/>
  <c r="AV51" i="108" s="1"/>
  <c r="F51" i="108" s="1"/>
  <c r="AY51" i="108" s="1"/>
  <c r="G51" i="108" s="1"/>
  <c r="BA51" i="108" s="1"/>
  <c r="BC36" i="108"/>
  <c r="AP33" i="108"/>
  <c r="J33" i="108" s="1"/>
  <c r="AQ33" i="108" s="1"/>
  <c r="AR33" i="108" s="1"/>
  <c r="AS33" i="108" s="1"/>
  <c r="AV33" i="108" s="1"/>
  <c r="F33" i="108" s="1"/>
  <c r="AY33" i="108" s="1"/>
  <c r="G33" i="108" s="1"/>
  <c r="AP30" i="108"/>
  <c r="J30" i="108" s="1"/>
  <c r="AQ30" i="108" s="1"/>
  <c r="AP27" i="108"/>
  <c r="J27" i="108" s="1"/>
  <c r="AQ27" i="108" s="1"/>
  <c r="AR27" i="108" s="1"/>
  <c r="AS27" i="108" s="1"/>
  <c r="AV27" i="108" s="1"/>
  <c r="F27" i="108" s="1"/>
  <c r="AY27" i="108" s="1"/>
  <c r="G27" i="108" s="1"/>
  <c r="BA27" i="108" s="1"/>
  <c r="AL48" i="108"/>
  <c r="H48" i="108" s="1"/>
  <c r="BC42" i="108"/>
  <c r="BC39" i="108"/>
  <c r="AP36" i="108"/>
  <c r="J36" i="108" s="1"/>
  <c r="AQ36" i="108" s="1"/>
  <c r="I36" i="108" s="1"/>
  <c r="AL24" i="108"/>
  <c r="H24" i="108" s="1"/>
  <c r="AL18" i="108"/>
  <c r="H18" i="108" s="1"/>
  <c r="AT21" i="109"/>
  <c r="J21" i="109" s="1"/>
  <c r="AU21" i="109" s="1"/>
  <c r="AP45" i="109"/>
  <c r="H45" i="109" s="1"/>
  <c r="BG36" i="109"/>
  <c r="AT45" i="109"/>
  <c r="J45" i="109" s="1"/>
  <c r="AU45" i="109" s="1"/>
  <c r="AT42" i="109"/>
  <c r="J42" i="109" s="1"/>
  <c r="AU42" i="109" s="1"/>
  <c r="AV42" i="109" s="1"/>
  <c r="AW42" i="109" s="1"/>
  <c r="AZ42" i="109" s="1"/>
  <c r="F42" i="109" s="1"/>
  <c r="BC42" i="109" s="1"/>
  <c r="G42" i="109" s="1"/>
  <c r="AP39" i="109"/>
  <c r="H39" i="109" s="1"/>
  <c r="AT36" i="109"/>
  <c r="J36" i="109" s="1"/>
  <c r="AU36" i="109" s="1"/>
  <c r="AV36" i="109" s="1"/>
  <c r="AW36" i="109" s="1"/>
  <c r="AZ36" i="109" s="1"/>
  <c r="F36" i="109" s="1"/>
  <c r="AP33" i="109"/>
  <c r="H33" i="109" s="1"/>
  <c r="AT30" i="109"/>
  <c r="J30" i="109" s="1"/>
  <c r="AU30" i="109" s="1"/>
  <c r="I30" i="109" s="1"/>
  <c r="AP27" i="109"/>
  <c r="H27" i="109" s="1"/>
  <c r="AP21" i="109"/>
  <c r="H21" i="109" s="1"/>
  <c r="AP18" i="109"/>
  <c r="H18" i="109" s="1"/>
  <c r="AT33" i="113"/>
  <c r="J33" i="113" s="1"/>
  <c r="AU33" i="113" s="1"/>
  <c r="AT42" i="113"/>
  <c r="J42" i="113" s="1"/>
  <c r="AU42" i="113" s="1"/>
  <c r="AV42" i="113" s="1"/>
  <c r="AW42" i="113" s="1"/>
  <c r="AZ42" i="113" s="1"/>
  <c r="F42" i="113" s="1"/>
  <c r="BC42" i="113" s="1"/>
  <c r="AT21" i="113"/>
  <c r="J21" i="113" s="1"/>
  <c r="AU21" i="113" s="1"/>
  <c r="AT48" i="113"/>
  <c r="J48" i="113" s="1"/>
  <c r="AU48" i="113" s="1"/>
  <c r="AV48" i="113" s="1"/>
  <c r="AW48" i="113" s="1"/>
  <c r="AZ48" i="113" s="1"/>
  <c r="F48" i="113" s="1"/>
  <c r="BC48" i="113" s="1"/>
  <c r="G48" i="113" s="1"/>
  <c r="BE48" i="113" s="1"/>
  <c r="AT30" i="113"/>
  <c r="J30" i="113" s="1"/>
  <c r="AU30" i="113" s="1"/>
  <c r="BG42" i="112"/>
  <c r="AP51" i="112"/>
  <c r="H51" i="112" s="1"/>
  <c r="AP30" i="112"/>
  <c r="H30" i="112" s="1"/>
  <c r="BG24" i="112"/>
  <c r="BG21" i="112"/>
  <c r="AT45" i="112"/>
  <c r="J45" i="112" s="1"/>
  <c r="AU45" i="112" s="1"/>
  <c r="I45" i="112" s="1"/>
  <c r="BG30" i="112"/>
  <c r="AT27" i="112"/>
  <c r="J27" i="112" s="1"/>
  <c r="AU27" i="112" s="1"/>
  <c r="AT24" i="112"/>
  <c r="J24" i="112" s="1"/>
  <c r="AU24" i="112" s="1"/>
  <c r="AV24" i="112" s="1"/>
  <c r="AW24" i="112" s="1"/>
  <c r="AZ24" i="112" s="1"/>
  <c r="F24" i="112" s="1"/>
  <c r="BC24" i="112" s="1"/>
  <c r="G24" i="112" s="1"/>
  <c r="AT21" i="112"/>
  <c r="J21" i="112" s="1"/>
  <c r="AU21" i="112" s="1"/>
  <c r="AV21" i="112" s="1"/>
  <c r="AW21" i="112" s="1"/>
  <c r="AZ21" i="112" s="1"/>
  <c r="F21" i="112" s="1"/>
  <c r="BC21" i="112" s="1"/>
  <c r="G21" i="112" s="1"/>
  <c r="BD21" i="112" s="1"/>
  <c r="AP42" i="112"/>
  <c r="H42" i="112" s="1"/>
  <c r="BG36" i="112"/>
  <c r="BG33" i="112"/>
  <c r="AT30" i="112"/>
  <c r="J30" i="112" s="1"/>
  <c r="AU30" i="112" s="1"/>
  <c r="BG18" i="112"/>
  <c r="AP30" i="111"/>
  <c r="H30" i="111" s="1"/>
  <c r="AT27" i="111"/>
  <c r="J27" i="111" s="1"/>
  <c r="AU27" i="111" s="1"/>
  <c r="I27" i="111" s="1"/>
  <c r="AP24" i="111"/>
  <c r="AT21" i="111"/>
  <c r="J21" i="111" s="1"/>
  <c r="AU21" i="111" s="1"/>
  <c r="I21" i="111" s="1"/>
  <c r="BG42" i="110"/>
  <c r="BG51" i="110"/>
  <c r="BG48" i="110"/>
  <c r="BG39" i="110"/>
  <c r="BG33" i="110"/>
  <c r="BG36" i="110"/>
  <c r="AP51" i="98"/>
  <c r="J51" i="98" s="1"/>
  <c r="AQ51" i="98" s="1"/>
  <c r="I51" i="98" s="1"/>
  <c r="AL48" i="98"/>
  <c r="H48" i="98" s="1"/>
  <c r="AP42" i="98"/>
  <c r="J42" i="98" s="1"/>
  <c r="AQ42" i="98" s="1"/>
  <c r="I42" i="98" s="1"/>
  <c r="AL36" i="98"/>
  <c r="H36" i="98" s="1"/>
  <c r="AL24" i="98"/>
  <c r="H24" i="98" s="1"/>
  <c r="BC33" i="100"/>
  <c r="BC48" i="100"/>
  <c r="AP45" i="100"/>
  <c r="J45" i="100" s="1"/>
  <c r="AQ45" i="100" s="1"/>
  <c r="I45" i="100" s="1"/>
  <c r="AL39" i="100"/>
  <c r="H39" i="100" s="1"/>
  <c r="AP33" i="100"/>
  <c r="J33" i="100" s="1"/>
  <c r="AQ33" i="100" s="1"/>
  <c r="AR33" i="100" s="1"/>
  <c r="AS33" i="100" s="1"/>
  <c r="AV33" i="100" s="1"/>
  <c r="F33" i="100" s="1"/>
  <c r="AY33" i="100" s="1"/>
  <c r="G33" i="100" s="1"/>
  <c r="AZ33" i="100" s="1"/>
  <c r="AL27" i="100"/>
  <c r="H27" i="100" s="1"/>
  <c r="AL24" i="100"/>
  <c r="AL21" i="100"/>
  <c r="H21" i="100" s="1"/>
  <c r="AP51" i="100"/>
  <c r="J51" i="100" s="1"/>
  <c r="AQ51" i="100" s="1"/>
  <c r="I51" i="100" s="1"/>
  <c r="AL42" i="100"/>
  <c r="H42" i="100" s="1"/>
  <c r="AL30" i="100"/>
  <c r="BC24" i="100"/>
  <c r="BC21" i="100"/>
  <c r="AL18" i="100"/>
  <c r="H18" i="100" s="1"/>
  <c r="BC51" i="103"/>
  <c r="BC45" i="103"/>
  <c r="BC42" i="103"/>
  <c r="BC39" i="103"/>
  <c r="BC33" i="103"/>
  <c r="BC51" i="101"/>
  <c r="BC48" i="101"/>
  <c r="BC45" i="101"/>
  <c r="BC39" i="101"/>
  <c r="BC36" i="101"/>
  <c r="BC33" i="101"/>
  <c r="BC30" i="101"/>
  <c r="BG48" i="113"/>
  <c r="H27" i="113"/>
  <c r="E27" i="113"/>
  <c r="H51" i="113"/>
  <c r="H45" i="113"/>
  <c r="BB42" i="113"/>
  <c r="AT39" i="113"/>
  <c r="J39" i="113" s="1"/>
  <c r="AU39" i="113" s="1"/>
  <c r="H36" i="113"/>
  <c r="E36" i="113"/>
  <c r="BB30" i="113"/>
  <c r="AT27" i="113"/>
  <c r="J27" i="113" s="1"/>
  <c r="AU27" i="113" s="1"/>
  <c r="H24" i="113"/>
  <c r="E24" i="113"/>
  <c r="BB18" i="113"/>
  <c r="BB51" i="113"/>
  <c r="AT51" i="113"/>
  <c r="J51" i="113" s="1"/>
  <c r="AU51" i="113" s="1"/>
  <c r="E51" i="113"/>
  <c r="BB45" i="113"/>
  <c r="AT45" i="113"/>
  <c r="J45" i="113" s="1"/>
  <c r="AU45" i="113" s="1"/>
  <c r="E45" i="113"/>
  <c r="I42" i="113"/>
  <c r="BB39" i="113"/>
  <c r="AT36" i="113"/>
  <c r="J36" i="113" s="1"/>
  <c r="AU36" i="113" s="1"/>
  <c r="H33" i="113"/>
  <c r="E33" i="113"/>
  <c r="BB27" i="113"/>
  <c r="AT24" i="113"/>
  <c r="J24" i="113" s="1"/>
  <c r="AU24" i="113" s="1"/>
  <c r="H21" i="113"/>
  <c r="E21" i="113"/>
  <c r="H39" i="113"/>
  <c r="E39" i="113"/>
  <c r="H48" i="113"/>
  <c r="BF42" i="113"/>
  <c r="H42" i="113"/>
  <c r="E42" i="113"/>
  <c r="H30" i="113"/>
  <c r="E30" i="113"/>
  <c r="H18" i="113"/>
  <c r="E18" i="113"/>
  <c r="BE24" i="112"/>
  <c r="BD24" i="112"/>
  <c r="BE36" i="112"/>
  <c r="BD36" i="112"/>
  <c r="I30" i="112"/>
  <c r="I21" i="112"/>
  <c r="BF21" i="112"/>
  <c r="BH21" i="112" s="1"/>
  <c r="BG39" i="112"/>
  <c r="I36" i="112"/>
  <c r="BF36" i="112"/>
  <c r="BH36" i="112" s="1"/>
  <c r="AV30" i="112"/>
  <c r="AW30" i="112" s="1"/>
  <c r="AZ30" i="112" s="1"/>
  <c r="F30" i="112" s="1"/>
  <c r="BC30" i="112" s="1"/>
  <c r="G30" i="112" s="1"/>
  <c r="BG27" i="112"/>
  <c r="I24" i="112"/>
  <c r="BF24" i="112"/>
  <c r="BG18" i="111"/>
  <c r="BG24" i="111"/>
  <c r="BG27" i="111"/>
  <c r="BG21" i="111"/>
  <c r="BG30" i="111"/>
  <c r="BG51" i="111"/>
  <c r="BG48" i="111"/>
  <c r="BG45" i="111"/>
  <c r="BG42" i="111"/>
  <c r="BG39" i="111"/>
  <c r="BG36" i="111"/>
  <c r="BG33" i="111"/>
  <c r="AV27" i="111"/>
  <c r="AW27" i="111" s="1"/>
  <c r="AZ27" i="111" s="1"/>
  <c r="F27" i="111" s="1"/>
  <c r="BC27" i="111" s="1"/>
  <c r="G27" i="111" s="1"/>
  <c r="AV21" i="111"/>
  <c r="AW21" i="111" s="1"/>
  <c r="AZ21" i="111" s="1"/>
  <c r="F21" i="111" s="1"/>
  <c r="BC21" i="111" s="1"/>
  <c r="G21" i="111" s="1"/>
  <c r="AP51" i="111"/>
  <c r="AP48" i="111"/>
  <c r="AT48" i="111" s="1"/>
  <c r="J48" i="111" s="1"/>
  <c r="AU48" i="111" s="1"/>
  <c r="AP45" i="111"/>
  <c r="AT45" i="111" s="1"/>
  <c r="J45" i="111" s="1"/>
  <c r="AU45" i="111" s="1"/>
  <c r="AP42" i="111"/>
  <c r="AT42" i="111" s="1"/>
  <c r="J42" i="111" s="1"/>
  <c r="AU42" i="111" s="1"/>
  <c r="AP39" i="111"/>
  <c r="AT39" i="111" s="1"/>
  <c r="J39" i="111" s="1"/>
  <c r="AU39" i="111" s="1"/>
  <c r="AP36" i="111"/>
  <c r="AP33" i="111"/>
  <c r="BG30" i="110"/>
  <c r="BG27" i="110"/>
  <c r="BG24" i="110"/>
  <c r="BG21" i="110"/>
  <c r="BG18" i="110"/>
  <c r="BG45" i="110"/>
  <c r="AP51" i="110"/>
  <c r="AP48" i="110"/>
  <c r="AP45" i="110"/>
  <c r="AT45" i="110" s="1"/>
  <c r="J45" i="110" s="1"/>
  <c r="AU45" i="110" s="1"/>
  <c r="AP42" i="110"/>
  <c r="AP39" i="110"/>
  <c r="AP36" i="110"/>
  <c r="AP33" i="110"/>
  <c r="AP30" i="110"/>
  <c r="AP27" i="110"/>
  <c r="AP24" i="110"/>
  <c r="AP21" i="110"/>
  <c r="AP18" i="110"/>
  <c r="BE42" i="109"/>
  <c r="BD42" i="109"/>
  <c r="BG24" i="109"/>
  <c r="BG18" i="109"/>
  <c r="BG48" i="109"/>
  <c r="BG42" i="109"/>
  <c r="AV30" i="109"/>
  <c r="AW30" i="109" s="1"/>
  <c r="AZ30" i="109" s="1"/>
  <c r="F30" i="109" s="1"/>
  <c r="BC30" i="109" s="1"/>
  <c r="I42" i="109"/>
  <c r="BG33" i="109"/>
  <c r="BG27" i="109"/>
  <c r="BG21" i="109"/>
  <c r="BG51" i="109"/>
  <c r="BG45" i="109"/>
  <c r="BG39" i="109"/>
  <c r="AZ51" i="108"/>
  <c r="AZ27" i="108"/>
  <c r="I33" i="108"/>
  <c r="I51" i="108"/>
  <c r="BB51" i="108"/>
  <c r="BD51" i="108" s="1"/>
  <c r="BB27" i="108"/>
  <c r="BD27" i="108" s="1"/>
  <c r="BC45" i="108"/>
  <c r="I42" i="108"/>
  <c r="BC33" i="108"/>
  <c r="BC21" i="108"/>
  <c r="I51" i="107"/>
  <c r="AR51" i="107"/>
  <c r="AS51" i="107" s="1"/>
  <c r="AV51" i="107" s="1"/>
  <c r="F51" i="107" s="1"/>
  <c r="AY51" i="107" s="1"/>
  <c r="G51" i="107" s="1"/>
  <c r="I21" i="107"/>
  <c r="H51" i="107"/>
  <c r="H48" i="107"/>
  <c r="H42" i="107"/>
  <c r="I24" i="107"/>
  <c r="AP27" i="107"/>
  <c r="J27" i="107" s="1"/>
  <c r="AQ27" i="107" s="1"/>
  <c r="BA45" i="106"/>
  <c r="BC18" i="106"/>
  <c r="H51" i="106"/>
  <c r="AX45" i="106"/>
  <c r="AP42" i="106"/>
  <c r="J42" i="106" s="1"/>
  <c r="AQ42" i="106" s="1"/>
  <c r="E42" i="106"/>
  <c r="H39" i="106"/>
  <c r="AX33" i="106"/>
  <c r="I33" i="106"/>
  <c r="AX30" i="106"/>
  <c r="AX27" i="106"/>
  <c r="I27" i="106"/>
  <c r="AX24" i="106"/>
  <c r="I24" i="106"/>
  <c r="AR18" i="106"/>
  <c r="AS18" i="106" s="1"/>
  <c r="AV18" i="106" s="1"/>
  <c r="F18" i="106" s="1"/>
  <c r="AY18" i="106" s="1"/>
  <c r="G18" i="106" s="1"/>
  <c r="AP51" i="106"/>
  <c r="J51" i="106" s="1"/>
  <c r="AQ51" i="106" s="1"/>
  <c r="E51" i="106"/>
  <c r="H48" i="106"/>
  <c r="I45" i="106"/>
  <c r="AX42" i="106"/>
  <c r="AP39" i="106"/>
  <c r="J39" i="106" s="1"/>
  <c r="AQ39" i="106" s="1"/>
  <c r="E39" i="106"/>
  <c r="H36" i="106"/>
  <c r="H33" i="106"/>
  <c r="E33" i="106"/>
  <c r="G33" i="106" s="1"/>
  <c r="H30" i="106"/>
  <c r="E30" i="106"/>
  <c r="BB27" i="106"/>
  <c r="H27" i="106"/>
  <c r="E27" i="106"/>
  <c r="BB24" i="106"/>
  <c r="H24" i="106"/>
  <c r="E24" i="106"/>
  <c r="BC21" i="106"/>
  <c r="AP48" i="106"/>
  <c r="J48" i="106" s="1"/>
  <c r="AQ48" i="106" s="1"/>
  <c r="BC48" i="106"/>
  <c r="BB45" i="106"/>
  <c r="BD45" i="106" s="1"/>
  <c r="H45" i="106"/>
  <c r="AP36" i="106"/>
  <c r="J36" i="106" s="1"/>
  <c r="AQ36" i="106" s="1"/>
  <c r="BC36" i="106"/>
  <c r="AP30" i="106"/>
  <c r="J30" i="106" s="1"/>
  <c r="AQ30" i="106" s="1"/>
  <c r="BC36" i="104"/>
  <c r="BC24" i="104"/>
  <c r="BC48" i="104"/>
  <c r="BC30" i="104"/>
  <c r="BC18" i="104"/>
  <c r="BC51" i="104"/>
  <c r="BC45" i="104"/>
  <c r="BC39" i="104"/>
  <c r="BC33" i="104"/>
  <c r="BC27" i="104"/>
  <c r="BC21" i="104"/>
  <c r="BC42" i="104"/>
  <c r="BC30" i="103"/>
  <c r="BC27" i="103"/>
  <c r="BC24" i="103"/>
  <c r="BC21" i="103"/>
  <c r="BC18" i="103"/>
  <c r="BC48" i="103"/>
  <c r="BC36" i="103"/>
  <c r="AL51" i="103"/>
  <c r="AL48" i="103"/>
  <c r="AL45" i="103"/>
  <c r="AP45" i="103" s="1"/>
  <c r="J45" i="103" s="1"/>
  <c r="AQ45" i="103" s="1"/>
  <c r="AL42" i="103"/>
  <c r="AP42" i="103" s="1"/>
  <c r="J42" i="103" s="1"/>
  <c r="AQ42" i="103" s="1"/>
  <c r="AL39" i="103"/>
  <c r="AP39" i="103" s="1"/>
  <c r="J39" i="103" s="1"/>
  <c r="AQ39" i="103" s="1"/>
  <c r="AL36" i="103"/>
  <c r="AP36" i="103" s="1"/>
  <c r="J36" i="103" s="1"/>
  <c r="AQ36" i="103" s="1"/>
  <c r="AL33" i="103"/>
  <c r="AP33" i="103" s="1"/>
  <c r="J33" i="103" s="1"/>
  <c r="AQ33" i="103" s="1"/>
  <c r="AL30" i="103"/>
  <c r="AP30" i="103" s="1"/>
  <c r="J30" i="103" s="1"/>
  <c r="AQ30" i="103" s="1"/>
  <c r="AL27" i="103"/>
  <c r="AL24" i="103"/>
  <c r="AL21" i="103"/>
  <c r="AP21" i="103" s="1"/>
  <c r="J21" i="103" s="1"/>
  <c r="AQ21" i="103" s="1"/>
  <c r="AL18" i="103"/>
  <c r="AP18" i="103" s="1"/>
  <c r="J18" i="103" s="1"/>
  <c r="AQ18" i="103" s="1"/>
  <c r="BC27" i="101"/>
  <c r="BC24" i="101"/>
  <c r="BC21" i="101"/>
  <c r="BC18" i="101"/>
  <c r="BC42" i="101"/>
  <c r="AP33" i="101"/>
  <c r="J33" i="101" s="1"/>
  <c r="AQ33" i="101" s="1"/>
  <c r="AL51" i="101"/>
  <c r="AP51" i="101" s="1"/>
  <c r="J51" i="101" s="1"/>
  <c r="AQ51" i="101" s="1"/>
  <c r="AL48" i="101"/>
  <c r="AP48" i="101" s="1"/>
  <c r="J48" i="101" s="1"/>
  <c r="AQ48" i="101" s="1"/>
  <c r="AL45" i="101"/>
  <c r="AL42" i="101"/>
  <c r="AL39" i="101"/>
  <c r="AP39" i="101" s="1"/>
  <c r="J39" i="101" s="1"/>
  <c r="AQ39" i="101" s="1"/>
  <c r="AL36" i="101"/>
  <c r="AL33" i="101"/>
  <c r="AL30" i="101"/>
  <c r="AP30" i="101" s="1"/>
  <c r="J30" i="101" s="1"/>
  <c r="AQ30" i="101" s="1"/>
  <c r="AL27" i="101"/>
  <c r="AP27" i="101" s="1"/>
  <c r="J27" i="101" s="1"/>
  <c r="AQ27" i="101" s="1"/>
  <c r="AL24" i="101"/>
  <c r="AL21" i="101"/>
  <c r="AL18" i="101"/>
  <c r="AR51" i="100"/>
  <c r="AS51" i="100" s="1"/>
  <c r="AV51" i="100" s="1"/>
  <c r="F51" i="100" s="1"/>
  <c r="AY51" i="100" s="1"/>
  <c r="G51" i="100" s="1"/>
  <c r="BC27" i="100"/>
  <c r="BC36" i="98"/>
  <c r="BC51" i="98"/>
  <c r="BC27" i="98"/>
  <c r="BC18" i="98"/>
  <c r="BC42" i="98"/>
  <c r="BC30" i="98"/>
  <c r="BC48" i="98"/>
  <c r="BC24" i="98"/>
  <c r="BC39" i="98"/>
  <c r="BC45" i="98"/>
  <c r="BC33" i="98"/>
  <c r="BC21" i="98"/>
  <c r="AL18" i="98"/>
  <c r="L18" i="97"/>
  <c r="N18" i="97" s="1"/>
  <c r="AO18" i="97"/>
  <c r="E18" i="97" s="1"/>
  <c r="AQ18" i="97"/>
  <c r="AR18" i="97"/>
  <c r="AS18" i="97"/>
  <c r="AX18" i="97"/>
  <c r="AY18" i="97" s="1"/>
  <c r="BA18" i="97"/>
  <c r="L21" i="97"/>
  <c r="N21" i="97"/>
  <c r="AO21" i="97"/>
  <c r="E21" i="97" s="1"/>
  <c r="AQ21" i="97"/>
  <c r="AR21" i="97"/>
  <c r="AS21" i="97"/>
  <c r="AX21" i="97"/>
  <c r="AY21" i="97"/>
  <c r="BB21" i="97" s="1"/>
  <c r="BA21" i="97"/>
  <c r="L24" i="97"/>
  <c r="N24" i="97" s="1"/>
  <c r="AO24" i="97"/>
  <c r="E24" i="97" s="1"/>
  <c r="AQ24" i="97"/>
  <c r="AR24" i="97"/>
  <c r="AS24" i="97"/>
  <c r="AX24" i="97"/>
  <c r="AY24" i="97" s="1"/>
  <c r="BB24" i="97" s="1"/>
  <c r="BA24" i="97"/>
  <c r="L27" i="97"/>
  <c r="N27" i="97"/>
  <c r="AO27" i="97"/>
  <c r="E27" i="97" s="1"/>
  <c r="BG27" i="97" s="1"/>
  <c r="AQ27" i="97"/>
  <c r="AR27" i="97"/>
  <c r="AS27" i="97"/>
  <c r="AX27" i="97"/>
  <c r="AY27" i="97"/>
  <c r="BB27" i="97" s="1"/>
  <c r="BA27" i="97"/>
  <c r="L30" i="97"/>
  <c r="N30" i="97" s="1"/>
  <c r="AO30" i="97"/>
  <c r="E30" i="97" s="1"/>
  <c r="AQ30" i="97"/>
  <c r="AR30" i="97"/>
  <c r="AS30" i="97"/>
  <c r="AX30" i="97"/>
  <c r="AY30" i="97" s="1"/>
  <c r="BB30" i="97" s="1"/>
  <c r="BA30" i="97"/>
  <c r="L33" i="97"/>
  <c r="N33" i="97"/>
  <c r="BG33" i="97" s="1"/>
  <c r="AO33" i="97"/>
  <c r="E33" i="97" s="1"/>
  <c r="AQ33" i="97"/>
  <c r="AR33" i="97"/>
  <c r="AS33" i="97"/>
  <c r="AX33" i="97"/>
  <c r="AY33" i="97"/>
  <c r="BB33" i="97" s="1"/>
  <c r="BA33" i="97"/>
  <c r="L36" i="97"/>
  <c r="N36" i="97" s="1"/>
  <c r="AO36" i="97"/>
  <c r="E36" i="97" s="1"/>
  <c r="AQ36" i="97"/>
  <c r="AR36" i="97"/>
  <c r="AS36" i="97"/>
  <c r="AX36" i="97"/>
  <c r="AY36" i="97" s="1"/>
  <c r="BB36" i="97" s="1"/>
  <c r="BA36" i="97"/>
  <c r="L39" i="97"/>
  <c r="N39" i="97" s="1"/>
  <c r="BG39" i="97" s="1"/>
  <c r="AO39" i="97"/>
  <c r="E39" i="97" s="1"/>
  <c r="AQ39" i="97"/>
  <c r="AR39" i="97"/>
  <c r="AS39" i="97"/>
  <c r="AX39" i="97"/>
  <c r="AY39" i="97"/>
  <c r="BB39" i="97" s="1"/>
  <c r="BA39" i="97"/>
  <c r="L42" i="97"/>
  <c r="N42" i="97" s="1"/>
  <c r="AO42" i="97"/>
  <c r="E42" i="97" s="1"/>
  <c r="AQ42" i="97"/>
  <c r="AR42" i="97"/>
  <c r="AS42" i="97"/>
  <c r="AX42" i="97"/>
  <c r="AY42" i="97" s="1"/>
  <c r="BB42" i="97" s="1"/>
  <c r="BA42" i="97"/>
  <c r="L45" i="97"/>
  <c r="N45" i="97" s="1"/>
  <c r="AO45" i="97"/>
  <c r="E45" i="97" s="1"/>
  <c r="BG45" i="97" s="1"/>
  <c r="AQ45" i="97"/>
  <c r="AR45" i="97"/>
  <c r="AS45" i="97"/>
  <c r="AX45" i="97"/>
  <c r="AY45" i="97"/>
  <c r="BB45" i="97" s="1"/>
  <c r="BA45" i="97"/>
  <c r="L48" i="97"/>
  <c r="N48" i="97" s="1"/>
  <c r="AO48" i="97"/>
  <c r="E48" i="97" s="1"/>
  <c r="AQ48" i="97"/>
  <c r="AR48" i="97"/>
  <c r="AS48" i="97"/>
  <c r="AX48" i="97"/>
  <c r="AY48" i="97" s="1"/>
  <c r="BB48" i="97" s="1"/>
  <c r="BA48" i="97"/>
  <c r="L51" i="97"/>
  <c r="N51" i="97"/>
  <c r="AO51" i="97"/>
  <c r="E51" i="97" s="1"/>
  <c r="BG51" i="97" s="1"/>
  <c r="AQ51" i="97"/>
  <c r="AR51" i="97"/>
  <c r="AS51" i="97"/>
  <c r="AX51" i="97"/>
  <c r="AY51" i="97"/>
  <c r="BB51" i="97" s="1"/>
  <c r="BA51" i="97"/>
  <c r="L18" i="96"/>
  <c r="N18" i="96" s="1"/>
  <c r="AO18" i="96"/>
  <c r="E18" i="96" s="1"/>
  <c r="AQ18" i="96"/>
  <c r="AR18" i="96"/>
  <c r="AS18" i="96"/>
  <c r="AX18" i="96"/>
  <c r="AY18" i="96"/>
  <c r="BB18" i="96" s="1"/>
  <c r="BA18" i="96"/>
  <c r="L21" i="96"/>
  <c r="N21" i="96" s="1"/>
  <c r="AO21" i="96"/>
  <c r="E21" i="96" s="1"/>
  <c r="AQ21" i="96"/>
  <c r="AR21" i="96"/>
  <c r="AS21" i="96"/>
  <c r="AX21" i="96"/>
  <c r="AY21" i="96" s="1"/>
  <c r="BB21" i="96" s="1"/>
  <c r="BA21" i="96"/>
  <c r="L24" i="96"/>
  <c r="N24" i="96" s="1"/>
  <c r="AO24" i="96"/>
  <c r="E24" i="96" s="1"/>
  <c r="AQ24" i="96"/>
  <c r="AR24" i="96"/>
  <c r="AS24" i="96"/>
  <c r="AX24" i="96"/>
  <c r="AY24" i="96" s="1"/>
  <c r="BB24" i="96" s="1"/>
  <c r="BA24" i="96"/>
  <c r="L27" i="96"/>
  <c r="N27" i="96" s="1"/>
  <c r="AO27" i="96"/>
  <c r="E27" i="96" s="1"/>
  <c r="AQ27" i="96"/>
  <c r="AR27" i="96"/>
  <c r="AS27" i="96"/>
  <c r="AX27" i="96"/>
  <c r="AY27" i="96" s="1"/>
  <c r="BB27" i="96" s="1"/>
  <c r="BA27" i="96"/>
  <c r="L30" i="96"/>
  <c r="N30" i="96"/>
  <c r="AO30" i="96"/>
  <c r="E30" i="96" s="1"/>
  <c r="AQ30" i="96"/>
  <c r="AR30" i="96"/>
  <c r="AS30" i="96"/>
  <c r="AX30" i="96"/>
  <c r="AY30" i="96"/>
  <c r="BB30" i="96" s="1"/>
  <c r="BA30" i="96"/>
  <c r="L33" i="96"/>
  <c r="N33" i="96" s="1"/>
  <c r="AO33" i="96"/>
  <c r="E33" i="96" s="1"/>
  <c r="AQ33" i="96"/>
  <c r="AR33" i="96"/>
  <c r="AS33" i="96"/>
  <c r="AX33" i="96"/>
  <c r="AY33" i="96" s="1"/>
  <c r="BA33" i="96"/>
  <c r="L36" i="96"/>
  <c r="N36" i="96" s="1"/>
  <c r="AO36" i="96"/>
  <c r="E36" i="96" s="1"/>
  <c r="BG36" i="96" s="1"/>
  <c r="AQ36" i="96"/>
  <c r="AR36" i="96"/>
  <c r="AS36" i="96"/>
  <c r="AX36" i="96"/>
  <c r="AY36" i="96" s="1"/>
  <c r="BB36" i="96" s="1"/>
  <c r="BA36" i="96"/>
  <c r="L39" i="96"/>
  <c r="N39" i="96"/>
  <c r="AO39" i="96"/>
  <c r="E39" i="96" s="1"/>
  <c r="AP39" i="96"/>
  <c r="H39" i="96" s="1"/>
  <c r="AQ39" i="96"/>
  <c r="AR39" i="96"/>
  <c r="AS39" i="96"/>
  <c r="AX39" i="96"/>
  <c r="AY39" i="96" s="1"/>
  <c r="BB39" i="96" s="1"/>
  <c r="BA39" i="96"/>
  <c r="L42" i="96"/>
  <c r="N42" i="96"/>
  <c r="AO42" i="96"/>
  <c r="E42" i="96" s="1"/>
  <c r="AQ42" i="96"/>
  <c r="AR42" i="96"/>
  <c r="AS42" i="96"/>
  <c r="AX42" i="96"/>
  <c r="AY42" i="96"/>
  <c r="BB42" i="96" s="1"/>
  <c r="BA42" i="96"/>
  <c r="L45" i="96"/>
  <c r="N45" i="96" s="1"/>
  <c r="AO45" i="96"/>
  <c r="E45" i="96" s="1"/>
  <c r="AQ45" i="96"/>
  <c r="AR45" i="96"/>
  <c r="AS45" i="96"/>
  <c r="AX45" i="96"/>
  <c r="AY45" i="96" s="1"/>
  <c r="BB45" i="96" s="1"/>
  <c r="BA45" i="96"/>
  <c r="L48" i="96"/>
  <c r="N48" i="96" s="1"/>
  <c r="AO48" i="96"/>
  <c r="E48" i="96" s="1"/>
  <c r="AQ48" i="96"/>
  <c r="AR48" i="96"/>
  <c r="AS48" i="96"/>
  <c r="AX48" i="96"/>
  <c r="AY48" i="96"/>
  <c r="BB48" i="96" s="1"/>
  <c r="BA48" i="96"/>
  <c r="L51" i="96"/>
  <c r="N51" i="96" s="1"/>
  <c r="AO51" i="96"/>
  <c r="E51" i="96" s="1"/>
  <c r="AQ51" i="96"/>
  <c r="AR51" i="96"/>
  <c r="AS51" i="96"/>
  <c r="AX51" i="96"/>
  <c r="AY51" i="96" s="1"/>
  <c r="BB51" i="96" s="1"/>
  <c r="BA51" i="96"/>
  <c r="L18" i="95"/>
  <c r="N18" i="95"/>
  <c r="AO18" i="95"/>
  <c r="E18" i="95" s="1"/>
  <c r="AP18" i="95"/>
  <c r="H18" i="95" s="1"/>
  <c r="AQ18" i="95"/>
  <c r="AR18" i="95"/>
  <c r="AT18" i="95" s="1"/>
  <c r="J18" i="95" s="1"/>
  <c r="AU18" i="95" s="1"/>
  <c r="AS18" i="95"/>
  <c r="AX18" i="95"/>
  <c r="AY18" i="95" s="1"/>
  <c r="BB18" i="95" s="1"/>
  <c r="BA18" i="95"/>
  <c r="L21" i="95"/>
  <c r="N21" i="95" s="1"/>
  <c r="AO21" i="95"/>
  <c r="E21" i="95" s="1"/>
  <c r="AP21" i="95"/>
  <c r="H21" i="95" s="1"/>
  <c r="AQ21" i="95"/>
  <c r="AR21" i="95"/>
  <c r="AS21" i="95"/>
  <c r="AX21" i="95"/>
  <c r="AY21" i="95" s="1"/>
  <c r="BB21" i="95" s="1"/>
  <c r="BA21" i="95"/>
  <c r="L24" i="95"/>
  <c r="N24" i="95" s="1"/>
  <c r="AO24" i="95"/>
  <c r="E24" i="95" s="1"/>
  <c r="AQ24" i="95"/>
  <c r="AR24" i="95"/>
  <c r="AS24" i="95"/>
  <c r="AX24" i="95"/>
  <c r="AY24" i="95" s="1"/>
  <c r="BA24" i="95"/>
  <c r="L27" i="95"/>
  <c r="N27" i="95" s="1"/>
  <c r="AO27" i="95"/>
  <c r="E27" i="95" s="1"/>
  <c r="AQ27" i="95"/>
  <c r="AR27" i="95"/>
  <c r="AS27" i="95"/>
  <c r="AX27" i="95"/>
  <c r="AY27" i="95" s="1"/>
  <c r="BB27" i="95" s="1"/>
  <c r="BA27" i="95"/>
  <c r="L30" i="95"/>
  <c r="N30" i="95" s="1"/>
  <c r="AO30" i="95"/>
  <c r="E30" i="95" s="1"/>
  <c r="AQ30" i="95"/>
  <c r="AR30" i="95"/>
  <c r="AS30" i="95"/>
  <c r="AX30" i="95"/>
  <c r="AY30" i="95" s="1"/>
  <c r="BA30" i="95"/>
  <c r="L33" i="95"/>
  <c r="N33" i="95" s="1"/>
  <c r="AO33" i="95"/>
  <c r="E33" i="95" s="1"/>
  <c r="AQ33" i="95"/>
  <c r="AR33" i="95"/>
  <c r="AS33" i="95"/>
  <c r="AX33" i="95"/>
  <c r="AY33" i="95" s="1"/>
  <c r="BB33" i="95" s="1"/>
  <c r="BA33" i="95"/>
  <c r="L36" i="95"/>
  <c r="N36" i="95" s="1"/>
  <c r="AO36" i="95"/>
  <c r="E36" i="95" s="1"/>
  <c r="AQ36" i="95"/>
  <c r="AR36" i="95"/>
  <c r="AS36" i="95"/>
  <c r="AX36" i="95"/>
  <c r="AY36" i="95" s="1"/>
  <c r="BA36" i="95"/>
  <c r="L39" i="95"/>
  <c r="N39" i="95" s="1"/>
  <c r="AO39" i="95"/>
  <c r="E39" i="95" s="1"/>
  <c r="AQ39" i="95"/>
  <c r="AR39" i="95"/>
  <c r="AS39" i="95"/>
  <c r="AX39" i="95"/>
  <c r="AY39" i="95" s="1"/>
  <c r="BB39" i="95" s="1"/>
  <c r="BA39" i="95"/>
  <c r="L42" i="95"/>
  <c r="N42" i="95" s="1"/>
  <c r="AO42" i="95"/>
  <c r="E42" i="95" s="1"/>
  <c r="AQ42" i="95"/>
  <c r="AR42" i="95"/>
  <c r="AS42" i="95"/>
  <c r="AX42" i="95"/>
  <c r="AY42" i="95" s="1"/>
  <c r="BA42" i="95"/>
  <c r="L45" i="95"/>
  <c r="N45" i="95" s="1"/>
  <c r="AO45" i="95"/>
  <c r="E45" i="95" s="1"/>
  <c r="AQ45" i="95"/>
  <c r="AR45" i="95"/>
  <c r="AS45" i="95"/>
  <c r="AX45" i="95"/>
  <c r="AY45" i="95" s="1"/>
  <c r="BB45" i="95" s="1"/>
  <c r="BA45" i="95"/>
  <c r="L48" i="95"/>
  <c r="N48" i="95" s="1"/>
  <c r="AO48" i="95"/>
  <c r="E48" i="95" s="1"/>
  <c r="AQ48" i="95"/>
  <c r="AR48" i="95"/>
  <c r="AS48" i="95"/>
  <c r="AX48" i="95"/>
  <c r="AY48" i="95" s="1"/>
  <c r="BA48" i="95"/>
  <c r="L51" i="95"/>
  <c r="N51" i="95" s="1"/>
  <c r="AO51" i="95"/>
  <c r="E51" i="95" s="1"/>
  <c r="AQ51" i="95"/>
  <c r="AR51" i="95"/>
  <c r="AS51" i="95"/>
  <c r="AX51" i="95"/>
  <c r="AY51" i="95" s="1"/>
  <c r="BB51" i="95" s="1"/>
  <c r="BA51" i="95"/>
  <c r="L18" i="94"/>
  <c r="N18" i="94" s="1"/>
  <c r="AO18" i="94"/>
  <c r="E18" i="94" s="1"/>
  <c r="AQ18" i="94"/>
  <c r="AR18" i="94"/>
  <c r="AS18" i="94"/>
  <c r="AX18" i="94"/>
  <c r="AY18" i="94" s="1"/>
  <c r="BB18" i="94" s="1"/>
  <c r="BA18" i="94"/>
  <c r="L21" i="94"/>
  <c r="N21" i="94" s="1"/>
  <c r="AO21" i="94"/>
  <c r="AQ21" i="94"/>
  <c r="AR21" i="94"/>
  <c r="AS21" i="94"/>
  <c r="AX21" i="94"/>
  <c r="AY21" i="94" s="1"/>
  <c r="BA21" i="94"/>
  <c r="L24" i="94"/>
  <c r="N24" i="94" s="1"/>
  <c r="AO24" i="94"/>
  <c r="E24" i="94" s="1"/>
  <c r="AP24" i="94"/>
  <c r="H24" i="94" s="1"/>
  <c r="AQ24" i="94"/>
  <c r="AR24" i="94"/>
  <c r="AS24" i="94"/>
  <c r="AX24" i="94"/>
  <c r="AY24" i="94" s="1"/>
  <c r="BB24" i="94" s="1"/>
  <c r="BA24" i="94"/>
  <c r="L27" i="94"/>
  <c r="N27" i="94" s="1"/>
  <c r="AO27" i="94"/>
  <c r="E27" i="94" s="1"/>
  <c r="AQ27" i="94"/>
  <c r="AR27" i="94"/>
  <c r="AS27" i="94"/>
  <c r="AX27" i="94"/>
  <c r="AY27" i="94" s="1"/>
  <c r="BA27" i="94"/>
  <c r="L30" i="94"/>
  <c r="N30" i="94" s="1"/>
  <c r="AO30" i="94"/>
  <c r="E30" i="94" s="1"/>
  <c r="AP30" i="94"/>
  <c r="H30" i="94" s="1"/>
  <c r="AQ30" i="94"/>
  <c r="AR30" i="94"/>
  <c r="AS30" i="94"/>
  <c r="AX30" i="94"/>
  <c r="AY30" i="94" s="1"/>
  <c r="BB30" i="94" s="1"/>
  <c r="BA30" i="94"/>
  <c r="L33" i="94"/>
  <c r="N33" i="94" s="1"/>
  <c r="AO33" i="94"/>
  <c r="AQ33" i="94"/>
  <c r="AR33" i="94"/>
  <c r="AS33" i="94"/>
  <c r="AX33" i="94"/>
  <c r="AY33" i="94" s="1"/>
  <c r="BA33" i="94"/>
  <c r="L36" i="94"/>
  <c r="N36" i="94" s="1"/>
  <c r="AO36" i="94"/>
  <c r="E36" i="94" s="1"/>
  <c r="AP36" i="94"/>
  <c r="H36" i="94" s="1"/>
  <c r="AQ36" i="94"/>
  <c r="AR36" i="94"/>
  <c r="AS36" i="94"/>
  <c r="AX36" i="94"/>
  <c r="AY36" i="94" s="1"/>
  <c r="BB36" i="94" s="1"/>
  <c r="BA36" i="94"/>
  <c r="L39" i="94"/>
  <c r="N39" i="94" s="1"/>
  <c r="AO39" i="94"/>
  <c r="E39" i="94" s="1"/>
  <c r="AQ39" i="94"/>
  <c r="AR39" i="94"/>
  <c r="AS39" i="94"/>
  <c r="AX39" i="94"/>
  <c r="AY39" i="94" s="1"/>
  <c r="BA39" i="94"/>
  <c r="L42" i="94"/>
  <c r="N42" i="94" s="1"/>
  <c r="AO42" i="94"/>
  <c r="E42" i="94" s="1"/>
  <c r="AP42" i="94"/>
  <c r="H42" i="94" s="1"/>
  <c r="AQ42" i="94"/>
  <c r="AR42" i="94"/>
  <c r="AS42" i="94"/>
  <c r="AX42" i="94"/>
  <c r="AY42" i="94" s="1"/>
  <c r="BB42" i="94" s="1"/>
  <c r="BA42" i="94"/>
  <c r="L45" i="94"/>
  <c r="N45" i="94" s="1"/>
  <c r="AO45" i="94"/>
  <c r="E45" i="94" s="1"/>
  <c r="AP45" i="94"/>
  <c r="H45" i="94" s="1"/>
  <c r="AQ45" i="94"/>
  <c r="AR45" i="94"/>
  <c r="AS45" i="94"/>
  <c r="AX45" i="94"/>
  <c r="AY45" i="94" s="1"/>
  <c r="BB45" i="94" s="1"/>
  <c r="BA45" i="94"/>
  <c r="L48" i="94"/>
  <c r="N48" i="94" s="1"/>
  <c r="AO48" i="94"/>
  <c r="E48" i="94" s="1"/>
  <c r="AQ48" i="94"/>
  <c r="AR48" i="94"/>
  <c r="AS48" i="94"/>
  <c r="AX48" i="94"/>
  <c r="AY48" i="94" s="1"/>
  <c r="BB48" i="94" s="1"/>
  <c r="BA48" i="94"/>
  <c r="L51" i="94"/>
  <c r="N51" i="94" s="1"/>
  <c r="AO51" i="94"/>
  <c r="AQ51" i="94"/>
  <c r="AR51" i="94"/>
  <c r="AS51" i="94"/>
  <c r="AX51" i="94"/>
  <c r="AY51" i="94" s="1"/>
  <c r="BA51" i="94"/>
  <c r="L18" i="93"/>
  <c r="N18" i="93" s="1"/>
  <c r="AO18" i="93"/>
  <c r="E18" i="93" s="1"/>
  <c r="AQ18" i="93"/>
  <c r="AR18" i="93"/>
  <c r="AS18" i="93"/>
  <c r="AX18" i="93"/>
  <c r="AY18" i="93" s="1"/>
  <c r="BA18" i="93"/>
  <c r="L21" i="93"/>
  <c r="N21" i="93" s="1"/>
  <c r="AO21" i="93"/>
  <c r="AQ21" i="93"/>
  <c r="AR21" i="93"/>
  <c r="AS21" i="93"/>
  <c r="AX21" i="93"/>
  <c r="AY21" i="93" s="1"/>
  <c r="BB21" i="93" s="1"/>
  <c r="BA21" i="93"/>
  <c r="L24" i="93"/>
  <c r="N24" i="93" s="1"/>
  <c r="AO24" i="93"/>
  <c r="AQ24" i="93"/>
  <c r="AR24" i="93"/>
  <c r="AS24" i="93"/>
  <c r="AX24" i="93"/>
  <c r="AY24" i="93" s="1"/>
  <c r="BA24" i="93"/>
  <c r="L27" i="93"/>
  <c r="N27" i="93" s="1"/>
  <c r="AO27" i="93"/>
  <c r="AQ27" i="93"/>
  <c r="AR27" i="93"/>
  <c r="AS27" i="93"/>
  <c r="AX27" i="93"/>
  <c r="AY27" i="93"/>
  <c r="BB27" i="93" s="1"/>
  <c r="BA27" i="93"/>
  <c r="L30" i="93"/>
  <c r="N30" i="93"/>
  <c r="AO30" i="93"/>
  <c r="E30" i="93" s="1"/>
  <c r="AQ30" i="93"/>
  <c r="AR30" i="93"/>
  <c r="AS30" i="93"/>
  <c r="AX30" i="93"/>
  <c r="AY30" i="93" s="1"/>
  <c r="BA30" i="93"/>
  <c r="L33" i="93"/>
  <c r="N33" i="93" s="1"/>
  <c r="AO33" i="93"/>
  <c r="E33" i="93" s="1"/>
  <c r="AP33" i="93"/>
  <c r="H33" i="93" s="1"/>
  <c r="AQ33" i="93"/>
  <c r="AR33" i="93"/>
  <c r="AS33" i="93"/>
  <c r="AX33" i="93"/>
  <c r="AY33" i="93" s="1"/>
  <c r="BB33" i="93" s="1"/>
  <c r="BA33" i="93"/>
  <c r="L36" i="93"/>
  <c r="N36" i="93"/>
  <c r="AO36" i="93"/>
  <c r="E36" i="93" s="1"/>
  <c r="AP36" i="93"/>
  <c r="H36" i="93" s="1"/>
  <c r="AQ36" i="93"/>
  <c r="AR36" i="93"/>
  <c r="AS36" i="93"/>
  <c r="AX36" i="93"/>
  <c r="AY36" i="93" s="1"/>
  <c r="BA36" i="93"/>
  <c r="L39" i="93"/>
  <c r="N39" i="93"/>
  <c r="AO39" i="93"/>
  <c r="E39" i="93" s="1"/>
  <c r="AQ39" i="93"/>
  <c r="AR39" i="93"/>
  <c r="AS39" i="93"/>
  <c r="AX39" i="93"/>
  <c r="AY39" i="93" s="1"/>
  <c r="BB39" i="93" s="1"/>
  <c r="BA39" i="93"/>
  <c r="L42" i="93"/>
  <c r="N42" i="93" s="1"/>
  <c r="AO42" i="93"/>
  <c r="AQ42" i="93"/>
  <c r="AR42" i="93"/>
  <c r="AS42" i="93"/>
  <c r="AX42" i="93"/>
  <c r="AY42" i="93"/>
  <c r="BB42" i="93" s="1"/>
  <c r="BA42" i="93"/>
  <c r="L45" i="93"/>
  <c r="N45" i="93"/>
  <c r="BG45" i="93" s="1"/>
  <c r="AO45" i="93"/>
  <c r="E45" i="93" s="1"/>
  <c r="AP45" i="93"/>
  <c r="H45" i="93" s="1"/>
  <c r="AQ45" i="93"/>
  <c r="AR45" i="93"/>
  <c r="AT45" i="93" s="1"/>
  <c r="J45" i="93" s="1"/>
  <c r="AU45" i="93" s="1"/>
  <c r="AS45" i="93"/>
  <c r="AX45" i="93"/>
  <c r="AY45" i="93"/>
  <c r="BB45" i="93" s="1"/>
  <c r="BA45" i="93"/>
  <c r="L48" i="93"/>
  <c r="N48" i="93" s="1"/>
  <c r="AO48" i="93"/>
  <c r="E48" i="93" s="1"/>
  <c r="AP48" i="93"/>
  <c r="H48" i="93" s="1"/>
  <c r="AQ48" i="93"/>
  <c r="AR48" i="93"/>
  <c r="AS48" i="93"/>
  <c r="AX48" i="93"/>
  <c r="AY48" i="93" s="1"/>
  <c r="BA48" i="93"/>
  <c r="L51" i="93"/>
  <c r="N51" i="93" s="1"/>
  <c r="AO51" i="93"/>
  <c r="AQ51" i="93"/>
  <c r="AR51" i="93"/>
  <c r="AS51" i="93"/>
  <c r="AX51" i="93"/>
  <c r="AY51" i="93"/>
  <c r="BB51" i="93" s="1"/>
  <c r="BA51" i="93"/>
  <c r="L18" i="92"/>
  <c r="N18" i="92" s="1"/>
  <c r="AO18" i="92"/>
  <c r="E18" i="92" s="1"/>
  <c r="AQ18" i="92"/>
  <c r="AR18" i="92"/>
  <c r="AS18" i="92"/>
  <c r="AX18" i="92"/>
  <c r="AY18" i="92"/>
  <c r="BB18" i="92" s="1"/>
  <c r="BA18" i="92"/>
  <c r="L21" i="92"/>
  <c r="N21" i="92" s="1"/>
  <c r="AO21" i="92"/>
  <c r="E21" i="92" s="1"/>
  <c r="AQ21" i="92"/>
  <c r="AR21" i="92"/>
  <c r="AS21" i="92"/>
  <c r="AX21" i="92"/>
  <c r="AY21" i="92"/>
  <c r="BB21" i="92" s="1"/>
  <c r="BA21" i="92"/>
  <c r="L24" i="92"/>
  <c r="N24" i="92" s="1"/>
  <c r="AO24" i="92"/>
  <c r="E24" i="92" s="1"/>
  <c r="AQ24" i="92"/>
  <c r="AR24" i="92"/>
  <c r="AS24" i="92"/>
  <c r="AX24" i="92"/>
  <c r="AY24" i="92" s="1"/>
  <c r="BB24" i="92" s="1"/>
  <c r="BA24" i="92"/>
  <c r="L27" i="92"/>
  <c r="N27" i="92"/>
  <c r="AO27" i="92"/>
  <c r="E27" i="92" s="1"/>
  <c r="AQ27" i="92"/>
  <c r="AR27" i="92"/>
  <c r="AS27" i="92"/>
  <c r="AX27" i="92"/>
  <c r="AY27" i="92"/>
  <c r="BB27" i="92" s="1"/>
  <c r="BA27" i="92"/>
  <c r="L30" i="92"/>
  <c r="N30" i="92" s="1"/>
  <c r="AO30" i="92"/>
  <c r="E30" i="92" s="1"/>
  <c r="AQ30" i="92"/>
  <c r="AR30" i="92"/>
  <c r="AS30" i="92"/>
  <c r="AX30" i="92"/>
  <c r="AY30" i="92" s="1"/>
  <c r="BB30" i="92" s="1"/>
  <c r="BA30" i="92"/>
  <c r="L33" i="92"/>
  <c r="N33" i="92" s="1"/>
  <c r="AO33" i="92"/>
  <c r="E33" i="92" s="1"/>
  <c r="AQ33" i="92"/>
  <c r="AR33" i="92"/>
  <c r="AS33" i="92"/>
  <c r="AX33" i="92"/>
  <c r="AY33" i="92" s="1"/>
  <c r="BA33" i="92"/>
  <c r="L36" i="92"/>
  <c r="N36" i="92"/>
  <c r="AO36" i="92"/>
  <c r="E36" i="92" s="1"/>
  <c r="AQ36" i="92"/>
  <c r="AR36" i="92"/>
  <c r="AS36" i="92"/>
  <c r="AX36" i="92"/>
  <c r="AY36" i="92"/>
  <c r="BB36" i="92" s="1"/>
  <c r="BA36" i="92"/>
  <c r="L39" i="92"/>
  <c r="N39" i="92" s="1"/>
  <c r="AO39" i="92"/>
  <c r="E39" i="92" s="1"/>
  <c r="AQ39" i="92"/>
  <c r="AR39" i="92"/>
  <c r="AS39" i="92"/>
  <c r="AX39" i="92"/>
  <c r="AY39" i="92" s="1"/>
  <c r="BA39" i="92"/>
  <c r="L42" i="92"/>
  <c r="N42" i="92"/>
  <c r="AO42" i="92"/>
  <c r="E42" i="92" s="1"/>
  <c r="AQ42" i="92"/>
  <c r="AR42" i="92"/>
  <c r="AS42" i="92"/>
  <c r="AX42" i="92"/>
  <c r="AY42" i="92"/>
  <c r="BB42" i="92" s="1"/>
  <c r="BA42" i="92"/>
  <c r="L45" i="92"/>
  <c r="N45" i="92" s="1"/>
  <c r="AO45" i="92"/>
  <c r="E45" i="92" s="1"/>
  <c r="AQ45" i="92"/>
  <c r="AR45" i="92"/>
  <c r="AS45" i="92"/>
  <c r="AX45" i="92"/>
  <c r="AY45" i="92"/>
  <c r="BB45" i="92" s="1"/>
  <c r="BA45" i="92"/>
  <c r="L48" i="92"/>
  <c r="N48" i="92" s="1"/>
  <c r="AO48" i="92"/>
  <c r="E48" i="92" s="1"/>
  <c r="AQ48" i="92"/>
  <c r="AR48" i="92"/>
  <c r="AS48" i="92"/>
  <c r="AX48" i="92"/>
  <c r="AY48" i="92" s="1"/>
  <c r="BA48" i="92"/>
  <c r="L51" i="92"/>
  <c r="N51" i="92"/>
  <c r="AO51" i="92"/>
  <c r="E51" i="92" s="1"/>
  <c r="AQ51" i="92"/>
  <c r="AR51" i="92"/>
  <c r="AS51" i="92"/>
  <c r="AX51" i="92"/>
  <c r="AY51" i="92"/>
  <c r="BB51" i="92" s="1"/>
  <c r="BA51" i="92"/>
  <c r="L18" i="91"/>
  <c r="N18" i="91" s="1"/>
  <c r="BC18" i="91" s="1"/>
  <c r="AK18" i="91"/>
  <c r="E18" i="91" s="1"/>
  <c r="AL18" i="91"/>
  <c r="H18" i="91" s="1"/>
  <c r="AM18" i="91"/>
  <c r="AN18" i="91"/>
  <c r="AO18" i="91"/>
  <c r="AT18" i="91"/>
  <c r="AU18" i="91" s="1"/>
  <c r="AX18" i="91" s="1"/>
  <c r="AW18" i="91"/>
  <c r="L21" i="91"/>
  <c r="N21" i="91" s="1"/>
  <c r="AK21" i="91"/>
  <c r="E21" i="91" s="1"/>
  <c r="AM21" i="91"/>
  <c r="AN21" i="91"/>
  <c r="AO21" i="91"/>
  <c r="AT21" i="91"/>
  <c r="AU21" i="91"/>
  <c r="AX21" i="91" s="1"/>
  <c r="AW21" i="91"/>
  <c r="L24" i="91"/>
  <c r="N24" i="91" s="1"/>
  <c r="AK24" i="91"/>
  <c r="E24" i="91" s="1"/>
  <c r="AL24" i="91"/>
  <c r="H24" i="91" s="1"/>
  <c r="AM24" i="91"/>
  <c r="AN24" i="91"/>
  <c r="AO24" i="91"/>
  <c r="AT24" i="91"/>
  <c r="AU24" i="91" s="1"/>
  <c r="AW24" i="91"/>
  <c r="L27" i="91"/>
  <c r="N27" i="91" s="1"/>
  <c r="AK27" i="91"/>
  <c r="AM27" i="91"/>
  <c r="AN27" i="91"/>
  <c r="AO27" i="91"/>
  <c r="AT27" i="91"/>
  <c r="AU27" i="91"/>
  <c r="AX27" i="91" s="1"/>
  <c r="AW27" i="91"/>
  <c r="L30" i="91"/>
  <c r="N30" i="91" s="1"/>
  <c r="AK30" i="91"/>
  <c r="E30" i="91" s="1"/>
  <c r="AL30" i="91"/>
  <c r="H30" i="91" s="1"/>
  <c r="AM30" i="91"/>
  <c r="AN30" i="91"/>
  <c r="AO30" i="91"/>
  <c r="AT30" i="91"/>
  <c r="AU30" i="91" s="1"/>
  <c r="AW30" i="91"/>
  <c r="L33" i="91"/>
  <c r="N33" i="91"/>
  <c r="AK33" i="91"/>
  <c r="E33" i="91" s="1"/>
  <c r="AM33" i="91"/>
  <c r="AN33" i="91"/>
  <c r="AO33" i="91"/>
  <c r="AT33" i="91"/>
  <c r="AU33" i="91" s="1"/>
  <c r="AX33" i="91" s="1"/>
  <c r="AW33" i="91"/>
  <c r="L36" i="91"/>
  <c r="N36" i="91"/>
  <c r="AK36" i="91"/>
  <c r="E36" i="91" s="1"/>
  <c r="AM36" i="91"/>
  <c r="AN36" i="91"/>
  <c r="AO36" i="91"/>
  <c r="AT36" i="91"/>
  <c r="AU36" i="91"/>
  <c r="AX36" i="91" s="1"/>
  <c r="AW36" i="91"/>
  <c r="L39" i="91"/>
  <c r="N39" i="91" s="1"/>
  <c r="AK39" i="91"/>
  <c r="E39" i="91" s="1"/>
  <c r="AM39" i="91"/>
  <c r="AN39" i="91"/>
  <c r="AO39" i="91"/>
  <c r="AT39" i="91"/>
  <c r="AU39" i="91" s="1"/>
  <c r="AW39" i="91"/>
  <c r="L42" i="91"/>
  <c r="N42" i="91" s="1"/>
  <c r="AK42" i="91"/>
  <c r="E42" i="91" s="1"/>
  <c r="AM42" i="91"/>
  <c r="AN42" i="91"/>
  <c r="AO42" i="91"/>
  <c r="AT42" i="91"/>
  <c r="AU42" i="91" s="1"/>
  <c r="AX42" i="91" s="1"/>
  <c r="AW42" i="91"/>
  <c r="L45" i="91"/>
  <c r="N45" i="91" s="1"/>
  <c r="AK45" i="91"/>
  <c r="AM45" i="91"/>
  <c r="AN45" i="91"/>
  <c r="AO45" i="91"/>
  <c r="AT45" i="91"/>
  <c r="AU45" i="91"/>
  <c r="AX45" i="91" s="1"/>
  <c r="AW45" i="91"/>
  <c r="L48" i="91"/>
  <c r="N48" i="91" s="1"/>
  <c r="AK48" i="91"/>
  <c r="E48" i="91" s="1"/>
  <c r="AM48" i="91"/>
  <c r="AN48" i="91"/>
  <c r="AO48" i="91"/>
  <c r="AT48" i="91"/>
  <c r="AU48" i="91" s="1"/>
  <c r="AX48" i="91" s="1"/>
  <c r="AW48" i="91"/>
  <c r="L51" i="91"/>
  <c r="N51" i="91" s="1"/>
  <c r="AK51" i="91"/>
  <c r="E51" i="91" s="1"/>
  <c r="AM51" i="91"/>
  <c r="AN51" i="91"/>
  <c r="AO51" i="91"/>
  <c r="AT51" i="91"/>
  <c r="AU51" i="91"/>
  <c r="AX51" i="91" s="1"/>
  <c r="AW51" i="91"/>
  <c r="L18" i="90"/>
  <c r="N18" i="90" s="1"/>
  <c r="AK18" i="90"/>
  <c r="E18" i="90" s="1"/>
  <c r="AM18" i="90"/>
  <c r="AN18" i="90"/>
  <c r="AO18" i="90"/>
  <c r="AT18" i="90"/>
  <c r="AU18" i="90" s="1"/>
  <c r="AX18" i="90" s="1"/>
  <c r="AW18" i="90"/>
  <c r="L21" i="90"/>
  <c r="N21" i="90" s="1"/>
  <c r="AK21" i="90"/>
  <c r="E21" i="90" s="1"/>
  <c r="AM21" i="90"/>
  <c r="AN21" i="90"/>
  <c r="AO21" i="90"/>
  <c r="AT21" i="90"/>
  <c r="AU21" i="90" s="1"/>
  <c r="AX21" i="90" s="1"/>
  <c r="AW21" i="90"/>
  <c r="L24" i="90"/>
  <c r="N24" i="90" s="1"/>
  <c r="AK24" i="90"/>
  <c r="E24" i="90" s="1"/>
  <c r="AL24" i="90"/>
  <c r="H24" i="90" s="1"/>
  <c r="AM24" i="90"/>
  <c r="AN24" i="90"/>
  <c r="AO24" i="90"/>
  <c r="AT24" i="90"/>
  <c r="AU24" i="90" s="1"/>
  <c r="AX24" i="90" s="1"/>
  <c r="AW24" i="90"/>
  <c r="L27" i="90"/>
  <c r="N27" i="90" s="1"/>
  <c r="AK27" i="90"/>
  <c r="E27" i="90" s="1"/>
  <c r="AM27" i="90"/>
  <c r="AN27" i="90"/>
  <c r="AO27" i="90"/>
  <c r="AT27" i="90"/>
  <c r="AU27" i="90" s="1"/>
  <c r="AX27" i="90" s="1"/>
  <c r="AW27" i="90"/>
  <c r="L30" i="90"/>
  <c r="N30" i="90" s="1"/>
  <c r="AK30" i="90"/>
  <c r="E30" i="90" s="1"/>
  <c r="AL30" i="90"/>
  <c r="H30" i="90" s="1"/>
  <c r="AM30" i="90"/>
  <c r="AN30" i="90"/>
  <c r="AO30" i="90"/>
  <c r="AT30" i="90"/>
  <c r="AU30" i="90" s="1"/>
  <c r="AX30" i="90" s="1"/>
  <c r="AW30" i="90"/>
  <c r="L33" i="90"/>
  <c r="N33" i="90" s="1"/>
  <c r="AK33" i="90"/>
  <c r="E33" i="90" s="1"/>
  <c r="AM33" i="90"/>
  <c r="AN33" i="90"/>
  <c r="AO33" i="90"/>
  <c r="AT33" i="90"/>
  <c r="AU33" i="90" s="1"/>
  <c r="AX33" i="90" s="1"/>
  <c r="AW33" i="90"/>
  <c r="L36" i="90"/>
  <c r="N36" i="90" s="1"/>
  <c r="AK36" i="90"/>
  <c r="E36" i="90" s="1"/>
  <c r="AM36" i="90"/>
  <c r="AN36" i="90"/>
  <c r="AO36" i="90"/>
  <c r="AT36" i="90"/>
  <c r="AU36" i="90" s="1"/>
  <c r="AX36" i="90" s="1"/>
  <c r="AW36" i="90"/>
  <c r="L39" i="90"/>
  <c r="N39" i="90" s="1"/>
  <c r="AK39" i="90"/>
  <c r="E39" i="90" s="1"/>
  <c r="AM39" i="90"/>
  <c r="AN39" i="90"/>
  <c r="AO39" i="90"/>
  <c r="AT39" i="90"/>
  <c r="AU39" i="90" s="1"/>
  <c r="AX39" i="90" s="1"/>
  <c r="AW39" i="90"/>
  <c r="L42" i="90"/>
  <c r="N42" i="90" s="1"/>
  <c r="AK42" i="90"/>
  <c r="E42" i="90" s="1"/>
  <c r="AL42" i="90"/>
  <c r="H42" i="90" s="1"/>
  <c r="AM42" i="90"/>
  <c r="AN42" i="90"/>
  <c r="AO42" i="90"/>
  <c r="AT42" i="90"/>
  <c r="AU42" i="90" s="1"/>
  <c r="AX42" i="90" s="1"/>
  <c r="AW42" i="90"/>
  <c r="L45" i="90"/>
  <c r="N45" i="90" s="1"/>
  <c r="AK45" i="90"/>
  <c r="E45" i="90" s="1"/>
  <c r="AM45" i="90"/>
  <c r="AN45" i="90"/>
  <c r="AO45" i="90"/>
  <c r="AT45" i="90"/>
  <c r="AU45" i="90" s="1"/>
  <c r="AX45" i="90" s="1"/>
  <c r="AW45" i="90"/>
  <c r="L48" i="90"/>
  <c r="N48" i="90" s="1"/>
  <c r="AK48" i="90"/>
  <c r="E48" i="90" s="1"/>
  <c r="AL48" i="90"/>
  <c r="H48" i="90" s="1"/>
  <c r="AM48" i="90"/>
  <c r="AN48" i="90"/>
  <c r="AO48" i="90"/>
  <c r="AT48" i="90"/>
  <c r="AU48" i="90" s="1"/>
  <c r="AX48" i="90" s="1"/>
  <c r="AW48" i="90"/>
  <c r="L51" i="90"/>
  <c r="N51" i="90" s="1"/>
  <c r="AK51" i="90"/>
  <c r="E51" i="90" s="1"/>
  <c r="AM51" i="90"/>
  <c r="AN51" i="90"/>
  <c r="AO51" i="90"/>
  <c r="AT51" i="90"/>
  <c r="AU51" i="90" s="1"/>
  <c r="AX51" i="90" s="1"/>
  <c r="AW51" i="90"/>
  <c r="L18" i="89"/>
  <c r="N18" i="89" s="1"/>
  <c r="AK18" i="89"/>
  <c r="E18" i="89" s="1"/>
  <c r="AM18" i="89"/>
  <c r="AN18" i="89"/>
  <c r="AO18" i="89"/>
  <c r="AT18" i="89"/>
  <c r="AU18" i="89" s="1"/>
  <c r="AX18" i="89" s="1"/>
  <c r="AW18" i="89"/>
  <c r="L21" i="89"/>
  <c r="N21" i="89" s="1"/>
  <c r="AK21" i="89"/>
  <c r="E21" i="89" s="1"/>
  <c r="AM21" i="89"/>
  <c r="AN21" i="89"/>
  <c r="AO21" i="89"/>
  <c r="AT21" i="89"/>
  <c r="AU21" i="89" s="1"/>
  <c r="AX21" i="89" s="1"/>
  <c r="AW21" i="89"/>
  <c r="L24" i="89"/>
  <c r="N24" i="89" s="1"/>
  <c r="AK24" i="89"/>
  <c r="E24" i="89" s="1"/>
  <c r="AM24" i="89"/>
  <c r="AN24" i="89"/>
  <c r="AO24" i="89"/>
  <c r="AT24" i="89"/>
  <c r="AU24" i="89" s="1"/>
  <c r="AX24" i="89" s="1"/>
  <c r="AW24" i="89"/>
  <c r="L27" i="89"/>
  <c r="N27" i="89" s="1"/>
  <c r="AK27" i="89"/>
  <c r="E27" i="89" s="1"/>
  <c r="AM27" i="89"/>
  <c r="AN27" i="89"/>
  <c r="AO27" i="89"/>
  <c r="AT27" i="89"/>
  <c r="AU27" i="89" s="1"/>
  <c r="AX27" i="89" s="1"/>
  <c r="AW27" i="89"/>
  <c r="L30" i="89"/>
  <c r="N30" i="89" s="1"/>
  <c r="AK30" i="89"/>
  <c r="E30" i="89" s="1"/>
  <c r="AM30" i="89"/>
  <c r="AN30" i="89"/>
  <c r="AO30" i="89"/>
  <c r="AT30" i="89"/>
  <c r="AU30" i="89" s="1"/>
  <c r="AX30" i="89" s="1"/>
  <c r="AW30" i="89"/>
  <c r="L33" i="89"/>
  <c r="N33" i="89" s="1"/>
  <c r="AK33" i="89"/>
  <c r="E33" i="89" s="1"/>
  <c r="AM33" i="89"/>
  <c r="AN33" i="89"/>
  <c r="AO33" i="89"/>
  <c r="AT33" i="89"/>
  <c r="AU33" i="89" s="1"/>
  <c r="AX33" i="89" s="1"/>
  <c r="AW33" i="89"/>
  <c r="L36" i="89"/>
  <c r="N36" i="89" s="1"/>
  <c r="AK36" i="89"/>
  <c r="E36" i="89" s="1"/>
  <c r="BC36" i="89" s="1"/>
  <c r="AM36" i="89"/>
  <c r="AN36" i="89"/>
  <c r="AO36" i="89"/>
  <c r="AT36" i="89"/>
  <c r="AU36" i="89" s="1"/>
  <c r="AX36" i="89" s="1"/>
  <c r="AW36" i="89"/>
  <c r="L39" i="89"/>
  <c r="N39" i="89" s="1"/>
  <c r="AK39" i="89"/>
  <c r="E39" i="89" s="1"/>
  <c r="AM39" i="89"/>
  <c r="AN39" i="89"/>
  <c r="AO39" i="89"/>
  <c r="AT39" i="89"/>
  <c r="AU39" i="89" s="1"/>
  <c r="AX39" i="89" s="1"/>
  <c r="AW39" i="89"/>
  <c r="L42" i="89"/>
  <c r="N42" i="89" s="1"/>
  <c r="AK42" i="89"/>
  <c r="E42" i="89" s="1"/>
  <c r="AM42" i="89"/>
  <c r="AN42" i="89"/>
  <c r="AO42" i="89"/>
  <c r="AT42" i="89"/>
  <c r="AU42" i="89" s="1"/>
  <c r="AX42" i="89" s="1"/>
  <c r="AW42" i="89"/>
  <c r="L45" i="89"/>
  <c r="N45" i="89" s="1"/>
  <c r="AK45" i="89"/>
  <c r="E45" i="89" s="1"/>
  <c r="AM45" i="89"/>
  <c r="AN45" i="89"/>
  <c r="AO45" i="89"/>
  <c r="AT45" i="89"/>
  <c r="AU45" i="89" s="1"/>
  <c r="AX45" i="89" s="1"/>
  <c r="AW45" i="89"/>
  <c r="L48" i="89"/>
  <c r="N48" i="89" s="1"/>
  <c r="AK48" i="89"/>
  <c r="E48" i="89" s="1"/>
  <c r="BC48" i="89" s="1"/>
  <c r="AM48" i="89"/>
  <c r="AN48" i="89"/>
  <c r="AO48" i="89"/>
  <c r="AT48" i="89"/>
  <c r="AU48" i="89" s="1"/>
  <c r="AX48" i="89" s="1"/>
  <c r="AW48" i="89"/>
  <c r="L51" i="89"/>
  <c r="N51" i="89" s="1"/>
  <c r="AK51" i="89"/>
  <c r="E51" i="89" s="1"/>
  <c r="AM51" i="89"/>
  <c r="AN51" i="89"/>
  <c r="AO51" i="89"/>
  <c r="AT51" i="89"/>
  <c r="AU51" i="89" s="1"/>
  <c r="AX51" i="89" s="1"/>
  <c r="AW51" i="89"/>
  <c r="L18" i="88"/>
  <c r="N18" i="88" s="1"/>
  <c r="AK18" i="88"/>
  <c r="E18" i="88" s="1"/>
  <c r="AM18" i="88"/>
  <c r="AN18" i="88"/>
  <c r="AO18" i="88"/>
  <c r="AT18" i="88"/>
  <c r="AU18" i="88" s="1"/>
  <c r="AX18" i="88" s="1"/>
  <c r="AW18" i="88"/>
  <c r="L21" i="88"/>
  <c r="N21" i="88"/>
  <c r="AK21" i="88"/>
  <c r="E21" i="88" s="1"/>
  <c r="AL21" i="88"/>
  <c r="H21" i="88" s="1"/>
  <c r="AM21" i="88"/>
  <c r="AN21" i="88"/>
  <c r="AP21" i="88" s="1"/>
  <c r="J21" i="88" s="1"/>
  <c r="AQ21" i="88" s="1"/>
  <c r="AO21" i="88"/>
  <c r="AT21" i="88"/>
  <c r="AU21" i="88" s="1"/>
  <c r="AW21" i="88"/>
  <c r="L24" i="88"/>
  <c r="N24" i="88" s="1"/>
  <c r="AK24" i="88"/>
  <c r="E24" i="88" s="1"/>
  <c r="AM24" i="88"/>
  <c r="AN24" i="88"/>
  <c r="AO24" i="88"/>
  <c r="AT24" i="88"/>
  <c r="AU24" i="88"/>
  <c r="AX24" i="88" s="1"/>
  <c r="AW24" i="88"/>
  <c r="L27" i="88"/>
  <c r="N27" i="88" s="1"/>
  <c r="AK27" i="88"/>
  <c r="AM27" i="88"/>
  <c r="AN27" i="88"/>
  <c r="AO27" i="88"/>
  <c r="AT27" i="88"/>
  <c r="AU27" i="88"/>
  <c r="AX27" i="88" s="1"/>
  <c r="AW27" i="88"/>
  <c r="L30" i="88"/>
  <c r="N30" i="88" s="1"/>
  <c r="AK30" i="88"/>
  <c r="E30" i="88" s="1"/>
  <c r="AM30" i="88"/>
  <c r="AN30" i="88"/>
  <c r="AO30" i="88"/>
  <c r="AT30" i="88"/>
  <c r="AU30" i="88"/>
  <c r="AX30" i="88" s="1"/>
  <c r="AW30" i="88"/>
  <c r="L33" i="88"/>
  <c r="N33" i="88" s="1"/>
  <c r="AK33" i="88"/>
  <c r="E33" i="88" s="1"/>
  <c r="AM33" i="88"/>
  <c r="AN33" i="88"/>
  <c r="AO33" i="88"/>
  <c r="AT33" i="88"/>
  <c r="AU33" i="88" s="1"/>
  <c r="AX33" i="88" s="1"/>
  <c r="AW33" i="88"/>
  <c r="L36" i="88"/>
  <c r="N36" i="88"/>
  <c r="AK36" i="88"/>
  <c r="E36" i="88" s="1"/>
  <c r="AL36" i="88"/>
  <c r="H36" i="88" s="1"/>
  <c r="AM36" i="88"/>
  <c r="AN36" i="88"/>
  <c r="AO36" i="88"/>
  <c r="AT36" i="88"/>
  <c r="AU36" i="88" s="1"/>
  <c r="AW36" i="88"/>
  <c r="L39" i="88"/>
  <c r="N39" i="88" s="1"/>
  <c r="AK39" i="88"/>
  <c r="E39" i="88" s="1"/>
  <c r="AM39" i="88"/>
  <c r="AN39" i="88"/>
  <c r="AO39" i="88"/>
  <c r="AT39" i="88"/>
  <c r="AU39" i="88" s="1"/>
  <c r="AX39" i="88" s="1"/>
  <c r="AW39" i="88"/>
  <c r="L42" i="88"/>
  <c r="N42" i="88"/>
  <c r="AK42" i="88"/>
  <c r="E42" i="88" s="1"/>
  <c r="AL42" i="88"/>
  <c r="H42" i="88" s="1"/>
  <c r="AM42" i="88"/>
  <c r="AN42" i="88"/>
  <c r="AP42" i="88" s="1"/>
  <c r="J42" i="88" s="1"/>
  <c r="AQ42" i="88" s="1"/>
  <c r="AR42" i="88" s="1"/>
  <c r="AS42" i="88" s="1"/>
  <c r="AV42" i="88" s="1"/>
  <c r="F42" i="88" s="1"/>
  <c r="AY42" i="88" s="1"/>
  <c r="G42" i="88" s="1"/>
  <c r="AO42" i="88"/>
  <c r="AT42" i="88"/>
  <c r="AU42" i="88" s="1"/>
  <c r="AW42" i="88"/>
  <c r="L45" i="88"/>
  <c r="N45" i="88" s="1"/>
  <c r="AK45" i="88"/>
  <c r="E45" i="88" s="1"/>
  <c r="AM45" i="88"/>
  <c r="AN45" i="88"/>
  <c r="AO45" i="88"/>
  <c r="AT45" i="88"/>
  <c r="AU45" i="88"/>
  <c r="AX45" i="88" s="1"/>
  <c r="AW45" i="88"/>
  <c r="L48" i="88"/>
  <c r="N48" i="88" s="1"/>
  <c r="AK48" i="88"/>
  <c r="AM48" i="88"/>
  <c r="AN48" i="88"/>
  <c r="AO48" i="88"/>
  <c r="AT48" i="88"/>
  <c r="AU48" i="88"/>
  <c r="AX48" i="88" s="1"/>
  <c r="AW48" i="88"/>
  <c r="L51" i="88"/>
  <c r="N51" i="88" s="1"/>
  <c r="AK51" i="88"/>
  <c r="E51" i="88" s="1"/>
  <c r="AM51" i="88"/>
  <c r="AN51" i="88"/>
  <c r="AO51" i="88"/>
  <c r="AT51" i="88"/>
  <c r="AU51" i="88"/>
  <c r="AX51" i="88" s="1"/>
  <c r="AW51" i="88"/>
  <c r="L18" i="87"/>
  <c r="N18" i="87" s="1"/>
  <c r="AK18" i="87"/>
  <c r="AM18" i="87"/>
  <c r="AN18" i="87"/>
  <c r="AO18" i="87"/>
  <c r="AT18" i="87"/>
  <c r="AU18" i="87"/>
  <c r="AX18" i="87" s="1"/>
  <c r="AW18" i="87"/>
  <c r="L21" i="87"/>
  <c r="N21" i="87" s="1"/>
  <c r="AK21" i="87"/>
  <c r="E21" i="87" s="1"/>
  <c r="AM21" i="87"/>
  <c r="AN21" i="87"/>
  <c r="AO21" i="87"/>
  <c r="AT21" i="87"/>
  <c r="AU21" i="87" s="1"/>
  <c r="AX21" i="87" s="1"/>
  <c r="AW21" i="87"/>
  <c r="L24" i="87"/>
  <c r="N24" i="87" s="1"/>
  <c r="AK24" i="87"/>
  <c r="E24" i="87" s="1"/>
  <c r="AL24" i="87"/>
  <c r="H24" i="87" s="1"/>
  <c r="AM24" i="87"/>
  <c r="AN24" i="87"/>
  <c r="AO24" i="87"/>
  <c r="AT24" i="87"/>
  <c r="AU24" i="87" s="1"/>
  <c r="AX24" i="87" s="1"/>
  <c r="AW24" i="87"/>
  <c r="L27" i="87"/>
  <c r="N27" i="87" s="1"/>
  <c r="AK27" i="87"/>
  <c r="E27" i="87" s="1"/>
  <c r="AM27" i="87"/>
  <c r="AN27" i="87"/>
  <c r="AO27" i="87"/>
  <c r="AT27" i="87"/>
  <c r="AU27" i="87" s="1"/>
  <c r="AX27" i="87" s="1"/>
  <c r="AW27" i="87"/>
  <c r="L30" i="87"/>
  <c r="N30" i="87" s="1"/>
  <c r="AK30" i="87"/>
  <c r="E30" i="87" s="1"/>
  <c r="AM30" i="87"/>
  <c r="AN30" i="87"/>
  <c r="AO30" i="87"/>
  <c r="AT30" i="87"/>
  <c r="AU30" i="87"/>
  <c r="AX30" i="87" s="1"/>
  <c r="AW30" i="87"/>
  <c r="L33" i="87"/>
  <c r="N33" i="87" s="1"/>
  <c r="AK33" i="87"/>
  <c r="AM33" i="87"/>
  <c r="AN33" i="87"/>
  <c r="AO33" i="87"/>
  <c r="AT33" i="87"/>
  <c r="AU33" i="87"/>
  <c r="AX33" i="87" s="1"/>
  <c r="AW33" i="87"/>
  <c r="L36" i="87"/>
  <c r="N36" i="87" s="1"/>
  <c r="AK36" i="87"/>
  <c r="E36" i="87" s="1"/>
  <c r="AM36" i="87"/>
  <c r="AN36" i="87"/>
  <c r="AO36" i="87"/>
  <c r="AT36" i="87"/>
  <c r="AU36" i="87" s="1"/>
  <c r="AW36" i="87"/>
  <c r="L39" i="87"/>
  <c r="N39" i="87"/>
  <c r="AK39" i="87"/>
  <c r="E39" i="87" s="1"/>
  <c r="AM39" i="87"/>
  <c r="AN39" i="87"/>
  <c r="AO39" i="87"/>
  <c r="AT39" i="87"/>
  <c r="AU39" i="87"/>
  <c r="AX39" i="87" s="1"/>
  <c r="AW39" i="87"/>
  <c r="L42" i="87"/>
  <c r="N42" i="87" s="1"/>
  <c r="AK42" i="87"/>
  <c r="E42" i="87" s="1"/>
  <c r="AM42" i="87"/>
  <c r="AN42" i="87"/>
  <c r="AO42" i="87"/>
  <c r="AT42" i="87"/>
  <c r="AU42" i="87" s="1"/>
  <c r="AW42" i="87"/>
  <c r="L45" i="87"/>
  <c r="N45" i="87" s="1"/>
  <c r="AK45" i="87"/>
  <c r="AM45" i="87"/>
  <c r="AN45" i="87"/>
  <c r="AO45" i="87"/>
  <c r="AT45" i="87"/>
  <c r="AU45" i="87"/>
  <c r="AX45" i="87" s="1"/>
  <c r="AW45" i="87"/>
  <c r="L48" i="87"/>
  <c r="N48" i="87" s="1"/>
  <c r="AK48" i="87"/>
  <c r="E48" i="87" s="1"/>
  <c r="AL48" i="87"/>
  <c r="H48" i="87" s="1"/>
  <c r="AM48" i="87"/>
  <c r="AN48" i="87"/>
  <c r="AO48" i="87"/>
  <c r="AT48" i="87"/>
  <c r="AU48" i="87" s="1"/>
  <c r="AW48" i="87"/>
  <c r="L51" i="87"/>
  <c r="N51" i="87" s="1"/>
  <c r="AK51" i="87"/>
  <c r="AM51" i="87"/>
  <c r="AN51" i="87"/>
  <c r="AO51" i="87"/>
  <c r="AT51" i="87"/>
  <c r="AU51" i="87"/>
  <c r="AX51" i="87" s="1"/>
  <c r="AW51" i="87"/>
  <c r="L18" i="86"/>
  <c r="N18" i="86" s="1"/>
  <c r="AK18" i="86"/>
  <c r="E18" i="86" s="1"/>
  <c r="AM18" i="86"/>
  <c r="AN18" i="86"/>
  <c r="AO18" i="86"/>
  <c r="AT18" i="86"/>
  <c r="AU18" i="86" s="1"/>
  <c r="AW18" i="86"/>
  <c r="L21" i="86"/>
  <c r="N21" i="86" s="1"/>
  <c r="AK21" i="86"/>
  <c r="E21" i="86" s="1"/>
  <c r="AM21" i="86"/>
  <c r="AN21" i="86"/>
  <c r="AO21" i="86"/>
  <c r="AT21" i="86"/>
  <c r="AU21" i="86" s="1"/>
  <c r="AX21" i="86" s="1"/>
  <c r="AW21" i="86"/>
  <c r="L24" i="86"/>
  <c r="N24" i="86" s="1"/>
  <c r="AK24" i="86"/>
  <c r="E24" i="86" s="1"/>
  <c r="AM24" i="86"/>
  <c r="AN24" i="86"/>
  <c r="AO24" i="86"/>
  <c r="AT24" i="86"/>
  <c r="AU24" i="86" s="1"/>
  <c r="AW24" i="86"/>
  <c r="L27" i="86"/>
  <c r="N27" i="86" s="1"/>
  <c r="AK27" i="86"/>
  <c r="E27" i="86" s="1"/>
  <c r="AM27" i="86"/>
  <c r="AN27" i="86"/>
  <c r="AO27" i="86"/>
  <c r="AT27" i="86"/>
  <c r="AU27" i="86" s="1"/>
  <c r="AX27" i="86" s="1"/>
  <c r="AW27" i="86"/>
  <c r="L30" i="86"/>
  <c r="N30" i="86" s="1"/>
  <c r="AK30" i="86"/>
  <c r="E30" i="86" s="1"/>
  <c r="AM30" i="86"/>
  <c r="AN30" i="86"/>
  <c r="AO30" i="86"/>
  <c r="AT30" i="86"/>
  <c r="AU30" i="86" s="1"/>
  <c r="AW30" i="86"/>
  <c r="L33" i="86"/>
  <c r="N33" i="86" s="1"/>
  <c r="AK33" i="86"/>
  <c r="E33" i="86" s="1"/>
  <c r="AM33" i="86"/>
  <c r="AN33" i="86"/>
  <c r="AO33" i="86"/>
  <c r="AT33" i="86"/>
  <c r="AU33" i="86" s="1"/>
  <c r="AX33" i="86" s="1"/>
  <c r="AW33" i="86"/>
  <c r="L36" i="86"/>
  <c r="N36" i="86" s="1"/>
  <c r="AK36" i="86"/>
  <c r="E36" i="86" s="1"/>
  <c r="AM36" i="86"/>
  <c r="AN36" i="86"/>
  <c r="AO36" i="86"/>
  <c r="AT36" i="86"/>
  <c r="AU36" i="86" s="1"/>
  <c r="AW36" i="86"/>
  <c r="L39" i="86"/>
  <c r="N39" i="86" s="1"/>
  <c r="AK39" i="86"/>
  <c r="E39" i="86" s="1"/>
  <c r="AM39" i="86"/>
  <c r="AN39" i="86"/>
  <c r="AO39" i="86"/>
  <c r="AT39" i="86"/>
  <c r="AU39" i="86" s="1"/>
  <c r="AX39" i="86" s="1"/>
  <c r="AW39" i="86"/>
  <c r="L42" i="86"/>
  <c r="N42" i="86" s="1"/>
  <c r="AK42" i="86"/>
  <c r="E42" i="86" s="1"/>
  <c r="AM42" i="86"/>
  <c r="AN42" i="86"/>
  <c r="AO42" i="86"/>
  <c r="AT42" i="86"/>
  <c r="AU42" i="86" s="1"/>
  <c r="AW42" i="86"/>
  <c r="L45" i="86"/>
  <c r="N45" i="86" s="1"/>
  <c r="AK45" i="86"/>
  <c r="E45" i="86" s="1"/>
  <c r="AM45" i="86"/>
  <c r="AN45" i="86"/>
  <c r="AO45" i="86"/>
  <c r="AT45" i="86"/>
  <c r="AU45" i="86" s="1"/>
  <c r="AX45" i="86" s="1"/>
  <c r="AW45" i="86"/>
  <c r="L48" i="86"/>
  <c r="N48" i="86" s="1"/>
  <c r="AK48" i="86"/>
  <c r="E48" i="86" s="1"/>
  <c r="AM48" i="86"/>
  <c r="AN48" i="86"/>
  <c r="AO48" i="86"/>
  <c r="AT48" i="86"/>
  <c r="AU48" i="86" s="1"/>
  <c r="AW48" i="86"/>
  <c r="L51" i="86"/>
  <c r="N51" i="86" s="1"/>
  <c r="AK51" i="86"/>
  <c r="E51" i="86" s="1"/>
  <c r="AM51" i="86"/>
  <c r="AN51" i="86"/>
  <c r="AO51" i="86"/>
  <c r="AT51" i="86"/>
  <c r="AU51" i="86" s="1"/>
  <c r="AX51" i="86" s="1"/>
  <c r="AW51" i="86"/>
  <c r="L18" i="85"/>
  <c r="N18" i="85" s="1"/>
  <c r="AK18" i="85"/>
  <c r="E18" i="85" s="1"/>
  <c r="AM18" i="85"/>
  <c r="AN18" i="85"/>
  <c r="AO18" i="85"/>
  <c r="AT18" i="85"/>
  <c r="AU18" i="85"/>
  <c r="AX18" i="85" s="1"/>
  <c r="AW18" i="85"/>
  <c r="L21" i="85"/>
  <c r="N21" i="85" s="1"/>
  <c r="AK21" i="85"/>
  <c r="E21" i="85" s="1"/>
  <c r="AM21" i="85"/>
  <c r="AN21" i="85"/>
  <c r="AO21" i="85"/>
  <c r="AT21" i="85"/>
  <c r="AU21" i="85" s="1"/>
  <c r="AX21" i="85" s="1"/>
  <c r="AW21" i="85"/>
  <c r="L24" i="85"/>
  <c r="N24" i="85"/>
  <c r="AK24" i="85"/>
  <c r="E24" i="85" s="1"/>
  <c r="AM24" i="85"/>
  <c r="AN24" i="85"/>
  <c r="AO24" i="85"/>
  <c r="AT24" i="85"/>
  <c r="AU24" i="85"/>
  <c r="AX24" i="85" s="1"/>
  <c r="AW24" i="85"/>
  <c r="L27" i="85"/>
  <c r="N27" i="85" s="1"/>
  <c r="AK27" i="85"/>
  <c r="E27" i="85" s="1"/>
  <c r="AL27" i="85"/>
  <c r="H27" i="85" s="1"/>
  <c r="AM27" i="85"/>
  <c r="AN27" i="85"/>
  <c r="AO27" i="85"/>
  <c r="AT27" i="85"/>
  <c r="AU27" i="85" s="1"/>
  <c r="AW27" i="85"/>
  <c r="L30" i="85"/>
  <c r="N30" i="85" s="1"/>
  <c r="AK30" i="85"/>
  <c r="AM30" i="85"/>
  <c r="AN30" i="85"/>
  <c r="AO30" i="85"/>
  <c r="AT30" i="85"/>
  <c r="AU30" i="85"/>
  <c r="AX30" i="85" s="1"/>
  <c r="AW30" i="85"/>
  <c r="L33" i="85"/>
  <c r="N33" i="85" s="1"/>
  <c r="AK33" i="85"/>
  <c r="E33" i="85" s="1"/>
  <c r="AL33" i="85"/>
  <c r="H33" i="85" s="1"/>
  <c r="AM33" i="85"/>
  <c r="AN33" i="85"/>
  <c r="AO33" i="85"/>
  <c r="AT33" i="85"/>
  <c r="AU33" i="85" s="1"/>
  <c r="AW33" i="85"/>
  <c r="L36" i="85"/>
  <c r="N36" i="85" s="1"/>
  <c r="AK36" i="85"/>
  <c r="AM36" i="85"/>
  <c r="AN36" i="85"/>
  <c r="AO36" i="85"/>
  <c r="AT36" i="85"/>
  <c r="AU36" i="85"/>
  <c r="AX36" i="85" s="1"/>
  <c r="AW36" i="85"/>
  <c r="L39" i="85"/>
  <c r="N39" i="85" s="1"/>
  <c r="AK39" i="85"/>
  <c r="E39" i="85" s="1"/>
  <c r="AM39" i="85"/>
  <c r="AN39" i="85"/>
  <c r="AO39" i="85"/>
  <c r="AT39" i="85"/>
  <c r="AU39" i="85" s="1"/>
  <c r="AX39" i="85" s="1"/>
  <c r="AW39" i="85"/>
  <c r="L42" i="85"/>
  <c r="N42" i="85"/>
  <c r="AK42" i="85"/>
  <c r="E42" i="85" s="1"/>
  <c r="AM42" i="85"/>
  <c r="AN42" i="85"/>
  <c r="AO42" i="85"/>
  <c r="AT42" i="85"/>
  <c r="AU42" i="85"/>
  <c r="AX42" i="85" s="1"/>
  <c r="AW42" i="85"/>
  <c r="L45" i="85"/>
  <c r="N45" i="85" s="1"/>
  <c r="AK45" i="85"/>
  <c r="E45" i="85" s="1"/>
  <c r="AM45" i="85"/>
  <c r="AN45" i="85"/>
  <c r="AO45" i="85"/>
  <c r="AT45" i="85"/>
  <c r="AU45" i="85" s="1"/>
  <c r="AX45" i="85" s="1"/>
  <c r="AW45" i="85"/>
  <c r="L48" i="85"/>
  <c r="N48" i="85"/>
  <c r="AK48" i="85"/>
  <c r="E48" i="85" s="1"/>
  <c r="AM48" i="85"/>
  <c r="AN48" i="85"/>
  <c r="AO48" i="85"/>
  <c r="AT48" i="85"/>
  <c r="AU48" i="85"/>
  <c r="AX48" i="85" s="1"/>
  <c r="AW48" i="85"/>
  <c r="L51" i="85"/>
  <c r="N51" i="85" s="1"/>
  <c r="AK51" i="85"/>
  <c r="AM51" i="85"/>
  <c r="AN51" i="85"/>
  <c r="AO51" i="85"/>
  <c r="AT51" i="85"/>
  <c r="AU51" i="85"/>
  <c r="AX51" i="85" s="1"/>
  <c r="AW51" i="85"/>
  <c r="L18" i="82"/>
  <c r="N18" i="82" s="1"/>
  <c r="AK18" i="82"/>
  <c r="E18" i="82" s="1"/>
  <c r="AM18" i="82"/>
  <c r="AN18" i="82"/>
  <c r="AO18" i="82"/>
  <c r="AT18" i="82"/>
  <c r="AU18" i="82" s="1"/>
  <c r="AW18" i="82"/>
  <c r="L21" i="82"/>
  <c r="N21" i="82" s="1"/>
  <c r="AK21" i="82"/>
  <c r="E21" i="82" s="1"/>
  <c r="AM21" i="82"/>
  <c r="AN21" i="82"/>
  <c r="AO21" i="82"/>
  <c r="AT21" i="82"/>
  <c r="AU21" i="82" s="1"/>
  <c r="AX21" i="82" s="1"/>
  <c r="AW21" i="82"/>
  <c r="L24" i="82"/>
  <c r="N24" i="82" s="1"/>
  <c r="AK24" i="82"/>
  <c r="E24" i="82" s="1"/>
  <c r="AM24" i="82"/>
  <c r="AN24" i="82"/>
  <c r="AO24" i="82"/>
  <c r="AT24" i="82"/>
  <c r="AU24" i="82" s="1"/>
  <c r="AW24" i="82"/>
  <c r="L27" i="82"/>
  <c r="N27" i="82" s="1"/>
  <c r="AK27" i="82"/>
  <c r="E27" i="82" s="1"/>
  <c r="AM27" i="82"/>
  <c r="AN27" i="82"/>
  <c r="AO27" i="82"/>
  <c r="AT27" i="82"/>
  <c r="AU27" i="82" s="1"/>
  <c r="AX27" i="82" s="1"/>
  <c r="AW27" i="82"/>
  <c r="L30" i="82"/>
  <c r="N30" i="82" s="1"/>
  <c r="AK30" i="82"/>
  <c r="E30" i="82" s="1"/>
  <c r="AM30" i="82"/>
  <c r="AN30" i="82"/>
  <c r="AO30" i="82"/>
  <c r="AT30" i="82"/>
  <c r="AU30" i="82" s="1"/>
  <c r="AW30" i="82"/>
  <c r="L33" i="82"/>
  <c r="N33" i="82" s="1"/>
  <c r="AK33" i="82"/>
  <c r="E33" i="82" s="1"/>
  <c r="AM33" i="82"/>
  <c r="AN33" i="82"/>
  <c r="AO33" i="82"/>
  <c r="AT33" i="82"/>
  <c r="AU33" i="82" s="1"/>
  <c r="AX33" i="82" s="1"/>
  <c r="AW33" i="82"/>
  <c r="L36" i="82"/>
  <c r="N36" i="82" s="1"/>
  <c r="AK36" i="82"/>
  <c r="E36" i="82" s="1"/>
  <c r="AM36" i="82"/>
  <c r="AN36" i="82"/>
  <c r="AO36" i="82"/>
  <c r="AT36" i="82"/>
  <c r="AU36" i="82" s="1"/>
  <c r="AW36" i="82"/>
  <c r="L39" i="82"/>
  <c r="N39" i="82" s="1"/>
  <c r="AK39" i="82"/>
  <c r="E39" i="82" s="1"/>
  <c r="AM39" i="82"/>
  <c r="AN39" i="82"/>
  <c r="AO39" i="82"/>
  <c r="AT39" i="82"/>
  <c r="AU39" i="82" s="1"/>
  <c r="AX39" i="82" s="1"/>
  <c r="AW39" i="82"/>
  <c r="L42" i="82"/>
  <c r="N42" i="82" s="1"/>
  <c r="AK42" i="82"/>
  <c r="E42" i="82" s="1"/>
  <c r="AM42" i="82"/>
  <c r="AN42" i="82"/>
  <c r="AO42" i="82"/>
  <c r="AT42" i="82"/>
  <c r="AU42" i="82" s="1"/>
  <c r="AW42" i="82"/>
  <c r="L45" i="82"/>
  <c r="N45" i="82" s="1"/>
  <c r="AK45" i="82"/>
  <c r="E45" i="82" s="1"/>
  <c r="AM45" i="82"/>
  <c r="AN45" i="82"/>
  <c r="AO45" i="82"/>
  <c r="AT45" i="82"/>
  <c r="AU45" i="82" s="1"/>
  <c r="AX45" i="82" s="1"/>
  <c r="AW45" i="82"/>
  <c r="L48" i="82"/>
  <c r="N48" i="82" s="1"/>
  <c r="AK48" i="82"/>
  <c r="E48" i="82" s="1"/>
  <c r="AM48" i="82"/>
  <c r="AN48" i="82"/>
  <c r="AO48" i="82"/>
  <c r="AT48" i="82"/>
  <c r="AU48" i="82" s="1"/>
  <c r="AW48" i="82"/>
  <c r="L51" i="82"/>
  <c r="N51" i="82" s="1"/>
  <c r="AK51" i="82"/>
  <c r="E51" i="82" s="1"/>
  <c r="AM51" i="82"/>
  <c r="AN51" i="82"/>
  <c r="AO51" i="82"/>
  <c r="AT51" i="82"/>
  <c r="AU51" i="82" s="1"/>
  <c r="AX51" i="82" s="1"/>
  <c r="AW51" i="82"/>
  <c r="L18" i="81"/>
  <c r="N18" i="81" s="1"/>
  <c r="BC18" i="81" s="1"/>
  <c r="AK18" i="81"/>
  <c r="E18" i="81" s="1"/>
  <c r="AM18" i="81"/>
  <c r="AN18" i="81"/>
  <c r="AO18" i="81"/>
  <c r="AT18" i="81"/>
  <c r="AU18" i="81"/>
  <c r="AX18" i="81" s="1"/>
  <c r="AW18" i="81"/>
  <c r="L21" i="81"/>
  <c r="N21" i="81" s="1"/>
  <c r="AK21" i="81"/>
  <c r="E21" i="81" s="1"/>
  <c r="AL21" i="81"/>
  <c r="H21" i="81" s="1"/>
  <c r="AM21" i="81"/>
  <c r="AN21" i="81"/>
  <c r="AO21" i="81"/>
  <c r="AT21" i="81"/>
  <c r="AU21" i="81" s="1"/>
  <c r="AX21" i="81" s="1"/>
  <c r="AW21" i="81"/>
  <c r="L24" i="81"/>
  <c r="N24" i="81" s="1"/>
  <c r="AK24" i="81"/>
  <c r="E24" i="81" s="1"/>
  <c r="AM24" i="81"/>
  <c r="AN24" i="81"/>
  <c r="AO24" i="81"/>
  <c r="AT24" i="81"/>
  <c r="AU24" i="81"/>
  <c r="AX24" i="81" s="1"/>
  <c r="AW24" i="81"/>
  <c r="L27" i="81"/>
  <c r="N27" i="81" s="1"/>
  <c r="AK27" i="81"/>
  <c r="E27" i="81" s="1"/>
  <c r="AM27" i="81"/>
  <c r="AN27" i="81"/>
  <c r="AO27" i="81"/>
  <c r="AT27" i="81"/>
  <c r="AU27" i="81"/>
  <c r="AX27" i="81" s="1"/>
  <c r="AW27" i="81"/>
  <c r="L30" i="81"/>
  <c r="N30" i="81" s="1"/>
  <c r="AK30" i="81"/>
  <c r="E30" i="81" s="1"/>
  <c r="AM30" i="81"/>
  <c r="AN30" i="81"/>
  <c r="AO30" i="81"/>
  <c r="AT30" i="81"/>
  <c r="AU30" i="81" s="1"/>
  <c r="AX30" i="81" s="1"/>
  <c r="AW30" i="81"/>
  <c r="L33" i="81"/>
  <c r="N33" i="81"/>
  <c r="AK33" i="81"/>
  <c r="E33" i="81" s="1"/>
  <c r="AM33" i="81"/>
  <c r="AN33" i="81"/>
  <c r="AO33" i="81"/>
  <c r="AT33" i="81"/>
  <c r="AU33" i="81"/>
  <c r="AX33" i="81" s="1"/>
  <c r="AW33" i="81"/>
  <c r="L36" i="81"/>
  <c r="N36" i="81" s="1"/>
  <c r="AK36" i="81"/>
  <c r="E36" i="81" s="1"/>
  <c r="AL36" i="81"/>
  <c r="H36" i="81" s="1"/>
  <c r="AM36" i="81"/>
  <c r="AN36" i="81"/>
  <c r="AO36" i="81"/>
  <c r="AT36" i="81"/>
  <c r="AU36" i="81" s="1"/>
  <c r="AX36" i="81" s="1"/>
  <c r="AW36" i="81"/>
  <c r="L39" i="81"/>
  <c r="N39" i="81" s="1"/>
  <c r="AK39" i="81"/>
  <c r="E39" i="81" s="1"/>
  <c r="AM39" i="81"/>
  <c r="AN39" i="81"/>
  <c r="AO39" i="81"/>
  <c r="AT39" i="81"/>
  <c r="AU39" i="81"/>
  <c r="AX39" i="81" s="1"/>
  <c r="AW39" i="81"/>
  <c r="L42" i="81"/>
  <c r="N42" i="81" s="1"/>
  <c r="AK42" i="81"/>
  <c r="E42" i="81" s="1"/>
  <c r="AL42" i="81"/>
  <c r="AM42" i="81"/>
  <c r="AN42" i="81"/>
  <c r="AO42" i="81"/>
  <c r="AT42" i="81"/>
  <c r="AU42" i="81" s="1"/>
  <c r="AX42" i="81" s="1"/>
  <c r="AW42" i="81"/>
  <c r="L45" i="81"/>
  <c r="N45" i="81" s="1"/>
  <c r="AK45" i="81"/>
  <c r="E45" i="81" s="1"/>
  <c r="AM45" i="81"/>
  <c r="AN45" i="81"/>
  <c r="AO45" i="81"/>
  <c r="AT45" i="81"/>
  <c r="AU45" i="81" s="1"/>
  <c r="AX45" i="81" s="1"/>
  <c r="AW45" i="81"/>
  <c r="L48" i="81"/>
  <c r="N48" i="81" s="1"/>
  <c r="AK48" i="81"/>
  <c r="E48" i="81" s="1"/>
  <c r="AM48" i="81"/>
  <c r="AN48" i="81"/>
  <c r="AO48" i="81"/>
  <c r="AT48" i="81"/>
  <c r="AU48" i="81" s="1"/>
  <c r="AX48" i="81" s="1"/>
  <c r="AW48" i="81"/>
  <c r="L51" i="81"/>
  <c r="N51" i="81" s="1"/>
  <c r="AK51" i="81"/>
  <c r="E51" i="81" s="1"/>
  <c r="AM51" i="81"/>
  <c r="AN51" i="81"/>
  <c r="AO51" i="81"/>
  <c r="AT51" i="81"/>
  <c r="AU51" i="81"/>
  <c r="AX51" i="81" s="1"/>
  <c r="AW51" i="81"/>
  <c r="BB39" i="115" l="1"/>
  <c r="BD39" i="115" s="1"/>
  <c r="AZ36" i="115"/>
  <c r="BB36" i="115"/>
  <c r="BD36" i="115" s="1"/>
  <c r="I33" i="115"/>
  <c r="AR33" i="115"/>
  <c r="AS33" i="115" s="1"/>
  <c r="AV33" i="115" s="1"/>
  <c r="F33" i="115" s="1"/>
  <c r="AR30" i="115"/>
  <c r="AS30" i="115" s="1"/>
  <c r="AV30" i="115" s="1"/>
  <c r="F30" i="115" s="1"/>
  <c r="I30" i="115"/>
  <c r="BB48" i="115"/>
  <c r="BD48" i="115" s="1"/>
  <c r="AR48" i="116"/>
  <c r="AS48" i="116" s="1"/>
  <c r="AV48" i="116" s="1"/>
  <c r="F48" i="116" s="1"/>
  <c r="AY48" i="116" s="1"/>
  <c r="G48" i="116" s="1"/>
  <c r="I48" i="116"/>
  <c r="AR42" i="116"/>
  <c r="AS42" i="116" s="1"/>
  <c r="AV42" i="116" s="1"/>
  <c r="F42" i="116" s="1"/>
  <c r="AY42" i="116" s="1"/>
  <c r="G42" i="116" s="1"/>
  <c r="I42" i="116"/>
  <c r="AR21" i="116"/>
  <c r="AS21" i="116" s="1"/>
  <c r="AV21" i="116" s="1"/>
  <c r="F21" i="116" s="1"/>
  <c r="I21" i="116"/>
  <c r="AR21" i="98"/>
  <c r="AS21" i="98" s="1"/>
  <c r="AV21" i="98" s="1"/>
  <c r="F21" i="98" s="1"/>
  <c r="AY21" i="98" s="1"/>
  <c r="G21" i="98" s="1"/>
  <c r="AP30" i="98"/>
  <c r="J30" i="98" s="1"/>
  <c r="AQ30" i="98" s="1"/>
  <c r="AR30" i="98" s="1"/>
  <c r="AS30" i="98" s="1"/>
  <c r="AV30" i="98" s="1"/>
  <c r="F30" i="98" s="1"/>
  <c r="AY30" i="98" s="1"/>
  <c r="G30" i="98" s="1"/>
  <c r="AR45" i="100"/>
  <c r="AS45" i="100" s="1"/>
  <c r="AV45" i="100" s="1"/>
  <c r="F45" i="100" s="1"/>
  <c r="AY45" i="100" s="1"/>
  <c r="G45" i="100" s="1"/>
  <c r="AP21" i="100"/>
  <c r="J21" i="100" s="1"/>
  <c r="AQ21" i="100" s="1"/>
  <c r="AR21" i="100" s="1"/>
  <c r="AS21" i="100" s="1"/>
  <c r="AV21" i="100" s="1"/>
  <c r="F21" i="100" s="1"/>
  <c r="AY21" i="100" s="1"/>
  <c r="G21" i="100" s="1"/>
  <c r="BA21" i="100" s="1"/>
  <c r="BA33" i="100"/>
  <c r="AP36" i="100"/>
  <c r="J36" i="100" s="1"/>
  <c r="AQ36" i="100" s="1"/>
  <c r="AR36" i="100" s="1"/>
  <c r="AS36" i="100" s="1"/>
  <c r="AV36" i="100" s="1"/>
  <c r="F36" i="100" s="1"/>
  <c r="AY36" i="100" s="1"/>
  <c r="G36" i="100" s="1"/>
  <c r="BA51" i="133"/>
  <c r="AZ51" i="133"/>
  <c r="BD42" i="119"/>
  <c r="BG51" i="96"/>
  <c r="BG45" i="96"/>
  <c r="BG33" i="96"/>
  <c r="BG39" i="96"/>
  <c r="AP51" i="96"/>
  <c r="H51" i="96" s="1"/>
  <c r="AP45" i="96"/>
  <c r="H45" i="96" s="1"/>
  <c r="BB18" i="123"/>
  <c r="BD18" i="123" s="1"/>
  <c r="BB21" i="123"/>
  <c r="BD21" i="123" s="1"/>
  <c r="AR36" i="124"/>
  <c r="AS36" i="124" s="1"/>
  <c r="AV36" i="124" s="1"/>
  <c r="F36" i="124" s="1"/>
  <c r="AY36" i="124" s="1"/>
  <c r="G36" i="124" s="1"/>
  <c r="I36" i="124"/>
  <c r="BB36" i="124"/>
  <c r="BD36" i="124" s="1"/>
  <c r="AR48" i="124"/>
  <c r="AS48" i="124" s="1"/>
  <c r="AV48" i="124" s="1"/>
  <c r="F48" i="124" s="1"/>
  <c r="I48" i="124"/>
  <c r="I36" i="125"/>
  <c r="AR36" i="125"/>
  <c r="AS36" i="125" s="1"/>
  <c r="AV36" i="125" s="1"/>
  <c r="F36" i="125" s="1"/>
  <c r="AY36" i="125" s="1"/>
  <c r="G36" i="125" s="1"/>
  <c r="I18" i="125"/>
  <c r="AR18" i="125"/>
  <c r="AS18" i="125" s="1"/>
  <c r="AV18" i="125" s="1"/>
  <c r="F18" i="125" s="1"/>
  <c r="BB30" i="125"/>
  <c r="BD30" i="125" s="1"/>
  <c r="I48" i="126"/>
  <c r="AR48" i="126"/>
  <c r="AS48" i="126" s="1"/>
  <c r="AV48" i="126" s="1"/>
  <c r="F48" i="126" s="1"/>
  <c r="AR36" i="127"/>
  <c r="AS36" i="127" s="1"/>
  <c r="AV36" i="127" s="1"/>
  <c r="F36" i="127" s="1"/>
  <c r="I36" i="127"/>
  <c r="AZ51" i="127"/>
  <c r="AZ42" i="127"/>
  <c r="BA42" i="127"/>
  <c r="I42" i="127"/>
  <c r="BB42" i="127"/>
  <c r="BD42" i="127" s="1"/>
  <c r="BB24" i="127"/>
  <c r="BD24" i="127" s="1"/>
  <c r="AR24" i="127"/>
  <c r="AS24" i="127" s="1"/>
  <c r="AV24" i="127" s="1"/>
  <c r="F24" i="127" s="1"/>
  <c r="AY24" i="127" s="1"/>
  <c r="G24" i="127" s="1"/>
  <c r="I24" i="127"/>
  <c r="BB39" i="128"/>
  <c r="BD39" i="128" s="1"/>
  <c r="AL39" i="91"/>
  <c r="BC30" i="91"/>
  <c r="BC24" i="91"/>
  <c r="AL48" i="91"/>
  <c r="AL33" i="91"/>
  <c r="H33" i="91" s="1"/>
  <c r="AL36" i="90"/>
  <c r="H36" i="90" s="1"/>
  <c r="BC42" i="89"/>
  <c r="AL33" i="88"/>
  <c r="H33" i="88" s="1"/>
  <c r="AP36" i="88"/>
  <c r="J36" i="88" s="1"/>
  <c r="AQ36" i="88" s="1"/>
  <c r="AR36" i="88" s="1"/>
  <c r="AS36" i="88" s="1"/>
  <c r="AV36" i="88" s="1"/>
  <c r="F36" i="88" s="1"/>
  <c r="AY36" i="88" s="1"/>
  <c r="G36" i="88" s="1"/>
  <c r="AL39" i="88"/>
  <c r="H39" i="88" s="1"/>
  <c r="AL21" i="87"/>
  <c r="H21" i="87" s="1"/>
  <c r="AL27" i="87"/>
  <c r="H27" i="87" s="1"/>
  <c r="BC30" i="81"/>
  <c r="BC36" i="81"/>
  <c r="BE30" i="134"/>
  <c r="BD30" i="134"/>
  <c r="AT36" i="93"/>
  <c r="J36" i="93" s="1"/>
  <c r="AU36" i="93" s="1"/>
  <c r="AV36" i="93" s="1"/>
  <c r="AW36" i="93" s="1"/>
  <c r="AZ36" i="93" s="1"/>
  <c r="F36" i="93" s="1"/>
  <c r="BC36" i="93" s="1"/>
  <c r="G36" i="93" s="1"/>
  <c r="AP30" i="93"/>
  <c r="H30" i="93" s="1"/>
  <c r="BG48" i="93"/>
  <c r="AP39" i="93"/>
  <c r="H39" i="93" s="1"/>
  <c r="AT33" i="93"/>
  <c r="J33" i="93" s="1"/>
  <c r="AU33" i="93" s="1"/>
  <c r="AV33" i="93" s="1"/>
  <c r="AW33" i="93" s="1"/>
  <c r="AZ33" i="93" s="1"/>
  <c r="F33" i="93" s="1"/>
  <c r="BC33" i="93" s="1"/>
  <c r="G33" i="93" s="1"/>
  <c r="AR48" i="107"/>
  <c r="AS48" i="107" s="1"/>
  <c r="AV48" i="107" s="1"/>
  <c r="F48" i="107" s="1"/>
  <c r="I48" i="107"/>
  <c r="I36" i="107"/>
  <c r="AR42" i="107"/>
  <c r="AS42" i="107" s="1"/>
  <c r="AV42" i="107" s="1"/>
  <c r="F42" i="107" s="1"/>
  <c r="AY42" i="107" s="1"/>
  <c r="G42" i="107" s="1"/>
  <c r="AZ42" i="107" s="1"/>
  <c r="AP30" i="107"/>
  <c r="J30" i="107" s="1"/>
  <c r="AQ30" i="107" s="1"/>
  <c r="H45" i="107"/>
  <c r="BB33" i="106"/>
  <c r="AR36" i="108"/>
  <c r="AS36" i="108" s="1"/>
  <c r="AV36" i="108" s="1"/>
  <c r="F36" i="108" s="1"/>
  <c r="AY36" i="108" s="1"/>
  <c r="G36" i="108" s="1"/>
  <c r="I27" i="108"/>
  <c r="G30" i="109"/>
  <c r="AT51" i="109"/>
  <c r="J51" i="109" s="1"/>
  <c r="AU51" i="109" s="1"/>
  <c r="BF42" i="109"/>
  <c r="BH42" i="109"/>
  <c r="AT24" i="109"/>
  <c r="J24" i="109" s="1"/>
  <c r="AU24" i="109" s="1"/>
  <c r="AT33" i="109"/>
  <c r="J33" i="109" s="1"/>
  <c r="AU33" i="109" s="1"/>
  <c r="I33" i="109" s="1"/>
  <c r="AT48" i="109"/>
  <c r="J48" i="109" s="1"/>
  <c r="AU48" i="109" s="1"/>
  <c r="AV48" i="109" s="1"/>
  <c r="AW48" i="109" s="1"/>
  <c r="AZ48" i="109" s="1"/>
  <c r="F48" i="109" s="1"/>
  <c r="BC48" i="109" s="1"/>
  <c r="G48" i="109" s="1"/>
  <c r="BE21" i="112"/>
  <c r="AV45" i="112"/>
  <c r="AW45" i="112" s="1"/>
  <c r="AZ45" i="112" s="1"/>
  <c r="F45" i="112" s="1"/>
  <c r="BC45" i="112" s="1"/>
  <c r="G45" i="112" s="1"/>
  <c r="AT51" i="112"/>
  <c r="J51" i="112" s="1"/>
  <c r="AU51" i="112" s="1"/>
  <c r="AT18" i="111"/>
  <c r="J18" i="111" s="1"/>
  <c r="AU18" i="111" s="1"/>
  <c r="BB30" i="98"/>
  <c r="BD30" i="98" s="1"/>
  <c r="AP27" i="98"/>
  <c r="J27" i="98" s="1"/>
  <c r="AQ27" i="98" s="1"/>
  <c r="I27" i="98" s="1"/>
  <c r="I30" i="98"/>
  <c r="BB21" i="98"/>
  <c r="BD21" i="98" s="1"/>
  <c r="AR45" i="98"/>
  <c r="AS45" i="98" s="1"/>
  <c r="AV45" i="98" s="1"/>
  <c r="F45" i="98" s="1"/>
  <c r="AY45" i="98" s="1"/>
  <c r="G45" i="98" s="1"/>
  <c r="BA45" i="98" s="1"/>
  <c r="AP33" i="98"/>
  <c r="J33" i="98" s="1"/>
  <c r="AQ33" i="98" s="1"/>
  <c r="AP39" i="98"/>
  <c r="J39" i="98" s="1"/>
  <c r="AQ39" i="98" s="1"/>
  <c r="AP36" i="98"/>
  <c r="J36" i="98" s="1"/>
  <c r="AQ36" i="98" s="1"/>
  <c r="I36" i="98" s="1"/>
  <c r="BE39" i="132"/>
  <c r="BD39" i="132"/>
  <c r="BD45" i="132"/>
  <c r="BE45" i="132"/>
  <c r="BE27" i="132"/>
  <c r="BD27" i="132"/>
  <c r="BD42" i="132"/>
  <c r="BE42" i="132"/>
  <c r="BA24" i="131"/>
  <c r="AZ24" i="131"/>
  <c r="BA48" i="131"/>
  <c r="AZ48" i="131"/>
  <c r="BA30" i="131"/>
  <c r="AZ30" i="131"/>
  <c r="BA21" i="131"/>
  <c r="AZ21" i="131"/>
  <c r="BA48" i="130"/>
  <c r="BA24" i="130"/>
  <c r="AZ24" i="130"/>
  <c r="AZ45" i="130"/>
  <c r="BA45" i="130"/>
  <c r="AV30" i="119"/>
  <c r="AW30" i="119" s="1"/>
  <c r="AZ30" i="119" s="1"/>
  <c r="F30" i="119" s="1"/>
  <c r="BC30" i="119" s="1"/>
  <c r="G30" i="119" s="1"/>
  <c r="I30" i="119"/>
  <c r="BF30" i="119"/>
  <c r="BH30" i="119" s="1"/>
  <c r="BF33" i="119"/>
  <c r="BH33" i="119" s="1"/>
  <c r="AV18" i="119"/>
  <c r="AW18" i="119" s="1"/>
  <c r="AZ18" i="119" s="1"/>
  <c r="F18" i="119" s="1"/>
  <c r="BC18" i="119" s="1"/>
  <c r="G18" i="119" s="1"/>
  <c r="I18" i="119"/>
  <c r="BF18" i="119"/>
  <c r="BH18" i="119" s="1"/>
  <c r="BD45" i="120"/>
  <c r="BF30" i="120"/>
  <c r="BH30" i="120" s="1"/>
  <c r="I39" i="120"/>
  <c r="AV39" i="120"/>
  <c r="AW39" i="120" s="1"/>
  <c r="AZ39" i="120" s="1"/>
  <c r="F39" i="120" s="1"/>
  <c r="BF45" i="120"/>
  <c r="BH45" i="120" s="1"/>
  <c r="BF21" i="121"/>
  <c r="BH21" i="121" s="1"/>
  <c r="I33" i="121"/>
  <c r="AV33" i="121"/>
  <c r="AW33" i="121" s="1"/>
  <c r="AZ33" i="121" s="1"/>
  <c r="F33" i="121" s="1"/>
  <c r="I36" i="121"/>
  <c r="AV36" i="121"/>
  <c r="AW36" i="121" s="1"/>
  <c r="AZ36" i="121" s="1"/>
  <c r="F36" i="121" s="1"/>
  <c r="BC36" i="121" s="1"/>
  <c r="G36" i="121" s="1"/>
  <c r="AV42" i="121"/>
  <c r="AW42" i="121" s="1"/>
  <c r="AZ42" i="121" s="1"/>
  <c r="F42" i="121" s="1"/>
  <c r="BC42" i="121" s="1"/>
  <c r="G42" i="121" s="1"/>
  <c r="I42" i="121"/>
  <c r="BF42" i="121"/>
  <c r="BH42" i="121" s="1"/>
  <c r="BF27" i="121"/>
  <c r="BH27" i="121" s="1"/>
  <c r="AV33" i="117"/>
  <c r="AW33" i="117" s="1"/>
  <c r="AZ33" i="117" s="1"/>
  <c r="F33" i="117" s="1"/>
  <c r="I33" i="117"/>
  <c r="AV39" i="122"/>
  <c r="AW39" i="122" s="1"/>
  <c r="AZ39" i="122" s="1"/>
  <c r="F39" i="122" s="1"/>
  <c r="BC39" i="122" s="1"/>
  <c r="G39" i="122" s="1"/>
  <c r="I39" i="122"/>
  <c r="BF48" i="122"/>
  <c r="BH48" i="122" s="1"/>
  <c r="AZ48" i="118"/>
  <c r="I33" i="118"/>
  <c r="AR33" i="118"/>
  <c r="AS33" i="118" s="1"/>
  <c r="AV33" i="118" s="1"/>
  <c r="F33" i="118" s="1"/>
  <c r="AR21" i="118"/>
  <c r="AS21" i="118" s="1"/>
  <c r="AV21" i="118" s="1"/>
  <c r="F21" i="118" s="1"/>
  <c r="AY21" i="118" s="1"/>
  <c r="G21" i="118" s="1"/>
  <c r="I21" i="118"/>
  <c r="BB48" i="118"/>
  <c r="BD48" i="118" s="1"/>
  <c r="BB45" i="123"/>
  <c r="BD45" i="123" s="1"/>
  <c r="I42" i="124"/>
  <c r="AR21" i="115"/>
  <c r="AS21" i="115" s="1"/>
  <c r="AV21" i="115" s="1"/>
  <c r="F21" i="115" s="1"/>
  <c r="I21" i="115"/>
  <c r="AR18" i="115"/>
  <c r="AS18" i="115" s="1"/>
  <c r="AV18" i="115" s="1"/>
  <c r="F18" i="115" s="1"/>
  <c r="I18" i="115"/>
  <c r="I51" i="116"/>
  <c r="AR51" i="116"/>
  <c r="AS51" i="116" s="1"/>
  <c r="AV51" i="116" s="1"/>
  <c r="F51" i="116" s="1"/>
  <c r="I27" i="116"/>
  <c r="AR27" i="116"/>
  <c r="AS27" i="116" s="1"/>
  <c r="AV27" i="116" s="1"/>
  <c r="F27" i="116" s="1"/>
  <c r="AY27" i="116" s="1"/>
  <c r="G27" i="116" s="1"/>
  <c r="AR51" i="125"/>
  <c r="AS51" i="125" s="1"/>
  <c r="AV51" i="125" s="1"/>
  <c r="F51" i="125" s="1"/>
  <c r="AY51" i="125" s="1"/>
  <c r="G51" i="125" s="1"/>
  <c r="I51" i="125"/>
  <c r="AR42" i="125"/>
  <c r="AS42" i="125" s="1"/>
  <c r="AV42" i="125" s="1"/>
  <c r="F42" i="125" s="1"/>
  <c r="AY42" i="125" s="1"/>
  <c r="G42" i="125" s="1"/>
  <c r="I42" i="125"/>
  <c r="AR24" i="125"/>
  <c r="AS24" i="125" s="1"/>
  <c r="AV24" i="125" s="1"/>
  <c r="F24" i="125" s="1"/>
  <c r="I24" i="125"/>
  <c r="AR48" i="125"/>
  <c r="AS48" i="125" s="1"/>
  <c r="AV48" i="125" s="1"/>
  <c r="F48" i="125" s="1"/>
  <c r="AY48" i="125" s="1"/>
  <c r="G48" i="125" s="1"/>
  <c r="I48" i="125"/>
  <c r="AR33" i="126"/>
  <c r="AS33" i="126" s="1"/>
  <c r="AV33" i="126" s="1"/>
  <c r="F33" i="126" s="1"/>
  <c r="AY33" i="126" s="1"/>
  <c r="G33" i="126" s="1"/>
  <c r="I33" i="126"/>
  <c r="BB33" i="126"/>
  <c r="BD33" i="126" s="1"/>
  <c r="AR30" i="126"/>
  <c r="AS30" i="126" s="1"/>
  <c r="AV30" i="126" s="1"/>
  <c r="F30" i="126" s="1"/>
  <c r="AY30" i="126" s="1"/>
  <c r="G30" i="126" s="1"/>
  <c r="I30" i="126"/>
  <c r="I24" i="126"/>
  <c r="AR24" i="126"/>
  <c r="AS24" i="126" s="1"/>
  <c r="AV24" i="126" s="1"/>
  <c r="F24" i="126" s="1"/>
  <c r="AR51" i="126"/>
  <c r="AS51" i="126" s="1"/>
  <c r="AV51" i="126" s="1"/>
  <c r="F51" i="126" s="1"/>
  <c r="AY51" i="126" s="1"/>
  <c r="G51" i="126" s="1"/>
  <c r="I51" i="126"/>
  <c r="BB51" i="126"/>
  <c r="BD51" i="126" s="1"/>
  <c r="I45" i="127"/>
  <c r="AR45" i="127"/>
  <c r="AS45" i="127" s="1"/>
  <c r="AV45" i="127" s="1"/>
  <c r="F45" i="127" s="1"/>
  <c r="I24" i="128"/>
  <c r="AR24" i="128"/>
  <c r="AS24" i="128" s="1"/>
  <c r="AV24" i="128" s="1"/>
  <c r="F24" i="128" s="1"/>
  <c r="AY24" i="128" s="1"/>
  <c r="G24" i="128" s="1"/>
  <c r="BB27" i="128"/>
  <c r="BD27" i="128" s="1"/>
  <c r="I18" i="128"/>
  <c r="AR18" i="128"/>
  <c r="AS18" i="128" s="1"/>
  <c r="AV18" i="128" s="1"/>
  <c r="F18" i="128" s="1"/>
  <c r="BA27" i="128"/>
  <c r="AZ27" i="128"/>
  <c r="BA42" i="124"/>
  <c r="AZ42" i="124"/>
  <c r="BB42" i="124"/>
  <c r="BD42" i="124" s="1"/>
  <c r="I51" i="123"/>
  <c r="AR51" i="123"/>
  <c r="AS51" i="123" s="1"/>
  <c r="AV51" i="123" s="1"/>
  <c r="F51" i="123" s="1"/>
  <c r="AY51" i="123" s="1"/>
  <c r="G51" i="123" s="1"/>
  <c r="BA21" i="123"/>
  <c r="AZ21" i="123"/>
  <c r="I27" i="123"/>
  <c r="AR27" i="123"/>
  <c r="AS27" i="123" s="1"/>
  <c r="AV27" i="123" s="1"/>
  <c r="F27" i="123" s="1"/>
  <c r="BB33" i="123"/>
  <c r="BD33" i="123" s="1"/>
  <c r="I42" i="123"/>
  <c r="AR42" i="123"/>
  <c r="AS42" i="123" s="1"/>
  <c r="AV42" i="123" s="1"/>
  <c r="F42" i="123" s="1"/>
  <c r="I36" i="123"/>
  <c r="AR36" i="123"/>
  <c r="AS36" i="123" s="1"/>
  <c r="AV36" i="123" s="1"/>
  <c r="F36" i="123" s="1"/>
  <c r="BA18" i="123"/>
  <c r="AZ18" i="123"/>
  <c r="I48" i="123"/>
  <c r="AR48" i="123"/>
  <c r="AS48" i="123" s="1"/>
  <c r="AV48" i="123" s="1"/>
  <c r="F48" i="123" s="1"/>
  <c r="AY48" i="123" s="1"/>
  <c r="G48" i="123" s="1"/>
  <c r="BA33" i="123"/>
  <c r="AZ33" i="123"/>
  <c r="I30" i="123"/>
  <c r="AR30" i="123"/>
  <c r="AS30" i="123" s="1"/>
  <c r="AV30" i="123" s="1"/>
  <c r="F30" i="123" s="1"/>
  <c r="AY30" i="123" s="1"/>
  <c r="G30" i="123" s="1"/>
  <c r="I24" i="123"/>
  <c r="AR24" i="123"/>
  <c r="AS24" i="123" s="1"/>
  <c r="AV24" i="123" s="1"/>
  <c r="F24" i="123" s="1"/>
  <c r="AY24" i="123" s="1"/>
  <c r="G24" i="123" s="1"/>
  <c r="BA45" i="123"/>
  <c r="AZ45" i="123"/>
  <c r="I39" i="123"/>
  <c r="AR39" i="123"/>
  <c r="AS39" i="123" s="1"/>
  <c r="AV39" i="123" s="1"/>
  <c r="F39" i="123" s="1"/>
  <c r="AY39" i="123" s="1"/>
  <c r="G39" i="123" s="1"/>
  <c r="BB48" i="123"/>
  <c r="BD48" i="123" s="1"/>
  <c r="BE27" i="121"/>
  <c r="BD27" i="121"/>
  <c r="BE42" i="120"/>
  <c r="BD42" i="120"/>
  <c r="BE36" i="119"/>
  <c r="BD36" i="119"/>
  <c r="BE24" i="119"/>
  <c r="BD24" i="119"/>
  <c r="BF36" i="119"/>
  <c r="BH36" i="119" s="1"/>
  <c r="BE27" i="119"/>
  <c r="BD27" i="119"/>
  <c r="BF24" i="119"/>
  <c r="BH24" i="119" s="1"/>
  <c r="BF27" i="119"/>
  <c r="BH27" i="119" s="1"/>
  <c r="BA18" i="118"/>
  <c r="AZ18" i="118"/>
  <c r="BB18" i="118"/>
  <c r="BD18" i="118" s="1"/>
  <c r="BF27" i="117"/>
  <c r="BH27" i="117" s="1"/>
  <c r="BE27" i="117"/>
  <c r="BD27" i="117"/>
  <c r="BB18" i="116"/>
  <c r="BD18" i="116" s="1"/>
  <c r="BA18" i="116"/>
  <c r="AZ18" i="116"/>
  <c r="BA27" i="115"/>
  <c r="AZ27" i="115"/>
  <c r="BB27" i="115"/>
  <c r="BD27" i="115" s="1"/>
  <c r="AV27" i="112"/>
  <c r="AW27" i="112" s="1"/>
  <c r="AZ27" i="112" s="1"/>
  <c r="F27" i="112" s="1"/>
  <c r="BC27" i="112" s="1"/>
  <c r="G27" i="112" s="1"/>
  <c r="BE27" i="112" s="1"/>
  <c r="I27" i="112"/>
  <c r="AV30" i="113"/>
  <c r="AW30" i="113" s="1"/>
  <c r="AZ30" i="113" s="1"/>
  <c r="F30" i="113" s="1"/>
  <c r="BC30" i="113" s="1"/>
  <c r="I30" i="113"/>
  <c r="BF30" i="113"/>
  <c r="AR30" i="108"/>
  <c r="AS30" i="108" s="1"/>
  <c r="AV30" i="108" s="1"/>
  <c r="F30" i="108" s="1"/>
  <c r="AY30" i="108" s="1"/>
  <c r="G30" i="108" s="1"/>
  <c r="I30" i="108"/>
  <c r="BB30" i="108"/>
  <c r="BD30" i="108" s="1"/>
  <c r="I18" i="104"/>
  <c r="AR18" i="104"/>
  <c r="AS18" i="104" s="1"/>
  <c r="AV18" i="104" s="1"/>
  <c r="F18" i="104" s="1"/>
  <c r="AY18" i="104" s="1"/>
  <c r="G18" i="104" s="1"/>
  <c r="AR27" i="104"/>
  <c r="AS27" i="104" s="1"/>
  <c r="AV27" i="104" s="1"/>
  <c r="F27" i="104" s="1"/>
  <c r="AY27" i="104" s="1"/>
  <c r="G27" i="104" s="1"/>
  <c r="I27" i="104"/>
  <c r="AR39" i="104"/>
  <c r="AS39" i="104" s="1"/>
  <c r="AV39" i="104" s="1"/>
  <c r="F39" i="104" s="1"/>
  <c r="AY39" i="104" s="1"/>
  <c r="G39" i="104" s="1"/>
  <c r="BA39" i="104" s="1"/>
  <c r="I39" i="104"/>
  <c r="AR51" i="104"/>
  <c r="AS51" i="104" s="1"/>
  <c r="AV51" i="104" s="1"/>
  <c r="F51" i="104" s="1"/>
  <c r="I51" i="104"/>
  <c r="H48" i="112"/>
  <c r="AT48" i="112"/>
  <c r="J48" i="112" s="1"/>
  <c r="AU48" i="112" s="1"/>
  <c r="AP39" i="107"/>
  <c r="J39" i="107" s="1"/>
  <c r="AQ39" i="107" s="1"/>
  <c r="H39" i="107"/>
  <c r="H48" i="100"/>
  <c r="AP48" i="100"/>
  <c r="J48" i="100" s="1"/>
  <c r="AQ48" i="100" s="1"/>
  <c r="I18" i="112"/>
  <c r="AV18" i="112"/>
  <c r="AW18" i="112" s="1"/>
  <c r="AZ18" i="112" s="1"/>
  <c r="F18" i="112" s="1"/>
  <c r="BC18" i="112" s="1"/>
  <c r="G18" i="112" s="1"/>
  <c r="AL51" i="81"/>
  <c r="AP51" i="81" s="1"/>
  <c r="J51" i="81" s="1"/>
  <c r="AQ51" i="81" s="1"/>
  <c r="BC39" i="81"/>
  <c r="BC33" i="81"/>
  <c r="BC27" i="81"/>
  <c r="AL24" i="81"/>
  <c r="H24" i="81" s="1"/>
  <c r="AX42" i="82"/>
  <c r="AX30" i="82"/>
  <c r="AX18" i="82"/>
  <c r="E51" i="85"/>
  <c r="AL51" i="85"/>
  <c r="H51" i="85" s="1"/>
  <c r="AX33" i="85"/>
  <c r="AX27" i="85"/>
  <c r="AX48" i="87"/>
  <c r="AX42" i="87"/>
  <c r="BC42" i="87"/>
  <c r="AX36" i="87"/>
  <c r="E33" i="87"/>
  <c r="AL33" i="87"/>
  <c r="H33" i="87" s="1"/>
  <c r="AX36" i="88"/>
  <c r="BC45" i="89"/>
  <c r="BC33" i="89"/>
  <c r="AR36" i="98"/>
  <c r="AS36" i="98" s="1"/>
  <c r="AV36" i="98" s="1"/>
  <c r="F36" i="98" s="1"/>
  <c r="AY36" i="98" s="1"/>
  <c r="G36" i="98" s="1"/>
  <c r="BA36" i="98" s="1"/>
  <c r="AV45" i="109"/>
  <c r="AW45" i="109" s="1"/>
  <c r="AZ45" i="109" s="1"/>
  <c r="F45" i="109" s="1"/>
  <c r="BC45" i="109" s="1"/>
  <c r="G45" i="109" s="1"/>
  <c r="BE45" i="109" s="1"/>
  <c r="I45" i="109"/>
  <c r="AP39" i="81"/>
  <c r="J39" i="81" s="1"/>
  <c r="AQ39" i="81" s="1"/>
  <c r="I39" i="81" s="1"/>
  <c r="E36" i="85"/>
  <c r="AL36" i="85"/>
  <c r="H36" i="85" s="1"/>
  <c r="E30" i="85"/>
  <c r="AL30" i="85"/>
  <c r="H30" i="85" s="1"/>
  <c r="E51" i="87"/>
  <c r="AL51" i="87"/>
  <c r="H51" i="87" s="1"/>
  <c r="E45" i="87"/>
  <c r="BC45" i="87" s="1"/>
  <c r="AL45" i="87"/>
  <c r="H45" i="87" s="1"/>
  <c r="E27" i="91"/>
  <c r="AL27" i="91"/>
  <c r="H27" i="91" s="1"/>
  <c r="E51" i="93"/>
  <c r="AP51" i="93"/>
  <c r="H51" i="93" s="1"/>
  <c r="E21" i="93"/>
  <c r="AP21" i="93"/>
  <c r="H21" i="93" s="1"/>
  <c r="I21" i="109"/>
  <c r="AV21" i="109"/>
  <c r="AW21" i="109" s="1"/>
  <c r="AZ21" i="109" s="1"/>
  <c r="F21" i="109" s="1"/>
  <c r="BC21" i="109" s="1"/>
  <c r="G21" i="109" s="1"/>
  <c r="BE21" i="109" s="1"/>
  <c r="BC51" i="81"/>
  <c r="BC48" i="81"/>
  <c r="AL39" i="81"/>
  <c r="AL27" i="81"/>
  <c r="H27" i="81" s="1"/>
  <c r="BC24" i="81"/>
  <c r="AL18" i="81"/>
  <c r="H18" i="81" s="1"/>
  <c r="AX48" i="82"/>
  <c r="AX36" i="82"/>
  <c r="AX24" i="82"/>
  <c r="E18" i="87"/>
  <c r="AL18" i="87"/>
  <c r="H18" i="87" s="1"/>
  <c r="E48" i="88"/>
  <c r="BC48" i="88" s="1"/>
  <c r="AL48" i="88"/>
  <c r="H48" i="88" s="1"/>
  <c r="AX42" i="88"/>
  <c r="E27" i="88"/>
  <c r="BC27" i="88" s="1"/>
  <c r="AL27" i="88"/>
  <c r="H27" i="88" s="1"/>
  <c r="AX21" i="88"/>
  <c r="AX42" i="86"/>
  <c r="AX30" i="86"/>
  <c r="AX18" i="86"/>
  <c r="AL30" i="87"/>
  <c r="H30" i="87" s="1"/>
  <c r="BC24" i="87"/>
  <c r="AL51" i="88"/>
  <c r="H51" i="88" s="1"/>
  <c r="BC45" i="88"/>
  <c r="AL30" i="88"/>
  <c r="H30" i="88" s="1"/>
  <c r="BC24" i="88"/>
  <c r="AL51" i="91"/>
  <c r="AX39" i="91"/>
  <c r="BB48" i="92"/>
  <c r="BB39" i="92"/>
  <c r="BG39" i="92"/>
  <c r="BB33" i="92"/>
  <c r="BG51" i="93"/>
  <c r="E42" i="93"/>
  <c r="AP42" i="93"/>
  <c r="H42" i="93" s="1"/>
  <c r="BB36" i="93"/>
  <c r="AT30" i="93"/>
  <c r="J30" i="93" s="1"/>
  <c r="AU30" i="93" s="1"/>
  <c r="I30" i="93" s="1"/>
  <c r="BB24" i="93"/>
  <c r="E24" i="93"/>
  <c r="AP24" i="93"/>
  <c r="H24" i="93" s="1"/>
  <c r="E33" i="94"/>
  <c r="AP33" i="94"/>
  <c r="H33" i="94" s="1"/>
  <c r="E21" i="94"/>
  <c r="BG21" i="94" s="1"/>
  <c r="AP21" i="94"/>
  <c r="H21" i="94" s="1"/>
  <c r="H24" i="111"/>
  <c r="AT24" i="111"/>
  <c r="J24" i="111" s="1"/>
  <c r="AU24" i="111" s="1"/>
  <c r="I21" i="108"/>
  <c r="AR21" i="108"/>
  <c r="AS21" i="108" s="1"/>
  <c r="AV21" i="108" s="1"/>
  <c r="F21" i="108" s="1"/>
  <c r="AY21" i="108" s="1"/>
  <c r="G21" i="108" s="1"/>
  <c r="BC51" i="88"/>
  <c r="AP39" i="88"/>
  <c r="J39" i="88" s="1"/>
  <c r="AQ39" i="88" s="1"/>
  <c r="AR39" i="88" s="1"/>
  <c r="AS39" i="88" s="1"/>
  <c r="AV39" i="88" s="1"/>
  <c r="F39" i="88" s="1"/>
  <c r="AY39" i="88" s="1"/>
  <c r="G39" i="88" s="1"/>
  <c r="E27" i="93"/>
  <c r="AP27" i="93"/>
  <c r="H27" i="93" s="1"/>
  <c r="E51" i="94"/>
  <c r="BG51" i="94" s="1"/>
  <c r="AP51" i="94"/>
  <c r="H51" i="94" s="1"/>
  <c r="G30" i="113"/>
  <c r="BD30" i="113" s="1"/>
  <c r="BC48" i="85"/>
  <c r="BC24" i="85"/>
  <c r="AX48" i="86"/>
  <c r="AX36" i="86"/>
  <c r="AX24" i="86"/>
  <c r="E45" i="91"/>
  <c r="BC45" i="91" s="1"/>
  <c r="AL45" i="91"/>
  <c r="AP45" i="91" s="1"/>
  <c r="J45" i="91" s="1"/>
  <c r="AQ45" i="91" s="1"/>
  <c r="AX30" i="91"/>
  <c r="AX24" i="91"/>
  <c r="BB48" i="93"/>
  <c r="BB30" i="93"/>
  <c r="BB18" i="93"/>
  <c r="BB33" i="96"/>
  <c r="BG24" i="97"/>
  <c r="BB18" i="97"/>
  <c r="H30" i="100"/>
  <c r="AP30" i="100"/>
  <c r="J30" i="100" s="1"/>
  <c r="AQ30" i="100" s="1"/>
  <c r="H24" i="100"/>
  <c r="AP24" i="100"/>
  <c r="J24" i="100" s="1"/>
  <c r="AQ24" i="100" s="1"/>
  <c r="I24" i="100" s="1"/>
  <c r="AV18" i="113"/>
  <c r="AW18" i="113" s="1"/>
  <c r="AZ18" i="113" s="1"/>
  <c r="F18" i="113" s="1"/>
  <c r="BC18" i="113" s="1"/>
  <c r="I18" i="113"/>
  <c r="AY42" i="108"/>
  <c r="G42" i="108" s="1"/>
  <c r="BB42" i="108"/>
  <c r="BD42" i="108" s="1"/>
  <c r="BC21" i="91"/>
  <c r="AT51" i="93"/>
  <c r="J51" i="93" s="1"/>
  <c r="AU51" i="93" s="1"/>
  <c r="I51" i="93" s="1"/>
  <c r="BG33" i="93"/>
  <c r="BB39" i="94"/>
  <c r="AP39" i="94"/>
  <c r="H39" i="94" s="1"/>
  <c r="BB27" i="94"/>
  <c r="AP27" i="94"/>
  <c r="H27" i="94" s="1"/>
  <c r="BB42" i="95"/>
  <c r="BB30" i="95"/>
  <c r="AP48" i="96"/>
  <c r="H48" i="96" s="1"/>
  <c r="BG18" i="96"/>
  <c r="BG48" i="97"/>
  <c r="BG36" i="97"/>
  <c r="BG21" i="97"/>
  <c r="AP30" i="104"/>
  <c r="J30" i="104" s="1"/>
  <c r="AQ30" i="104" s="1"/>
  <c r="AT33" i="112"/>
  <c r="J33" i="112" s="1"/>
  <c r="AU33" i="112" s="1"/>
  <c r="AT39" i="96"/>
  <c r="J39" i="96" s="1"/>
  <c r="AU39" i="96" s="1"/>
  <c r="BH24" i="112"/>
  <c r="AP42" i="104"/>
  <c r="J42" i="104" s="1"/>
  <c r="AQ42" i="104" s="1"/>
  <c r="AT39" i="112"/>
  <c r="J39" i="112" s="1"/>
  <c r="AU39" i="112" s="1"/>
  <c r="AP18" i="107"/>
  <c r="J18" i="107" s="1"/>
  <c r="AQ18" i="107" s="1"/>
  <c r="AP48" i="91"/>
  <c r="J48" i="91" s="1"/>
  <c r="AQ48" i="91" s="1"/>
  <c r="I48" i="91" s="1"/>
  <c r="BC36" i="91"/>
  <c r="BG51" i="92"/>
  <c r="AT42" i="93"/>
  <c r="J42" i="93" s="1"/>
  <c r="AU42" i="93" s="1"/>
  <c r="BG36" i="93"/>
  <c r="BG30" i="93"/>
  <c r="BB51" i="94"/>
  <c r="BG36" i="94"/>
  <c r="BB33" i="94"/>
  <c r="BB21" i="94"/>
  <c r="BB48" i="95"/>
  <c r="BB36" i="95"/>
  <c r="BB24" i="95"/>
  <c r="BG30" i="96"/>
  <c r="BG42" i="97"/>
  <c r="BG30" i="97"/>
  <c r="BB51" i="107"/>
  <c r="AP39" i="108"/>
  <c r="J39" i="108" s="1"/>
  <c r="AQ39" i="108" s="1"/>
  <c r="AP45" i="108"/>
  <c r="J45" i="108" s="1"/>
  <c r="AQ45" i="108" s="1"/>
  <c r="AY48" i="107"/>
  <c r="G48" i="107" s="1"/>
  <c r="BB48" i="107"/>
  <c r="BD48" i="107" s="1"/>
  <c r="AY21" i="107"/>
  <c r="G21" i="107" s="1"/>
  <c r="BA21" i="107" s="1"/>
  <c r="BB21" i="107"/>
  <c r="BD21" i="107" s="1"/>
  <c r="BD51" i="107"/>
  <c r="AR45" i="107"/>
  <c r="AS45" i="107" s="1"/>
  <c r="AV45" i="107" s="1"/>
  <c r="F45" i="107" s="1"/>
  <c r="AY45" i="107" s="1"/>
  <c r="G45" i="107" s="1"/>
  <c r="AZ45" i="107" s="1"/>
  <c r="AP33" i="107"/>
  <c r="J33" i="107" s="1"/>
  <c r="AQ33" i="107" s="1"/>
  <c r="AR21" i="106"/>
  <c r="AS21" i="106" s="1"/>
  <c r="AV21" i="106" s="1"/>
  <c r="F21" i="106" s="1"/>
  <c r="AY21" i="106" s="1"/>
  <c r="G21" i="106" s="1"/>
  <c r="AZ21" i="106" s="1"/>
  <c r="AY51" i="104"/>
  <c r="G51" i="104" s="1"/>
  <c r="BB51" i="104"/>
  <c r="BD51" i="104" s="1"/>
  <c r="AR21" i="104"/>
  <c r="AS21" i="104" s="1"/>
  <c r="AV21" i="104" s="1"/>
  <c r="F21" i="104" s="1"/>
  <c r="AY21" i="104" s="1"/>
  <c r="G21" i="104" s="1"/>
  <c r="AZ21" i="104" s="1"/>
  <c r="AR33" i="104"/>
  <c r="AS33" i="104" s="1"/>
  <c r="AV33" i="104" s="1"/>
  <c r="F33" i="104" s="1"/>
  <c r="AY33" i="104" s="1"/>
  <c r="G33" i="104" s="1"/>
  <c r="AZ33" i="104" s="1"/>
  <c r="AR45" i="104"/>
  <c r="AS45" i="104" s="1"/>
  <c r="AV45" i="104" s="1"/>
  <c r="F45" i="104" s="1"/>
  <c r="AY45" i="104" s="1"/>
  <c r="G45" i="104" s="1"/>
  <c r="BA45" i="104" s="1"/>
  <c r="AP36" i="104"/>
  <c r="J36" i="104" s="1"/>
  <c r="AQ36" i="104" s="1"/>
  <c r="AP24" i="104"/>
  <c r="J24" i="104" s="1"/>
  <c r="AQ24" i="104" s="1"/>
  <c r="AP48" i="104"/>
  <c r="J48" i="104" s="1"/>
  <c r="AQ48" i="104" s="1"/>
  <c r="AP48" i="108"/>
  <c r="J48" i="108" s="1"/>
  <c r="AQ48" i="108" s="1"/>
  <c r="BB36" i="108"/>
  <c r="BD36" i="108" s="1"/>
  <c r="AP24" i="108"/>
  <c r="J24" i="108" s="1"/>
  <c r="AQ24" i="108" s="1"/>
  <c r="AP18" i="108"/>
  <c r="J18" i="108" s="1"/>
  <c r="AQ18" i="108" s="1"/>
  <c r="BC36" i="109"/>
  <c r="G36" i="109" s="1"/>
  <c r="BF36" i="109"/>
  <c r="BH36" i="109" s="1"/>
  <c r="I24" i="109"/>
  <c r="AV33" i="109"/>
  <c r="AW33" i="109" s="1"/>
  <c r="AZ33" i="109" s="1"/>
  <c r="F33" i="109" s="1"/>
  <c r="BC33" i="109" s="1"/>
  <c r="G33" i="109" s="1"/>
  <c r="BF48" i="109"/>
  <c r="BH48" i="109" s="1"/>
  <c r="AV24" i="109"/>
  <c r="AW24" i="109" s="1"/>
  <c r="AZ24" i="109" s="1"/>
  <c r="F24" i="109" s="1"/>
  <c r="BC24" i="109" s="1"/>
  <c r="G24" i="109" s="1"/>
  <c r="BE24" i="109" s="1"/>
  <c r="AT27" i="109"/>
  <c r="J27" i="109" s="1"/>
  <c r="AU27" i="109" s="1"/>
  <c r="I36" i="109"/>
  <c r="I48" i="109"/>
  <c r="AT39" i="109"/>
  <c r="J39" i="109" s="1"/>
  <c r="AU39" i="109" s="1"/>
  <c r="AT18" i="109"/>
  <c r="J18" i="109" s="1"/>
  <c r="AU18" i="109" s="1"/>
  <c r="BD48" i="113"/>
  <c r="AV21" i="113"/>
  <c r="AW21" i="113" s="1"/>
  <c r="AZ21" i="113" s="1"/>
  <c r="F21" i="113" s="1"/>
  <c r="I21" i="113"/>
  <c r="I48" i="113"/>
  <c r="BF48" i="113"/>
  <c r="BH48" i="113" s="1"/>
  <c r="AV33" i="113"/>
  <c r="AW33" i="113" s="1"/>
  <c r="AZ33" i="113" s="1"/>
  <c r="F33" i="113" s="1"/>
  <c r="I33" i="113"/>
  <c r="AT42" i="112"/>
  <c r="J42" i="112" s="1"/>
  <c r="AU42" i="112" s="1"/>
  <c r="BF45" i="112"/>
  <c r="BH45" i="112" s="1"/>
  <c r="AT30" i="111"/>
  <c r="J30" i="111" s="1"/>
  <c r="AU30" i="111" s="1"/>
  <c r="AR42" i="98"/>
  <c r="AS42" i="98" s="1"/>
  <c r="AV42" i="98" s="1"/>
  <c r="F42" i="98" s="1"/>
  <c r="AR51" i="98"/>
  <c r="AS51" i="98" s="1"/>
  <c r="AV51" i="98" s="1"/>
  <c r="F51" i="98" s="1"/>
  <c r="AY51" i="98" s="1"/>
  <c r="G51" i="98" s="1"/>
  <c r="AZ51" i="98" s="1"/>
  <c r="AP24" i="98"/>
  <c r="J24" i="98" s="1"/>
  <c r="AQ24" i="98" s="1"/>
  <c r="AP48" i="98"/>
  <c r="J48" i="98" s="1"/>
  <c r="AQ48" i="98" s="1"/>
  <c r="I21" i="100"/>
  <c r="BB33" i="100"/>
  <c r="BD33" i="100" s="1"/>
  <c r="AZ21" i="100"/>
  <c r="AP27" i="100"/>
  <c r="J27" i="100" s="1"/>
  <c r="AQ27" i="100" s="1"/>
  <c r="BB21" i="100"/>
  <c r="BD21" i="100" s="1"/>
  <c r="I33" i="100"/>
  <c r="AP42" i="100"/>
  <c r="J42" i="100" s="1"/>
  <c r="AQ42" i="100" s="1"/>
  <c r="AP39" i="100"/>
  <c r="J39" i="100" s="1"/>
  <c r="AQ39" i="100" s="1"/>
  <c r="AP18" i="100"/>
  <c r="J18" i="100" s="1"/>
  <c r="AQ18" i="100" s="1"/>
  <c r="AV36" i="113"/>
  <c r="AW36" i="113" s="1"/>
  <c r="AZ36" i="113" s="1"/>
  <c r="F36" i="113" s="1"/>
  <c r="BC36" i="113" s="1"/>
  <c r="G36" i="113" s="1"/>
  <c r="I36" i="113"/>
  <c r="I51" i="113"/>
  <c r="AV51" i="113"/>
  <c r="AW51" i="113" s="1"/>
  <c r="AZ51" i="113" s="1"/>
  <c r="F51" i="113" s="1"/>
  <c r="BC51" i="113" s="1"/>
  <c r="G51" i="113" s="1"/>
  <c r="BG42" i="113"/>
  <c r="BH42" i="113" s="1"/>
  <c r="BG27" i="113"/>
  <c r="BG30" i="113"/>
  <c r="AV24" i="113"/>
  <c r="AW24" i="113" s="1"/>
  <c r="AZ24" i="113" s="1"/>
  <c r="F24" i="113" s="1"/>
  <c r="I24" i="113"/>
  <c r="AV27" i="113"/>
  <c r="AW27" i="113" s="1"/>
  <c r="AZ27" i="113" s="1"/>
  <c r="F27" i="113" s="1"/>
  <c r="BC27" i="113" s="1"/>
  <c r="G27" i="113" s="1"/>
  <c r="I27" i="113"/>
  <c r="G42" i="113"/>
  <c r="AV45" i="113"/>
  <c r="AW45" i="113" s="1"/>
  <c r="AZ45" i="113" s="1"/>
  <c r="F45" i="113" s="1"/>
  <c r="BC45" i="113" s="1"/>
  <c r="G45" i="113" s="1"/>
  <c r="I45" i="113"/>
  <c r="BG36" i="113"/>
  <c r="BG33" i="113"/>
  <c r="BG18" i="113"/>
  <c r="BG39" i="113"/>
  <c r="BG21" i="113"/>
  <c r="BG45" i="113"/>
  <c r="BG51" i="113"/>
  <c r="BG24" i="113"/>
  <c r="AV39" i="113"/>
  <c r="AW39" i="113" s="1"/>
  <c r="AZ39" i="113" s="1"/>
  <c r="F39" i="113" s="1"/>
  <c r="I39" i="113"/>
  <c r="G18" i="113"/>
  <c r="BD27" i="112"/>
  <c r="BE30" i="112"/>
  <c r="BD30" i="112"/>
  <c r="BE45" i="112"/>
  <c r="BD45" i="112"/>
  <c r="BF30" i="112"/>
  <c r="BH30" i="112" s="1"/>
  <c r="BE18" i="112"/>
  <c r="BD18" i="112"/>
  <c r="I48" i="112"/>
  <c r="AV48" i="112"/>
  <c r="AW48" i="112" s="1"/>
  <c r="AZ48" i="112" s="1"/>
  <c r="F48" i="112" s="1"/>
  <c r="BC48" i="112" s="1"/>
  <c r="G48" i="112" s="1"/>
  <c r="BF18" i="112"/>
  <c r="BH18" i="112" s="1"/>
  <c r="I48" i="111"/>
  <c r="AV48" i="111"/>
  <c r="AW48" i="111" s="1"/>
  <c r="AZ48" i="111" s="1"/>
  <c r="F48" i="111" s="1"/>
  <c r="BC48" i="111" s="1"/>
  <c r="G48" i="111" s="1"/>
  <c r="H36" i="111"/>
  <c r="H39" i="111"/>
  <c r="H51" i="111"/>
  <c r="BE27" i="111"/>
  <c r="BD27" i="111"/>
  <c r="I45" i="111"/>
  <c r="AV45" i="111"/>
  <c r="AW45" i="111" s="1"/>
  <c r="AZ45" i="111" s="1"/>
  <c r="F45" i="111" s="1"/>
  <c r="BC45" i="111" s="1"/>
  <c r="G45" i="111" s="1"/>
  <c r="I42" i="111"/>
  <c r="AV42" i="111"/>
  <c r="AW42" i="111" s="1"/>
  <c r="AZ42" i="111" s="1"/>
  <c r="F42" i="111" s="1"/>
  <c r="BC42" i="111" s="1"/>
  <c r="G42" i="111" s="1"/>
  <c r="H42" i="111"/>
  <c r="BE21" i="111"/>
  <c r="BD21" i="111"/>
  <c r="BF27" i="111"/>
  <c r="BH27" i="111" s="1"/>
  <c r="AT51" i="111"/>
  <c r="J51" i="111" s="1"/>
  <c r="AU51" i="111" s="1"/>
  <c r="H48" i="111"/>
  <c r="I39" i="111"/>
  <c r="AV39" i="111"/>
  <c r="AW39" i="111" s="1"/>
  <c r="AZ39" i="111" s="1"/>
  <c r="F39" i="111" s="1"/>
  <c r="BC39" i="111" s="1"/>
  <c r="G39" i="111" s="1"/>
  <c r="H33" i="111"/>
  <c r="H45" i="111"/>
  <c r="BF21" i="111"/>
  <c r="BH21" i="111" s="1"/>
  <c r="AT36" i="111"/>
  <c r="J36" i="111" s="1"/>
  <c r="AU36" i="111" s="1"/>
  <c r="AT33" i="111"/>
  <c r="J33" i="111" s="1"/>
  <c r="AU33" i="111" s="1"/>
  <c r="H33" i="110"/>
  <c r="AT33" i="110"/>
  <c r="J33" i="110" s="1"/>
  <c r="AU33" i="110" s="1"/>
  <c r="H24" i="110"/>
  <c r="H36" i="110"/>
  <c r="H48" i="110"/>
  <c r="AT24" i="110"/>
  <c r="J24" i="110" s="1"/>
  <c r="AU24" i="110" s="1"/>
  <c r="H21" i="110"/>
  <c r="H45" i="110"/>
  <c r="AT21" i="110"/>
  <c r="J21" i="110" s="1"/>
  <c r="AU21" i="110" s="1"/>
  <c r="H27" i="110"/>
  <c r="H39" i="110"/>
  <c r="H51" i="110"/>
  <c r="AT48" i="110"/>
  <c r="J48" i="110" s="1"/>
  <c r="AU48" i="110" s="1"/>
  <c r="AT27" i="110"/>
  <c r="J27" i="110" s="1"/>
  <c r="AU27" i="110" s="1"/>
  <c r="AT39" i="110"/>
  <c r="J39" i="110" s="1"/>
  <c r="AU39" i="110" s="1"/>
  <c r="I45" i="110"/>
  <c r="AV45" i="110"/>
  <c r="AW45" i="110" s="1"/>
  <c r="AZ45" i="110" s="1"/>
  <c r="F45" i="110" s="1"/>
  <c r="BC45" i="110" s="1"/>
  <c r="G45" i="110" s="1"/>
  <c r="H18" i="110"/>
  <c r="H30" i="110"/>
  <c r="H42" i="110"/>
  <c r="AT36" i="110"/>
  <c r="J36" i="110" s="1"/>
  <c r="AU36" i="110" s="1"/>
  <c r="AT18" i="110"/>
  <c r="J18" i="110" s="1"/>
  <c r="AU18" i="110" s="1"/>
  <c r="AT30" i="110"/>
  <c r="J30" i="110" s="1"/>
  <c r="AU30" i="110" s="1"/>
  <c r="AT51" i="110"/>
  <c r="J51" i="110" s="1"/>
  <c r="AU51" i="110" s="1"/>
  <c r="AT42" i="110"/>
  <c r="J42" i="110" s="1"/>
  <c r="AU42" i="110" s="1"/>
  <c r="BE36" i="109"/>
  <c r="BD36" i="109"/>
  <c r="BE30" i="109"/>
  <c r="BD30" i="109"/>
  <c r="BE33" i="109"/>
  <c r="BD33" i="109"/>
  <c r="BD24" i="109"/>
  <c r="BF30" i="109"/>
  <c r="BH30" i="109" s="1"/>
  <c r="BA33" i="108"/>
  <c r="AZ33" i="108"/>
  <c r="BB33" i="108"/>
  <c r="BD33" i="108" s="1"/>
  <c r="BA36" i="108"/>
  <c r="AZ36" i="108"/>
  <c r="BB21" i="108"/>
  <c r="BD21" i="108" s="1"/>
  <c r="BA21" i="108"/>
  <c r="AZ21" i="108"/>
  <c r="BA24" i="107"/>
  <c r="AZ24" i="107"/>
  <c r="BB24" i="107"/>
  <c r="BD24" i="107" s="1"/>
  <c r="I27" i="107"/>
  <c r="AR27" i="107"/>
  <c r="AS27" i="107" s="1"/>
  <c r="AV27" i="107" s="1"/>
  <c r="F27" i="107" s="1"/>
  <c r="AY27" i="107" s="1"/>
  <c r="G27" i="107" s="1"/>
  <c r="BA51" i="107"/>
  <c r="AZ51" i="107"/>
  <c r="BA36" i="107"/>
  <c r="AZ36" i="107"/>
  <c r="BB36" i="107"/>
  <c r="BD36" i="107" s="1"/>
  <c r="BA42" i="107"/>
  <c r="BA48" i="107"/>
  <c r="AZ48" i="107"/>
  <c r="AZ33" i="106"/>
  <c r="BA33" i="106"/>
  <c r="AR30" i="106"/>
  <c r="AS30" i="106" s="1"/>
  <c r="AV30" i="106" s="1"/>
  <c r="F30" i="106" s="1"/>
  <c r="AY30" i="106" s="1"/>
  <c r="G30" i="106" s="1"/>
  <c r="I30" i="106"/>
  <c r="BC27" i="106"/>
  <c r="BD27" i="106" s="1"/>
  <c r="BA18" i="106"/>
  <c r="AZ18" i="106"/>
  <c r="BA21" i="106"/>
  <c r="BC24" i="106"/>
  <c r="BD24" i="106"/>
  <c r="BC51" i="106"/>
  <c r="BB18" i="106"/>
  <c r="BD18" i="106" s="1"/>
  <c r="I42" i="106"/>
  <c r="AR42" i="106"/>
  <c r="AS42" i="106" s="1"/>
  <c r="AV42" i="106" s="1"/>
  <c r="F42" i="106" s="1"/>
  <c r="AY42" i="106" s="1"/>
  <c r="G42" i="106" s="1"/>
  <c r="I39" i="106"/>
  <c r="AR39" i="106"/>
  <c r="AS39" i="106" s="1"/>
  <c r="AV39" i="106" s="1"/>
  <c r="F39" i="106" s="1"/>
  <c r="AY39" i="106" s="1"/>
  <c r="G39" i="106" s="1"/>
  <c r="BC42" i="106"/>
  <c r="BB21" i="106"/>
  <c r="BD21" i="106" s="1"/>
  <c r="AR36" i="106"/>
  <c r="AS36" i="106" s="1"/>
  <c r="AV36" i="106" s="1"/>
  <c r="F36" i="106" s="1"/>
  <c r="AY36" i="106" s="1"/>
  <c r="G36" i="106" s="1"/>
  <c r="I36" i="106"/>
  <c r="AR48" i="106"/>
  <c r="AS48" i="106" s="1"/>
  <c r="AV48" i="106" s="1"/>
  <c r="F48" i="106" s="1"/>
  <c r="I48" i="106"/>
  <c r="BC33" i="106"/>
  <c r="BD33" i="106" s="1"/>
  <c r="AR51" i="106"/>
  <c r="AS51" i="106" s="1"/>
  <c r="AV51" i="106" s="1"/>
  <c r="F51" i="106" s="1"/>
  <c r="I51" i="106"/>
  <c r="G27" i="106"/>
  <c r="BC30" i="106"/>
  <c r="BC39" i="106"/>
  <c r="G24" i="106"/>
  <c r="BA27" i="104"/>
  <c r="AZ27" i="104"/>
  <c r="AZ45" i="104"/>
  <c r="BB21" i="104"/>
  <c r="BD21" i="104" s="1"/>
  <c r="BA33" i="104"/>
  <c r="BA18" i="104"/>
  <c r="AZ18" i="104"/>
  <c r="BA21" i="104"/>
  <c r="BB27" i="104"/>
  <c r="BD27" i="104" s="1"/>
  <c r="BA51" i="104"/>
  <c r="AZ51" i="104"/>
  <c r="BB18" i="104"/>
  <c r="BD18" i="104" s="1"/>
  <c r="I36" i="103"/>
  <c r="AR36" i="103"/>
  <c r="AS36" i="103" s="1"/>
  <c r="AV36" i="103" s="1"/>
  <c r="F36" i="103" s="1"/>
  <c r="AY36" i="103" s="1"/>
  <c r="G36" i="103" s="1"/>
  <c r="H24" i="103"/>
  <c r="H48" i="103"/>
  <c r="I18" i="103"/>
  <c r="AR18" i="103"/>
  <c r="AS18" i="103" s="1"/>
  <c r="AV18" i="103" s="1"/>
  <c r="F18" i="103" s="1"/>
  <c r="AY18" i="103" s="1"/>
  <c r="G18" i="103" s="1"/>
  <c r="I33" i="103"/>
  <c r="AR33" i="103"/>
  <c r="AS33" i="103" s="1"/>
  <c r="AV33" i="103" s="1"/>
  <c r="F33" i="103" s="1"/>
  <c r="AY33" i="103" s="1"/>
  <c r="G33" i="103" s="1"/>
  <c r="H27" i="103"/>
  <c r="H39" i="103"/>
  <c r="H51" i="103"/>
  <c r="I21" i="103"/>
  <c r="AR21" i="103"/>
  <c r="AS21" i="103" s="1"/>
  <c r="AV21" i="103" s="1"/>
  <c r="F21" i="103" s="1"/>
  <c r="AY21" i="103" s="1"/>
  <c r="G21" i="103" s="1"/>
  <c r="I42" i="103"/>
  <c r="AR42" i="103"/>
  <c r="AS42" i="103" s="1"/>
  <c r="AV42" i="103" s="1"/>
  <c r="F42" i="103" s="1"/>
  <c r="AY42" i="103" s="1"/>
  <c r="G42" i="103" s="1"/>
  <c r="I45" i="103"/>
  <c r="AR45" i="103"/>
  <c r="AS45" i="103" s="1"/>
  <c r="AV45" i="103" s="1"/>
  <c r="F45" i="103" s="1"/>
  <c r="AY45" i="103" s="1"/>
  <c r="G45" i="103" s="1"/>
  <c r="I39" i="103"/>
  <c r="AR39" i="103"/>
  <c r="AS39" i="103" s="1"/>
  <c r="AV39" i="103" s="1"/>
  <c r="F39" i="103" s="1"/>
  <c r="AY39" i="103" s="1"/>
  <c r="G39" i="103" s="1"/>
  <c r="I30" i="103"/>
  <c r="AR30" i="103"/>
  <c r="AS30" i="103" s="1"/>
  <c r="AV30" i="103" s="1"/>
  <c r="F30" i="103" s="1"/>
  <c r="AY30" i="103" s="1"/>
  <c r="G30" i="103" s="1"/>
  <c r="H18" i="103"/>
  <c r="H30" i="103"/>
  <c r="H42" i="103"/>
  <c r="AP24" i="103"/>
  <c r="J24" i="103" s="1"/>
  <c r="AQ24" i="103" s="1"/>
  <c r="H36" i="103"/>
  <c r="H21" i="103"/>
  <c r="BB33" i="103"/>
  <c r="BD33" i="103" s="1"/>
  <c r="H33" i="103"/>
  <c r="H45" i="103"/>
  <c r="AP51" i="103"/>
  <c r="J51" i="103" s="1"/>
  <c r="AQ51" i="103" s="1"/>
  <c r="AP27" i="103"/>
  <c r="J27" i="103" s="1"/>
  <c r="AQ27" i="103" s="1"/>
  <c r="AP48" i="103"/>
  <c r="J48" i="103" s="1"/>
  <c r="AQ48" i="103" s="1"/>
  <c r="I51" i="101"/>
  <c r="AR51" i="101"/>
  <c r="AS51" i="101" s="1"/>
  <c r="AV51" i="101" s="1"/>
  <c r="F51" i="101" s="1"/>
  <c r="AY51" i="101" s="1"/>
  <c r="G51" i="101" s="1"/>
  <c r="I30" i="101"/>
  <c r="AR30" i="101"/>
  <c r="AS30" i="101" s="1"/>
  <c r="AV30" i="101" s="1"/>
  <c r="F30" i="101" s="1"/>
  <c r="AY30" i="101" s="1"/>
  <c r="G30" i="101" s="1"/>
  <c r="H18" i="101"/>
  <c r="I48" i="101"/>
  <c r="AR48" i="101"/>
  <c r="AS48" i="101" s="1"/>
  <c r="AV48" i="101" s="1"/>
  <c r="F48" i="101" s="1"/>
  <c r="AY48" i="101" s="1"/>
  <c r="G48" i="101" s="1"/>
  <c r="H21" i="101"/>
  <c r="H33" i="101"/>
  <c r="H45" i="101"/>
  <c r="AP18" i="101"/>
  <c r="J18" i="101" s="1"/>
  <c r="AQ18" i="101" s="1"/>
  <c r="I39" i="101"/>
  <c r="AR39" i="101"/>
  <c r="AS39" i="101" s="1"/>
  <c r="AV39" i="101" s="1"/>
  <c r="F39" i="101" s="1"/>
  <c r="AY39" i="101" s="1"/>
  <c r="G39" i="101" s="1"/>
  <c r="H42" i="101"/>
  <c r="I27" i="101"/>
  <c r="AR27" i="101"/>
  <c r="AS27" i="101" s="1"/>
  <c r="AV27" i="101" s="1"/>
  <c r="F27" i="101" s="1"/>
  <c r="AY27" i="101" s="1"/>
  <c r="G27" i="101" s="1"/>
  <c r="H24" i="101"/>
  <c r="H36" i="101"/>
  <c r="H48" i="101"/>
  <c r="AP21" i="101"/>
  <c r="J21" i="101" s="1"/>
  <c r="AQ21" i="101" s="1"/>
  <c r="H30" i="101"/>
  <c r="I33" i="101"/>
  <c r="AR33" i="101"/>
  <c r="AS33" i="101" s="1"/>
  <c r="AV33" i="101" s="1"/>
  <c r="F33" i="101" s="1"/>
  <c r="AY33" i="101" s="1"/>
  <c r="G33" i="101" s="1"/>
  <c r="BB27" i="101"/>
  <c r="BD27" i="101" s="1"/>
  <c r="H27" i="101"/>
  <c r="H39" i="101"/>
  <c r="BB51" i="101"/>
  <c r="BD51" i="101" s="1"/>
  <c r="H51" i="101"/>
  <c r="AP45" i="101"/>
  <c r="J45" i="101" s="1"/>
  <c r="AQ45" i="101" s="1"/>
  <c r="AP24" i="101"/>
  <c r="J24" i="101" s="1"/>
  <c r="AQ24" i="101" s="1"/>
  <c r="AP36" i="101"/>
  <c r="J36" i="101" s="1"/>
  <c r="AQ36" i="101" s="1"/>
  <c r="AP42" i="101"/>
  <c r="J42" i="101" s="1"/>
  <c r="AQ42" i="101" s="1"/>
  <c r="BA45" i="100"/>
  <c r="AZ45" i="100"/>
  <c r="BA51" i="100"/>
  <c r="AZ51" i="100"/>
  <c r="I48" i="100"/>
  <c r="AR48" i="100"/>
  <c r="AS48" i="100" s="1"/>
  <c r="AV48" i="100" s="1"/>
  <c r="F48" i="100" s="1"/>
  <c r="AY48" i="100" s="1"/>
  <c r="G48" i="100" s="1"/>
  <c r="BB45" i="100"/>
  <c r="BD45" i="100" s="1"/>
  <c r="BB51" i="100"/>
  <c r="BD51" i="100" s="1"/>
  <c r="I36" i="100"/>
  <c r="BA51" i="98"/>
  <c r="H18" i="98"/>
  <c r="AP18" i="98"/>
  <c r="J18" i="98" s="1"/>
  <c r="AQ18" i="98" s="1"/>
  <c r="AZ45" i="98"/>
  <c r="BA30" i="98"/>
  <c r="AZ30" i="98"/>
  <c r="BA21" i="98"/>
  <c r="AZ21" i="98"/>
  <c r="BC51" i="82"/>
  <c r="BC45" i="82"/>
  <c r="BC36" i="82"/>
  <c r="BC48" i="82"/>
  <c r="BC39" i="82"/>
  <c r="BC48" i="86"/>
  <c r="BC42" i="86"/>
  <c r="BC36" i="86"/>
  <c r="BC45" i="86"/>
  <c r="BC33" i="86"/>
  <c r="BC51" i="85"/>
  <c r="BC27" i="85"/>
  <c r="AL45" i="85"/>
  <c r="H45" i="85" s="1"/>
  <c r="AL42" i="85"/>
  <c r="H42" i="85" s="1"/>
  <c r="AL39" i="85"/>
  <c r="H39" i="85" s="1"/>
  <c r="BC36" i="85"/>
  <c r="AP33" i="85"/>
  <c r="J33" i="85" s="1"/>
  <c r="AQ33" i="85" s="1"/>
  <c r="AR33" i="85" s="1"/>
  <c r="AS33" i="85" s="1"/>
  <c r="AV33" i="85" s="1"/>
  <c r="F33" i="85" s="1"/>
  <c r="AY33" i="85" s="1"/>
  <c r="G33" i="85" s="1"/>
  <c r="BA33" i="85" s="1"/>
  <c r="AP27" i="85"/>
  <c r="J27" i="85" s="1"/>
  <c r="AQ27" i="85" s="1"/>
  <c r="AR27" i="85" s="1"/>
  <c r="AS27" i="85" s="1"/>
  <c r="AV27" i="85" s="1"/>
  <c r="F27" i="85" s="1"/>
  <c r="AY27" i="85" s="1"/>
  <c r="G27" i="85" s="1"/>
  <c r="AL21" i="85"/>
  <c r="H21" i="85" s="1"/>
  <c r="AP45" i="85"/>
  <c r="J45" i="85" s="1"/>
  <c r="AQ45" i="85" s="1"/>
  <c r="I45" i="85" s="1"/>
  <c r="AP42" i="85"/>
  <c r="J42" i="85" s="1"/>
  <c r="AQ42" i="85" s="1"/>
  <c r="AR42" i="85" s="1"/>
  <c r="AS42" i="85" s="1"/>
  <c r="AV42" i="85" s="1"/>
  <c r="F42" i="85" s="1"/>
  <c r="AY42" i="85" s="1"/>
  <c r="G42" i="85" s="1"/>
  <c r="AZ42" i="85" s="1"/>
  <c r="AP39" i="85"/>
  <c r="J39" i="85" s="1"/>
  <c r="AQ39" i="85" s="1"/>
  <c r="AR39" i="85" s="1"/>
  <c r="AS39" i="85" s="1"/>
  <c r="AV39" i="85" s="1"/>
  <c r="F39" i="85" s="1"/>
  <c r="AY39" i="85" s="1"/>
  <c r="G39" i="85" s="1"/>
  <c r="BA39" i="85" s="1"/>
  <c r="BC30" i="85"/>
  <c r="AL48" i="85"/>
  <c r="H48" i="85" s="1"/>
  <c r="BC42" i="85"/>
  <c r="BC39" i="85"/>
  <c r="AP36" i="85"/>
  <c r="J36" i="85" s="1"/>
  <c r="AQ36" i="85" s="1"/>
  <c r="AR36" i="85" s="1"/>
  <c r="AS36" i="85" s="1"/>
  <c r="AV36" i="85" s="1"/>
  <c r="F36" i="85" s="1"/>
  <c r="AY36" i="85" s="1"/>
  <c r="AL24" i="85"/>
  <c r="H24" i="85" s="1"/>
  <c r="BC42" i="91"/>
  <c r="BC51" i="91"/>
  <c r="BC39" i="91"/>
  <c r="BC27" i="91"/>
  <c r="AP24" i="91"/>
  <c r="J24" i="91" s="1"/>
  <c r="AQ24" i="91" s="1"/>
  <c r="I24" i="91" s="1"/>
  <c r="AP51" i="91"/>
  <c r="J51" i="91" s="1"/>
  <c r="AQ51" i="91" s="1"/>
  <c r="AR51" i="91" s="1"/>
  <c r="AS51" i="91" s="1"/>
  <c r="AV51" i="91" s="1"/>
  <c r="F51" i="91" s="1"/>
  <c r="AY51" i="91" s="1"/>
  <c r="G51" i="91" s="1"/>
  <c r="BC48" i="91"/>
  <c r="AL42" i="91"/>
  <c r="AP39" i="91"/>
  <c r="J39" i="91" s="1"/>
  <c r="AQ39" i="91" s="1"/>
  <c r="AR39" i="91" s="1"/>
  <c r="AS39" i="91" s="1"/>
  <c r="AV39" i="91" s="1"/>
  <c r="F39" i="91" s="1"/>
  <c r="AY39" i="91" s="1"/>
  <c r="G39" i="91" s="1"/>
  <c r="AL36" i="91"/>
  <c r="H36" i="91" s="1"/>
  <c r="BC33" i="91"/>
  <c r="AP30" i="91"/>
  <c r="J30" i="91" s="1"/>
  <c r="AQ30" i="91" s="1"/>
  <c r="I30" i="91" s="1"/>
  <c r="AL21" i="91"/>
  <c r="H21" i="91" s="1"/>
  <c r="AP18" i="91"/>
  <c r="J18" i="91" s="1"/>
  <c r="AQ18" i="91" s="1"/>
  <c r="I18" i="91" s="1"/>
  <c r="AL51" i="90"/>
  <c r="H51" i="90" s="1"/>
  <c r="AP48" i="90"/>
  <c r="J48" i="90" s="1"/>
  <c r="AQ48" i="90" s="1"/>
  <c r="I48" i="90" s="1"/>
  <c r="AL45" i="90"/>
  <c r="H45" i="90" s="1"/>
  <c r="AP42" i="90"/>
  <c r="J42" i="90" s="1"/>
  <c r="AQ42" i="90" s="1"/>
  <c r="I42" i="90" s="1"/>
  <c r="AL39" i="90"/>
  <c r="H39" i="90" s="1"/>
  <c r="AP36" i="90"/>
  <c r="J36" i="90" s="1"/>
  <c r="AQ36" i="90" s="1"/>
  <c r="I36" i="90" s="1"/>
  <c r="AL33" i="90"/>
  <c r="H33" i="90" s="1"/>
  <c r="AP30" i="90"/>
  <c r="J30" i="90" s="1"/>
  <c r="AQ30" i="90" s="1"/>
  <c r="AL27" i="90"/>
  <c r="H27" i="90" s="1"/>
  <c r="AP24" i="90"/>
  <c r="J24" i="90" s="1"/>
  <c r="AQ24" i="90" s="1"/>
  <c r="I24" i="90" s="1"/>
  <c r="AL21" i="90"/>
  <c r="H21" i="90" s="1"/>
  <c r="AL18" i="90"/>
  <c r="H18" i="90" s="1"/>
  <c r="AP51" i="88"/>
  <c r="J51" i="88" s="1"/>
  <c r="AQ51" i="88" s="1"/>
  <c r="AR51" i="88" s="1"/>
  <c r="AS51" i="88" s="1"/>
  <c r="AV51" i="88" s="1"/>
  <c r="F51" i="88" s="1"/>
  <c r="AY51" i="88" s="1"/>
  <c r="G51" i="88" s="1"/>
  <c r="BA51" i="88" s="1"/>
  <c r="BC33" i="88"/>
  <c r="AP30" i="88"/>
  <c r="J30" i="88" s="1"/>
  <c r="AQ30" i="88" s="1"/>
  <c r="I30" i="88" s="1"/>
  <c r="AL45" i="88"/>
  <c r="H45" i="88" s="1"/>
  <c r="BC39" i="88"/>
  <c r="BC36" i="88"/>
  <c r="AP33" i="88"/>
  <c r="J33" i="88" s="1"/>
  <c r="AQ33" i="88" s="1"/>
  <c r="AR33" i="88" s="1"/>
  <c r="AS33" i="88" s="1"/>
  <c r="AV33" i="88" s="1"/>
  <c r="F33" i="88" s="1"/>
  <c r="AY33" i="88" s="1"/>
  <c r="G33" i="88" s="1"/>
  <c r="AL24" i="88"/>
  <c r="H24" i="88" s="1"/>
  <c r="AL18" i="88"/>
  <c r="H18" i="88" s="1"/>
  <c r="BC48" i="87"/>
  <c r="AP51" i="87"/>
  <c r="J51" i="87" s="1"/>
  <c r="AQ51" i="87" s="1"/>
  <c r="I51" i="87" s="1"/>
  <c r="AP48" i="87"/>
  <c r="J48" i="87" s="1"/>
  <c r="AQ48" i="87" s="1"/>
  <c r="AR48" i="87" s="1"/>
  <c r="AS48" i="87" s="1"/>
  <c r="AV48" i="87" s="1"/>
  <c r="F48" i="87" s="1"/>
  <c r="AY48" i="87" s="1"/>
  <c r="G48" i="87" s="1"/>
  <c r="BA48" i="87" s="1"/>
  <c r="AP45" i="87"/>
  <c r="J45" i="87" s="1"/>
  <c r="AQ45" i="87" s="1"/>
  <c r="AR45" i="87" s="1"/>
  <c r="AS45" i="87" s="1"/>
  <c r="AV45" i="87" s="1"/>
  <c r="F45" i="87" s="1"/>
  <c r="AY45" i="87" s="1"/>
  <c r="AL39" i="87"/>
  <c r="H39" i="87" s="1"/>
  <c r="AL36" i="87"/>
  <c r="H36" i="87" s="1"/>
  <c r="BC30" i="87"/>
  <c r="AP27" i="87"/>
  <c r="J27" i="87" s="1"/>
  <c r="AQ27" i="87" s="1"/>
  <c r="AP24" i="87"/>
  <c r="J24" i="87" s="1"/>
  <c r="AQ24" i="87" s="1"/>
  <c r="AR24" i="87" s="1"/>
  <c r="AS24" i="87" s="1"/>
  <c r="AV24" i="87" s="1"/>
  <c r="F24" i="87" s="1"/>
  <c r="AY24" i="87" s="1"/>
  <c r="G24" i="87" s="1"/>
  <c r="BA24" i="87" s="1"/>
  <c r="AP21" i="87"/>
  <c r="J21" i="87" s="1"/>
  <c r="AQ21" i="87" s="1"/>
  <c r="AR21" i="87" s="1"/>
  <c r="AS21" i="87" s="1"/>
  <c r="AV21" i="87" s="1"/>
  <c r="F21" i="87" s="1"/>
  <c r="AY21" i="87" s="1"/>
  <c r="G21" i="87" s="1"/>
  <c r="AZ21" i="87" s="1"/>
  <c r="BC21" i="87"/>
  <c r="AL42" i="87"/>
  <c r="H42" i="87" s="1"/>
  <c r="BC36" i="87"/>
  <c r="BC33" i="87"/>
  <c r="BC18" i="87"/>
  <c r="BC21" i="81"/>
  <c r="AL48" i="81"/>
  <c r="AP48" i="81" s="1"/>
  <c r="J48" i="81" s="1"/>
  <c r="AQ48" i="81" s="1"/>
  <c r="BC42" i="81"/>
  <c r="AP36" i="81"/>
  <c r="J36" i="81" s="1"/>
  <c r="AQ36" i="81" s="1"/>
  <c r="I36" i="81" s="1"/>
  <c r="AL30" i="81"/>
  <c r="H30" i="81" s="1"/>
  <c r="AP21" i="81"/>
  <c r="J21" i="81" s="1"/>
  <c r="AQ21" i="81" s="1"/>
  <c r="I21" i="81" s="1"/>
  <c r="BC45" i="81"/>
  <c r="AL45" i="81"/>
  <c r="AP45" i="81" s="1"/>
  <c r="J45" i="81" s="1"/>
  <c r="AQ45" i="81" s="1"/>
  <c r="AP42" i="81"/>
  <c r="J42" i="81" s="1"/>
  <c r="AQ42" i="81" s="1"/>
  <c r="I42" i="81" s="1"/>
  <c r="AL33" i="81"/>
  <c r="H33" i="81" s="1"/>
  <c r="AP24" i="81"/>
  <c r="J24" i="81" s="1"/>
  <c r="AQ24" i="81" s="1"/>
  <c r="BG24" i="93"/>
  <c r="BG21" i="93"/>
  <c r="AP18" i="93"/>
  <c r="H18" i="93" s="1"/>
  <c r="BG18" i="93"/>
  <c r="BG45" i="92"/>
  <c r="BG18" i="97"/>
  <c r="BG27" i="96"/>
  <c r="BG48" i="96"/>
  <c r="AT45" i="96"/>
  <c r="J45" i="96" s="1"/>
  <c r="AU45" i="96" s="1"/>
  <c r="I45" i="96" s="1"/>
  <c r="BG24" i="96"/>
  <c r="AT51" i="96"/>
  <c r="J51" i="96" s="1"/>
  <c r="AU51" i="96" s="1"/>
  <c r="AP42" i="96"/>
  <c r="H42" i="96" s="1"/>
  <c r="BG21" i="96"/>
  <c r="BG51" i="95"/>
  <c r="BG48" i="95"/>
  <c r="BG42" i="95"/>
  <c r="AT21" i="95"/>
  <c r="J21" i="95" s="1"/>
  <c r="AU21" i="95" s="1"/>
  <c r="I21" i="95" s="1"/>
  <c r="AT51" i="94"/>
  <c r="J51" i="94" s="1"/>
  <c r="AU51" i="94" s="1"/>
  <c r="I51" i="94" s="1"/>
  <c r="BG45" i="94"/>
  <c r="AT42" i="94"/>
  <c r="J42" i="94" s="1"/>
  <c r="AU42" i="94" s="1"/>
  <c r="AV42" i="94" s="1"/>
  <c r="AW42" i="94" s="1"/>
  <c r="AZ42" i="94" s="1"/>
  <c r="F42" i="94" s="1"/>
  <c r="BC42" i="94" s="1"/>
  <c r="G42" i="94" s="1"/>
  <c r="BD42" i="94" s="1"/>
  <c r="AT36" i="94"/>
  <c r="J36" i="94" s="1"/>
  <c r="AU36" i="94" s="1"/>
  <c r="AT30" i="94"/>
  <c r="J30" i="94" s="1"/>
  <c r="AU30" i="94" s="1"/>
  <c r="I30" i="94" s="1"/>
  <c r="AT24" i="94"/>
  <c r="J24" i="94" s="1"/>
  <c r="AU24" i="94" s="1"/>
  <c r="AV24" i="94" s="1"/>
  <c r="AW24" i="94" s="1"/>
  <c r="AZ24" i="94" s="1"/>
  <c r="F24" i="94" s="1"/>
  <c r="AP48" i="94"/>
  <c r="H48" i="94" s="1"/>
  <c r="AT45" i="94"/>
  <c r="J45" i="94" s="1"/>
  <c r="AU45" i="94" s="1"/>
  <c r="BG39" i="94"/>
  <c r="AP18" i="94"/>
  <c r="H18" i="94" s="1"/>
  <c r="AP51" i="97"/>
  <c r="AT51" i="97" s="1"/>
  <c r="J51" i="97" s="1"/>
  <c r="AU51" i="97" s="1"/>
  <c r="AP48" i="97"/>
  <c r="AT48" i="97" s="1"/>
  <c r="J48" i="97" s="1"/>
  <c r="AU48" i="97" s="1"/>
  <c r="AP45" i="97"/>
  <c r="AT45" i="97" s="1"/>
  <c r="J45" i="97" s="1"/>
  <c r="AU45" i="97" s="1"/>
  <c r="AP42" i="97"/>
  <c r="AP39" i="97"/>
  <c r="AP36" i="97"/>
  <c r="AT36" i="97" s="1"/>
  <c r="J36" i="97" s="1"/>
  <c r="AU36" i="97" s="1"/>
  <c r="AP33" i="97"/>
  <c r="AP30" i="97"/>
  <c r="AP27" i="97"/>
  <c r="AT27" i="97" s="1"/>
  <c r="J27" i="97" s="1"/>
  <c r="AU27" i="97" s="1"/>
  <c r="AP24" i="97"/>
  <c r="AT24" i="97" s="1"/>
  <c r="J24" i="97" s="1"/>
  <c r="AU24" i="97" s="1"/>
  <c r="AP21" i="97"/>
  <c r="AT21" i="97" s="1"/>
  <c r="J21" i="97" s="1"/>
  <c r="AU21" i="97" s="1"/>
  <c r="AP18" i="97"/>
  <c r="I39" i="96"/>
  <c r="AV39" i="96"/>
  <c r="AW39" i="96" s="1"/>
  <c r="AZ39" i="96" s="1"/>
  <c r="F39" i="96" s="1"/>
  <c r="BC39" i="96" s="1"/>
  <c r="G39" i="96" s="1"/>
  <c r="BG42" i="96"/>
  <c r="I51" i="96"/>
  <c r="AV51" i="96"/>
  <c r="AW51" i="96" s="1"/>
  <c r="AZ51" i="96" s="1"/>
  <c r="F51" i="96" s="1"/>
  <c r="BC51" i="96" s="1"/>
  <c r="G51" i="96" s="1"/>
  <c r="AT36" i="96"/>
  <c r="J36" i="96" s="1"/>
  <c r="AU36" i="96" s="1"/>
  <c r="AP36" i="96"/>
  <c r="AP33" i="96"/>
  <c r="AT33" i="96" s="1"/>
  <c r="J33" i="96" s="1"/>
  <c r="AU33" i="96" s="1"/>
  <c r="AP30" i="96"/>
  <c r="AP27" i="96"/>
  <c r="AT27" i="96" s="1"/>
  <c r="J27" i="96" s="1"/>
  <c r="AU27" i="96" s="1"/>
  <c r="AP24" i="96"/>
  <c r="AP21" i="96"/>
  <c r="AP18" i="96"/>
  <c r="BG39" i="95"/>
  <c r="BG36" i="95"/>
  <c r="BG33" i="95"/>
  <c r="BG30" i="95"/>
  <c r="BG27" i="95"/>
  <c r="BG24" i="95"/>
  <c r="I18" i="95"/>
  <c r="AV18" i="95"/>
  <c r="AW18" i="95" s="1"/>
  <c r="AZ18" i="95" s="1"/>
  <c r="F18" i="95" s="1"/>
  <c r="BC18" i="95" s="1"/>
  <c r="G18" i="95" s="1"/>
  <c r="BF18" i="95"/>
  <c r="BG18" i="95"/>
  <c r="BG21" i="95"/>
  <c r="BG45" i="95"/>
  <c r="AP51" i="95"/>
  <c r="AT51" i="95" s="1"/>
  <c r="J51" i="95" s="1"/>
  <c r="AU51" i="95" s="1"/>
  <c r="AP48" i="95"/>
  <c r="AP45" i="95"/>
  <c r="AP42" i="95"/>
  <c r="AP39" i="95"/>
  <c r="AP36" i="95"/>
  <c r="AP33" i="95"/>
  <c r="AT33" i="95" s="1"/>
  <c r="J33" i="95" s="1"/>
  <c r="AU33" i="95" s="1"/>
  <c r="AP30" i="95"/>
  <c r="AT30" i="95" s="1"/>
  <c r="J30" i="95" s="1"/>
  <c r="AU30" i="95" s="1"/>
  <c r="AP27" i="95"/>
  <c r="AP24" i="95"/>
  <c r="AT24" i="95" s="1"/>
  <c r="J24" i="95" s="1"/>
  <c r="AU24" i="95" s="1"/>
  <c r="BG18" i="94"/>
  <c r="I45" i="94"/>
  <c r="I36" i="94"/>
  <c r="AV36" i="94"/>
  <c r="AW36" i="94" s="1"/>
  <c r="AZ36" i="94" s="1"/>
  <c r="F36" i="94" s="1"/>
  <c r="BC36" i="94" s="1"/>
  <c r="G36" i="94" s="1"/>
  <c r="AV30" i="94"/>
  <c r="AW30" i="94" s="1"/>
  <c r="AZ30" i="94" s="1"/>
  <c r="F30" i="94" s="1"/>
  <c r="BC30" i="94" s="1"/>
  <c r="G30" i="94" s="1"/>
  <c r="I24" i="94"/>
  <c r="BG30" i="94"/>
  <c r="BG24" i="94"/>
  <c r="BG48" i="94"/>
  <c r="BG42" i="94"/>
  <c r="BG33" i="94"/>
  <c r="BG27" i="94"/>
  <c r="AV45" i="94"/>
  <c r="AW45" i="94" s="1"/>
  <c r="AZ45" i="94" s="1"/>
  <c r="F45" i="94" s="1"/>
  <c r="BC45" i="94" s="1"/>
  <c r="G45" i="94" s="1"/>
  <c r="BE36" i="93"/>
  <c r="BD36" i="93"/>
  <c r="BE33" i="93"/>
  <c r="BD33" i="93"/>
  <c r="I45" i="93"/>
  <c r="BG42" i="93"/>
  <c r="I42" i="93"/>
  <c r="I33" i="93"/>
  <c r="BF33" i="93"/>
  <c r="BH33" i="93" s="1"/>
  <c r="AT48" i="93"/>
  <c r="J48" i="93" s="1"/>
  <c r="AU48" i="93" s="1"/>
  <c r="AV45" i="93"/>
  <c r="AW45" i="93" s="1"/>
  <c r="AZ45" i="93" s="1"/>
  <c r="F45" i="93" s="1"/>
  <c r="BC45" i="93" s="1"/>
  <c r="G45" i="93" s="1"/>
  <c r="AV42" i="93"/>
  <c r="AW42" i="93" s="1"/>
  <c r="AZ42" i="93" s="1"/>
  <c r="F42" i="93" s="1"/>
  <c r="BC42" i="93" s="1"/>
  <c r="G42" i="93" s="1"/>
  <c r="BG39" i="93"/>
  <c r="I36" i="93"/>
  <c r="BF36" i="93"/>
  <c r="BG27" i="93"/>
  <c r="BG33" i="92"/>
  <c r="BG30" i="92"/>
  <c r="BG18" i="92"/>
  <c r="BG27" i="92"/>
  <c r="BG21" i="92"/>
  <c r="BG48" i="92"/>
  <c r="BG42" i="92"/>
  <c r="BG36" i="92"/>
  <c r="BG24" i="92"/>
  <c r="AP51" i="92"/>
  <c r="AP48" i="92"/>
  <c r="AP45" i="92"/>
  <c r="AT45" i="92" s="1"/>
  <c r="J45" i="92" s="1"/>
  <c r="AU45" i="92" s="1"/>
  <c r="AP42" i="92"/>
  <c r="AP39" i="92"/>
  <c r="AT39" i="92" s="1"/>
  <c r="J39" i="92" s="1"/>
  <c r="AU39" i="92" s="1"/>
  <c r="AP36" i="92"/>
  <c r="AP33" i="92"/>
  <c r="AT33" i="92" s="1"/>
  <c r="J33" i="92" s="1"/>
  <c r="AU33" i="92" s="1"/>
  <c r="AP30" i="92"/>
  <c r="AP27" i="92"/>
  <c r="AT27" i="92" s="1"/>
  <c r="J27" i="92" s="1"/>
  <c r="AU27" i="92" s="1"/>
  <c r="AP24" i="92"/>
  <c r="AT24" i="92" s="1"/>
  <c r="J24" i="92" s="1"/>
  <c r="AU24" i="92" s="1"/>
  <c r="AP21" i="92"/>
  <c r="AT21" i="92" s="1"/>
  <c r="J21" i="92" s="1"/>
  <c r="AU21" i="92" s="1"/>
  <c r="AP18" i="92"/>
  <c r="AT18" i="92" s="1"/>
  <c r="J18" i="92" s="1"/>
  <c r="AU18" i="92" s="1"/>
  <c r="I51" i="91"/>
  <c r="H39" i="91"/>
  <c r="H51" i="91"/>
  <c r="H48" i="91"/>
  <c r="H45" i="91"/>
  <c r="AR42" i="90"/>
  <c r="AS42" i="90" s="1"/>
  <c r="AV42" i="90" s="1"/>
  <c r="F42" i="90" s="1"/>
  <c r="AY42" i="90" s="1"/>
  <c r="G42" i="90" s="1"/>
  <c r="I30" i="90"/>
  <c r="AR30" i="90"/>
  <c r="AS30" i="90" s="1"/>
  <c r="AV30" i="90" s="1"/>
  <c r="F30" i="90" s="1"/>
  <c r="AY30" i="90" s="1"/>
  <c r="G30" i="90" s="1"/>
  <c r="BC48" i="90"/>
  <c r="BC36" i="90"/>
  <c r="BC24" i="90"/>
  <c r="AR36" i="90"/>
  <c r="AS36" i="90" s="1"/>
  <c r="AV36" i="90" s="1"/>
  <c r="F36" i="90" s="1"/>
  <c r="AY36" i="90" s="1"/>
  <c r="G36" i="90" s="1"/>
  <c r="BC51" i="90"/>
  <c r="BC45" i="90"/>
  <c r="BC39" i="90"/>
  <c r="BC33" i="90"/>
  <c r="BC27" i="90"/>
  <c r="BC21" i="90"/>
  <c r="BC42" i="90"/>
  <c r="BC30" i="90"/>
  <c r="BC18" i="90"/>
  <c r="BC30" i="89"/>
  <c r="BC27" i="89"/>
  <c r="BC24" i="89"/>
  <c r="BC21" i="89"/>
  <c r="BC18" i="89"/>
  <c r="AP21" i="89"/>
  <c r="J21" i="89" s="1"/>
  <c r="AQ21" i="89" s="1"/>
  <c r="BC51" i="89"/>
  <c r="BC39" i="89"/>
  <c r="AL51" i="89"/>
  <c r="AL48" i="89"/>
  <c r="AL45" i="89"/>
  <c r="AP45" i="89" s="1"/>
  <c r="J45" i="89" s="1"/>
  <c r="AQ45" i="89" s="1"/>
  <c r="AL42" i="89"/>
  <c r="AP42" i="89" s="1"/>
  <c r="J42" i="89" s="1"/>
  <c r="AQ42" i="89" s="1"/>
  <c r="AL39" i="89"/>
  <c r="AL36" i="89"/>
  <c r="AL33" i="89"/>
  <c r="AP33" i="89" s="1"/>
  <c r="J33" i="89" s="1"/>
  <c r="AQ33" i="89" s="1"/>
  <c r="AL30" i="89"/>
  <c r="AL27" i="89"/>
  <c r="AL24" i="89"/>
  <c r="AL21" i="89"/>
  <c r="AL18" i="89"/>
  <c r="BA39" i="88"/>
  <c r="AZ39" i="88"/>
  <c r="BA36" i="88"/>
  <c r="AZ36" i="88"/>
  <c r="BA42" i="88"/>
  <c r="AZ42" i="88"/>
  <c r="BC21" i="88"/>
  <c r="I36" i="88"/>
  <c r="BB36" i="88"/>
  <c r="AR30" i="88"/>
  <c r="AS30" i="88" s="1"/>
  <c r="AV30" i="88" s="1"/>
  <c r="F30" i="88" s="1"/>
  <c r="AY30" i="88" s="1"/>
  <c r="G30" i="88" s="1"/>
  <c r="I21" i="88"/>
  <c r="AR21" i="88"/>
  <c r="AS21" i="88" s="1"/>
  <c r="AV21" i="88" s="1"/>
  <c r="F21" i="88" s="1"/>
  <c r="AY21" i="88" s="1"/>
  <c r="G21" i="88" s="1"/>
  <c r="I42" i="88"/>
  <c r="BB42" i="88"/>
  <c r="BC18" i="88"/>
  <c r="BC42" i="88"/>
  <c r="I39" i="88"/>
  <c r="BB39" i="88"/>
  <c r="BD39" i="88" s="1"/>
  <c r="BC30" i="88"/>
  <c r="BA21" i="87"/>
  <c r="I27" i="87"/>
  <c r="AR51" i="87"/>
  <c r="AS51" i="87" s="1"/>
  <c r="AV51" i="87" s="1"/>
  <c r="F51" i="87" s="1"/>
  <c r="AY51" i="87" s="1"/>
  <c r="G51" i="87" s="1"/>
  <c r="I45" i="87"/>
  <c r="BB45" i="87"/>
  <c r="AR27" i="87"/>
  <c r="AS27" i="87" s="1"/>
  <c r="AV27" i="87" s="1"/>
  <c r="F27" i="87" s="1"/>
  <c r="AY27" i="87" s="1"/>
  <c r="G27" i="87" s="1"/>
  <c r="BC51" i="87"/>
  <c r="BC39" i="87"/>
  <c r="BC27" i="87"/>
  <c r="BC30" i="86"/>
  <c r="BC27" i="86"/>
  <c r="BC24" i="86"/>
  <c r="BC21" i="86"/>
  <c r="BC18" i="86"/>
  <c r="BC51" i="86"/>
  <c r="BC39" i="86"/>
  <c r="AL51" i="86"/>
  <c r="AP51" i="86" s="1"/>
  <c r="J51" i="86" s="1"/>
  <c r="AQ51" i="86" s="1"/>
  <c r="AL48" i="86"/>
  <c r="AL45" i="86"/>
  <c r="AL42" i="86"/>
  <c r="AP42" i="86" s="1"/>
  <c r="J42" i="86" s="1"/>
  <c r="AQ42" i="86" s="1"/>
  <c r="AL39" i="86"/>
  <c r="AL36" i="86"/>
  <c r="AP36" i="86" s="1"/>
  <c r="J36" i="86" s="1"/>
  <c r="AQ36" i="86" s="1"/>
  <c r="AL33" i="86"/>
  <c r="AP33" i="86" s="1"/>
  <c r="J33" i="86" s="1"/>
  <c r="AQ33" i="86" s="1"/>
  <c r="AL30" i="86"/>
  <c r="AP30" i="86" s="1"/>
  <c r="J30" i="86" s="1"/>
  <c r="AQ30" i="86" s="1"/>
  <c r="AL27" i="86"/>
  <c r="AP27" i="86" s="1"/>
  <c r="J27" i="86" s="1"/>
  <c r="AQ27" i="86" s="1"/>
  <c r="AL24" i="86"/>
  <c r="AL21" i="86"/>
  <c r="AP21" i="86" s="1"/>
  <c r="J21" i="86" s="1"/>
  <c r="AQ21" i="86" s="1"/>
  <c r="AL18" i="86"/>
  <c r="AP18" i="86" s="1"/>
  <c r="J18" i="86" s="1"/>
  <c r="AQ18" i="86" s="1"/>
  <c r="BA42" i="85"/>
  <c r="BA27" i="85"/>
  <c r="AZ27" i="85"/>
  <c r="I39" i="85"/>
  <c r="BB27" i="85"/>
  <c r="I33" i="85"/>
  <c r="BC18" i="85"/>
  <c r="BC45" i="85"/>
  <c r="BB42" i="85"/>
  <c r="BD42" i="85" s="1"/>
  <c r="BC33" i="85"/>
  <c r="BC21" i="85"/>
  <c r="AL18" i="85"/>
  <c r="BC33" i="82"/>
  <c r="BC30" i="82"/>
  <c r="BC27" i="82"/>
  <c r="BC24" i="82"/>
  <c r="BC21" i="82"/>
  <c r="BC18" i="82"/>
  <c r="BC42" i="82"/>
  <c r="AL51" i="82"/>
  <c r="AP51" i="82" s="1"/>
  <c r="J51" i="82" s="1"/>
  <c r="AQ51" i="82" s="1"/>
  <c r="AL48" i="82"/>
  <c r="AP48" i="82" s="1"/>
  <c r="J48" i="82" s="1"/>
  <c r="AQ48" i="82" s="1"/>
  <c r="AL45" i="82"/>
  <c r="AL42" i="82"/>
  <c r="AL39" i="82"/>
  <c r="AL36" i="82"/>
  <c r="AL33" i="82"/>
  <c r="AL30" i="82"/>
  <c r="AL27" i="82"/>
  <c r="AL24" i="82"/>
  <c r="AL21" i="82"/>
  <c r="AL18" i="82"/>
  <c r="BB42" i="81"/>
  <c r="BD42" i="81" s="1"/>
  <c r="AR39" i="81"/>
  <c r="AS39" i="81" s="1"/>
  <c r="AV39" i="81" s="1"/>
  <c r="F39" i="81" s="1"/>
  <c r="AY39" i="81" s="1"/>
  <c r="G39" i="81" s="1"/>
  <c r="AR42" i="81"/>
  <c r="AS42" i="81" s="1"/>
  <c r="AV42" i="81" s="1"/>
  <c r="F42" i="81" s="1"/>
  <c r="AY42" i="81" s="1"/>
  <c r="G42" i="81" s="1"/>
  <c r="I24" i="81"/>
  <c r="H39" i="81"/>
  <c r="H51" i="81"/>
  <c r="H45" i="81"/>
  <c r="H42" i="81"/>
  <c r="AP27" i="81"/>
  <c r="J27" i="81" s="1"/>
  <c r="AQ27" i="81" s="1"/>
  <c r="AR24" i="81"/>
  <c r="AS24" i="81" s="1"/>
  <c r="AV24" i="81" s="1"/>
  <c r="F24" i="81" s="1"/>
  <c r="AY24" i="81" s="1"/>
  <c r="G24" i="81" s="1"/>
  <c r="L18" i="78"/>
  <c r="N18" i="78" s="1"/>
  <c r="AK18" i="78"/>
  <c r="E18" i="78" s="1"/>
  <c r="AM18" i="78"/>
  <c r="AN18" i="78"/>
  <c r="AO18" i="78"/>
  <c r="AT18" i="78"/>
  <c r="AU18" i="78" s="1"/>
  <c r="AX18" i="78" s="1"/>
  <c r="AW18" i="78"/>
  <c r="L21" i="78"/>
  <c r="N21" i="78" s="1"/>
  <c r="AK21" i="78"/>
  <c r="E21" i="78" s="1"/>
  <c r="AM21" i="78"/>
  <c r="AN21" i="78"/>
  <c r="AO21" i="78"/>
  <c r="AT21" i="78"/>
  <c r="AU21" i="78" s="1"/>
  <c r="AX21" i="78" s="1"/>
  <c r="AW21" i="78"/>
  <c r="L24" i="78"/>
  <c r="N24" i="78" s="1"/>
  <c r="AK24" i="78"/>
  <c r="E24" i="78" s="1"/>
  <c r="AM24" i="78"/>
  <c r="AN24" i="78"/>
  <c r="AO24" i="78"/>
  <c r="AT24" i="78"/>
  <c r="AU24" i="78" s="1"/>
  <c r="AX24" i="78" s="1"/>
  <c r="AW24" i="78"/>
  <c r="L27" i="78"/>
  <c r="N27" i="78" s="1"/>
  <c r="AK27" i="78"/>
  <c r="E27" i="78" s="1"/>
  <c r="AL27" i="78"/>
  <c r="H27" i="78" s="1"/>
  <c r="AM27" i="78"/>
  <c r="AN27" i="78"/>
  <c r="AO27" i="78"/>
  <c r="AT27" i="78"/>
  <c r="AU27" i="78" s="1"/>
  <c r="AX27" i="78" s="1"/>
  <c r="AW27" i="78"/>
  <c r="L30" i="78"/>
  <c r="N30" i="78" s="1"/>
  <c r="AK30" i="78"/>
  <c r="E30" i="78" s="1"/>
  <c r="AM30" i="78"/>
  <c r="AN30" i="78"/>
  <c r="AO30" i="78"/>
  <c r="AT30" i="78"/>
  <c r="AU30" i="78" s="1"/>
  <c r="AX30" i="78" s="1"/>
  <c r="AW30" i="78"/>
  <c r="L33" i="78"/>
  <c r="N33" i="78" s="1"/>
  <c r="AK33" i="78"/>
  <c r="E33" i="78" s="1"/>
  <c r="AL33" i="78"/>
  <c r="H33" i="78" s="1"/>
  <c r="AM33" i="78"/>
  <c r="AN33" i="78"/>
  <c r="AO33" i="78"/>
  <c r="AT33" i="78"/>
  <c r="AU33" i="78" s="1"/>
  <c r="AX33" i="78" s="1"/>
  <c r="AW33" i="78"/>
  <c r="L36" i="78"/>
  <c r="N36" i="78" s="1"/>
  <c r="AK36" i="78"/>
  <c r="E36" i="78" s="1"/>
  <c r="AM36" i="78"/>
  <c r="AN36" i="78"/>
  <c r="AO36" i="78"/>
  <c r="AT36" i="78"/>
  <c r="AU36" i="78"/>
  <c r="AX36" i="78" s="1"/>
  <c r="AW36" i="78"/>
  <c r="L39" i="78"/>
  <c r="N39" i="78" s="1"/>
  <c r="AK39" i="78"/>
  <c r="E39" i="78" s="1"/>
  <c r="AM39" i="78"/>
  <c r="AN39" i="78"/>
  <c r="AO39" i="78"/>
  <c r="AT39" i="78"/>
  <c r="AU39" i="78"/>
  <c r="AX39" i="78" s="1"/>
  <c r="AW39" i="78"/>
  <c r="L42" i="78"/>
  <c r="N42" i="78" s="1"/>
  <c r="AK42" i="78"/>
  <c r="E42" i="78" s="1"/>
  <c r="AM42" i="78"/>
  <c r="AN42" i="78"/>
  <c r="AO42" i="78"/>
  <c r="AT42" i="78"/>
  <c r="AU42" i="78" s="1"/>
  <c r="AX42" i="78" s="1"/>
  <c r="AW42" i="78"/>
  <c r="L45" i="78"/>
  <c r="N45" i="78" s="1"/>
  <c r="AK45" i="78"/>
  <c r="E45" i="78" s="1"/>
  <c r="AM45" i="78"/>
  <c r="AN45" i="78"/>
  <c r="AO45" i="78"/>
  <c r="AT45" i="78"/>
  <c r="AU45" i="78"/>
  <c r="AX45" i="78" s="1"/>
  <c r="AW45" i="78"/>
  <c r="L48" i="78"/>
  <c r="N48" i="78" s="1"/>
  <c r="AK48" i="78"/>
  <c r="E48" i="78" s="1"/>
  <c r="AM48" i="78"/>
  <c r="AN48" i="78"/>
  <c r="AO48" i="78"/>
  <c r="AT48" i="78"/>
  <c r="AU48" i="78" s="1"/>
  <c r="AX48" i="78" s="1"/>
  <c r="AW48" i="78"/>
  <c r="L51" i="78"/>
  <c r="N51" i="78" s="1"/>
  <c r="AK51" i="78"/>
  <c r="E51" i="78" s="1"/>
  <c r="AL51" i="78"/>
  <c r="H51" i="78" s="1"/>
  <c r="AM51" i="78"/>
  <c r="AN51" i="78"/>
  <c r="AO51" i="78"/>
  <c r="AT51" i="78"/>
  <c r="AU51" i="78" s="1"/>
  <c r="AX51" i="78" s="1"/>
  <c r="AW51" i="78"/>
  <c r="AY30" i="115" l="1"/>
  <c r="G30" i="115" s="1"/>
  <c r="BB30" i="115"/>
  <c r="BD30" i="115" s="1"/>
  <c r="AY33" i="115"/>
  <c r="G33" i="115" s="1"/>
  <c r="BB33" i="115"/>
  <c r="BD33" i="115" s="1"/>
  <c r="AZ42" i="116"/>
  <c r="BA42" i="116"/>
  <c r="AY21" i="116"/>
  <c r="G21" i="116" s="1"/>
  <c r="BB21" i="116"/>
  <c r="BD21" i="116" s="1"/>
  <c r="BB42" i="116"/>
  <c r="BD42" i="116" s="1"/>
  <c r="BB48" i="116"/>
  <c r="BD48" i="116" s="1"/>
  <c r="BB27" i="116"/>
  <c r="BD27" i="116" s="1"/>
  <c r="AZ48" i="116"/>
  <c r="BA48" i="116"/>
  <c r="AR27" i="98"/>
  <c r="AS27" i="98" s="1"/>
  <c r="AV27" i="98" s="1"/>
  <c r="F27" i="98" s="1"/>
  <c r="AY27" i="98" s="1"/>
  <c r="G27" i="98" s="1"/>
  <c r="AZ27" i="98" s="1"/>
  <c r="BB45" i="98"/>
  <c r="BD45" i="98" s="1"/>
  <c r="BF36" i="121"/>
  <c r="BH36" i="121" s="1"/>
  <c r="AT48" i="96"/>
  <c r="J48" i="96" s="1"/>
  <c r="AU48" i="96" s="1"/>
  <c r="AT39" i="94"/>
  <c r="J39" i="94" s="1"/>
  <c r="AU39" i="94" s="1"/>
  <c r="AT27" i="94"/>
  <c r="J27" i="94" s="1"/>
  <c r="AU27" i="94" s="1"/>
  <c r="AT33" i="94"/>
  <c r="J33" i="94" s="1"/>
  <c r="AU33" i="94" s="1"/>
  <c r="AV33" i="94" s="1"/>
  <c r="AW33" i="94" s="1"/>
  <c r="AZ33" i="94" s="1"/>
  <c r="F33" i="94" s="1"/>
  <c r="BC33" i="94" s="1"/>
  <c r="G33" i="94" s="1"/>
  <c r="BB39" i="123"/>
  <c r="BD39" i="123" s="1"/>
  <c r="AY48" i="124"/>
  <c r="G48" i="124" s="1"/>
  <c r="BB48" i="124"/>
  <c r="BD48" i="124" s="1"/>
  <c r="BA36" i="124"/>
  <c r="AZ36" i="124"/>
  <c r="AZ36" i="125"/>
  <c r="BA36" i="125"/>
  <c r="AY18" i="125"/>
  <c r="G18" i="125" s="1"/>
  <c r="BB18" i="125"/>
  <c r="BD18" i="125" s="1"/>
  <c r="BB36" i="125"/>
  <c r="BD36" i="125" s="1"/>
  <c r="AY48" i="126"/>
  <c r="G48" i="126" s="1"/>
  <c r="BB48" i="126"/>
  <c r="BD48" i="126" s="1"/>
  <c r="AZ24" i="127"/>
  <c r="BA24" i="127"/>
  <c r="AY36" i="127"/>
  <c r="G36" i="127" s="1"/>
  <c r="BB36" i="127"/>
  <c r="BD36" i="127" s="1"/>
  <c r="AR45" i="91"/>
  <c r="AS45" i="91" s="1"/>
  <c r="AV45" i="91" s="1"/>
  <c r="F45" i="91" s="1"/>
  <c r="I45" i="91"/>
  <c r="AR18" i="91"/>
  <c r="AS18" i="91" s="1"/>
  <c r="AV18" i="91" s="1"/>
  <c r="F18" i="91" s="1"/>
  <c r="AY18" i="91" s="1"/>
  <c r="G18" i="91" s="1"/>
  <c r="I39" i="91"/>
  <c r="AP33" i="91"/>
  <c r="J33" i="91" s="1"/>
  <c r="AQ33" i="91" s="1"/>
  <c r="AR24" i="90"/>
  <c r="AS24" i="90" s="1"/>
  <c r="AV24" i="90" s="1"/>
  <c r="F24" i="90" s="1"/>
  <c r="AY24" i="90" s="1"/>
  <c r="G24" i="90" s="1"/>
  <c r="AP27" i="88"/>
  <c r="J27" i="88" s="1"/>
  <c r="AQ27" i="88" s="1"/>
  <c r="AR27" i="88" s="1"/>
  <c r="AS27" i="88" s="1"/>
  <c r="AV27" i="88" s="1"/>
  <c r="F27" i="88" s="1"/>
  <c r="AY27" i="88" s="1"/>
  <c r="G27" i="88" s="1"/>
  <c r="BD36" i="88"/>
  <c r="G45" i="87"/>
  <c r="BB24" i="87"/>
  <c r="BD24" i="87" s="1"/>
  <c r="AZ24" i="87"/>
  <c r="AP39" i="87"/>
  <c r="J39" i="87" s="1"/>
  <c r="AQ39" i="87" s="1"/>
  <c r="I39" i="87" s="1"/>
  <c r="AP18" i="87"/>
  <c r="J18" i="87" s="1"/>
  <c r="AQ18" i="87" s="1"/>
  <c r="BD45" i="87"/>
  <c r="I24" i="87"/>
  <c r="AP21" i="85"/>
  <c r="J21" i="85" s="1"/>
  <c r="AQ21" i="85" s="1"/>
  <c r="BD27" i="85"/>
  <c r="I27" i="85"/>
  <c r="AZ39" i="85"/>
  <c r="G36" i="85"/>
  <c r="AP30" i="85"/>
  <c r="J30" i="85" s="1"/>
  <c r="AQ30" i="85" s="1"/>
  <c r="AR30" i="85" s="1"/>
  <c r="AS30" i="85" s="1"/>
  <c r="AV30" i="85" s="1"/>
  <c r="F30" i="85" s="1"/>
  <c r="AY30" i="85" s="1"/>
  <c r="G30" i="85" s="1"/>
  <c r="BA30" i="85" s="1"/>
  <c r="BB39" i="85"/>
  <c r="BD39" i="85" s="1"/>
  <c r="AP48" i="85"/>
  <c r="J48" i="85" s="1"/>
  <c r="AQ48" i="85" s="1"/>
  <c r="AV30" i="93"/>
  <c r="AW30" i="93" s="1"/>
  <c r="AZ30" i="93" s="1"/>
  <c r="F30" i="93" s="1"/>
  <c r="BC30" i="93" s="1"/>
  <c r="G30" i="93" s="1"/>
  <c r="BH36" i="93"/>
  <c r="AT24" i="93"/>
  <c r="J24" i="93" s="1"/>
  <c r="AU24" i="93" s="1"/>
  <c r="AV24" i="93" s="1"/>
  <c r="AW24" i="93" s="1"/>
  <c r="AZ24" i="93" s="1"/>
  <c r="F24" i="93" s="1"/>
  <c r="BC24" i="93" s="1"/>
  <c r="G24" i="93" s="1"/>
  <c r="BE24" i="93" s="1"/>
  <c r="BF24" i="93"/>
  <c r="BH24" i="93" s="1"/>
  <c r="AT27" i="93"/>
  <c r="J27" i="93" s="1"/>
  <c r="AU27" i="93" s="1"/>
  <c r="AT39" i="93"/>
  <c r="J39" i="93" s="1"/>
  <c r="AU39" i="93" s="1"/>
  <c r="I39" i="93" s="1"/>
  <c r="AL21" i="78"/>
  <c r="H21" i="78" s="1"/>
  <c r="AL18" i="78"/>
  <c r="H18" i="78" s="1"/>
  <c r="AZ21" i="107"/>
  <c r="BB42" i="107"/>
  <c r="BD42" i="107" s="1"/>
  <c r="I30" i="107"/>
  <c r="AR30" i="107"/>
  <c r="AS30" i="107" s="1"/>
  <c r="AV30" i="107" s="1"/>
  <c r="F30" i="107" s="1"/>
  <c r="BB45" i="104"/>
  <c r="BD45" i="104" s="1"/>
  <c r="BD48" i="109"/>
  <c r="BE48" i="109"/>
  <c r="BD45" i="109"/>
  <c r="BD21" i="109"/>
  <c r="AV51" i="109"/>
  <c r="AW51" i="109" s="1"/>
  <c r="AZ51" i="109" s="1"/>
  <c r="F51" i="109" s="1"/>
  <c r="BC51" i="109" s="1"/>
  <c r="G51" i="109" s="1"/>
  <c r="I51" i="109"/>
  <c r="BF51" i="109"/>
  <c r="BH51" i="109" s="1"/>
  <c r="BF21" i="109"/>
  <c r="BH21" i="109" s="1"/>
  <c r="BF51" i="113"/>
  <c r="BE30" i="113"/>
  <c r="AV51" i="112"/>
  <c r="AW51" i="112" s="1"/>
  <c r="AZ51" i="112" s="1"/>
  <c r="F51" i="112" s="1"/>
  <c r="I51" i="112"/>
  <c r="BF48" i="111"/>
  <c r="BH48" i="111" s="1"/>
  <c r="I18" i="111"/>
  <c r="AV18" i="111"/>
  <c r="AW18" i="111" s="1"/>
  <c r="AZ18" i="111" s="1"/>
  <c r="F18" i="111" s="1"/>
  <c r="BB51" i="98"/>
  <c r="BD51" i="98" s="1"/>
  <c r="BA27" i="98"/>
  <c r="I33" i="98"/>
  <c r="AR33" i="98"/>
  <c r="AS33" i="98" s="1"/>
  <c r="AV33" i="98" s="1"/>
  <c r="F33" i="98" s="1"/>
  <c r="BB27" i="98"/>
  <c r="BD27" i="98" s="1"/>
  <c r="I39" i="98"/>
  <c r="AR39" i="98"/>
  <c r="AS39" i="98" s="1"/>
  <c r="AV39" i="98" s="1"/>
  <c r="F39" i="98" s="1"/>
  <c r="AY39" i="98" s="1"/>
  <c r="G39" i="98" s="1"/>
  <c r="BE30" i="119"/>
  <c r="BD30" i="119"/>
  <c r="BE18" i="119"/>
  <c r="BD18" i="119"/>
  <c r="BC39" i="120"/>
  <c r="G39" i="120" s="1"/>
  <c r="BF39" i="120"/>
  <c r="BH39" i="120" s="1"/>
  <c r="BC33" i="121"/>
  <c r="G33" i="121" s="1"/>
  <c r="BF33" i="121"/>
  <c r="BH33" i="121" s="1"/>
  <c r="BE42" i="121"/>
  <c r="BD42" i="121"/>
  <c r="BE36" i="121"/>
  <c r="BD36" i="121"/>
  <c r="BC33" i="117"/>
  <c r="G33" i="117" s="1"/>
  <c r="BF33" i="117"/>
  <c r="BH33" i="117" s="1"/>
  <c r="BE39" i="122"/>
  <c r="BD39" i="122"/>
  <c r="BF39" i="122"/>
  <c r="BH39" i="122" s="1"/>
  <c r="BA21" i="118"/>
  <c r="AZ21" i="118"/>
  <c r="AY33" i="118"/>
  <c r="G33" i="118" s="1"/>
  <c r="BB33" i="118"/>
  <c r="BD33" i="118" s="1"/>
  <c r="BB21" i="118"/>
  <c r="BD21" i="118" s="1"/>
  <c r="AY21" i="115"/>
  <c r="G21" i="115" s="1"/>
  <c r="BB21" i="115"/>
  <c r="BD21" i="115" s="1"/>
  <c r="AY18" i="115"/>
  <c r="G18" i="115" s="1"/>
  <c r="BB18" i="115"/>
  <c r="BD18" i="115" s="1"/>
  <c r="AY51" i="116"/>
  <c r="G51" i="116" s="1"/>
  <c r="BB51" i="116"/>
  <c r="BD51" i="116" s="1"/>
  <c r="BA27" i="116"/>
  <c r="AZ27" i="116"/>
  <c r="AZ48" i="125"/>
  <c r="BA48" i="125"/>
  <c r="AZ42" i="125"/>
  <c r="BA42" i="125"/>
  <c r="BB42" i="125"/>
  <c r="BD42" i="125" s="1"/>
  <c r="BB48" i="125"/>
  <c r="BD48" i="125" s="1"/>
  <c r="AY24" i="125"/>
  <c r="G24" i="125" s="1"/>
  <c r="BB24" i="125"/>
  <c r="BD24" i="125" s="1"/>
  <c r="BA51" i="125"/>
  <c r="AZ51" i="125"/>
  <c r="BB51" i="125"/>
  <c r="BD51" i="125" s="1"/>
  <c r="AY24" i="126"/>
  <c r="G24" i="126" s="1"/>
  <c r="BB24" i="126"/>
  <c r="BD24" i="126" s="1"/>
  <c r="AZ30" i="126"/>
  <c r="BA30" i="126"/>
  <c r="BB30" i="126"/>
  <c r="BD30" i="126" s="1"/>
  <c r="AZ51" i="126"/>
  <c r="BA51" i="126"/>
  <c r="BA33" i="126"/>
  <c r="AZ33" i="126"/>
  <c r="AY45" i="127"/>
  <c r="G45" i="127" s="1"/>
  <c r="BB45" i="127"/>
  <c r="BD45" i="127" s="1"/>
  <c r="BA24" i="128"/>
  <c r="AZ24" i="128"/>
  <c r="BB24" i="128"/>
  <c r="BD24" i="128" s="1"/>
  <c r="AY18" i="128"/>
  <c r="G18" i="128" s="1"/>
  <c r="BB18" i="128"/>
  <c r="BD18" i="128" s="1"/>
  <c r="AY27" i="123"/>
  <c r="G27" i="123" s="1"/>
  <c r="BB27" i="123"/>
  <c r="BD27" i="123" s="1"/>
  <c r="BA39" i="123"/>
  <c r="AZ39" i="123"/>
  <c r="BA24" i="123"/>
  <c r="AZ24" i="123"/>
  <c r="AY42" i="123"/>
  <c r="G42" i="123" s="1"/>
  <c r="BB42" i="123"/>
  <c r="BD42" i="123" s="1"/>
  <c r="BA51" i="123"/>
  <c r="AZ51" i="123"/>
  <c r="BB24" i="123"/>
  <c r="BD24" i="123" s="1"/>
  <c r="BB51" i="123"/>
  <c r="BD51" i="123" s="1"/>
  <c r="BA30" i="123"/>
  <c r="AZ30" i="123"/>
  <c r="BA48" i="123"/>
  <c r="AZ48" i="123"/>
  <c r="AY36" i="123"/>
  <c r="G36" i="123" s="1"/>
  <c r="BB36" i="123"/>
  <c r="BD36" i="123" s="1"/>
  <c r="BB30" i="123"/>
  <c r="BD30" i="123" s="1"/>
  <c r="I48" i="81"/>
  <c r="AR48" i="81"/>
  <c r="AS48" i="81" s="1"/>
  <c r="AV48" i="81" s="1"/>
  <c r="F48" i="81" s="1"/>
  <c r="AY48" i="81" s="1"/>
  <c r="G48" i="81" s="1"/>
  <c r="I51" i="81"/>
  <c r="AR51" i="81"/>
  <c r="AS51" i="81" s="1"/>
  <c r="AV51" i="81" s="1"/>
  <c r="F51" i="81" s="1"/>
  <c r="AY51" i="81" s="1"/>
  <c r="G51" i="81" s="1"/>
  <c r="AV33" i="112"/>
  <c r="AW33" i="112" s="1"/>
  <c r="AZ33" i="112" s="1"/>
  <c r="F33" i="112" s="1"/>
  <c r="BC33" i="112" s="1"/>
  <c r="G33" i="112" s="1"/>
  <c r="I33" i="112"/>
  <c r="BC45" i="78"/>
  <c r="AL36" i="78"/>
  <c r="H36" i="78" s="1"/>
  <c r="I42" i="85"/>
  <c r="BB21" i="87"/>
  <c r="BD21" i="87" s="1"/>
  <c r="BB39" i="91"/>
  <c r="BD39" i="91" s="1"/>
  <c r="I24" i="93"/>
  <c r="AV39" i="93"/>
  <c r="AW39" i="93" s="1"/>
  <c r="AZ39" i="93" s="1"/>
  <c r="F39" i="93" s="1"/>
  <c r="BC39" i="93" s="1"/>
  <c r="G39" i="93" s="1"/>
  <c r="BD39" i="93" s="1"/>
  <c r="AV51" i="93"/>
  <c r="AW51" i="93" s="1"/>
  <c r="AZ51" i="93" s="1"/>
  <c r="F51" i="93" s="1"/>
  <c r="BC51" i="93" s="1"/>
  <c r="G51" i="93" s="1"/>
  <c r="AV51" i="94"/>
  <c r="AW51" i="94" s="1"/>
  <c r="AZ51" i="94" s="1"/>
  <c r="F51" i="94" s="1"/>
  <c r="BC51" i="94" s="1"/>
  <c r="G51" i="94" s="1"/>
  <c r="BD51" i="94" s="1"/>
  <c r="AP30" i="87"/>
  <c r="J30" i="87" s="1"/>
  <c r="AQ30" i="87" s="1"/>
  <c r="AP33" i="90"/>
  <c r="J33" i="90" s="1"/>
  <c r="AQ33" i="90" s="1"/>
  <c r="I33" i="90" s="1"/>
  <c r="AZ36" i="98"/>
  <c r="BH30" i="113"/>
  <c r="BF33" i="109"/>
  <c r="BH33" i="109" s="1"/>
  <c r="I42" i="104"/>
  <c r="BB42" i="104"/>
  <c r="BD42" i="104" s="1"/>
  <c r="AR42" i="104"/>
  <c r="AS42" i="104" s="1"/>
  <c r="AV42" i="104" s="1"/>
  <c r="F42" i="104" s="1"/>
  <c r="AY42" i="104" s="1"/>
  <c r="G42" i="104" s="1"/>
  <c r="I30" i="104"/>
  <c r="AR30" i="104"/>
  <c r="AS30" i="104" s="1"/>
  <c r="AV30" i="104" s="1"/>
  <c r="F30" i="104" s="1"/>
  <c r="AT21" i="94"/>
  <c r="J21" i="94" s="1"/>
  <c r="AU21" i="94" s="1"/>
  <c r="BF18" i="113"/>
  <c r="I30" i="100"/>
  <c r="AR30" i="100"/>
  <c r="AS30" i="100" s="1"/>
  <c r="AV30" i="100" s="1"/>
  <c r="F30" i="100" s="1"/>
  <c r="AP33" i="87"/>
  <c r="J33" i="87" s="1"/>
  <c r="AQ33" i="87" s="1"/>
  <c r="BF45" i="109"/>
  <c r="BH45" i="109" s="1"/>
  <c r="BC42" i="78"/>
  <c r="BC30" i="78"/>
  <c r="H48" i="81"/>
  <c r="AR21" i="81"/>
  <c r="AS21" i="81" s="1"/>
  <c r="AV21" i="81" s="1"/>
  <c r="F21" i="81" s="1"/>
  <c r="AY21" i="81" s="1"/>
  <c r="G21" i="81" s="1"/>
  <c r="I36" i="85"/>
  <c r="I21" i="87"/>
  <c r="I27" i="88"/>
  <c r="I33" i="88"/>
  <c r="AP27" i="91"/>
  <c r="J27" i="91" s="1"/>
  <c r="AQ27" i="91" s="1"/>
  <c r="AR48" i="91"/>
  <c r="AS48" i="91" s="1"/>
  <c r="AV48" i="91" s="1"/>
  <c r="F48" i="91" s="1"/>
  <c r="BF30" i="93"/>
  <c r="BH30" i="93" s="1"/>
  <c r="AT18" i="93"/>
  <c r="J18" i="93" s="1"/>
  <c r="AU18" i="93" s="1"/>
  <c r="AP33" i="81"/>
  <c r="J33" i="81" s="1"/>
  <c r="AQ33" i="81" s="1"/>
  <c r="I33" i="81" s="1"/>
  <c r="AP51" i="85"/>
  <c r="J51" i="85" s="1"/>
  <c r="AQ51" i="85" s="1"/>
  <c r="I51" i="85" s="1"/>
  <c r="AZ39" i="104"/>
  <c r="BH18" i="113"/>
  <c r="I18" i="107"/>
  <c r="AR18" i="107"/>
  <c r="AS18" i="107" s="1"/>
  <c r="AV18" i="107" s="1"/>
  <c r="F18" i="107" s="1"/>
  <c r="I24" i="111"/>
  <c r="AV24" i="111"/>
  <c r="AW24" i="111" s="1"/>
  <c r="AZ24" i="111" s="1"/>
  <c r="F24" i="111" s="1"/>
  <c r="BB36" i="98"/>
  <c r="BD36" i="98" s="1"/>
  <c r="AP18" i="81"/>
  <c r="J18" i="81" s="1"/>
  <c r="AQ18" i="81" s="1"/>
  <c r="I39" i="107"/>
  <c r="AR39" i="107"/>
  <c r="AS39" i="107" s="1"/>
  <c r="AV39" i="107" s="1"/>
  <c r="F39" i="107" s="1"/>
  <c r="AR39" i="108"/>
  <c r="AS39" i="108" s="1"/>
  <c r="AV39" i="108" s="1"/>
  <c r="F39" i="108" s="1"/>
  <c r="AY39" i="108" s="1"/>
  <c r="G39" i="108" s="1"/>
  <c r="I39" i="108"/>
  <c r="BB39" i="108"/>
  <c r="BD39" i="108" s="1"/>
  <c r="BC51" i="78"/>
  <c r="AL39" i="78"/>
  <c r="H39" i="78" s="1"/>
  <c r="I51" i="88"/>
  <c r="BB42" i="90"/>
  <c r="BD42" i="90" s="1"/>
  <c r="I42" i="94"/>
  <c r="AT18" i="94"/>
  <c r="J18" i="94" s="1"/>
  <c r="AU18" i="94" s="1"/>
  <c r="AP48" i="88"/>
  <c r="J48" i="88" s="1"/>
  <c r="AQ48" i="88" s="1"/>
  <c r="I48" i="88" s="1"/>
  <c r="BB39" i="104"/>
  <c r="BD39" i="104" s="1"/>
  <c r="BA45" i="107"/>
  <c r="BF27" i="112"/>
  <c r="BH27" i="112" s="1"/>
  <c r="AR45" i="108"/>
  <c r="AS45" i="108" s="1"/>
  <c r="AV45" i="108" s="1"/>
  <c r="F45" i="108" s="1"/>
  <c r="I45" i="108"/>
  <c r="AT21" i="93"/>
  <c r="J21" i="93" s="1"/>
  <c r="AU21" i="93" s="1"/>
  <c r="AV39" i="112"/>
  <c r="AW39" i="112" s="1"/>
  <c r="AZ39" i="112" s="1"/>
  <c r="F39" i="112" s="1"/>
  <c r="BC39" i="112" s="1"/>
  <c r="G39" i="112" s="1"/>
  <c r="I39" i="112"/>
  <c r="BA42" i="108"/>
  <c r="AZ42" i="108"/>
  <c r="AR24" i="100"/>
  <c r="AS24" i="100" s="1"/>
  <c r="AV24" i="100" s="1"/>
  <c r="F24" i="100" s="1"/>
  <c r="AY24" i="100" s="1"/>
  <c r="G24" i="100" s="1"/>
  <c r="AZ30" i="108"/>
  <c r="BA30" i="108"/>
  <c r="BB45" i="107"/>
  <c r="BD45" i="107" s="1"/>
  <c r="AR33" i="107"/>
  <c r="AS33" i="107" s="1"/>
  <c r="AV33" i="107" s="1"/>
  <c r="F33" i="107" s="1"/>
  <c r="I33" i="107"/>
  <c r="BB42" i="106"/>
  <c r="BD42" i="106" s="1"/>
  <c r="BB33" i="104"/>
  <c r="BD33" i="104" s="1"/>
  <c r="I48" i="104"/>
  <c r="AR48" i="104"/>
  <c r="AS48" i="104" s="1"/>
  <c r="AV48" i="104" s="1"/>
  <c r="F48" i="104" s="1"/>
  <c r="AR36" i="104"/>
  <c r="AS36" i="104" s="1"/>
  <c r="AV36" i="104" s="1"/>
  <c r="F36" i="104" s="1"/>
  <c r="I36" i="104"/>
  <c r="I24" i="104"/>
  <c r="AR24" i="104"/>
  <c r="AS24" i="104" s="1"/>
  <c r="AV24" i="104" s="1"/>
  <c r="F24" i="104" s="1"/>
  <c r="I24" i="108"/>
  <c r="AR24" i="108"/>
  <c r="AS24" i="108" s="1"/>
  <c r="AV24" i="108" s="1"/>
  <c r="F24" i="108" s="1"/>
  <c r="AR48" i="108"/>
  <c r="AS48" i="108" s="1"/>
  <c r="AV48" i="108" s="1"/>
  <c r="F48" i="108" s="1"/>
  <c r="I48" i="108"/>
  <c r="I18" i="108"/>
  <c r="AR18" i="108"/>
  <c r="AS18" i="108" s="1"/>
  <c r="AV18" i="108" s="1"/>
  <c r="F18" i="108" s="1"/>
  <c r="AV39" i="109"/>
  <c r="AW39" i="109" s="1"/>
  <c r="AZ39" i="109" s="1"/>
  <c r="F39" i="109" s="1"/>
  <c r="I39" i="109"/>
  <c r="AV27" i="109"/>
  <c r="AW27" i="109" s="1"/>
  <c r="AZ27" i="109" s="1"/>
  <c r="F27" i="109" s="1"/>
  <c r="I27" i="109"/>
  <c r="BF24" i="109"/>
  <c r="BH24" i="109" s="1"/>
  <c r="AV18" i="109"/>
  <c r="AW18" i="109" s="1"/>
  <c r="AZ18" i="109" s="1"/>
  <c r="F18" i="109" s="1"/>
  <c r="I18" i="109"/>
  <c r="BH51" i="113"/>
  <c r="BC33" i="113"/>
  <c r="G33" i="113" s="1"/>
  <c r="BD33" i="113" s="1"/>
  <c r="BF33" i="113"/>
  <c r="BH33" i="113" s="1"/>
  <c r="BC21" i="113"/>
  <c r="G21" i="113" s="1"/>
  <c r="BD21" i="113" s="1"/>
  <c r="BF21" i="113"/>
  <c r="BH21" i="113" s="1"/>
  <c r="BF36" i="113"/>
  <c r="BH36" i="113" s="1"/>
  <c r="AV42" i="112"/>
  <c r="AW42" i="112" s="1"/>
  <c r="AZ42" i="112" s="1"/>
  <c r="F42" i="112" s="1"/>
  <c r="I42" i="112"/>
  <c r="BF45" i="111"/>
  <c r="BH45" i="111" s="1"/>
  <c r="I30" i="111"/>
  <c r="AV30" i="111"/>
  <c r="AW30" i="111" s="1"/>
  <c r="AZ30" i="111" s="1"/>
  <c r="F30" i="111" s="1"/>
  <c r="I24" i="98"/>
  <c r="AR24" i="98"/>
  <c r="AS24" i="98" s="1"/>
  <c r="AV24" i="98" s="1"/>
  <c r="F24" i="98" s="1"/>
  <c r="AY24" i="98" s="1"/>
  <c r="G24" i="98" s="1"/>
  <c r="AR48" i="98"/>
  <c r="AS48" i="98" s="1"/>
  <c r="AV48" i="98" s="1"/>
  <c r="F48" i="98" s="1"/>
  <c r="I48" i="98"/>
  <c r="AY42" i="98"/>
  <c r="G42" i="98" s="1"/>
  <c r="BB42" i="98"/>
  <c r="BD42" i="98" s="1"/>
  <c r="I42" i="100"/>
  <c r="AR42" i="100"/>
  <c r="AS42" i="100" s="1"/>
  <c r="AV42" i="100" s="1"/>
  <c r="F42" i="100" s="1"/>
  <c r="AY42" i="100" s="1"/>
  <c r="G42" i="100" s="1"/>
  <c r="I39" i="100"/>
  <c r="AR39" i="100"/>
  <c r="AS39" i="100" s="1"/>
  <c r="AV39" i="100" s="1"/>
  <c r="F39" i="100" s="1"/>
  <c r="I27" i="100"/>
  <c r="AR27" i="100"/>
  <c r="AS27" i="100" s="1"/>
  <c r="AV27" i="100" s="1"/>
  <c r="F27" i="100" s="1"/>
  <c r="AY27" i="100" s="1"/>
  <c r="G27" i="100" s="1"/>
  <c r="BB27" i="100"/>
  <c r="BD27" i="100" s="1"/>
  <c r="I18" i="100"/>
  <c r="AR18" i="100"/>
  <c r="AS18" i="100" s="1"/>
  <c r="AV18" i="100" s="1"/>
  <c r="F18" i="100" s="1"/>
  <c r="AY18" i="100" s="1"/>
  <c r="G18" i="100" s="1"/>
  <c r="BB36" i="103"/>
  <c r="BD36" i="103" s="1"/>
  <c r="BB45" i="103"/>
  <c r="BD45" i="103" s="1"/>
  <c r="BB21" i="103"/>
  <c r="BD21" i="103" s="1"/>
  <c r="BB39" i="101"/>
  <c r="BD39" i="101" s="1"/>
  <c r="BC39" i="113"/>
  <c r="G39" i="113" s="1"/>
  <c r="BF39" i="113"/>
  <c r="BH39" i="113" s="1"/>
  <c r="BD27" i="113"/>
  <c r="BE27" i="113"/>
  <c r="BD18" i="113"/>
  <c r="BE18" i="113"/>
  <c r="BD42" i="113"/>
  <c r="BE42" i="113"/>
  <c r="BF27" i="113"/>
  <c r="BH27" i="113" s="1"/>
  <c r="BC24" i="113"/>
  <c r="G24" i="113" s="1"/>
  <c r="BF24" i="113"/>
  <c r="BH24" i="113" s="1"/>
  <c r="BD36" i="113"/>
  <c r="BE36" i="113"/>
  <c r="BD45" i="113"/>
  <c r="BE45" i="113"/>
  <c r="BD51" i="113"/>
  <c r="BE51" i="113"/>
  <c r="BF45" i="113"/>
  <c r="BH45" i="113" s="1"/>
  <c r="BE48" i="112"/>
  <c r="BD48" i="112"/>
  <c r="BF48" i="112"/>
  <c r="BH48" i="112" s="1"/>
  <c r="I33" i="111"/>
  <c r="AV33" i="111"/>
  <c r="AW33" i="111" s="1"/>
  <c r="AZ33" i="111" s="1"/>
  <c r="F33" i="111" s="1"/>
  <c r="BC33" i="111" s="1"/>
  <c r="G33" i="111" s="1"/>
  <c r="I36" i="111"/>
  <c r="AV36" i="111"/>
  <c r="AW36" i="111" s="1"/>
  <c r="AZ36" i="111" s="1"/>
  <c r="F36" i="111" s="1"/>
  <c r="BC36" i="111" s="1"/>
  <c r="G36" i="111" s="1"/>
  <c r="BE42" i="111"/>
  <c r="BD42" i="111"/>
  <c r="BF42" i="111"/>
  <c r="BH42" i="111" s="1"/>
  <c r="BF39" i="111"/>
  <c r="BH39" i="111" s="1"/>
  <c r="BE48" i="111"/>
  <c r="BD48" i="111"/>
  <c r="BE39" i="111"/>
  <c r="BD39" i="111"/>
  <c r="I51" i="111"/>
  <c r="AV51" i="111"/>
  <c r="AW51" i="111" s="1"/>
  <c r="AZ51" i="111" s="1"/>
  <c r="F51" i="111" s="1"/>
  <c r="BE45" i="111"/>
  <c r="BD45" i="111"/>
  <c r="I39" i="110"/>
  <c r="AV39" i="110"/>
  <c r="AW39" i="110" s="1"/>
  <c r="AZ39" i="110" s="1"/>
  <c r="F39" i="110" s="1"/>
  <c r="BC39" i="110" s="1"/>
  <c r="G39" i="110" s="1"/>
  <c r="I30" i="110"/>
  <c r="AV30" i="110"/>
  <c r="AW30" i="110" s="1"/>
  <c r="AZ30" i="110" s="1"/>
  <c r="F30" i="110" s="1"/>
  <c r="BC30" i="110" s="1"/>
  <c r="G30" i="110" s="1"/>
  <c r="I27" i="110"/>
  <c r="AV27" i="110"/>
  <c r="AW27" i="110" s="1"/>
  <c r="AZ27" i="110" s="1"/>
  <c r="F27" i="110" s="1"/>
  <c r="I21" i="110"/>
  <c r="AV21" i="110"/>
  <c r="AW21" i="110" s="1"/>
  <c r="AZ21" i="110" s="1"/>
  <c r="F21" i="110" s="1"/>
  <c r="BC21" i="110" s="1"/>
  <c r="G21" i="110" s="1"/>
  <c r="I33" i="110"/>
  <c r="AV33" i="110"/>
  <c r="AW33" i="110" s="1"/>
  <c r="AZ33" i="110" s="1"/>
  <c r="F33" i="110" s="1"/>
  <c r="BC33" i="110" s="1"/>
  <c r="G33" i="110" s="1"/>
  <c r="I18" i="110"/>
  <c r="AV18" i="110"/>
  <c r="AW18" i="110" s="1"/>
  <c r="AZ18" i="110" s="1"/>
  <c r="F18" i="110" s="1"/>
  <c r="BE45" i="110"/>
  <c r="BD45" i="110"/>
  <c r="I48" i="110"/>
  <c r="AV48" i="110"/>
  <c r="AW48" i="110" s="1"/>
  <c r="AZ48" i="110" s="1"/>
  <c r="F48" i="110" s="1"/>
  <c r="I24" i="110"/>
  <c r="AV24" i="110"/>
  <c r="AW24" i="110" s="1"/>
  <c r="AZ24" i="110" s="1"/>
  <c r="F24" i="110" s="1"/>
  <c r="I51" i="110"/>
  <c r="AV51" i="110"/>
  <c r="AW51" i="110" s="1"/>
  <c r="AZ51" i="110" s="1"/>
  <c r="F51" i="110" s="1"/>
  <c r="BC51" i="110" s="1"/>
  <c r="G51" i="110" s="1"/>
  <c r="I42" i="110"/>
  <c r="AV42" i="110"/>
  <c r="AW42" i="110" s="1"/>
  <c r="AZ42" i="110" s="1"/>
  <c r="F42" i="110" s="1"/>
  <c r="I36" i="110"/>
  <c r="AV36" i="110"/>
  <c r="AW36" i="110" s="1"/>
  <c r="AZ36" i="110" s="1"/>
  <c r="F36" i="110" s="1"/>
  <c r="BC36" i="110" s="1"/>
  <c r="G36" i="110" s="1"/>
  <c r="BF45" i="110"/>
  <c r="BH45" i="110" s="1"/>
  <c r="BA27" i="107"/>
  <c r="AZ27" i="107"/>
  <c r="BB27" i="107"/>
  <c r="BD27" i="107" s="1"/>
  <c r="BB39" i="106"/>
  <c r="BD39" i="106" s="1"/>
  <c r="AY51" i="106"/>
  <c r="G51" i="106" s="1"/>
  <c r="BB51" i="106"/>
  <c r="BD51" i="106" s="1"/>
  <c r="AZ30" i="106"/>
  <c r="BA30" i="106"/>
  <c r="BA36" i="106"/>
  <c r="AZ36" i="106"/>
  <c r="BB36" i="106"/>
  <c r="BD36" i="106" s="1"/>
  <c r="AY48" i="106"/>
  <c r="G48" i="106" s="1"/>
  <c r="BB48" i="106"/>
  <c r="BD48" i="106" s="1"/>
  <c r="AZ42" i="106"/>
  <c r="BA42" i="106"/>
  <c r="AZ24" i="106"/>
  <c r="BA24" i="106"/>
  <c r="BA39" i="106"/>
  <c r="AZ39" i="106"/>
  <c r="AZ27" i="106"/>
  <c r="BA27" i="106"/>
  <c r="BB30" i="106"/>
  <c r="BD30" i="106" s="1"/>
  <c r="BA42" i="103"/>
  <c r="AZ42" i="103"/>
  <c r="I27" i="103"/>
  <c r="AR27" i="103"/>
  <c r="AS27" i="103" s="1"/>
  <c r="AV27" i="103" s="1"/>
  <c r="F27" i="103" s="1"/>
  <c r="AY27" i="103" s="1"/>
  <c r="G27" i="103" s="1"/>
  <c r="BB42" i="103"/>
  <c r="BD42" i="103" s="1"/>
  <c r="BB18" i="103"/>
  <c r="BD18" i="103" s="1"/>
  <c r="BA39" i="103"/>
  <c r="AZ39" i="103"/>
  <c r="I51" i="103"/>
  <c r="AR51" i="103"/>
  <c r="AS51" i="103" s="1"/>
  <c r="AV51" i="103" s="1"/>
  <c r="F51" i="103" s="1"/>
  <c r="AY51" i="103" s="1"/>
  <c r="G51" i="103" s="1"/>
  <c r="BA30" i="103"/>
  <c r="AZ30" i="103"/>
  <c r="BA45" i="103"/>
  <c r="AZ45" i="103"/>
  <c r="BA21" i="103"/>
  <c r="AZ21" i="103"/>
  <c r="BA33" i="103"/>
  <c r="AZ33" i="103"/>
  <c r="BA36" i="103"/>
  <c r="AZ36" i="103"/>
  <c r="I48" i="103"/>
  <c r="AR48" i="103"/>
  <c r="AS48" i="103" s="1"/>
  <c r="AV48" i="103" s="1"/>
  <c r="F48" i="103" s="1"/>
  <c r="AY48" i="103" s="1"/>
  <c r="G48" i="103" s="1"/>
  <c r="BA18" i="103"/>
  <c r="AZ18" i="103"/>
  <c r="I24" i="103"/>
  <c r="AR24" i="103"/>
  <c r="AS24" i="103" s="1"/>
  <c r="AV24" i="103" s="1"/>
  <c r="F24" i="103" s="1"/>
  <c r="BB30" i="103"/>
  <c r="BD30" i="103" s="1"/>
  <c r="BB39" i="103"/>
  <c r="BD39" i="103" s="1"/>
  <c r="I21" i="101"/>
  <c r="AR21" i="101"/>
  <c r="AS21" i="101" s="1"/>
  <c r="AV21" i="101" s="1"/>
  <c r="F21" i="101" s="1"/>
  <c r="AY21" i="101" s="1"/>
  <c r="G21" i="101" s="1"/>
  <c r="I45" i="101"/>
  <c r="AR45" i="101"/>
  <c r="AS45" i="101" s="1"/>
  <c r="AV45" i="101" s="1"/>
  <c r="F45" i="101" s="1"/>
  <c r="AY45" i="101" s="1"/>
  <c r="G45" i="101" s="1"/>
  <c r="I18" i="101"/>
  <c r="AR18" i="101"/>
  <c r="AS18" i="101" s="1"/>
  <c r="AV18" i="101" s="1"/>
  <c r="F18" i="101" s="1"/>
  <c r="AY18" i="101" s="1"/>
  <c r="G18" i="101" s="1"/>
  <c r="BB33" i="101"/>
  <c r="BD33" i="101" s="1"/>
  <c r="BA33" i="101"/>
  <c r="AZ33" i="101"/>
  <c r="BA30" i="101"/>
  <c r="AZ30" i="101"/>
  <c r="I42" i="101"/>
  <c r="AR42" i="101"/>
  <c r="AS42" i="101" s="1"/>
  <c r="AV42" i="101" s="1"/>
  <c r="F42" i="101" s="1"/>
  <c r="AY42" i="101" s="1"/>
  <c r="G42" i="101" s="1"/>
  <c r="BB48" i="101"/>
  <c r="BD48" i="101" s="1"/>
  <c r="BA51" i="101"/>
  <c r="AZ51" i="101"/>
  <c r="I24" i="101"/>
  <c r="AR24" i="101"/>
  <c r="AS24" i="101" s="1"/>
  <c r="AV24" i="101" s="1"/>
  <c r="F24" i="101" s="1"/>
  <c r="AY24" i="101" s="1"/>
  <c r="G24" i="101" s="1"/>
  <c r="BA48" i="101"/>
  <c r="AZ48" i="101"/>
  <c r="I36" i="101"/>
  <c r="AR36" i="101"/>
  <c r="AS36" i="101" s="1"/>
  <c r="AV36" i="101" s="1"/>
  <c r="F36" i="101" s="1"/>
  <c r="BB30" i="101"/>
  <c r="BD30" i="101" s="1"/>
  <c r="BA27" i="101"/>
  <c r="AZ27" i="101"/>
  <c r="BA39" i="101"/>
  <c r="AZ39" i="101"/>
  <c r="BB45" i="101"/>
  <c r="BD45" i="101" s="1"/>
  <c r="BA36" i="100"/>
  <c r="AZ36" i="100"/>
  <c r="BA48" i="100"/>
  <c r="AZ48" i="100"/>
  <c r="BB36" i="100"/>
  <c r="BD36" i="100" s="1"/>
  <c r="BB48" i="100"/>
  <c r="BD48" i="100" s="1"/>
  <c r="I18" i="98"/>
  <c r="AR18" i="98"/>
  <c r="AS18" i="98" s="1"/>
  <c r="AV18" i="98" s="1"/>
  <c r="F18" i="98" s="1"/>
  <c r="AY18" i="98" s="1"/>
  <c r="G18" i="98" s="1"/>
  <c r="AR45" i="85"/>
  <c r="AS45" i="85" s="1"/>
  <c r="AV45" i="85" s="1"/>
  <c r="F45" i="85" s="1"/>
  <c r="AY45" i="85" s="1"/>
  <c r="G45" i="85" s="1"/>
  <c r="AZ33" i="85"/>
  <c r="AP24" i="85"/>
  <c r="J24" i="85" s="1"/>
  <c r="AQ24" i="85" s="1"/>
  <c r="BB33" i="85"/>
  <c r="AY45" i="91"/>
  <c r="G45" i="91" s="1"/>
  <c r="AZ45" i="91" s="1"/>
  <c r="BB45" i="91"/>
  <c r="BD45" i="91" s="1"/>
  <c r="AP42" i="91"/>
  <c r="J42" i="91" s="1"/>
  <c r="AQ42" i="91" s="1"/>
  <c r="AR30" i="91"/>
  <c r="AS30" i="91" s="1"/>
  <c r="AV30" i="91" s="1"/>
  <c r="F30" i="91" s="1"/>
  <c r="AY30" i="91" s="1"/>
  <c r="G30" i="91" s="1"/>
  <c r="AZ30" i="91" s="1"/>
  <c r="H42" i="91"/>
  <c r="AP36" i="91"/>
  <c r="J36" i="91" s="1"/>
  <c r="AQ36" i="91" s="1"/>
  <c r="AR24" i="91"/>
  <c r="AS24" i="91" s="1"/>
  <c r="AV24" i="91" s="1"/>
  <c r="F24" i="91" s="1"/>
  <c r="AY24" i="91" s="1"/>
  <c r="G24" i="91" s="1"/>
  <c r="BA24" i="91" s="1"/>
  <c r="AP21" i="91"/>
  <c r="J21" i="91" s="1"/>
  <c r="AQ21" i="91" s="1"/>
  <c r="BB24" i="90"/>
  <c r="BD24" i="90" s="1"/>
  <c r="AP39" i="90"/>
  <c r="J39" i="90" s="1"/>
  <c r="AQ39" i="90" s="1"/>
  <c r="AR48" i="90"/>
  <c r="AS48" i="90" s="1"/>
  <c r="AV48" i="90" s="1"/>
  <c r="F48" i="90" s="1"/>
  <c r="AY48" i="90" s="1"/>
  <c r="G48" i="90" s="1"/>
  <c r="BA48" i="90" s="1"/>
  <c r="AP21" i="90"/>
  <c r="J21" i="90" s="1"/>
  <c r="AQ21" i="90" s="1"/>
  <c r="AP45" i="90"/>
  <c r="J45" i="90" s="1"/>
  <c r="AQ45" i="90" s="1"/>
  <c r="AP27" i="90"/>
  <c r="J27" i="90" s="1"/>
  <c r="AQ27" i="90" s="1"/>
  <c r="AP51" i="90"/>
  <c r="J51" i="90" s="1"/>
  <c r="AQ51" i="90" s="1"/>
  <c r="AP18" i="90"/>
  <c r="J18" i="90" s="1"/>
  <c r="AQ18" i="90" s="1"/>
  <c r="BB21" i="88"/>
  <c r="BD21" i="88" s="1"/>
  <c r="AZ51" i="88"/>
  <c r="AP24" i="88"/>
  <c r="J24" i="88" s="1"/>
  <c r="AQ24" i="88" s="1"/>
  <c r="BB27" i="88"/>
  <c r="BD27" i="88" s="1"/>
  <c r="BB51" i="88"/>
  <c r="BD51" i="88" s="1"/>
  <c r="AP45" i="88"/>
  <c r="J45" i="88" s="1"/>
  <c r="AQ45" i="88" s="1"/>
  <c r="AP18" i="88"/>
  <c r="J18" i="88" s="1"/>
  <c r="AQ18" i="88" s="1"/>
  <c r="BB48" i="87"/>
  <c r="BD48" i="87" s="1"/>
  <c r="I48" i="87"/>
  <c r="AZ48" i="87"/>
  <c r="AP42" i="87"/>
  <c r="J42" i="87" s="1"/>
  <c r="AQ42" i="87" s="1"/>
  <c r="AP36" i="87"/>
  <c r="J36" i="87" s="1"/>
  <c r="AQ36" i="87" s="1"/>
  <c r="I45" i="81"/>
  <c r="AR45" i="81"/>
  <c r="AS45" i="81" s="1"/>
  <c r="AV45" i="81" s="1"/>
  <c r="F45" i="81" s="1"/>
  <c r="AY45" i="81" s="1"/>
  <c r="G45" i="81" s="1"/>
  <c r="BA45" i="81" s="1"/>
  <c r="AR36" i="81"/>
  <c r="AS36" i="81" s="1"/>
  <c r="AV36" i="81" s="1"/>
  <c r="F36" i="81" s="1"/>
  <c r="AY36" i="81" s="1"/>
  <c r="G36" i="81" s="1"/>
  <c r="BA36" i="81" s="1"/>
  <c r="AR33" i="81"/>
  <c r="AS33" i="81" s="1"/>
  <c r="AV33" i="81" s="1"/>
  <c r="F33" i="81" s="1"/>
  <c r="AY33" i="81" s="1"/>
  <c r="G33" i="81" s="1"/>
  <c r="BA33" i="81" s="1"/>
  <c r="AP30" i="81"/>
  <c r="J30" i="81" s="1"/>
  <c r="AQ30" i="81" s="1"/>
  <c r="BF51" i="93"/>
  <c r="BH51" i="93" s="1"/>
  <c r="AV45" i="96"/>
  <c r="AW45" i="96" s="1"/>
  <c r="AZ45" i="96" s="1"/>
  <c r="F45" i="96" s="1"/>
  <c r="BC45" i="96" s="1"/>
  <c r="G45" i="96" s="1"/>
  <c r="AT42" i="96"/>
  <c r="J42" i="96" s="1"/>
  <c r="AU42" i="96" s="1"/>
  <c r="AV21" i="95"/>
  <c r="AW21" i="95" s="1"/>
  <c r="AZ21" i="95" s="1"/>
  <c r="F21" i="95" s="1"/>
  <c r="BC21" i="95" s="1"/>
  <c r="G21" i="95" s="1"/>
  <c r="BE21" i="95" s="1"/>
  <c r="BH18" i="95"/>
  <c r="BC24" i="94"/>
  <c r="G24" i="94" s="1"/>
  <c r="BE24" i="94" s="1"/>
  <c r="BF24" i="94"/>
  <c r="BH24" i="94" s="1"/>
  <c r="BE42" i="94"/>
  <c r="BF42" i="94"/>
  <c r="BH42" i="94" s="1"/>
  <c r="AT48" i="94"/>
  <c r="J48" i="94" s="1"/>
  <c r="AU48" i="94" s="1"/>
  <c r="I27" i="97"/>
  <c r="AV27" i="97"/>
  <c r="AW27" i="97" s="1"/>
  <c r="AZ27" i="97" s="1"/>
  <c r="F27" i="97" s="1"/>
  <c r="BC27" i="97" s="1"/>
  <c r="G27" i="97" s="1"/>
  <c r="I51" i="97"/>
  <c r="AV51" i="97"/>
  <c r="AW51" i="97" s="1"/>
  <c r="AZ51" i="97" s="1"/>
  <c r="F51" i="97" s="1"/>
  <c r="BC51" i="97" s="1"/>
  <c r="G51" i="97" s="1"/>
  <c r="I36" i="97"/>
  <c r="AV36" i="97"/>
  <c r="AW36" i="97" s="1"/>
  <c r="AZ36" i="97" s="1"/>
  <c r="F36" i="97" s="1"/>
  <c r="BC36" i="97" s="1"/>
  <c r="G36" i="97" s="1"/>
  <c r="H18" i="97"/>
  <c r="H30" i="97"/>
  <c r="H42" i="97"/>
  <c r="AT18" i="97"/>
  <c r="J18" i="97" s="1"/>
  <c r="AU18" i="97" s="1"/>
  <c r="H21" i="97"/>
  <c r="H33" i="97"/>
  <c r="H45" i="97"/>
  <c r="I48" i="97"/>
  <c r="AV48" i="97"/>
  <c r="AW48" i="97" s="1"/>
  <c r="AZ48" i="97" s="1"/>
  <c r="F48" i="97" s="1"/>
  <c r="BC48" i="97" s="1"/>
  <c r="G48" i="97" s="1"/>
  <c r="I24" i="97"/>
  <c r="AV24" i="97"/>
  <c r="AW24" i="97" s="1"/>
  <c r="AZ24" i="97" s="1"/>
  <c r="F24" i="97" s="1"/>
  <c r="BC24" i="97" s="1"/>
  <c r="G24" i="97" s="1"/>
  <c r="BF27" i="97"/>
  <c r="BH27" i="97" s="1"/>
  <c r="H27" i="97"/>
  <c r="H39" i="97"/>
  <c r="BF51" i="97"/>
  <c r="BH51" i="97" s="1"/>
  <c r="H51" i="97"/>
  <c r="AT39" i="97"/>
  <c r="J39" i="97" s="1"/>
  <c r="AU39" i="97" s="1"/>
  <c r="I21" i="97"/>
  <c r="AV21" i="97"/>
  <c r="AW21" i="97" s="1"/>
  <c r="AZ21" i="97" s="1"/>
  <c r="F21" i="97" s="1"/>
  <c r="BC21" i="97" s="1"/>
  <c r="G21" i="97" s="1"/>
  <c r="AT42" i="97"/>
  <c r="J42" i="97" s="1"/>
  <c r="AU42" i="97" s="1"/>
  <c r="I45" i="97"/>
  <c r="AV45" i="97"/>
  <c r="AW45" i="97" s="1"/>
  <c r="AZ45" i="97" s="1"/>
  <c r="F45" i="97" s="1"/>
  <c r="BC45" i="97" s="1"/>
  <c r="G45" i="97" s="1"/>
  <c r="H24" i="97"/>
  <c r="H36" i="97"/>
  <c r="BF48" i="97"/>
  <c r="BH48" i="97" s="1"/>
  <c r="H48" i="97"/>
  <c r="AT30" i="97"/>
  <c r="J30" i="97" s="1"/>
  <c r="AU30" i="97" s="1"/>
  <c r="AT33" i="97"/>
  <c r="J33" i="97" s="1"/>
  <c r="AU33" i="97" s="1"/>
  <c r="H18" i="96"/>
  <c r="H30" i="96"/>
  <c r="I27" i="96"/>
  <c r="AV27" i="96"/>
  <c r="AW27" i="96" s="1"/>
  <c r="AZ27" i="96" s="1"/>
  <c r="F27" i="96" s="1"/>
  <c r="BC27" i="96" s="1"/>
  <c r="G27" i="96" s="1"/>
  <c r="I36" i="96"/>
  <c r="AV36" i="96"/>
  <c r="AW36" i="96" s="1"/>
  <c r="AZ36" i="96" s="1"/>
  <c r="F36" i="96" s="1"/>
  <c r="BC36" i="96" s="1"/>
  <c r="G36" i="96" s="1"/>
  <c r="I33" i="96"/>
  <c r="AV33" i="96"/>
  <c r="AW33" i="96" s="1"/>
  <c r="AZ33" i="96" s="1"/>
  <c r="F33" i="96" s="1"/>
  <c r="BC33" i="96" s="1"/>
  <c r="G33" i="96" s="1"/>
  <c r="BE51" i="96"/>
  <c r="BD51" i="96"/>
  <c r="BE39" i="96"/>
  <c r="BD39" i="96"/>
  <c r="H21" i="96"/>
  <c r="H33" i="96"/>
  <c r="I48" i="96"/>
  <c r="AV48" i="96"/>
  <c r="AW48" i="96" s="1"/>
  <c r="AZ48" i="96" s="1"/>
  <c r="F48" i="96" s="1"/>
  <c r="BC48" i="96" s="1"/>
  <c r="G48" i="96" s="1"/>
  <c r="AT18" i="96"/>
  <c r="J18" i="96" s="1"/>
  <c r="AU18" i="96" s="1"/>
  <c r="BE45" i="96"/>
  <c r="BD45" i="96"/>
  <c r="BF51" i="96"/>
  <c r="BH51" i="96" s="1"/>
  <c r="BF39" i="96"/>
  <c r="BH39" i="96" s="1"/>
  <c r="H24" i="96"/>
  <c r="H36" i="96"/>
  <c r="AT24" i="96"/>
  <c r="J24" i="96" s="1"/>
  <c r="AU24" i="96" s="1"/>
  <c r="H27" i="96"/>
  <c r="AT21" i="96"/>
  <c r="J21" i="96" s="1"/>
  <c r="AU21" i="96" s="1"/>
  <c r="AT30" i="96"/>
  <c r="J30" i="96" s="1"/>
  <c r="AU30" i="96" s="1"/>
  <c r="I24" i="95"/>
  <c r="AV24" i="95"/>
  <c r="AW24" i="95" s="1"/>
  <c r="AZ24" i="95" s="1"/>
  <c r="F24" i="95" s="1"/>
  <c r="BC24" i="95" s="1"/>
  <c r="G24" i="95" s="1"/>
  <c r="H36" i="95"/>
  <c r="H27" i="95"/>
  <c r="I33" i="95"/>
  <c r="AV33" i="95"/>
  <c r="AW33" i="95" s="1"/>
  <c r="AZ33" i="95" s="1"/>
  <c r="F33" i="95" s="1"/>
  <c r="BC33" i="95" s="1"/>
  <c r="G33" i="95" s="1"/>
  <c r="BE18" i="95"/>
  <c r="BD18" i="95"/>
  <c r="H48" i="95"/>
  <c r="I51" i="95"/>
  <c r="AV51" i="95"/>
  <c r="AW51" i="95" s="1"/>
  <c r="AZ51" i="95" s="1"/>
  <c r="F51" i="95" s="1"/>
  <c r="BC51" i="95" s="1"/>
  <c r="G51" i="95" s="1"/>
  <c r="BF51" i="95"/>
  <c r="BH51" i="95" s="1"/>
  <c r="H51" i="95"/>
  <c r="H30" i="95"/>
  <c r="H42" i="95"/>
  <c r="BD21" i="95"/>
  <c r="AT36" i="95"/>
  <c r="J36" i="95" s="1"/>
  <c r="AU36" i="95" s="1"/>
  <c r="H24" i="95"/>
  <c r="I30" i="95"/>
  <c r="AV30" i="95"/>
  <c r="AW30" i="95" s="1"/>
  <c r="AZ30" i="95" s="1"/>
  <c r="F30" i="95" s="1"/>
  <c r="BC30" i="95" s="1"/>
  <c r="G30" i="95" s="1"/>
  <c r="H39" i="95"/>
  <c r="H33" i="95"/>
  <c r="H45" i="95"/>
  <c r="AT48" i="95"/>
  <c r="J48" i="95" s="1"/>
  <c r="AU48" i="95" s="1"/>
  <c r="AT27" i="95"/>
  <c r="J27" i="95" s="1"/>
  <c r="AU27" i="95" s="1"/>
  <c r="AT39" i="95"/>
  <c r="J39" i="95" s="1"/>
  <c r="AU39" i="95" s="1"/>
  <c r="AT45" i="95"/>
  <c r="J45" i="95" s="1"/>
  <c r="AU45" i="95" s="1"/>
  <c r="AT42" i="95"/>
  <c r="J42" i="95" s="1"/>
  <c r="AU42" i="95" s="1"/>
  <c r="BE51" i="94"/>
  <c r="BE45" i="94"/>
  <c r="BD45" i="94"/>
  <c r="BE36" i="94"/>
  <c r="BD36" i="94"/>
  <c r="BE30" i="94"/>
  <c r="BD30" i="94"/>
  <c r="BF36" i="94"/>
  <c r="BH36" i="94" s="1"/>
  <c r="BF45" i="94"/>
  <c r="BH45" i="94" s="1"/>
  <c r="BF51" i="94"/>
  <c r="BH51" i="94" s="1"/>
  <c r="BD24" i="94"/>
  <c r="BF30" i="94"/>
  <c r="BH30" i="94" s="1"/>
  <c r="BE42" i="93"/>
  <c r="BD42" i="93"/>
  <c r="BE39" i="93"/>
  <c r="BE45" i="93"/>
  <c r="BD45" i="93"/>
  <c r="BF42" i="93"/>
  <c r="BH42" i="93" s="1"/>
  <c r="BF45" i="93"/>
  <c r="BH45" i="93" s="1"/>
  <c r="BE30" i="93"/>
  <c r="BD30" i="93"/>
  <c r="BE51" i="93"/>
  <c r="BD51" i="93"/>
  <c r="I48" i="93"/>
  <c r="AV48" i="93"/>
  <c r="AW48" i="93" s="1"/>
  <c r="AZ48" i="93" s="1"/>
  <c r="F48" i="93" s="1"/>
  <c r="BC48" i="93" s="1"/>
  <c r="G48" i="93" s="1"/>
  <c r="I24" i="92"/>
  <c r="AV24" i="92"/>
  <c r="AW24" i="92" s="1"/>
  <c r="AZ24" i="92" s="1"/>
  <c r="F24" i="92" s="1"/>
  <c r="BC24" i="92" s="1"/>
  <c r="G24" i="92" s="1"/>
  <c r="I27" i="92"/>
  <c r="AV27" i="92"/>
  <c r="AW27" i="92" s="1"/>
  <c r="AZ27" i="92" s="1"/>
  <c r="F27" i="92" s="1"/>
  <c r="BC27" i="92" s="1"/>
  <c r="G27" i="92" s="1"/>
  <c r="I39" i="92"/>
  <c r="AV39" i="92"/>
  <c r="AW39" i="92" s="1"/>
  <c r="AZ39" i="92" s="1"/>
  <c r="F39" i="92" s="1"/>
  <c r="BC39" i="92" s="1"/>
  <c r="G39" i="92" s="1"/>
  <c r="H27" i="92"/>
  <c r="H39" i="92"/>
  <c r="H51" i="92"/>
  <c r="I45" i="92"/>
  <c r="AV45" i="92"/>
  <c r="AW45" i="92" s="1"/>
  <c r="AZ45" i="92" s="1"/>
  <c r="F45" i="92" s="1"/>
  <c r="BC45" i="92" s="1"/>
  <c r="G45" i="92" s="1"/>
  <c r="I21" i="92"/>
  <c r="AV21" i="92"/>
  <c r="AW21" i="92" s="1"/>
  <c r="AZ21" i="92" s="1"/>
  <c r="F21" i="92" s="1"/>
  <c r="BC21" i="92" s="1"/>
  <c r="G21" i="92" s="1"/>
  <c r="H24" i="92"/>
  <c r="H36" i="92"/>
  <c r="H48" i="92"/>
  <c r="I18" i="92"/>
  <c r="AV18" i="92"/>
  <c r="AW18" i="92" s="1"/>
  <c r="AZ18" i="92" s="1"/>
  <c r="F18" i="92" s="1"/>
  <c r="BC18" i="92" s="1"/>
  <c r="G18" i="92" s="1"/>
  <c r="H18" i="92"/>
  <c r="H30" i="92"/>
  <c r="H42" i="92"/>
  <c r="AT36" i="92"/>
  <c r="J36" i="92" s="1"/>
  <c r="AU36" i="92" s="1"/>
  <c r="AT51" i="92"/>
  <c r="J51" i="92" s="1"/>
  <c r="AU51" i="92" s="1"/>
  <c r="I33" i="92"/>
  <c r="AV33" i="92"/>
  <c r="AW33" i="92" s="1"/>
  <c r="AZ33" i="92" s="1"/>
  <c r="F33" i="92" s="1"/>
  <c r="BC33" i="92" s="1"/>
  <c r="G33" i="92" s="1"/>
  <c r="H21" i="92"/>
  <c r="BF21" i="92"/>
  <c r="BH21" i="92" s="1"/>
  <c r="H33" i="92"/>
  <c r="H45" i="92"/>
  <c r="AT42" i="92"/>
  <c r="J42" i="92" s="1"/>
  <c r="AU42" i="92" s="1"/>
  <c r="AT30" i="92"/>
  <c r="J30" i="92" s="1"/>
  <c r="AU30" i="92" s="1"/>
  <c r="AT48" i="92"/>
  <c r="J48" i="92" s="1"/>
  <c r="AU48" i="92" s="1"/>
  <c r="BA30" i="91"/>
  <c r="I27" i="91"/>
  <c r="AR27" i="91"/>
  <c r="AS27" i="91" s="1"/>
  <c r="AV27" i="91" s="1"/>
  <c r="F27" i="91" s="1"/>
  <c r="AY27" i="91" s="1"/>
  <c r="G27" i="91" s="1"/>
  <c r="BB18" i="91"/>
  <c r="BD18" i="91" s="1"/>
  <c r="BA51" i="91"/>
  <c r="AZ51" i="91"/>
  <c r="BA18" i="91"/>
  <c r="AZ18" i="91"/>
  <c r="BB30" i="91"/>
  <c r="BD30" i="91" s="1"/>
  <c r="BB51" i="91"/>
  <c r="BD51" i="91" s="1"/>
  <c r="BA39" i="91"/>
  <c r="AZ39" i="91"/>
  <c r="BB36" i="90"/>
  <c r="BD36" i="90" s="1"/>
  <c r="BA36" i="90"/>
  <c r="AZ36" i="90"/>
  <c r="BA30" i="90"/>
  <c r="AZ30" i="90"/>
  <c r="BA42" i="90"/>
  <c r="AZ42" i="90"/>
  <c r="AZ48" i="90"/>
  <c r="BA24" i="90"/>
  <c r="AZ24" i="90"/>
  <c r="BB30" i="90"/>
  <c r="BD30" i="90" s="1"/>
  <c r="H24" i="89"/>
  <c r="H48" i="89"/>
  <c r="I21" i="89"/>
  <c r="AR21" i="89"/>
  <c r="AS21" i="89" s="1"/>
  <c r="AV21" i="89" s="1"/>
  <c r="F21" i="89" s="1"/>
  <c r="AY21" i="89" s="1"/>
  <c r="G21" i="89" s="1"/>
  <c r="H27" i="89"/>
  <c r="H39" i="89"/>
  <c r="H51" i="89"/>
  <c r="AP24" i="89"/>
  <c r="J24" i="89" s="1"/>
  <c r="AQ24" i="89" s="1"/>
  <c r="I45" i="89"/>
  <c r="AR45" i="89"/>
  <c r="AS45" i="89" s="1"/>
  <c r="AV45" i="89" s="1"/>
  <c r="F45" i="89" s="1"/>
  <c r="AY45" i="89" s="1"/>
  <c r="G45" i="89" s="1"/>
  <c r="H36" i="89"/>
  <c r="I33" i="89"/>
  <c r="AR33" i="89"/>
  <c r="AS33" i="89" s="1"/>
  <c r="AV33" i="89" s="1"/>
  <c r="F33" i="89" s="1"/>
  <c r="AY33" i="89" s="1"/>
  <c r="G33" i="89" s="1"/>
  <c r="H18" i="89"/>
  <c r="H30" i="89"/>
  <c r="H42" i="89"/>
  <c r="AP27" i="89"/>
  <c r="J27" i="89" s="1"/>
  <c r="AQ27" i="89" s="1"/>
  <c r="AP39" i="89"/>
  <c r="J39" i="89" s="1"/>
  <c r="AQ39" i="89" s="1"/>
  <c r="AP36" i="89"/>
  <c r="J36" i="89" s="1"/>
  <c r="AQ36" i="89" s="1"/>
  <c r="I42" i="89"/>
  <c r="AR42" i="89"/>
  <c r="AS42" i="89" s="1"/>
  <c r="AV42" i="89" s="1"/>
  <c r="F42" i="89" s="1"/>
  <c r="AY42" i="89" s="1"/>
  <c r="G42" i="89" s="1"/>
  <c r="H21" i="89"/>
  <c r="H33" i="89"/>
  <c r="H45" i="89"/>
  <c r="AP18" i="89"/>
  <c r="J18" i="89" s="1"/>
  <c r="AQ18" i="89" s="1"/>
  <c r="AP30" i="89"/>
  <c r="J30" i="89" s="1"/>
  <c r="AQ30" i="89" s="1"/>
  <c r="AP51" i="89"/>
  <c r="J51" i="89" s="1"/>
  <c r="AQ51" i="89" s="1"/>
  <c r="AP48" i="89"/>
  <c r="J48" i="89" s="1"/>
  <c r="AQ48" i="89" s="1"/>
  <c r="BD42" i="88"/>
  <c r="BA30" i="88"/>
  <c r="AZ30" i="88"/>
  <c r="BA21" i="88"/>
  <c r="AZ21" i="88"/>
  <c r="BB33" i="88"/>
  <c r="BD33" i="88" s="1"/>
  <c r="BB30" i="88"/>
  <c r="BD30" i="88" s="1"/>
  <c r="BA33" i="88"/>
  <c r="AZ33" i="88"/>
  <c r="BB27" i="87"/>
  <c r="BD27" i="87" s="1"/>
  <c r="BB51" i="87"/>
  <c r="BD51" i="87" s="1"/>
  <c r="BA27" i="87"/>
  <c r="AZ27" i="87"/>
  <c r="BA51" i="87"/>
  <c r="AZ51" i="87"/>
  <c r="I21" i="86"/>
  <c r="AR21" i="86"/>
  <c r="AS21" i="86" s="1"/>
  <c r="AV21" i="86" s="1"/>
  <c r="F21" i="86" s="1"/>
  <c r="AY21" i="86" s="1"/>
  <c r="G21" i="86" s="1"/>
  <c r="I33" i="86"/>
  <c r="AR33" i="86"/>
  <c r="AS33" i="86" s="1"/>
  <c r="AV33" i="86" s="1"/>
  <c r="F33" i="86" s="1"/>
  <c r="AY33" i="86" s="1"/>
  <c r="G33" i="86" s="1"/>
  <c r="I36" i="86"/>
  <c r="AR36" i="86"/>
  <c r="AS36" i="86" s="1"/>
  <c r="AV36" i="86" s="1"/>
  <c r="F36" i="86" s="1"/>
  <c r="AY36" i="86" s="1"/>
  <c r="G36" i="86" s="1"/>
  <c r="I42" i="86"/>
  <c r="AR42" i="86"/>
  <c r="AS42" i="86" s="1"/>
  <c r="AV42" i="86" s="1"/>
  <c r="F42" i="86" s="1"/>
  <c r="AY42" i="86" s="1"/>
  <c r="G42" i="86" s="1"/>
  <c r="H27" i="86"/>
  <c r="I18" i="86"/>
  <c r="AR18" i="86"/>
  <c r="AS18" i="86" s="1"/>
  <c r="AV18" i="86" s="1"/>
  <c r="F18" i="86" s="1"/>
  <c r="AY18" i="86" s="1"/>
  <c r="G18" i="86" s="1"/>
  <c r="I30" i="86"/>
  <c r="AR30" i="86"/>
  <c r="AS30" i="86" s="1"/>
  <c r="AV30" i="86" s="1"/>
  <c r="F30" i="86" s="1"/>
  <c r="AY30" i="86" s="1"/>
  <c r="G30" i="86" s="1"/>
  <c r="H48" i="86"/>
  <c r="I27" i="86"/>
  <c r="AR27" i="86"/>
  <c r="AS27" i="86" s="1"/>
  <c r="AV27" i="86" s="1"/>
  <c r="F27" i="86" s="1"/>
  <c r="AY27" i="86" s="1"/>
  <c r="G27" i="86" s="1"/>
  <c r="H51" i="86"/>
  <c r="H18" i="86"/>
  <c r="H30" i="86"/>
  <c r="H42" i="86"/>
  <c r="H24" i="86"/>
  <c r="H36" i="86"/>
  <c r="I51" i="86"/>
  <c r="AR51" i="86"/>
  <c r="AS51" i="86" s="1"/>
  <c r="AV51" i="86" s="1"/>
  <c r="F51" i="86" s="1"/>
  <c r="AY51" i="86" s="1"/>
  <c r="G51" i="86" s="1"/>
  <c r="H39" i="86"/>
  <c r="H21" i="86"/>
  <c r="H33" i="86"/>
  <c r="H45" i="86"/>
  <c r="AP39" i="86"/>
  <c r="J39" i="86" s="1"/>
  <c r="AQ39" i="86" s="1"/>
  <c r="AP24" i="86"/>
  <c r="J24" i="86" s="1"/>
  <c r="AQ24" i="86" s="1"/>
  <c r="AP45" i="86"/>
  <c r="J45" i="86" s="1"/>
  <c r="AQ45" i="86" s="1"/>
  <c r="AP48" i="86"/>
  <c r="J48" i="86" s="1"/>
  <c r="AQ48" i="86" s="1"/>
  <c r="H18" i="85"/>
  <c r="BB36" i="85"/>
  <c r="BD36" i="85" s="1"/>
  <c r="BA45" i="85"/>
  <c r="AZ45" i="85"/>
  <c r="BB45" i="85"/>
  <c r="BD45" i="85" s="1"/>
  <c r="BA36" i="85"/>
  <c r="AZ36" i="85"/>
  <c r="BD33" i="85"/>
  <c r="AP18" i="85"/>
  <c r="J18" i="85" s="1"/>
  <c r="AQ18" i="85" s="1"/>
  <c r="I51" i="82"/>
  <c r="AR51" i="82"/>
  <c r="AS51" i="82" s="1"/>
  <c r="AV51" i="82" s="1"/>
  <c r="F51" i="82" s="1"/>
  <c r="AY51" i="82" s="1"/>
  <c r="G51" i="82" s="1"/>
  <c r="I48" i="82"/>
  <c r="AR48" i="82"/>
  <c r="AS48" i="82" s="1"/>
  <c r="AV48" i="82" s="1"/>
  <c r="F48" i="82" s="1"/>
  <c r="AY48" i="82" s="1"/>
  <c r="G48" i="82" s="1"/>
  <c r="H18" i="82"/>
  <c r="H30" i="82"/>
  <c r="AP30" i="82"/>
  <c r="J30" i="82" s="1"/>
  <c r="AQ30" i="82" s="1"/>
  <c r="H21" i="82"/>
  <c r="H33" i="82"/>
  <c r="H45" i="82"/>
  <c r="AP21" i="82"/>
  <c r="J21" i="82" s="1"/>
  <c r="AQ21" i="82" s="1"/>
  <c r="AP33" i="82"/>
  <c r="J33" i="82" s="1"/>
  <c r="AQ33" i="82" s="1"/>
  <c r="H27" i="82"/>
  <c r="H39" i="82"/>
  <c r="H51" i="82"/>
  <c r="AP27" i="82"/>
  <c r="J27" i="82" s="1"/>
  <c r="AQ27" i="82" s="1"/>
  <c r="H42" i="82"/>
  <c r="AP18" i="82"/>
  <c r="J18" i="82" s="1"/>
  <c r="AQ18" i="82" s="1"/>
  <c r="AP39" i="82"/>
  <c r="J39" i="82" s="1"/>
  <c r="AQ39" i="82" s="1"/>
  <c r="H24" i="82"/>
  <c r="H36" i="82"/>
  <c r="H48" i="82"/>
  <c r="AP45" i="82"/>
  <c r="J45" i="82" s="1"/>
  <c r="AQ45" i="82" s="1"/>
  <c r="AP24" i="82"/>
  <c r="J24" i="82" s="1"/>
  <c r="AQ24" i="82" s="1"/>
  <c r="AP36" i="82"/>
  <c r="J36" i="82" s="1"/>
  <c r="AQ36" i="82" s="1"/>
  <c r="AP42" i="82"/>
  <c r="J42" i="82" s="1"/>
  <c r="AQ42" i="82" s="1"/>
  <c r="BA39" i="81"/>
  <c r="AZ39" i="81"/>
  <c r="BA24" i="81"/>
  <c r="AZ24" i="81"/>
  <c r="BA48" i="81"/>
  <c r="AZ48" i="81"/>
  <c r="I27" i="81"/>
  <c r="AR27" i="81"/>
  <c r="AS27" i="81" s="1"/>
  <c r="AV27" i="81" s="1"/>
  <c r="F27" i="81" s="1"/>
  <c r="AY27" i="81" s="1"/>
  <c r="G27" i="81" s="1"/>
  <c r="BA21" i="81"/>
  <c r="AZ21" i="81"/>
  <c r="BA51" i="81"/>
  <c r="AZ51" i="81"/>
  <c r="AZ33" i="81"/>
  <c r="BB39" i="81"/>
  <c r="BD39" i="81" s="1"/>
  <c r="BB33" i="81"/>
  <c r="BD33" i="81" s="1"/>
  <c r="BB48" i="81"/>
  <c r="BD48" i="81" s="1"/>
  <c r="BB24" i="81"/>
  <c r="BD24" i="81" s="1"/>
  <c r="BA42" i="81"/>
  <c r="AZ42" i="81"/>
  <c r="AZ45" i="81"/>
  <c r="BB51" i="81"/>
  <c r="BD51" i="81" s="1"/>
  <c r="BB21" i="81"/>
  <c r="BD21" i="81" s="1"/>
  <c r="AP45" i="78"/>
  <c r="J45" i="78" s="1"/>
  <c r="AQ45" i="78" s="1"/>
  <c r="AR45" i="78" s="1"/>
  <c r="AS45" i="78" s="1"/>
  <c r="AV45" i="78" s="1"/>
  <c r="F45" i="78" s="1"/>
  <c r="AY45" i="78" s="1"/>
  <c r="G45" i="78" s="1"/>
  <c r="BA45" i="78" s="1"/>
  <c r="AP51" i="78"/>
  <c r="J51" i="78" s="1"/>
  <c r="AQ51" i="78" s="1"/>
  <c r="I51" i="78" s="1"/>
  <c r="BC33" i="78"/>
  <c r="AL48" i="78"/>
  <c r="H48" i="78" s="1"/>
  <c r="AL45" i="78"/>
  <c r="H45" i="78" s="1"/>
  <c r="AL42" i="78"/>
  <c r="H42" i="78" s="1"/>
  <c r="BC39" i="78"/>
  <c r="AP36" i="78"/>
  <c r="J36" i="78" s="1"/>
  <c r="AQ36" i="78" s="1"/>
  <c r="I36" i="78" s="1"/>
  <c r="AP33" i="78"/>
  <c r="J33" i="78" s="1"/>
  <c r="AQ33" i="78" s="1"/>
  <c r="AR33" i="78" s="1"/>
  <c r="AS33" i="78" s="1"/>
  <c r="AV33" i="78" s="1"/>
  <c r="F33" i="78" s="1"/>
  <c r="AY33" i="78" s="1"/>
  <c r="G33" i="78" s="1"/>
  <c r="BA33" i="78" s="1"/>
  <c r="AL30" i="78"/>
  <c r="H30" i="78" s="1"/>
  <c r="AP27" i="78"/>
  <c r="J27" i="78" s="1"/>
  <c r="AQ27" i="78" s="1"/>
  <c r="AR27" i="78" s="1"/>
  <c r="AS27" i="78" s="1"/>
  <c r="AV27" i="78" s="1"/>
  <c r="F27" i="78" s="1"/>
  <c r="AY27" i="78" s="1"/>
  <c r="G27" i="78" s="1"/>
  <c r="AL24" i="78"/>
  <c r="H24" i="78" s="1"/>
  <c r="AP21" i="78"/>
  <c r="J21" i="78" s="1"/>
  <c r="AQ21" i="78" s="1"/>
  <c r="I21" i="78" s="1"/>
  <c r="AP18" i="78"/>
  <c r="J18" i="78" s="1"/>
  <c r="AQ18" i="78" s="1"/>
  <c r="AR18" i="78" s="1"/>
  <c r="AS18" i="78" s="1"/>
  <c r="AV18" i="78" s="1"/>
  <c r="F18" i="78" s="1"/>
  <c r="AY18" i="78" s="1"/>
  <c r="G18" i="78" s="1"/>
  <c r="BC24" i="78"/>
  <c r="BC18" i="78"/>
  <c r="BC27" i="78"/>
  <c r="BC21" i="78"/>
  <c r="BC48" i="78"/>
  <c r="BC36" i="78"/>
  <c r="I33" i="78"/>
  <c r="AR21" i="78"/>
  <c r="AS21" i="78" s="1"/>
  <c r="AV21" i="78" s="1"/>
  <c r="F21" i="78" s="1"/>
  <c r="AY21" i="78" s="1"/>
  <c r="G21" i="78" s="1"/>
  <c r="BA33" i="115" l="1"/>
  <c r="AZ33" i="115"/>
  <c r="BA30" i="115"/>
  <c r="AZ30" i="115"/>
  <c r="BA21" i="116"/>
  <c r="AZ21" i="116"/>
  <c r="BB24" i="100"/>
  <c r="BD24" i="100" s="1"/>
  <c r="BF45" i="96"/>
  <c r="BH45" i="96" s="1"/>
  <c r="BD33" i="94"/>
  <c r="BE33" i="94"/>
  <c r="BF33" i="94"/>
  <c r="BH33" i="94" s="1"/>
  <c r="I33" i="94"/>
  <c r="I27" i="94"/>
  <c r="AV27" i="94"/>
  <c r="AW27" i="94" s="1"/>
  <c r="AZ27" i="94" s="1"/>
  <c r="F27" i="94" s="1"/>
  <c r="I39" i="94"/>
  <c r="AV39" i="94"/>
  <c r="AW39" i="94" s="1"/>
  <c r="AZ39" i="94" s="1"/>
  <c r="F39" i="94" s="1"/>
  <c r="AZ48" i="124"/>
  <c r="BA48" i="124"/>
  <c r="AZ18" i="125"/>
  <c r="BA18" i="125"/>
  <c r="BA48" i="126"/>
  <c r="AZ48" i="126"/>
  <c r="BA36" i="127"/>
  <c r="AZ36" i="127"/>
  <c r="AR33" i="91"/>
  <c r="AS33" i="91" s="1"/>
  <c r="AV33" i="91" s="1"/>
  <c r="F33" i="91" s="1"/>
  <c r="I33" i="91"/>
  <c r="AR33" i="90"/>
  <c r="AS33" i="90" s="1"/>
  <c r="AV33" i="90" s="1"/>
  <c r="F33" i="90" s="1"/>
  <c r="AY33" i="90" s="1"/>
  <c r="G33" i="90" s="1"/>
  <c r="AZ27" i="88"/>
  <c r="BA27" i="88"/>
  <c r="AR39" i="87"/>
  <c r="AS39" i="87" s="1"/>
  <c r="AV39" i="87" s="1"/>
  <c r="F39" i="87" s="1"/>
  <c r="I18" i="87"/>
  <c r="AR18" i="87"/>
  <c r="AS18" i="87" s="1"/>
  <c r="AV18" i="87" s="1"/>
  <c r="F18" i="87" s="1"/>
  <c r="AZ45" i="87"/>
  <c r="BA45" i="87"/>
  <c r="BB36" i="81"/>
  <c r="BD36" i="81" s="1"/>
  <c r="AZ36" i="81"/>
  <c r="BB51" i="82"/>
  <c r="BD51" i="82" s="1"/>
  <c r="I30" i="85"/>
  <c r="BB30" i="85"/>
  <c r="BD30" i="85" s="1"/>
  <c r="AZ30" i="85"/>
  <c r="I48" i="85"/>
  <c r="AR48" i="85"/>
  <c r="AS48" i="85" s="1"/>
  <c r="AV48" i="85" s="1"/>
  <c r="F48" i="85" s="1"/>
  <c r="I21" i="85"/>
  <c r="AR21" i="85"/>
  <c r="AS21" i="85" s="1"/>
  <c r="AV21" i="85" s="1"/>
  <c r="F21" i="85" s="1"/>
  <c r="BD24" i="93"/>
  <c r="BF39" i="93"/>
  <c r="BH39" i="93" s="1"/>
  <c r="I27" i="93"/>
  <c r="AV27" i="93"/>
  <c r="AW27" i="93" s="1"/>
  <c r="AZ27" i="93" s="1"/>
  <c r="F27" i="93" s="1"/>
  <c r="I18" i="78"/>
  <c r="AZ33" i="78"/>
  <c r="BB33" i="78"/>
  <c r="AR51" i="78"/>
  <c r="AS51" i="78" s="1"/>
  <c r="AV51" i="78" s="1"/>
  <c r="F51" i="78" s="1"/>
  <c r="AY51" i="78" s="1"/>
  <c r="G51" i="78" s="1"/>
  <c r="AY30" i="107"/>
  <c r="G30" i="107" s="1"/>
  <c r="BB30" i="107"/>
  <c r="BD30" i="107" s="1"/>
  <c r="BD51" i="109"/>
  <c r="BE51" i="109"/>
  <c r="BC51" i="112"/>
  <c r="G51" i="112" s="1"/>
  <c r="BF51" i="112"/>
  <c r="BH51" i="112" s="1"/>
  <c r="BC18" i="111"/>
  <c r="G18" i="111" s="1"/>
  <c r="BF18" i="111"/>
  <c r="BH18" i="111" s="1"/>
  <c r="BF39" i="110"/>
  <c r="BH39" i="110" s="1"/>
  <c r="AY33" i="98"/>
  <c r="G33" i="98" s="1"/>
  <c r="BB33" i="98"/>
  <c r="BD33" i="98" s="1"/>
  <c r="BA39" i="98"/>
  <c r="AZ39" i="98"/>
  <c r="BB24" i="98"/>
  <c r="BD24" i="98" s="1"/>
  <c r="BB39" i="98"/>
  <c r="BD39" i="98" s="1"/>
  <c r="BE39" i="120"/>
  <c r="BD39" i="120"/>
  <c r="BE33" i="121"/>
  <c r="BD33" i="121"/>
  <c r="BE33" i="117"/>
  <c r="BD33" i="117"/>
  <c r="BA33" i="118"/>
  <c r="AZ33" i="118"/>
  <c r="AZ21" i="115"/>
  <c r="BA21" i="115"/>
  <c r="BA18" i="115"/>
  <c r="AZ18" i="115"/>
  <c r="BA51" i="116"/>
  <c r="AZ51" i="116"/>
  <c r="AZ24" i="125"/>
  <c r="BA24" i="125"/>
  <c r="BA24" i="126"/>
  <c r="AZ24" i="126"/>
  <c r="AZ45" i="127"/>
  <c r="BA45" i="127"/>
  <c r="BA18" i="128"/>
  <c r="AZ18" i="128"/>
  <c r="BA42" i="123"/>
  <c r="AZ42" i="123"/>
  <c r="BA36" i="123"/>
  <c r="AZ36" i="123"/>
  <c r="BA27" i="123"/>
  <c r="AZ27" i="123"/>
  <c r="BB45" i="78"/>
  <c r="BD45" i="78" s="1"/>
  <c r="I27" i="78"/>
  <c r="AP42" i="78"/>
  <c r="J42" i="78" s="1"/>
  <c r="AQ42" i="78" s="1"/>
  <c r="AR42" i="78" s="1"/>
  <c r="AS42" i="78" s="1"/>
  <c r="AV42" i="78" s="1"/>
  <c r="F42" i="78" s="1"/>
  <c r="AY42" i="78" s="1"/>
  <c r="G42" i="78" s="1"/>
  <c r="BA45" i="91"/>
  <c r="BF21" i="95"/>
  <c r="BH21" i="95" s="1"/>
  <c r="BB45" i="81"/>
  <c r="BD45" i="81" s="1"/>
  <c r="BC24" i="111"/>
  <c r="G24" i="111" s="1"/>
  <c r="BF24" i="111"/>
  <c r="BH24" i="111" s="1"/>
  <c r="I18" i="93"/>
  <c r="AV18" i="93"/>
  <c r="AW18" i="93" s="1"/>
  <c r="AZ18" i="93" s="1"/>
  <c r="F18" i="93" s="1"/>
  <c r="BF30" i="110"/>
  <c r="BH30" i="110" s="1"/>
  <c r="BB42" i="100"/>
  <c r="BD42" i="100" s="1"/>
  <c r="BA24" i="100"/>
  <c r="AZ24" i="100"/>
  <c r="BF39" i="112"/>
  <c r="BH39" i="112" s="1"/>
  <c r="AY45" i="108"/>
  <c r="G45" i="108" s="1"/>
  <c r="BB45" i="108"/>
  <c r="BD45" i="108" s="1"/>
  <c r="AR18" i="81"/>
  <c r="AS18" i="81" s="1"/>
  <c r="AV18" i="81" s="1"/>
  <c r="F18" i="81" s="1"/>
  <c r="I18" i="81"/>
  <c r="BA42" i="104"/>
  <c r="AZ42" i="104"/>
  <c r="BE33" i="112"/>
  <c r="BD33" i="112"/>
  <c r="I45" i="78"/>
  <c r="BB45" i="89"/>
  <c r="BD45" i="89" s="1"/>
  <c r="BF27" i="92"/>
  <c r="BH27" i="92" s="1"/>
  <c r="BE33" i="113"/>
  <c r="BE39" i="112"/>
  <c r="BD39" i="112"/>
  <c r="AR48" i="88"/>
  <c r="AS48" i="88" s="1"/>
  <c r="AV48" i="88" s="1"/>
  <c r="F48" i="88" s="1"/>
  <c r="AY48" i="88" s="1"/>
  <c r="G48" i="88" s="1"/>
  <c r="AZ39" i="108"/>
  <c r="BA39" i="108"/>
  <c r="AY18" i="107"/>
  <c r="G18" i="107" s="1"/>
  <c r="BB18" i="107"/>
  <c r="BD18" i="107" s="1"/>
  <c r="AR51" i="85"/>
  <c r="AS51" i="85" s="1"/>
  <c r="AV51" i="85" s="1"/>
  <c r="F51" i="85" s="1"/>
  <c r="AY51" i="85" s="1"/>
  <c r="G51" i="85" s="1"/>
  <c r="BB51" i="85"/>
  <c r="BD51" i="85" s="1"/>
  <c r="AY48" i="91"/>
  <c r="G48" i="91" s="1"/>
  <c r="BB48" i="91"/>
  <c r="BD48" i="91" s="1"/>
  <c r="AR33" i="87"/>
  <c r="AS33" i="87" s="1"/>
  <c r="AV33" i="87" s="1"/>
  <c r="F33" i="87" s="1"/>
  <c r="AY33" i="87" s="1"/>
  <c r="G33" i="87" s="1"/>
  <c r="I33" i="87"/>
  <c r="AV21" i="94"/>
  <c r="AW21" i="94" s="1"/>
  <c r="AZ21" i="94" s="1"/>
  <c r="F21" i="94" s="1"/>
  <c r="I21" i="94"/>
  <c r="I30" i="87"/>
  <c r="AR30" i="87"/>
  <c r="AS30" i="87" s="1"/>
  <c r="AV30" i="87" s="1"/>
  <c r="F30" i="87" s="1"/>
  <c r="BF24" i="97"/>
  <c r="BH24" i="97" s="1"/>
  <c r="AZ45" i="78"/>
  <c r="BB21" i="101"/>
  <c r="BD21" i="101" s="1"/>
  <c r="AP30" i="78"/>
  <c r="J30" i="78" s="1"/>
  <c r="AQ30" i="78" s="1"/>
  <c r="I30" i="78" s="1"/>
  <c r="BB42" i="89"/>
  <c r="BD42" i="89" s="1"/>
  <c r="BF24" i="95"/>
  <c r="BH24" i="95" s="1"/>
  <c r="BF36" i="97"/>
  <c r="BH36" i="97" s="1"/>
  <c r="AV21" i="93"/>
  <c r="AW21" i="93" s="1"/>
  <c r="AZ21" i="93" s="1"/>
  <c r="F21" i="93" s="1"/>
  <c r="BC21" i="93" s="1"/>
  <c r="G21" i="93" s="1"/>
  <c r="BF21" i="93"/>
  <c r="BH21" i="93" s="1"/>
  <c r="I21" i="93"/>
  <c r="I18" i="94"/>
  <c r="AV18" i="94"/>
  <c r="AW18" i="94" s="1"/>
  <c r="AZ18" i="94" s="1"/>
  <c r="F18" i="94" s="1"/>
  <c r="AY39" i="107"/>
  <c r="G39" i="107" s="1"/>
  <c r="BB39" i="107"/>
  <c r="BD39" i="107" s="1"/>
  <c r="AY30" i="100"/>
  <c r="G30" i="100" s="1"/>
  <c r="BB30" i="100"/>
  <c r="BD30" i="100" s="1"/>
  <c r="AY30" i="104"/>
  <c r="G30" i="104" s="1"/>
  <c r="BB30" i="104"/>
  <c r="BD30" i="104" s="1"/>
  <c r="AP39" i="78"/>
  <c r="J39" i="78" s="1"/>
  <c r="AQ39" i="78" s="1"/>
  <c r="BF33" i="112"/>
  <c r="BH33" i="112" s="1"/>
  <c r="AY33" i="107"/>
  <c r="G33" i="107" s="1"/>
  <c r="BB33" i="107"/>
  <c r="BD33" i="107" s="1"/>
  <c r="AY36" i="104"/>
  <c r="G36" i="104" s="1"/>
  <c r="BB36" i="104"/>
  <c r="BD36" i="104" s="1"/>
  <c r="AY24" i="104"/>
  <c r="G24" i="104" s="1"/>
  <c r="BB24" i="104"/>
  <c r="BD24" i="104" s="1"/>
  <c r="AY48" i="104"/>
  <c r="G48" i="104" s="1"/>
  <c r="BB48" i="104"/>
  <c r="BD48" i="104" s="1"/>
  <c r="AY48" i="108"/>
  <c r="G48" i="108" s="1"/>
  <c r="BB48" i="108"/>
  <c r="BD48" i="108" s="1"/>
  <c r="AY24" i="108"/>
  <c r="G24" i="108" s="1"/>
  <c r="BB24" i="108"/>
  <c r="BD24" i="108" s="1"/>
  <c r="AY18" i="108"/>
  <c r="G18" i="108" s="1"/>
  <c r="BB18" i="108"/>
  <c r="BD18" i="108" s="1"/>
  <c r="BC27" i="109"/>
  <c r="G27" i="109" s="1"/>
  <c r="BF27" i="109"/>
  <c r="BH27" i="109" s="1"/>
  <c r="BC39" i="109"/>
  <c r="G39" i="109" s="1"/>
  <c r="BF39" i="109"/>
  <c r="BH39" i="109" s="1"/>
  <c r="BC18" i="109"/>
  <c r="G18" i="109" s="1"/>
  <c r="BF18" i="109"/>
  <c r="BH18" i="109" s="1"/>
  <c r="BE21" i="113"/>
  <c r="BC42" i="112"/>
  <c r="G42" i="112" s="1"/>
  <c r="BF42" i="112"/>
  <c r="BH42" i="112" s="1"/>
  <c r="BC30" i="111"/>
  <c r="G30" i="111" s="1"/>
  <c r="BF30" i="111"/>
  <c r="BH30" i="111" s="1"/>
  <c r="BF33" i="111"/>
  <c r="BH33" i="111" s="1"/>
  <c r="BF33" i="110"/>
  <c r="BH33" i="110" s="1"/>
  <c r="BF21" i="110"/>
  <c r="BH21" i="110" s="1"/>
  <c r="AY48" i="98"/>
  <c r="G48" i="98" s="1"/>
  <c r="BB48" i="98"/>
  <c r="BD48" i="98" s="1"/>
  <c r="BA42" i="98"/>
  <c r="AZ42" i="98"/>
  <c r="BA24" i="98"/>
  <c r="AZ24" i="98"/>
  <c r="BA27" i="100"/>
  <c r="AZ27" i="100"/>
  <c r="BA42" i="100"/>
  <c r="AZ42" i="100"/>
  <c r="AY39" i="100"/>
  <c r="G39" i="100" s="1"/>
  <c r="BB39" i="100"/>
  <c r="BD39" i="100" s="1"/>
  <c r="BA18" i="100"/>
  <c r="AZ18" i="100"/>
  <c r="BB18" i="100"/>
  <c r="BD18" i="100" s="1"/>
  <c r="BB27" i="103"/>
  <c r="BD27" i="103" s="1"/>
  <c r="BB42" i="101"/>
  <c r="BD42" i="101" s="1"/>
  <c r="BB18" i="101"/>
  <c r="BD18" i="101" s="1"/>
  <c r="BD24" i="113"/>
  <c r="BE24" i="113"/>
  <c r="BD39" i="113"/>
  <c r="BE39" i="113"/>
  <c r="BE36" i="111"/>
  <c r="BD36" i="111"/>
  <c r="BF36" i="111"/>
  <c r="BH36" i="111" s="1"/>
  <c r="BC51" i="111"/>
  <c r="G51" i="111" s="1"/>
  <c r="BF51" i="111"/>
  <c r="BH51" i="111" s="1"/>
  <c r="BE33" i="111"/>
  <c r="BD33" i="111"/>
  <c r="BC48" i="110"/>
  <c r="G48" i="110" s="1"/>
  <c r="BF48" i="110"/>
  <c r="BH48" i="110" s="1"/>
  <c r="BC18" i="110"/>
  <c r="G18" i="110" s="1"/>
  <c r="BF18" i="110"/>
  <c r="BH18" i="110" s="1"/>
  <c r="BE51" i="110"/>
  <c r="BD51" i="110"/>
  <c r="BC27" i="110"/>
  <c r="G27" i="110" s="1"/>
  <c r="BF27" i="110"/>
  <c r="BH27" i="110" s="1"/>
  <c r="BC42" i="110"/>
  <c r="G42" i="110" s="1"/>
  <c r="BF42" i="110"/>
  <c r="BH42" i="110" s="1"/>
  <c r="BC24" i="110"/>
  <c r="G24" i="110" s="1"/>
  <c r="BF24" i="110"/>
  <c r="BH24" i="110" s="1"/>
  <c r="BE21" i="110"/>
  <c r="BD21" i="110"/>
  <c r="BE30" i="110"/>
  <c r="BD30" i="110"/>
  <c r="BF36" i="110"/>
  <c r="BH36" i="110" s="1"/>
  <c r="BE36" i="110"/>
  <c r="BD36" i="110"/>
  <c r="BE39" i="110"/>
  <c r="BD39" i="110"/>
  <c r="BE33" i="110"/>
  <c r="BD33" i="110"/>
  <c r="BF51" i="110"/>
  <c r="BH51" i="110" s="1"/>
  <c r="BA51" i="106"/>
  <c r="AZ51" i="106"/>
  <c r="AZ48" i="106"/>
  <c r="BA48" i="106"/>
  <c r="BA48" i="103"/>
  <c r="AZ48" i="103"/>
  <c r="BB48" i="103"/>
  <c r="BD48" i="103" s="1"/>
  <c r="AY24" i="103"/>
  <c r="G24" i="103" s="1"/>
  <c r="BB24" i="103"/>
  <c r="BD24" i="103" s="1"/>
  <c r="BA51" i="103"/>
  <c r="AZ51" i="103"/>
  <c r="BA27" i="103"/>
  <c r="AZ27" i="103"/>
  <c r="BB51" i="103"/>
  <c r="BD51" i="103" s="1"/>
  <c r="AY36" i="101"/>
  <c r="G36" i="101" s="1"/>
  <c r="BB36" i="101"/>
  <c r="BD36" i="101" s="1"/>
  <c r="BA18" i="101"/>
  <c r="AZ18" i="101"/>
  <c r="BA21" i="101"/>
  <c r="AZ21" i="101"/>
  <c r="BA42" i="101"/>
  <c r="AZ42" i="101"/>
  <c r="BA24" i="101"/>
  <c r="AZ24" i="101"/>
  <c r="BA45" i="101"/>
  <c r="AZ45" i="101"/>
  <c r="BB24" i="101"/>
  <c r="BD24" i="101" s="1"/>
  <c r="BA18" i="98"/>
  <c r="AZ18" i="98"/>
  <c r="BB18" i="98"/>
  <c r="BD18" i="98" s="1"/>
  <c r="BB21" i="86"/>
  <c r="BD21" i="86" s="1"/>
  <c r="BB30" i="86"/>
  <c r="BD30" i="86" s="1"/>
  <c r="AR24" i="85"/>
  <c r="AS24" i="85" s="1"/>
  <c r="AV24" i="85" s="1"/>
  <c r="F24" i="85" s="1"/>
  <c r="I24" i="85"/>
  <c r="I42" i="91"/>
  <c r="AR42" i="91"/>
  <c r="AS42" i="91" s="1"/>
  <c r="AV42" i="91" s="1"/>
  <c r="F42" i="91" s="1"/>
  <c r="AY42" i="91" s="1"/>
  <c r="G42" i="91" s="1"/>
  <c r="I36" i="91"/>
  <c r="AR36" i="91"/>
  <c r="AS36" i="91" s="1"/>
  <c r="AV36" i="91" s="1"/>
  <c r="F36" i="91" s="1"/>
  <c r="AY36" i="91" s="1"/>
  <c r="G36" i="91" s="1"/>
  <c r="BB42" i="91"/>
  <c r="BD42" i="91" s="1"/>
  <c r="BB24" i="91"/>
  <c r="BD24" i="91" s="1"/>
  <c r="AZ24" i="91"/>
  <c r="AR21" i="91"/>
  <c r="AS21" i="91" s="1"/>
  <c r="AV21" i="91" s="1"/>
  <c r="F21" i="91" s="1"/>
  <c r="I21" i="91"/>
  <c r="I39" i="90"/>
  <c r="AR39" i="90"/>
  <c r="AS39" i="90" s="1"/>
  <c r="AV39" i="90" s="1"/>
  <c r="F39" i="90" s="1"/>
  <c r="AY39" i="90" s="1"/>
  <c r="G39" i="90" s="1"/>
  <c r="AR51" i="90"/>
  <c r="AS51" i="90" s="1"/>
  <c r="AV51" i="90" s="1"/>
  <c r="F51" i="90" s="1"/>
  <c r="AY51" i="90" s="1"/>
  <c r="G51" i="90" s="1"/>
  <c r="I51" i="90"/>
  <c r="I21" i="90"/>
  <c r="AR21" i="90"/>
  <c r="AS21" i="90" s="1"/>
  <c r="AV21" i="90" s="1"/>
  <c r="F21" i="90" s="1"/>
  <c r="AY21" i="90" s="1"/>
  <c r="G21" i="90" s="1"/>
  <c r="AR27" i="90"/>
  <c r="AS27" i="90" s="1"/>
  <c r="AV27" i="90" s="1"/>
  <c r="F27" i="90" s="1"/>
  <c r="AY27" i="90" s="1"/>
  <c r="G27" i="90" s="1"/>
  <c r="I27" i="90"/>
  <c r="BB33" i="90"/>
  <c r="BD33" i="90" s="1"/>
  <c r="AR45" i="90"/>
  <c r="AS45" i="90" s="1"/>
  <c r="AV45" i="90" s="1"/>
  <c r="F45" i="90" s="1"/>
  <c r="AY45" i="90" s="1"/>
  <c r="G45" i="90" s="1"/>
  <c r="I45" i="90"/>
  <c r="BB48" i="90"/>
  <c r="BD48" i="90" s="1"/>
  <c r="I18" i="90"/>
  <c r="AR18" i="90"/>
  <c r="AS18" i="90" s="1"/>
  <c r="AV18" i="90" s="1"/>
  <c r="F18" i="90" s="1"/>
  <c r="BB21" i="89"/>
  <c r="BD21" i="89" s="1"/>
  <c r="I45" i="88"/>
  <c r="AR45" i="88"/>
  <c r="AS45" i="88" s="1"/>
  <c r="AV45" i="88" s="1"/>
  <c r="F45" i="88" s="1"/>
  <c r="AY45" i="88" s="1"/>
  <c r="G45" i="88" s="1"/>
  <c r="I24" i="88"/>
  <c r="AR24" i="88"/>
  <c r="AS24" i="88" s="1"/>
  <c r="AV24" i="88" s="1"/>
  <c r="F24" i="88" s="1"/>
  <c r="AY24" i="88" s="1"/>
  <c r="G24" i="88" s="1"/>
  <c r="BB24" i="88"/>
  <c r="BD24" i="88" s="1"/>
  <c r="AR18" i="88"/>
  <c r="AS18" i="88" s="1"/>
  <c r="AV18" i="88" s="1"/>
  <c r="F18" i="88" s="1"/>
  <c r="AY18" i="88" s="1"/>
  <c r="G18" i="88" s="1"/>
  <c r="I18" i="88"/>
  <c r="AR36" i="87"/>
  <c r="AS36" i="87" s="1"/>
  <c r="AV36" i="87" s="1"/>
  <c r="F36" i="87" s="1"/>
  <c r="AY36" i="87" s="1"/>
  <c r="G36" i="87" s="1"/>
  <c r="I36" i="87"/>
  <c r="I42" i="87"/>
  <c r="AR42" i="87"/>
  <c r="AS42" i="87" s="1"/>
  <c r="AV42" i="87" s="1"/>
  <c r="F42" i="87" s="1"/>
  <c r="AY42" i="87" s="1"/>
  <c r="G42" i="87" s="1"/>
  <c r="I30" i="81"/>
  <c r="AR30" i="81"/>
  <c r="AS30" i="81" s="1"/>
  <c r="AV30" i="81" s="1"/>
  <c r="F30" i="81" s="1"/>
  <c r="BB27" i="81"/>
  <c r="BD27" i="81" s="1"/>
  <c r="BF48" i="93"/>
  <c r="BH48" i="93" s="1"/>
  <c r="BF45" i="92"/>
  <c r="BH45" i="92" s="1"/>
  <c r="BF48" i="96"/>
  <c r="BH48" i="96" s="1"/>
  <c r="I42" i="96"/>
  <c r="AV42" i="96"/>
  <c r="AW42" i="96" s="1"/>
  <c r="AZ42" i="96" s="1"/>
  <c r="F42" i="96" s="1"/>
  <c r="BC42" i="96" s="1"/>
  <c r="G42" i="96" s="1"/>
  <c r="BF27" i="96"/>
  <c r="BH27" i="96" s="1"/>
  <c r="AV48" i="94"/>
  <c r="AW48" i="94" s="1"/>
  <c r="AZ48" i="94" s="1"/>
  <c r="F48" i="94" s="1"/>
  <c r="I48" i="94"/>
  <c r="BE21" i="97"/>
  <c r="BD21" i="97"/>
  <c r="BE51" i="97"/>
  <c r="BD51" i="97"/>
  <c r="I33" i="97"/>
  <c r="AV33" i="97"/>
  <c r="AW33" i="97" s="1"/>
  <c r="AZ33" i="97" s="1"/>
  <c r="F33" i="97" s="1"/>
  <c r="BE24" i="97"/>
  <c r="BD24" i="97"/>
  <c r="I30" i="97"/>
  <c r="AV30" i="97"/>
  <c r="AW30" i="97" s="1"/>
  <c r="AZ30" i="97" s="1"/>
  <c r="F30" i="97" s="1"/>
  <c r="BC30" i="97" s="1"/>
  <c r="G30" i="97" s="1"/>
  <c r="I39" i="97"/>
  <c r="AV39" i="97"/>
  <c r="AW39" i="97" s="1"/>
  <c r="AZ39" i="97" s="1"/>
  <c r="F39" i="97" s="1"/>
  <c r="BC39" i="97" s="1"/>
  <c r="G39" i="97" s="1"/>
  <c r="BF45" i="97"/>
  <c r="BH45" i="97" s="1"/>
  <c r="BF21" i="97"/>
  <c r="BH21" i="97" s="1"/>
  <c r="BE36" i="97"/>
  <c r="BD36" i="97"/>
  <c r="BE27" i="97"/>
  <c r="BD27" i="97"/>
  <c r="BE45" i="97"/>
  <c r="BD45" i="97"/>
  <c r="I42" i="97"/>
  <c r="AV42" i="97"/>
  <c r="AW42" i="97" s="1"/>
  <c r="AZ42" i="97" s="1"/>
  <c r="F42" i="97" s="1"/>
  <c r="BE48" i="97"/>
  <c r="BD48" i="97"/>
  <c r="I18" i="97"/>
  <c r="AV18" i="97"/>
  <c r="AW18" i="97" s="1"/>
  <c r="AZ18" i="97" s="1"/>
  <c r="F18" i="97" s="1"/>
  <c r="I30" i="96"/>
  <c r="AV30" i="96"/>
  <c r="AW30" i="96" s="1"/>
  <c r="AZ30" i="96" s="1"/>
  <c r="F30" i="96" s="1"/>
  <c r="BC30" i="96" s="1"/>
  <c r="G30" i="96" s="1"/>
  <c r="BE36" i="96"/>
  <c r="BD36" i="96"/>
  <c r="I21" i="96"/>
  <c r="AV21" i="96"/>
  <c r="AW21" i="96" s="1"/>
  <c r="AZ21" i="96" s="1"/>
  <c r="F21" i="96" s="1"/>
  <c r="BC21" i="96" s="1"/>
  <c r="G21" i="96" s="1"/>
  <c r="I24" i="96"/>
  <c r="AV24" i="96"/>
  <c r="AW24" i="96" s="1"/>
  <c r="AZ24" i="96" s="1"/>
  <c r="F24" i="96" s="1"/>
  <c r="BC24" i="96" s="1"/>
  <c r="G24" i="96" s="1"/>
  <c r="I18" i="96"/>
  <c r="AV18" i="96"/>
  <c r="AW18" i="96" s="1"/>
  <c r="AZ18" i="96" s="1"/>
  <c r="F18" i="96" s="1"/>
  <c r="BC18" i="96" s="1"/>
  <c r="G18" i="96" s="1"/>
  <c r="BE33" i="96"/>
  <c r="BD33" i="96"/>
  <c r="BE27" i="96"/>
  <c r="BD27" i="96"/>
  <c r="BF36" i="96"/>
  <c r="BH36" i="96" s="1"/>
  <c r="BE48" i="96"/>
  <c r="BD48" i="96"/>
  <c r="BF33" i="96"/>
  <c r="BH33" i="96" s="1"/>
  <c r="I42" i="95"/>
  <c r="AV42" i="95"/>
  <c r="AW42" i="95" s="1"/>
  <c r="AZ42" i="95" s="1"/>
  <c r="F42" i="95" s="1"/>
  <c r="BC42" i="95" s="1"/>
  <c r="G42" i="95" s="1"/>
  <c r="BE30" i="95"/>
  <c r="BD30" i="95"/>
  <c r="I36" i="95"/>
  <c r="AV36" i="95"/>
  <c r="AW36" i="95" s="1"/>
  <c r="AZ36" i="95" s="1"/>
  <c r="F36" i="95" s="1"/>
  <c r="BC36" i="95" s="1"/>
  <c r="G36" i="95" s="1"/>
  <c r="I27" i="95"/>
  <c r="AV27" i="95"/>
  <c r="AW27" i="95" s="1"/>
  <c r="AZ27" i="95" s="1"/>
  <c r="F27" i="95" s="1"/>
  <c r="BC27" i="95" s="1"/>
  <c r="G27" i="95" s="1"/>
  <c r="I48" i="95"/>
  <c r="AV48" i="95"/>
  <c r="AW48" i="95" s="1"/>
  <c r="AZ48" i="95" s="1"/>
  <c r="F48" i="95" s="1"/>
  <c r="BC48" i="95" s="1"/>
  <c r="G48" i="95" s="1"/>
  <c r="I45" i="95"/>
  <c r="AV45" i="95"/>
  <c r="AW45" i="95" s="1"/>
  <c r="AZ45" i="95" s="1"/>
  <c r="F45" i="95" s="1"/>
  <c r="BF33" i="95"/>
  <c r="BH33" i="95" s="1"/>
  <c r="BE51" i="95"/>
  <c r="BD51" i="95"/>
  <c r="BE24" i="95"/>
  <c r="BD24" i="95"/>
  <c r="BE33" i="95"/>
  <c r="BD33" i="95"/>
  <c r="I39" i="95"/>
  <c r="AV39" i="95"/>
  <c r="AW39" i="95" s="1"/>
  <c r="AZ39" i="95" s="1"/>
  <c r="F39" i="95" s="1"/>
  <c r="BF30" i="95"/>
  <c r="BH30" i="95" s="1"/>
  <c r="BE48" i="93"/>
  <c r="BD48" i="93"/>
  <c r="I51" i="92"/>
  <c r="AV51" i="92"/>
  <c r="AW51" i="92" s="1"/>
  <c r="AZ51" i="92" s="1"/>
  <c r="F51" i="92" s="1"/>
  <c r="BC51" i="92" s="1"/>
  <c r="G51" i="92" s="1"/>
  <c r="BE21" i="92"/>
  <c r="BD21" i="92"/>
  <c r="I48" i="92"/>
  <c r="AV48" i="92"/>
  <c r="AW48" i="92" s="1"/>
  <c r="AZ48" i="92" s="1"/>
  <c r="F48" i="92" s="1"/>
  <c r="BC48" i="92" s="1"/>
  <c r="G48" i="92" s="1"/>
  <c r="I36" i="92"/>
  <c r="AV36" i="92"/>
  <c r="AW36" i="92" s="1"/>
  <c r="AZ36" i="92" s="1"/>
  <c r="F36" i="92" s="1"/>
  <c r="BE27" i="92"/>
  <c r="BD27" i="92"/>
  <c r="I30" i="92"/>
  <c r="AV30" i="92"/>
  <c r="AW30" i="92" s="1"/>
  <c r="AZ30" i="92" s="1"/>
  <c r="F30" i="92" s="1"/>
  <c r="BE33" i="92"/>
  <c r="BD33" i="92"/>
  <c r="BE45" i="92"/>
  <c r="BD45" i="92"/>
  <c r="BE39" i="92"/>
  <c r="BD39" i="92"/>
  <c r="BE24" i="92"/>
  <c r="BD24" i="92"/>
  <c r="BE18" i="92"/>
  <c r="BD18" i="92"/>
  <c r="I42" i="92"/>
  <c r="AV42" i="92"/>
  <c r="AW42" i="92" s="1"/>
  <c r="AZ42" i="92" s="1"/>
  <c r="F42" i="92" s="1"/>
  <c r="BC42" i="92" s="1"/>
  <c r="G42" i="92" s="1"/>
  <c r="BF33" i="92"/>
  <c r="BH33" i="92" s="1"/>
  <c r="BF42" i="92"/>
  <c r="BH42" i="92" s="1"/>
  <c r="BF18" i="92"/>
  <c r="BH18" i="92" s="1"/>
  <c r="BF24" i="92"/>
  <c r="BH24" i="92" s="1"/>
  <c r="BF39" i="92"/>
  <c r="BH39" i="92" s="1"/>
  <c r="BA27" i="91"/>
  <c r="AZ27" i="91"/>
  <c r="BB27" i="91"/>
  <c r="BD27" i="91" s="1"/>
  <c r="I36" i="89"/>
  <c r="AR36" i="89"/>
  <c r="AS36" i="89" s="1"/>
  <c r="AV36" i="89" s="1"/>
  <c r="F36" i="89" s="1"/>
  <c r="AY36" i="89" s="1"/>
  <c r="G36" i="89" s="1"/>
  <c r="I51" i="89"/>
  <c r="AR51" i="89"/>
  <c r="AS51" i="89" s="1"/>
  <c r="AV51" i="89" s="1"/>
  <c r="F51" i="89" s="1"/>
  <c r="AY51" i="89" s="1"/>
  <c r="G51" i="89" s="1"/>
  <c r="I39" i="89"/>
  <c r="AR39" i="89"/>
  <c r="AS39" i="89" s="1"/>
  <c r="AV39" i="89" s="1"/>
  <c r="F39" i="89" s="1"/>
  <c r="AY39" i="89" s="1"/>
  <c r="G39" i="89" s="1"/>
  <c r="BA33" i="89"/>
  <c r="AZ33" i="89"/>
  <c r="BA45" i="89"/>
  <c r="AZ45" i="89"/>
  <c r="I48" i="89"/>
  <c r="AR48" i="89"/>
  <c r="AS48" i="89" s="1"/>
  <c r="AV48" i="89" s="1"/>
  <c r="F48" i="89" s="1"/>
  <c r="AY48" i="89" s="1"/>
  <c r="G48" i="89" s="1"/>
  <c r="I30" i="89"/>
  <c r="AR30" i="89"/>
  <c r="AS30" i="89" s="1"/>
  <c r="AV30" i="89" s="1"/>
  <c r="F30" i="89" s="1"/>
  <c r="AY30" i="89" s="1"/>
  <c r="G30" i="89" s="1"/>
  <c r="BA42" i="89"/>
  <c r="AZ42" i="89"/>
  <c r="I27" i="89"/>
  <c r="AR27" i="89"/>
  <c r="AS27" i="89" s="1"/>
  <c r="AV27" i="89" s="1"/>
  <c r="F27" i="89" s="1"/>
  <c r="AY27" i="89" s="1"/>
  <c r="G27" i="89" s="1"/>
  <c r="BB30" i="89"/>
  <c r="BD30" i="89" s="1"/>
  <c r="BA21" i="89"/>
  <c r="AZ21" i="89"/>
  <c r="I18" i="89"/>
  <c r="AR18" i="89"/>
  <c r="AS18" i="89" s="1"/>
  <c r="AV18" i="89" s="1"/>
  <c r="F18" i="89" s="1"/>
  <c r="BB33" i="89"/>
  <c r="BD33" i="89" s="1"/>
  <c r="I24" i="89"/>
  <c r="AR24" i="89"/>
  <c r="AS24" i="89" s="1"/>
  <c r="AV24" i="89" s="1"/>
  <c r="F24" i="89" s="1"/>
  <c r="AY24" i="89" s="1"/>
  <c r="G24" i="89" s="1"/>
  <c r="BB24" i="89"/>
  <c r="BD24" i="89" s="1"/>
  <c r="I48" i="86"/>
  <c r="AR48" i="86"/>
  <c r="AS48" i="86" s="1"/>
  <c r="AV48" i="86" s="1"/>
  <c r="F48" i="86" s="1"/>
  <c r="AY48" i="86" s="1"/>
  <c r="G48" i="86" s="1"/>
  <c r="BA18" i="86"/>
  <c r="AZ18" i="86"/>
  <c r="I45" i="86"/>
  <c r="AR45" i="86"/>
  <c r="AS45" i="86" s="1"/>
  <c r="AV45" i="86" s="1"/>
  <c r="F45" i="86" s="1"/>
  <c r="AY45" i="86" s="1"/>
  <c r="G45" i="86" s="1"/>
  <c r="BB51" i="86"/>
  <c r="BD51" i="86" s="1"/>
  <c r="BA51" i="86"/>
  <c r="AZ51" i="86"/>
  <c r="BA42" i="86"/>
  <c r="AZ42" i="86"/>
  <c r="I24" i="86"/>
  <c r="AR24" i="86"/>
  <c r="AS24" i="86" s="1"/>
  <c r="AV24" i="86" s="1"/>
  <c r="F24" i="86" s="1"/>
  <c r="AY24" i="86" s="1"/>
  <c r="G24" i="86" s="1"/>
  <c r="BA27" i="86"/>
  <c r="AZ27" i="86"/>
  <c r="BA30" i="86"/>
  <c r="AZ30" i="86"/>
  <c r="BA36" i="86"/>
  <c r="AZ36" i="86"/>
  <c r="BA21" i="86"/>
  <c r="AZ21" i="86"/>
  <c r="BA33" i="86"/>
  <c r="AZ33" i="86"/>
  <c r="I39" i="86"/>
  <c r="AR39" i="86"/>
  <c r="AS39" i="86" s="1"/>
  <c r="AV39" i="86" s="1"/>
  <c r="F39" i="86" s="1"/>
  <c r="AY39" i="86" s="1"/>
  <c r="G39" i="86" s="1"/>
  <c r="BB33" i="86"/>
  <c r="BD33" i="86" s="1"/>
  <c r="BB36" i="86"/>
  <c r="BD36" i="86" s="1"/>
  <c r="BB42" i="86"/>
  <c r="BD42" i="86" s="1"/>
  <c r="BB18" i="86"/>
  <c r="BD18" i="86" s="1"/>
  <c r="BB27" i="86"/>
  <c r="BD27" i="86" s="1"/>
  <c r="I18" i="85"/>
  <c r="AR18" i="85"/>
  <c r="AS18" i="85" s="1"/>
  <c r="AV18" i="85" s="1"/>
  <c r="F18" i="85" s="1"/>
  <c r="AY18" i="85" s="1"/>
  <c r="G18" i="85" s="1"/>
  <c r="I24" i="82"/>
  <c r="AR24" i="82"/>
  <c r="AS24" i="82" s="1"/>
  <c r="AV24" i="82" s="1"/>
  <c r="F24" i="82" s="1"/>
  <c r="AY24" i="82" s="1"/>
  <c r="G24" i="82" s="1"/>
  <c r="I27" i="82"/>
  <c r="AR27" i="82"/>
  <c r="AS27" i="82" s="1"/>
  <c r="AV27" i="82" s="1"/>
  <c r="F27" i="82" s="1"/>
  <c r="AY27" i="82" s="1"/>
  <c r="G27" i="82" s="1"/>
  <c r="I21" i="82"/>
  <c r="AR21" i="82"/>
  <c r="AS21" i="82" s="1"/>
  <c r="AV21" i="82" s="1"/>
  <c r="F21" i="82" s="1"/>
  <c r="AY21" i="82" s="1"/>
  <c r="G21" i="82" s="1"/>
  <c r="I18" i="82"/>
  <c r="AR18" i="82"/>
  <c r="AS18" i="82" s="1"/>
  <c r="AV18" i="82" s="1"/>
  <c r="F18" i="82" s="1"/>
  <c r="AY18" i="82" s="1"/>
  <c r="G18" i="82" s="1"/>
  <c r="I42" i="82"/>
  <c r="AR42" i="82"/>
  <c r="AS42" i="82" s="1"/>
  <c r="AV42" i="82" s="1"/>
  <c r="F42" i="82" s="1"/>
  <c r="AY42" i="82" s="1"/>
  <c r="G42" i="82" s="1"/>
  <c r="BA51" i="82"/>
  <c r="AZ51" i="82"/>
  <c r="I39" i="82"/>
  <c r="AR39" i="82"/>
  <c r="AS39" i="82" s="1"/>
  <c r="AV39" i="82" s="1"/>
  <c r="F39" i="82" s="1"/>
  <c r="AY39" i="82" s="1"/>
  <c r="G39" i="82" s="1"/>
  <c r="BA48" i="82"/>
  <c r="AZ48" i="82"/>
  <c r="I45" i="82"/>
  <c r="AR45" i="82"/>
  <c r="AS45" i="82" s="1"/>
  <c r="AV45" i="82" s="1"/>
  <c r="F45" i="82" s="1"/>
  <c r="AY45" i="82" s="1"/>
  <c r="G45" i="82" s="1"/>
  <c r="I36" i="82"/>
  <c r="AR36" i="82"/>
  <c r="AS36" i="82" s="1"/>
  <c r="AV36" i="82" s="1"/>
  <c r="F36" i="82" s="1"/>
  <c r="BB48" i="82"/>
  <c r="BD48" i="82" s="1"/>
  <c r="I33" i="82"/>
  <c r="AR33" i="82"/>
  <c r="AS33" i="82" s="1"/>
  <c r="AV33" i="82" s="1"/>
  <c r="F33" i="82" s="1"/>
  <c r="I30" i="82"/>
  <c r="AR30" i="82"/>
  <c r="AS30" i="82" s="1"/>
  <c r="AV30" i="82" s="1"/>
  <c r="F30" i="82" s="1"/>
  <c r="BA27" i="81"/>
  <c r="AZ27" i="81"/>
  <c r="BD33" i="78"/>
  <c r="BB42" i="78"/>
  <c r="BD42" i="78" s="1"/>
  <c r="AR36" i="78"/>
  <c r="AS36" i="78" s="1"/>
  <c r="AV36" i="78" s="1"/>
  <c r="F36" i="78" s="1"/>
  <c r="I42" i="78"/>
  <c r="AP24" i="78"/>
  <c r="J24" i="78" s="1"/>
  <c r="AQ24" i="78" s="1"/>
  <c r="AP48" i="78"/>
  <c r="J48" i="78" s="1"/>
  <c r="AQ48" i="78" s="1"/>
  <c r="BA21" i="78"/>
  <c r="AZ21" i="78"/>
  <c r="BB21" i="78"/>
  <c r="BD21" i="78" s="1"/>
  <c r="BA27" i="78"/>
  <c r="AZ27" i="78"/>
  <c r="BA18" i="78"/>
  <c r="AZ18" i="78"/>
  <c r="BB27" i="78"/>
  <c r="BD27" i="78" s="1"/>
  <c r="BA51" i="78"/>
  <c r="AZ51" i="78"/>
  <c r="BB18" i="78"/>
  <c r="BD18" i="78" s="1"/>
  <c r="BB51" i="78"/>
  <c r="BD51" i="78" s="1"/>
  <c r="BF30" i="97" l="1"/>
  <c r="BH30" i="97" s="1"/>
  <c r="BF42" i="95"/>
  <c r="BH42" i="95" s="1"/>
  <c r="BC39" i="94"/>
  <c r="G39" i="94" s="1"/>
  <c r="BF39" i="94"/>
  <c r="BH39" i="94" s="1"/>
  <c r="BC27" i="94"/>
  <c r="G27" i="94" s="1"/>
  <c r="BF27" i="94"/>
  <c r="BH27" i="94" s="1"/>
  <c r="AY33" i="91"/>
  <c r="G33" i="91" s="1"/>
  <c r="BB33" i="91"/>
  <c r="BD33" i="91" s="1"/>
  <c r="BB39" i="90"/>
  <c r="BD39" i="90" s="1"/>
  <c r="BA33" i="90"/>
  <c r="AZ33" i="90"/>
  <c r="BB45" i="88"/>
  <c r="BD45" i="88" s="1"/>
  <c r="BB48" i="88"/>
  <c r="BD48" i="88" s="1"/>
  <c r="AY18" i="87"/>
  <c r="G18" i="87" s="1"/>
  <c r="BB18" i="87"/>
  <c r="BD18" i="87" s="1"/>
  <c r="BB42" i="87"/>
  <c r="BD42" i="87" s="1"/>
  <c r="BB33" i="87"/>
  <c r="BD33" i="87" s="1"/>
  <c r="AY39" i="87"/>
  <c r="G39" i="87" s="1"/>
  <c r="BB39" i="87"/>
  <c r="BD39" i="87" s="1"/>
  <c r="BB45" i="86"/>
  <c r="BD45" i="86" s="1"/>
  <c r="AY21" i="85"/>
  <c r="G21" i="85" s="1"/>
  <c r="BB21" i="85"/>
  <c r="BD21" i="85" s="1"/>
  <c r="AY48" i="85"/>
  <c r="G48" i="85" s="1"/>
  <c r="BB48" i="85"/>
  <c r="BD48" i="85" s="1"/>
  <c r="BC27" i="93"/>
  <c r="G27" i="93" s="1"/>
  <c r="BF27" i="93"/>
  <c r="BH27" i="93" s="1"/>
  <c r="AZ30" i="107"/>
  <c r="BA30" i="107"/>
  <c r="BE51" i="112"/>
  <c r="BD51" i="112"/>
  <c r="BE18" i="111"/>
  <c r="BD18" i="111"/>
  <c r="BA33" i="98"/>
  <c r="AZ33" i="98"/>
  <c r="BC18" i="93"/>
  <c r="G18" i="93" s="1"/>
  <c r="BF18" i="93"/>
  <c r="BH18" i="93" s="1"/>
  <c r="BA48" i="91"/>
  <c r="AZ48" i="91"/>
  <c r="AZ18" i="107"/>
  <c r="BA18" i="107"/>
  <c r="BA48" i="88"/>
  <c r="AZ48" i="88"/>
  <c r="BA42" i="78"/>
  <c r="AZ42" i="78"/>
  <c r="AR39" i="78"/>
  <c r="AS39" i="78" s="1"/>
  <c r="AV39" i="78" s="1"/>
  <c r="F39" i="78" s="1"/>
  <c r="I39" i="78"/>
  <c r="AZ30" i="100"/>
  <c r="BA30" i="100"/>
  <c r="AZ39" i="107"/>
  <c r="BA39" i="107"/>
  <c r="AY18" i="81"/>
  <c r="G18" i="81" s="1"/>
  <c r="BB18" i="81"/>
  <c r="BD18" i="81" s="1"/>
  <c r="BA45" i="108"/>
  <c r="AZ45" i="108"/>
  <c r="BD24" i="111"/>
  <c r="BE24" i="111"/>
  <c r="BA30" i="104"/>
  <c r="AZ30" i="104"/>
  <c r="BC21" i="94"/>
  <c r="G21" i="94" s="1"/>
  <c r="BF21" i="94"/>
  <c r="BH21" i="94" s="1"/>
  <c r="AR30" i="78"/>
  <c r="AS30" i="78" s="1"/>
  <c r="AV30" i="78" s="1"/>
  <c r="F30" i="78" s="1"/>
  <c r="BB36" i="87"/>
  <c r="BD36" i="87" s="1"/>
  <c r="BB18" i="88"/>
  <c r="BD18" i="88" s="1"/>
  <c r="BB51" i="90"/>
  <c r="BD51" i="90" s="1"/>
  <c r="BB27" i="90"/>
  <c r="BD27" i="90" s="1"/>
  <c r="BB36" i="91"/>
  <c r="BD36" i="91" s="1"/>
  <c r="BC18" i="94"/>
  <c r="G18" i="94" s="1"/>
  <c r="BF18" i="94"/>
  <c r="BH18" i="94" s="1"/>
  <c r="BD21" i="93"/>
  <c r="BE21" i="93"/>
  <c r="AY30" i="87"/>
  <c r="G30" i="87" s="1"/>
  <c r="BB30" i="87"/>
  <c r="BD30" i="87" s="1"/>
  <c r="BA33" i="87"/>
  <c r="AZ33" i="87"/>
  <c r="BA51" i="85"/>
  <c r="AZ51" i="85"/>
  <c r="BA33" i="107"/>
  <c r="AZ33" i="107"/>
  <c r="BA24" i="104"/>
  <c r="AZ24" i="104"/>
  <c r="BA48" i="104"/>
  <c r="AZ48" i="104"/>
  <c r="BA36" i="104"/>
  <c r="AZ36" i="104"/>
  <c r="BA24" i="108"/>
  <c r="AZ24" i="108"/>
  <c r="BA48" i="108"/>
  <c r="AZ48" i="108"/>
  <c r="BA18" i="108"/>
  <c r="AZ18" i="108"/>
  <c r="BE39" i="109"/>
  <c r="BD39" i="109"/>
  <c r="BD27" i="109"/>
  <c r="BE27" i="109"/>
  <c r="BE18" i="109"/>
  <c r="BD18" i="109"/>
  <c r="BE42" i="112"/>
  <c r="BD42" i="112"/>
  <c r="BD30" i="111"/>
  <c r="BE30" i="111"/>
  <c r="BA48" i="98"/>
  <c r="AZ48" i="98"/>
  <c r="AZ39" i="100"/>
  <c r="BA39" i="100"/>
  <c r="BE51" i="111"/>
  <c r="BD51" i="111"/>
  <c r="BE24" i="110"/>
  <c r="BD24" i="110"/>
  <c r="BE27" i="110"/>
  <c r="BD27" i="110"/>
  <c r="BE18" i="110"/>
  <c r="BD18" i="110"/>
  <c r="BE42" i="110"/>
  <c r="BD42" i="110"/>
  <c r="BE48" i="110"/>
  <c r="BD48" i="110"/>
  <c r="BA24" i="103"/>
  <c r="AZ24" i="103"/>
  <c r="BA36" i="101"/>
  <c r="AZ36" i="101"/>
  <c r="BB18" i="82"/>
  <c r="BD18" i="82" s="1"/>
  <c r="AY24" i="85"/>
  <c r="G24" i="85" s="1"/>
  <c r="BB24" i="85"/>
  <c r="BD24" i="85" s="1"/>
  <c r="BB18" i="85"/>
  <c r="BD18" i="85" s="1"/>
  <c r="BA42" i="91"/>
  <c r="AZ42" i="91"/>
  <c r="AY21" i="91"/>
  <c r="G21" i="91" s="1"/>
  <c r="BB21" i="91"/>
  <c r="BD21" i="91" s="1"/>
  <c r="AZ36" i="91"/>
  <c r="BA36" i="91"/>
  <c r="BB21" i="90"/>
  <c r="BD21" i="90" s="1"/>
  <c r="BA39" i="90"/>
  <c r="AZ39" i="90"/>
  <c r="BA21" i="90"/>
  <c r="AZ21" i="90"/>
  <c r="AZ45" i="90"/>
  <c r="BA45" i="90"/>
  <c r="AZ27" i="90"/>
  <c r="BA27" i="90"/>
  <c r="BA51" i="90"/>
  <c r="AZ51" i="90"/>
  <c r="BB45" i="90"/>
  <c r="BD45" i="90" s="1"/>
  <c r="AY18" i="90"/>
  <c r="G18" i="90" s="1"/>
  <c r="BB18" i="90"/>
  <c r="BD18" i="90" s="1"/>
  <c r="BA45" i="88"/>
  <c r="AZ45" i="88"/>
  <c r="BA24" i="88"/>
  <c r="AZ24" i="88"/>
  <c r="BA18" i="88"/>
  <c r="AZ18" i="88"/>
  <c r="BA42" i="87"/>
  <c r="AZ42" i="87"/>
  <c r="BA36" i="87"/>
  <c r="AZ36" i="87"/>
  <c r="AY30" i="81"/>
  <c r="G30" i="81" s="1"/>
  <c r="BB30" i="81"/>
  <c r="BD30" i="81" s="1"/>
  <c r="BF48" i="92"/>
  <c r="BH48" i="92" s="1"/>
  <c r="BF30" i="96"/>
  <c r="BH30" i="96" s="1"/>
  <c r="BE42" i="96"/>
  <c r="BD42" i="96"/>
  <c r="BF42" i="96"/>
  <c r="BH42" i="96" s="1"/>
  <c r="BC48" i="94"/>
  <c r="G48" i="94" s="1"/>
  <c r="BF48" i="94"/>
  <c r="BH48" i="94" s="1"/>
  <c r="BE39" i="97"/>
  <c r="BD39" i="97"/>
  <c r="BC18" i="97"/>
  <c r="G18" i="97" s="1"/>
  <c r="BF18" i="97"/>
  <c r="BH18" i="97" s="1"/>
  <c r="BC42" i="97"/>
  <c r="G42" i="97" s="1"/>
  <c r="BF42" i="97"/>
  <c r="BH42" i="97" s="1"/>
  <c r="BE30" i="97"/>
  <c r="BD30" i="97"/>
  <c r="BC33" i="97"/>
  <c r="G33" i="97" s="1"/>
  <c r="BF33" i="97"/>
  <c r="BH33" i="97" s="1"/>
  <c r="BF39" i="97"/>
  <c r="BH39" i="97" s="1"/>
  <c r="BE18" i="96"/>
  <c r="BD18" i="96"/>
  <c r="BE24" i="96"/>
  <c r="BD24" i="96"/>
  <c r="BF18" i="96"/>
  <c r="BH18" i="96" s="1"/>
  <c r="BE21" i="96"/>
  <c r="BD21" i="96"/>
  <c r="BE30" i="96"/>
  <c r="BD30" i="96"/>
  <c r="BF24" i="96"/>
  <c r="BH24" i="96" s="1"/>
  <c r="BF21" i="96"/>
  <c r="BH21" i="96" s="1"/>
  <c r="BE36" i="95"/>
  <c r="BD36" i="95"/>
  <c r="BC39" i="95"/>
  <c r="G39" i="95" s="1"/>
  <c r="BF39" i="95"/>
  <c r="BH39" i="95" s="1"/>
  <c r="BC45" i="95"/>
  <c r="G45" i="95" s="1"/>
  <c r="BF45" i="95"/>
  <c r="BH45" i="95" s="1"/>
  <c r="BE42" i="95"/>
  <c r="BD42" i="95"/>
  <c r="BF27" i="95"/>
  <c r="BH27" i="95" s="1"/>
  <c r="BE27" i="95"/>
  <c r="BD27" i="95"/>
  <c r="BE48" i="95"/>
  <c r="BD48" i="95"/>
  <c r="BF36" i="95"/>
  <c r="BH36" i="95" s="1"/>
  <c r="BF48" i="95"/>
  <c r="BH48" i="95" s="1"/>
  <c r="BE48" i="92"/>
  <c r="BD48" i="92"/>
  <c r="BE51" i="92"/>
  <c r="BD51" i="92"/>
  <c r="BC36" i="92"/>
  <c r="G36" i="92" s="1"/>
  <c r="BF36" i="92"/>
  <c r="BH36" i="92" s="1"/>
  <c r="BE42" i="92"/>
  <c r="BD42" i="92"/>
  <c r="BC30" i="92"/>
  <c r="G30" i="92" s="1"/>
  <c r="BF30" i="92"/>
  <c r="BH30" i="92" s="1"/>
  <c r="BF51" i="92"/>
  <c r="BH51" i="92" s="1"/>
  <c r="BB36" i="89"/>
  <c r="BD36" i="89" s="1"/>
  <c r="AY18" i="89"/>
  <c r="G18" i="89" s="1"/>
  <c r="BB18" i="89"/>
  <c r="BD18" i="89" s="1"/>
  <c r="BA48" i="89"/>
  <c r="AZ48" i="89"/>
  <c r="BA39" i="89"/>
  <c r="AZ39" i="89"/>
  <c r="BA27" i="89"/>
  <c r="AZ27" i="89"/>
  <c r="BA30" i="89"/>
  <c r="AZ30" i="89"/>
  <c r="BA51" i="89"/>
  <c r="AZ51" i="89"/>
  <c r="BB48" i="89"/>
  <c r="BD48" i="89" s="1"/>
  <c r="BA36" i="89"/>
  <c r="AZ36" i="89"/>
  <c r="BB39" i="89"/>
  <c r="BD39" i="89" s="1"/>
  <c r="BA24" i="89"/>
  <c r="AZ24" i="89"/>
  <c r="BB51" i="89"/>
  <c r="BD51" i="89" s="1"/>
  <c r="BB27" i="89"/>
  <c r="BD27" i="89" s="1"/>
  <c r="BA45" i="86"/>
  <c r="AZ45" i="86"/>
  <c r="BA39" i="86"/>
  <c r="AZ39" i="86"/>
  <c r="BB39" i="86"/>
  <c r="BD39" i="86" s="1"/>
  <c r="BB48" i="86"/>
  <c r="BD48" i="86" s="1"/>
  <c r="BA24" i="86"/>
  <c r="AZ24" i="86"/>
  <c r="BA48" i="86"/>
  <c r="AZ48" i="86"/>
  <c r="BB24" i="86"/>
  <c r="BD24" i="86" s="1"/>
  <c r="BA18" i="85"/>
  <c r="AZ18" i="85"/>
  <c r="BA42" i="82"/>
  <c r="AZ42" i="82"/>
  <c r="BA21" i="82"/>
  <c r="AZ21" i="82"/>
  <c r="AY30" i="82"/>
  <c r="G30" i="82" s="1"/>
  <c r="BB30" i="82"/>
  <c r="BD30" i="82" s="1"/>
  <c r="BB24" i="82"/>
  <c r="BD24" i="82" s="1"/>
  <c r="BA39" i="82"/>
  <c r="AZ39" i="82"/>
  <c r="BB21" i="82"/>
  <c r="BD21" i="82" s="1"/>
  <c r="BA27" i="82"/>
  <c r="AZ27" i="82"/>
  <c r="BB39" i="82"/>
  <c r="BD39" i="82" s="1"/>
  <c r="AY36" i="82"/>
  <c r="G36" i="82" s="1"/>
  <c r="BB36" i="82"/>
  <c r="BD36" i="82" s="1"/>
  <c r="BA24" i="82"/>
  <c r="AZ24" i="82"/>
  <c r="BB42" i="82"/>
  <c r="BD42" i="82" s="1"/>
  <c r="BA45" i="82"/>
  <c r="AZ45" i="82"/>
  <c r="BA18" i="82"/>
  <c r="AZ18" i="82"/>
  <c r="AY33" i="82"/>
  <c r="G33" i="82" s="1"/>
  <c r="BB33" i="82"/>
  <c r="BD33" i="82" s="1"/>
  <c r="BB27" i="82"/>
  <c r="BD27" i="82" s="1"/>
  <c r="BB45" i="82"/>
  <c r="BD45" i="82" s="1"/>
  <c r="AR24" i="78"/>
  <c r="AS24" i="78" s="1"/>
  <c r="AV24" i="78" s="1"/>
  <c r="F24" i="78" s="1"/>
  <c r="AY24" i="78" s="1"/>
  <c r="G24" i="78" s="1"/>
  <c r="I24" i="78"/>
  <c r="AY36" i="78"/>
  <c r="G36" i="78" s="1"/>
  <c r="BB36" i="78"/>
  <c r="BD36" i="78" s="1"/>
  <c r="I48" i="78"/>
  <c r="AR48" i="78"/>
  <c r="AS48" i="78" s="1"/>
  <c r="AV48" i="78" s="1"/>
  <c r="F48" i="78" s="1"/>
  <c r="BD27" i="94" l="1"/>
  <c r="BE27" i="94"/>
  <c r="BE39" i="94"/>
  <c r="BD39" i="94"/>
  <c r="BA33" i="91"/>
  <c r="AZ33" i="91"/>
  <c r="AZ39" i="87"/>
  <c r="BA39" i="87"/>
  <c r="BA18" i="87"/>
  <c r="AZ18" i="87"/>
  <c r="AZ48" i="85"/>
  <c r="BA48" i="85"/>
  <c r="BA21" i="85"/>
  <c r="AZ21" i="85"/>
  <c r="BE27" i="93"/>
  <c r="BD27" i="93"/>
  <c r="BE18" i="93"/>
  <c r="BD18" i="93"/>
  <c r="BB24" i="78"/>
  <c r="BD24" i="78" s="1"/>
  <c r="AY39" i="78"/>
  <c r="G39" i="78" s="1"/>
  <c r="BB39" i="78"/>
  <c r="BD39" i="78" s="1"/>
  <c r="AZ30" i="87"/>
  <c r="BA30" i="87"/>
  <c r="BE18" i="94"/>
  <c r="BD18" i="94"/>
  <c r="AY30" i="78"/>
  <c r="G30" i="78" s="1"/>
  <c r="BB30" i="78"/>
  <c r="BD30" i="78" s="1"/>
  <c r="BD21" i="94"/>
  <c r="BE21" i="94"/>
  <c r="AZ18" i="81"/>
  <c r="BA18" i="81"/>
  <c r="BA24" i="85"/>
  <c r="AZ24" i="85"/>
  <c r="BA21" i="91"/>
  <c r="AZ21" i="91"/>
  <c r="BA18" i="90"/>
  <c r="AZ18" i="90"/>
  <c r="BA30" i="81"/>
  <c r="AZ30" i="81"/>
  <c r="BE48" i="94"/>
  <c r="BD48" i="94"/>
  <c r="BE18" i="97"/>
  <c r="BD18" i="97"/>
  <c r="BE33" i="97"/>
  <c r="BD33" i="97"/>
  <c r="BE42" i="97"/>
  <c r="BD42" i="97"/>
  <c r="BE39" i="95"/>
  <c r="BD39" i="95"/>
  <c r="BE45" i="95"/>
  <c r="BD45" i="95"/>
  <c r="BE30" i="92"/>
  <c r="BD30" i="92"/>
  <c r="BE36" i="92"/>
  <c r="BD36" i="92"/>
  <c r="BA18" i="89"/>
  <c r="AZ18" i="89"/>
  <c r="BA36" i="82"/>
  <c r="AZ36" i="82"/>
  <c r="BA33" i="82"/>
  <c r="AZ33" i="82"/>
  <c r="BA30" i="82"/>
  <c r="AZ30" i="82"/>
  <c r="BA36" i="78"/>
  <c r="AZ36" i="78"/>
  <c r="AY48" i="78"/>
  <c r="G48" i="78" s="1"/>
  <c r="BB48" i="78"/>
  <c r="BD48" i="78" s="1"/>
  <c r="BA24" i="78"/>
  <c r="AZ24" i="78"/>
  <c r="AZ39" i="78" l="1"/>
  <c r="BA39" i="78"/>
  <c r="AZ30" i="78"/>
  <c r="BA30" i="78"/>
  <c r="BA48" i="78"/>
  <c r="AZ48" i="78"/>
  <c r="L18" i="77" l="1"/>
  <c r="N18" i="77" s="1"/>
  <c r="AO18" i="77"/>
  <c r="E18" i="77" s="1"/>
  <c r="AQ18" i="77"/>
  <c r="AR18" i="77"/>
  <c r="AS18" i="77"/>
  <c r="AX18" i="77"/>
  <c r="AY18" i="77"/>
  <c r="BB18" i="77" s="1"/>
  <c r="BA18" i="77"/>
  <c r="L21" i="77"/>
  <c r="N21" i="77"/>
  <c r="AO21" i="77"/>
  <c r="E21" i="77" s="1"/>
  <c r="AQ21" i="77"/>
  <c r="AR21" i="77"/>
  <c r="AS21" i="77"/>
  <c r="AX21" i="77"/>
  <c r="AY21" i="77" s="1"/>
  <c r="BB21" i="77" s="1"/>
  <c r="BA21" i="77"/>
  <c r="L24" i="77"/>
  <c r="N24" i="77"/>
  <c r="AO24" i="77"/>
  <c r="E24" i="77" s="1"/>
  <c r="AQ24" i="77"/>
  <c r="AR24" i="77"/>
  <c r="AS24" i="77"/>
  <c r="AX24" i="77"/>
  <c r="AY24" i="77" s="1"/>
  <c r="BB24" i="77" s="1"/>
  <c r="BA24" i="77"/>
  <c r="L27" i="77"/>
  <c r="N27" i="77" s="1"/>
  <c r="AO27" i="77"/>
  <c r="E27" i="77" s="1"/>
  <c r="AQ27" i="77"/>
  <c r="AR27" i="77"/>
  <c r="AS27" i="77"/>
  <c r="AX27" i="77"/>
  <c r="AY27" i="77"/>
  <c r="BA27" i="77"/>
  <c r="L30" i="77"/>
  <c r="N30" i="77" s="1"/>
  <c r="AO30" i="77"/>
  <c r="E30" i="77" s="1"/>
  <c r="AP30" i="77"/>
  <c r="H30" i="77" s="1"/>
  <c r="AQ30" i="77"/>
  <c r="AR30" i="77"/>
  <c r="AS30" i="77"/>
  <c r="AX30" i="77"/>
  <c r="AY30" i="77"/>
  <c r="BB30" i="77" s="1"/>
  <c r="BA30" i="77"/>
  <c r="L33" i="77"/>
  <c r="N33" i="77"/>
  <c r="AO33" i="77"/>
  <c r="E33" i="77" s="1"/>
  <c r="AQ33" i="77"/>
  <c r="AR33" i="77"/>
  <c r="AS33" i="77"/>
  <c r="AX33" i="77"/>
  <c r="AY33" i="77" s="1"/>
  <c r="BB33" i="77" s="1"/>
  <c r="BA33" i="77"/>
  <c r="L36" i="77"/>
  <c r="N36" i="77" s="1"/>
  <c r="AO36" i="77"/>
  <c r="E36" i="77" s="1"/>
  <c r="AQ36" i="77"/>
  <c r="AR36" i="77"/>
  <c r="AS36" i="77"/>
  <c r="AX36" i="77"/>
  <c r="AY36" i="77" s="1"/>
  <c r="BB36" i="77" s="1"/>
  <c r="BA36" i="77"/>
  <c r="L39" i="77"/>
  <c r="N39" i="77" s="1"/>
  <c r="AO39" i="77"/>
  <c r="E39" i="77" s="1"/>
  <c r="AQ39" i="77"/>
  <c r="AR39" i="77"/>
  <c r="AS39" i="77"/>
  <c r="AX39" i="77"/>
  <c r="AY39" i="77"/>
  <c r="BA39" i="77"/>
  <c r="L42" i="77"/>
  <c r="N42" i="77" s="1"/>
  <c r="AO42" i="77"/>
  <c r="E42" i="77" s="1"/>
  <c r="AP42" i="77"/>
  <c r="H42" i="77" s="1"/>
  <c r="AQ42" i="77"/>
  <c r="AR42" i="77"/>
  <c r="AS42" i="77"/>
  <c r="AX42" i="77"/>
  <c r="AY42" i="77"/>
  <c r="BB42" i="77" s="1"/>
  <c r="BA42" i="77"/>
  <c r="L45" i="77"/>
  <c r="N45" i="77"/>
  <c r="AO45" i="77"/>
  <c r="E45" i="77" s="1"/>
  <c r="AQ45" i="77"/>
  <c r="AR45" i="77"/>
  <c r="AS45" i="77"/>
  <c r="AX45" i="77"/>
  <c r="AY45" i="77" s="1"/>
  <c r="BB45" i="77" s="1"/>
  <c r="BA45" i="77"/>
  <c r="L48" i="77"/>
  <c r="N48" i="77"/>
  <c r="AO48" i="77"/>
  <c r="E48" i="77" s="1"/>
  <c r="AQ48" i="77"/>
  <c r="AR48" i="77"/>
  <c r="AS48" i="77"/>
  <c r="AX48" i="77"/>
  <c r="AY48" i="77" s="1"/>
  <c r="BB48" i="77" s="1"/>
  <c r="BA48" i="77"/>
  <c r="L51" i="77"/>
  <c r="N51" i="77" s="1"/>
  <c r="AO51" i="77"/>
  <c r="E51" i="77" s="1"/>
  <c r="AQ51" i="77"/>
  <c r="AR51" i="77"/>
  <c r="AS51" i="77"/>
  <c r="AX51" i="77"/>
  <c r="AY51" i="77"/>
  <c r="BA51" i="77"/>
  <c r="L18" i="76"/>
  <c r="N18" i="76" s="1"/>
  <c r="AO18" i="76"/>
  <c r="E18" i="76" s="1"/>
  <c r="AQ18" i="76"/>
  <c r="AR18" i="76"/>
  <c r="AS18" i="76"/>
  <c r="AX18" i="76"/>
  <c r="AY18" i="76" s="1"/>
  <c r="BB18" i="76" s="1"/>
  <c r="BA18" i="76"/>
  <c r="L21" i="76"/>
  <c r="N21" i="76" s="1"/>
  <c r="AO21" i="76"/>
  <c r="E21" i="76" s="1"/>
  <c r="AQ21" i="76"/>
  <c r="AR21" i="76"/>
  <c r="AS21" i="76"/>
  <c r="AX21" i="76"/>
  <c r="AY21" i="76" s="1"/>
  <c r="BA21" i="76"/>
  <c r="L24" i="76"/>
  <c r="N24" i="76" s="1"/>
  <c r="AO24" i="76"/>
  <c r="E24" i="76" s="1"/>
  <c r="AP24" i="76"/>
  <c r="H24" i="76" s="1"/>
  <c r="AQ24" i="76"/>
  <c r="AR24" i="76"/>
  <c r="AS24" i="76"/>
  <c r="AX24" i="76"/>
  <c r="AY24" i="76" s="1"/>
  <c r="BB24" i="76" s="1"/>
  <c r="BA24" i="76"/>
  <c r="L27" i="76"/>
  <c r="N27" i="76" s="1"/>
  <c r="AO27" i="76"/>
  <c r="AQ27" i="76"/>
  <c r="AR27" i="76"/>
  <c r="AS27" i="76"/>
  <c r="AX27" i="76"/>
  <c r="AY27" i="76" s="1"/>
  <c r="BA27" i="76"/>
  <c r="L30" i="76"/>
  <c r="N30" i="76" s="1"/>
  <c r="AO30" i="76"/>
  <c r="E30" i="76" s="1"/>
  <c r="AP30" i="76"/>
  <c r="H30" i="76" s="1"/>
  <c r="AQ30" i="76"/>
  <c r="AR30" i="76"/>
  <c r="AS30" i="76"/>
  <c r="AX30" i="76"/>
  <c r="AY30" i="76" s="1"/>
  <c r="BB30" i="76" s="1"/>
  <c r="BA30" i="76"/>
  <c r="L33" i="76"/>
  <c r="N33" i="76" s="1"/>
  <c r="AO33" i="76"/>
  <c r="E33" i="76" s="1"/>
  <c r="AQ33" i="76"/>
  <c r="AR33" i="76"/>
  <c r="AS33" i="76"/>
  <c r="AX33" i="76"/>
  <c r="AY33" i="76" s="1"/>
  <c r="BA33" i="76"/>
  <c r="L36" i="76"/>
  <c r="N36" i="76" s="1"/>
  <c r="AO36" i="76"/>
  <c r="E36" i="76" s="1"/>
  <c r="AP36" i="76"/>
  <c r="H36" i="76" s="1"/>
  <c r="AQ36" i="76"/>
  <c r="AR36" i="76"/>
  <c r="AS36" i="76"/>
  <c r="AX36" i="76"/>
  <c r="AY36" i="76" s="1"/>
  <c r="BB36" i="76" s="1"/>
  <c r="BA36" i="76"/>
  <c r="L39" i="76"/>
  <c r="N39" i="76" s="1"/>
  <c r="AO39" i="76"/>
  <c r="AQ39" i="76"/>
  <c r="AR39" i="76"/>
  <c r="AS39" i="76"/>
  <c r="AX39" i="76"/>
  <c r="AY39" i="76" s="1"/>
  <c r="BA39" i="76"/>
  <c r="L42" i="76"/>
  <c r="N42" i="76" s="1"/>
  <c r="AO42" i="76"/>
  <c r="E42" i="76" s="1"/>
  <c r="AP42" i="76"/>
  <c r="H42" i="76" s="1"/>
  <c r="AQ42" i="76"/>
  <c r="AR42" i="76"/>
  <c r="AS42" i="76"/>
  <c r="AX42" i="76"/>
  <c r="AY42" i="76" s="1"/>
  <c r="BB42" i="76" s="1"/>
  <c r="BA42" i="76"/>
  <c r="L45" i="76"/>
  <c r="N45" i="76" s="1"/>
  <c r="AO45" i="76"/>
  <c r="E45" i="76" s="1"/>
  <c r="AQ45" i="76"/>
  <c r="AR45" i="76"/>
  <c r="AS45" i="76"/>
  <c r="AX45" i="76"/>
  <c r="AY45" i="76" s="1"/>
  <c r="BA45" i="76"/>
  <c r="L48" i="76"/>
  <c r="N48" i="76" s="1"/>
  <c r="AO48" i="76"/>
  <c r="E48" i="76" s="1"/>
  <c r="AP48" i="76"/>
  <c r="H48" i="76" s="1"/>
  <c r="AQ48" i="76"/>
  <c r="AR48" i="76"/>
  <c r="AS48" i="76"/>
  <c r="AX48" i="76"/>
  <c r="AY48" i="76" s="1"/>
  <c r="BB48" i="76" s="1"/>
  <c r="BA48" i="76"/>
  <c r="L51" i="76"/>
  <c r="N51" i="76" s="1"/>
  <c r="AO51" i="76"/>
  <c r="AQ51" i="76"/>
  <c r="AR51" i="76"/>
  <c r="AS51" i="76"/>
  <c r="AX51" i="76"/>
  <c r="AY51" i="76" s="1"/>
  <c r="BA51" i="76"/>
  <c r="L18" i="75"/>
  <c r="N18" i="75" s="1"/>
  <c r="AO18" i="75"/>
  <c r="E18" i="75" s="1"/>
  <c r="AQ18" i="75"/>
  <c r="AR18" i="75"/>
  <c r="AS18" i="75"/>
  <c r="AX18" i="75"/>
  <c r="AY18" i="75"/>
  <c r="BB18" i="75" s="1"/>
  <c r="BA18" i="75"/>
  <c r="L21" i="75"/>
  <c r="N21" i="75" s="1"/>
  <c r="AO21" i="75"/>
  <c r="E21" i="75" s="1"/>
  <c r="AQ21" i="75"/>
  <c r="AR21" i="75"/>
  <c r="AS21" i="75"/>
  <c r="AX21" i="75"/>
  <c r="AY21" i="75"/>
  <c r="BB21" i="75" s="1"/>
  <c r="BA21" i="75"/>
  <c r="L24" i="75"/>
  <c r="N24" i="75" s="1"/>
  <c r="AO24" i="75"/>
  <c r="AQ24" i="75"/>
  <c r="AR24" i="75"/>
  <c r="AS24" i="75"/>
  <c r="AX24" i="75"/>
  <c r="AY24" i="75"/>
  <c r="BB24" i="75" s="1"/>
  <c r="BA24" i="75"/>
  <c r="L27" i="75"/>
  <c r="N27" i="75" s="1"/>
  <c r="AO27" i="75"/>
  <c r="E27" i="75" s="1"/>
  <c r="AQ27" i="75"/>
  <c r="AR27" i="75"/>
  <c r="AS27" i="75"/>
  <c r="AX27" i="75"/>
  <c r="AY27" i="75"/>
  <c r="BB27" i="75" s="1"/>
  <c r="BA27" i="75"/>
  <c r="L30" i="75"/>
  <c r="N30" i="75" s="1"/>
  <c r="AO30" i="75"/>
  <c r="E30" i="75" s="1"/>
  <c r="AQ30" i="75"/>
  <c r="AR30" i="75"/>
  <c r="AS30" i="75"/>
  <c r="AX30" i="75"/>
  <c r="AY30" i="75" s="1"/>
  <c r="BB30" i="75" s="1"/>
  <c r="BA30" i="75"/>
  <c r="L33" i="75"/>
  <c r="N33" i="75" s="1"/>
  <c r="AO33" i="75"/>
  <c r="E33" i="75" s="1"/>
  <c r="AQ33" i="75"/>
  <c r="AR33" i="75"/>
  <c r="AS33" i="75"/>
  <c r="AX33" i="75"/>
  <c r="AY33" i="75" s="1"/>
  <c r="BB33" i="75" s="1"/>
  <c r="BA33" i="75"/>
  <c r="L36" i="75"/>
  <c r="N36" i="75"/>
  <c r="AO36" i="75"/>
  <c r="E36" i="75" s="1"/>
  <c r="AP36" i="75"/>
  <c r="H36" i="75" s="1"/>
  <c r="AQ36" i="75"/>
  <c r="AR36" i="75"/>
  <c r="AS36" i="75"/>
  <c r="AX36" i="75"/>
  <c r="AY36" i="75" s="1"/>
  <c r="BB36" i="75" s="1"/>
  <c r="BA36" i="75"/>
  <c r="L39" i="75"/>
  <c r="N39" i="75" s="1"/>
  <c r="AO39" i="75"/>
  <c r="E39" i="75" s="1"/>
  <c r="AQ39" i="75"/>
  <c r="AR39" i="75"/>
  <c r="AS39" i="75"/>
  <c r="AX39" i="75"/>
  <c r="AY39" i="75" s="1"/>
  <c r="BB39" i="75" s="1"/>
  <c r="BA39" i="75"/>
  <c r="L42" i="75"/>
  <c r="N42" i="75" s="1"/>
  <c r="AO42" i="75"/>
  <c r="E42" i="75" s="1"/>
  <c r="AQ42" i="75"/>
  <c r="AR42" i="75"/>
  <c r="AS42" i="75"/>
  <c r="AX42" i="75"/>
  <c r="AY42" i="75"/>
  <c r="BB42" i="75" s="1"/>
  <c r="BA42" i="75"/>
  <c r="L45" i="75"/>
  <c r="N45" i="75" s="1"/>
  <c r="AO45" i="75"/>
  <c r="AQ45" i="75"/>
  <c r="AR45" i="75"/>
  <c r="AS45" i="75"/>
  <c r="AX45" i="75"/>
  <c r="AY45" i="75"/>
  <c r="BB45" i="75" s="1"/>
  <c r="BA45" i="75"/>
  <c r="L48" i="75"/>
  <c r="N48" i="75" s="1"/>
  <c r="AO48" i="75"/>
  <c r="E48" i="75" s="1"/>
  <c r="AQ48" i="75"/>
  <c r="AR48" i="75"/>
  <c r="AS48" i="75"/>
  <c r="AX48" i="75"/>
  <c r="AY48" i="75"/>
  <c r="BB48" i="75" s="1"/>
  <c r="BA48" i="75"/>
  <c r="L51" i="75"/>
  <c r="N51" i="75" s="1"/>
  <c r="AO51" i="75"/>
  <c r="E51" i="75" s="1"/>
  <c r="AQ51" i="75"/>
  <c r="AR51" i="75"/>
  <c r="AS51" i="75"/>
  <c r="AX51" i="75"/>
  <c r="AY51" i="75" s="1"/>
  <c r="BB51" i="75" s="1"/>
  <c r="BA51" i="75"/>
  <c r="L18" i="74"/>
  <c r="N18" i="74" s="1"/>
  <c r="AO18" i="74"/>
  <c r="E18" i="74" s="1"/>
  <c r="AQ18" i="74"/>
  <c r="AR18" i="74"/>
  <c r="AS18" i="74"/>
  <c r="AX18" i="74"/>
  <c r="AY18" i="74"/>
  <c r="BB18" i="74" s="1"/>
  <c r="BA18" i="74"/>
  <c r="L21" i="74"/>
  <c r="N21" i="74" s="1"/>
  <c r="AO21" i="74"/>
  <c r="E21" i="74" s="1"/>
  <c r="AQ21" i="74"/>
  <c r="AR21" i="74"/>
  <c r="AS21" i="74"/>
  <c r="AX21" i="74"/>
  <c r="AY21" i="74" s="1"/>
  <c r="BA21" i="74"/>
  <c r="L24" i="74"/>
  <c r="N24" i="74"/>
  <c r="AO24" i="74"/>
  <c r="E24" i="74" s="1"/>
  <c r="AP24" i="74"/>
  <c r="H24" i="74" s="1"/>
  <c r="AQ24" i="74"/>
  <c r="AR24" i="74"/>
  <c r="AS24" i="74"/>
  <c r="AX24" i="74"/>
  <c r="AY24" i="74" s="1"/>
  <c r="BB24" i="74" s="1"/>
  <c r="BA24" i="74"/>
  <c r="L27" i="74"/>
  <c r="N27" i="74" s="1"/>
  <c r="AO27" i="74"/>
  <c r="E27" i="74" s="1"/>
  <c r="AQ27" i="74"/>
  <c r="AR27" i="74"/>
  <c r="AS27" i="74"/>
  <c r="AX27" i="74"/>
  <c r="AY27" i="74"/>
  <c r="BB27" i="74" s="1"/>
  <c r="BA27" i="74"/>
  <c r="L30" i="74"/>
  <c r="N30" i="74" s="1"/>
  <c r="AO30" i="74"/>
  <c r="E30" i="74" s="1"/>
  <c r="AQ30" i="74"/>
  <c r="AR30" i="74"/>
  <c r="AS30" i="74"/>
  <c r="AX30" i="74"/>
  <c r="AY30" i="74"/>
  <c r="BB30" i="74" s="1"/>
  <c r="BA30" i="74"/>
  <c r="L33" i="74"/>
  <c r="N33" i="74" s="1"/>
  <c r="AO33" i="74"/>
  <c r="E33" i="74" s="1"/>
  <c r="AQ33" i="74"/>
  <c r="AR33" i="74"/>
  <c r="AS33" i="74"/>
  <c r="AX33" i="74"/>
  <c r="AY33" i="74" s="1"/>
  <c r="BB33" i="74" s="1"/>
  <c r="BA33" i="74"/>
  <c r="L36" i="74"/>
  <c r="N36" i="74"/>
  <c r="AO36" i="74"/>
  <c r="E36" i="74" s="1"/>
  <c r="AP36" i="74"/>
  <c r="H36" i="74" s="1"/>
  <c r="AQ36" i="74"/>
  <c r="AR36" i="74"/>
  <c r="AS36" i="74"/>
  <c r="AX36" i="74"/>
  <c r="AY36" i="74" s="1"/>
  <c r="BB36" i="74" s="1"/>
  <c r="BA36" i="74"/>
  <c r="L39" i="74"/>
  <c r="N39" i="74" s="1"/>
  <c r="AO39" i="74"/>
  <c r="E39" i="74" s="1"/>
  <c r="AQ39" i="74"/>
  <c r="AR39" i="74"/>
  <c r="AS39" i="74"/>
  <c r="AX39" i="74"/>
  <c r="AY39" i="74"/>
  <c r="BB39" i="74" s="1"/>
  <c r="BA39" i="74"/>
  <c r="L42" i="74"/>
  <c r="N42" i="74" s="1"/>
  <c r="AO42" i="74"/>
  <c r="AQ42" i="74"/>
  <c r="AR42" i="74"/>
  <c r="AS42" i="74"/>
  <c r="AX42" i="74"/>
  <c r="AY42" i="74"/>
  <c r="BB42" i="74" s="1"/>
  <c r="BA42" i="74"/>
  <c r="L45" i="74"/>
  <c r="N45" i="74" s="1"/>
  <c r="AO45" i="74"/>
  <c r="E45" i="74" s="1"/>
  <c r="AQ45" i="74"/>
  <c r="AR45" i="74"/>
  <c r="AS45" i="74"/>
  <c r="AX45" i="74"/>
  <c r="AY45" i="74" s="1"/>
  <c r="BA45" i="74"/>
  <c r="L48" i="74"/>
  <c r="N48" i="74"/>
  <c r="AO48" i="74"/>
  <c r="E48" i="74" s="1"/>
  <c r="AP48" i="74"/>
  <c r="H48" i="74" s="1"/>
  <c r="AQ48" i="74"/>
  <c r="AR48" i="74"/>
  <c r="AS48" i="74"/>
  <c r="AX48" i="74"/>
  <c r="AY48" i="74" s="1"/>
  <c r="BB48" i="74" s="1"/>
  <c r="BA48" i="74"/>
  <c r="L51" i="74"/>
  <c r="N51" i="74" s="1"/>
  <c r="AO51" i="74"/>
  <c r="E51" i="74" s="1"/>
  <c r="AQ51" i="74"/>
  <c r="AR51" i="74"/>
  <c r="AS51" i="74"/>
  <c r="AX51" i="74"/>
  <c r="AY51" i="74"/>
  <c r="BB51" i="74" s="1"/>
  <c r="BA51" i="74"/>
  <c r="L18" i="73"/>
  <c r="N18" i="73" s="1"/>
  <c r="AO18" i="73"/>
  <c r="E18" i="73" s="1"/>
  <c r="AQ18" i="73"/>
  <c r="AR18" i="73"/>
  <c r="AS18" i="73"/>
  <c r="AX18" i="73"/>
  <c r="AY18" i="73" s="1"/>
  <c r="BB18" i="73" s="1"/>
  <c r="BA18" i="73"/>
  <c r="L21" i="73"/>
  <c r="N21" i="73" s="1"/>
  <c r="AO21" i="73"/>
  <c r="E21" i="73" s="1"/>
  <c r="AQ21" i="73"/>
  <c r="AR21" i="73"/>
  <c r="AS21" i="73"/>
  <c r="AX21" i="73"/>
  <c r="AY21" i="73" s="1"/>
  <c r="BB21" i="73" s="1"/>
  <c r="BA21" i="73"/>
  <c r="L24" i="73"/>
  <c r="N24" i="73" s="1"/>
  <c r="AO24" i="73"/>
  <c r="E24" i="73" s="1"/>
  <c r="AQ24" i="73"/>
  <c r="AR24" i="73"/>
  <c r="AS24" i="73"/>
  <c r="AX24" i="73"/>
  <c r="AY24" i="73" s="1"/>
  <c r="BB24" i="73" s="1"/>
  <c r="BA24" i="73"/>
  <c r="L27" i="73"/>
  <c r="N27" i="73" s="1"/>
  <c r="AO27" i="73"/>
  <c r="E27" i="73" s="1"/>
  <c r="AP27" i="73"/>
  <c r="H27" i="73" s="1"/>
  <c r="AQ27" i="73"/>
  <c r="AR27" i="73"/>
  <c r="AS27" i="73"/>
  <c r="AX27" i="73"/>
  <c r="AY27" i="73" s="1"/>
  <c r="BB27" i="73" s="1"/>
  <c r="BA27" i="73"/>
  <c r="L30" i="73"/>
  <c r="N30" i="73" s="1"/>
  <c r="AO30" i="73"/>
  <c r="E30" i="73" s="1"/>
  <c r="AQ30" i="73"/>
  <c r="AR30" i="73"/>
  <c r="AS30" i="73"/>
  <c r="AX30" i="73"/>
  <c r="AY30" i="73" s="1"/>
  <c r="BB30" i="73" s="1"/>
  <c r="BA30" i="73"/>
  <c r="L33" i="73"/>
  <c r="N33" i="73" s="1"/>
  <c r="AO33" i="73"/>
  <c r="E33" i="73" s="1"/>
  <c r="AQ33" i="73"/>
  <c r="AR33" i="73"/>
  <c r="AS33" i="73"/>
  <c r="AX33" i="73"/>
  <c r="AY33" i="73" s="1"/>
  <c r="BB33" i="73" s="1"/>
  <c r="BA33" i="73"/>
  <c r="L36" i="73"/>
  <c r="N36" i="73" s="1"/>
  <c r="AO36" i="73"/>
  <c r="E36" i="73" s="1"/>
  <c r="AQ36" i="73"/>
  <c r="AR36" i="73"/>
  <c r="AS36" i="73"/>
  <c r="AX36" i="73"/>
  <c r="AY36" i="73" s="1"/>
  <c r="BB36" i="73" s="1"/>
  <c r="BA36" i="73"/>
  <c r="L39" i="73"/>
  <c r="N39" i="73" s="1"/>
  <c r="AO39" i="73"/>
  <c r="E39" i="73" s="1"/>
  <c r="AP39" i="73"/>
  <c r="H39" i="73" s="1"/>
  <c r="AQ39" i="73"/>
  <c r="AR39" i="73"/>
  <c r="AS39" i="73"/>
  <c r="AX39" i="73"/>
  <c r="AY39" i="73" s="1"/>
  <c r="BB39" i="73" s="1"/>
  <c r="BA39" i="73"/>
  <c r="L42" i="73"/>
  <c r="N42" i="73" s="1"/>
  <c r="AO42" i="73"/>
  <c r="E42" i="73" s="1"/>
  <c r="AQ42" i="73"/>
  <c r="AR42" i="73"/>
  <c r="AS42" i="73"/>
  <c r="AX42" i="73"/>
  <c r="AY42" i="73" s="1"/>
  <c r="BB42" i="73" s="1"/>
  <c r="BA42" i="73"/>
  <c r="L45" i="73"/>
  <c r="N45" i="73" s="1"/>
  <c r="AO45" i="73"/>
  <c r="E45" i="73" s="1"/>
  <c r="AQ45" i="73"/>
  <c r="AR45" i="73"/>
  <c r="AS45" i="73"/>
  <c r="AX45" i="73"/>
  <c r="AY45" i="73" s="1"/>
  <c r="BB45" i="73" s="1"/>
  <c r="BA45" i="73"/>
  <c r="L48" i="73"/>
  <c r="N48" i="73" s="1"/>
  <c r="AO48" i="73"/>
  <c r="E48" i="73" s="1"/>
  <c r="AQ48" i="73"/>
  <c r="AR48" i="73"/>
  <c r="AS48" i="73"/>
  <c r="AX48" i="73"/>
  <c r="AY48" i="73" s="1"/>
  <c r="BB48" i="73" s="1"/>
  <c r="BA48" i="73"/>
  <c r="L51" i="73"/>
  <c r="N51" i="73" s="1"/>
  <c r="AO51" i="73"/>
  <c r="E51" i="73" s="1"/>
  <c r="AP51" i="73"/>
  <c r="H51" i="73" s="1"/>
  <c r="AQ51" i="73"/>
  <c r="AR51" i="73"/>
  <c r="AS51" i="73"/>
  <c r="AX51" i="73"/>
  <c r="AY51" i="73" s="1"/>
  <c r="BB51" i="73" s="1"/>
  <c r="BA51" i="73"/>
  <c r="L18" i="72"/>
  <c r="N18" i="72" s="1"/>
  <c r="AO18" i="72"/>
  <c r="E18" i="72" s="1"/>
  <c r="AQ18" i="72"/>
  <c r="AR18" i="72"/>
  <c r="AS18" i="72"/>
  <c r="AX18" i="72"/>
  <c r="AY18" i="72" s="1"/>
  <c r="BB18" i="72" s="1"/>
  <c r="BA18" i="72"/>
  <c r="L21" i="72"/>
  <c r="N21" i="72" s="1"/>
  <c r="AO21" i="72"/>
  <c r="E21" i="72" s="1"/>
  <c r="AQ21" i="72"/>
  <c r="AR21" i="72"/>
  <c r="AS21" i="72"/>
  <c r="AX21" i="72"/>
  <c r="AY21" i="72"/>
  <c r="BB21" i="72" s="1"/>
  <c r="BA21" i="72"/>
  <c r="L24" i="72"/>
  <c r="N24" i="72" s="1"/>
  <c r="AO24" i="72"/>
  <c r="E24" i="72" s="1"/>
  <c r="AQ24" i="72"/>
  <c r="AR24" i="72"/>
  <c r="AS24" i="72"/>
  <c r="AX24" i="72"/>
  <c r="AY24" i="72" s="1"/>
  <c r="BB24" i="72" s="1"/>
  <c r="BA24" i="72"/>
  <c r="L27" i="72"/>
  <c r="N27" i="72" s="1"/>
  <c r="AO27" i="72"/>
  <c r="E27" i="72" s="1"/>
  <c r="AP27" i="72"/>
  <c r="H27" i="72" s="1"/>
  <c r="AQ27" i="72"/>
  <c r="AR27" i="72"/>
  <c r="AS27" i="72"/>
  <c r="AX27" i="72"/>
  <c r="AY27" i="72" s="1"/>
  <c r="BA27" i="72"/>
  <c r="L30" i="72"/>
  <c r="N30" i="72" s="1"/>
  <c r="AO30" i="72"/>
  <c r="E30" i="72" s="1"/>
  <c r="AQ30" i="72"/>
  <c r="AR30" i="72"/>
  <c r="AS30" i="72"/>
  <c r="AX30" i="72"/>
  <c r="AY30" i="72"/>
  <c r="BB30" i="72" s="1"/>
  <c r="BA30" i="72"/>
  <c r="L33" i="72"/>
  <c r="N33" i="72" s="1"/>
  <c r="AO33" i="72"/>
  <c r="E33" i="72" s="1"/>
  <c r="AQ33" i="72"/>
  <c r="AR33" i="72"/>
  <c r="AS33" i="72"/>
  <c r="AX33" i="72"/>
  <c r="AY33" i="72" s="1"/>
  <c r="BB33" i="72" s="1"/>
  <c r="BA33" i="72"/>
  <c r="L36" i="72"/>
  <c r="N36" i="72" s="1"/>
  <c r="AO36" i="72"/>
  <c r="E36" i="72" s="1"/>
  <c r="AQ36" i="72"/>
  <c r="AR36" i="72"/>
  <c r="AS36" i="72"/>
  <c r="AX36" i="72"/>
  <c r="AY36" i="72"/>
  <c r="BB36" i="72" s="1"/>
  <c r="BA36" i="72"/>
  <c r="L39" i="72"/>
  <c r="N39" i="72" s="1"/>
  <c r="AO39" i="72"/>
  <c r="E39" i="72" s="1"/>
  <c r="AP39" i="72"/>
  <c r="H39" i="72" s="1"/>
  <c r="AQ39" i="72"/>
  <c r="AR39" i="72"/>
  <c r="AS39" i="72"/>
  <c r="AX39" i="72"/>
  <c r="AY39" i="72" s="1"/>
  <c r="BB39" i="72" s="1"/>
  <c r="BA39" i="72"/>
  <c r="L42" i="72"/>
  <c r="N42" i="72" s="1"/>
  <c r="AO42" i="72"/>
  <c r="E42" i="72" s="1"/>
  <c r="AQ42" i="72"/>
  <c r="AR42" i="72"/>
  <c r="AS42" i="72"/>
  <c r="AX42" i="72"/>
  <c r="AY42" i="72"/>
  <c r="BB42" i="72" s="1"/>
  <c r="BA42" i="72"/>
  <c r="L45" i="72"/>
  <c r="N45" i="72" s="1"/>
  <c r="AO45" i="72"/>
  <c r="E45" i="72" s="1"/>
  <c r="AP45" i="72"/>
  <c r="H45" i="72" s="1"/>
  <c r="AQ45" i="72"/>
  <c r="AR45" i="72"/>
  <c r="AS45" i="72"/>
  <c r="AX45" i="72"/>
  <c r="AY45" i="72" s="1"/>
  <c r="BB45" i="72" s="1"/>
  <c r="BA45" i="72"/>
  <c r="L48" i="72"/>
  <c r="N48" i="72" s="1"/>
  <c r="AO48" i="72"/>
  <c r="AQ48" i="72"/>
  <c r="AR48" i="72"/>
  <c r="AS48" i="72"/>
  <c r="AX48" i="72"/>
  <c r="AY48" i="72"/>
  <c r="BB48" i="72" s="1"/>
  <c r="BA48" i="72"/>
  <c r="L51" i="72"/>
  <c r="N51" i="72" s="1"/>
  <c r="AO51" i="72"/>
  <c r="E51" i="72" s="1"/>
  <c r="AQ51" i="72"/>
  <c r="AR51" i="72"/>
  <c r="AS51" i="72"/>
  <c r="AX51" i="72"/>
  <c r="AY51" i="72" s="1"/>
  <c r="BA51" i="72"/>
  <c r="L18" i="71"/>
  <c r="N18" i="71" s="1"/>
  <c r="AO18" i="71"/>
  <c r="E18" i="71" s="1"/>
  <c r="AQ18" i="71"/>
  <c r="AR18" i="71"/>
  <c r="AS18" i="71"/>
  <c r="AX18" i="71"/>
  <c r="AY18" i="71" s="1"/>
  <c r="BB18" i="71" s="1"/>
  <c r="BA18" i="71"/>
  <c r="L21" i="71"/>
  <c r="N21" i="71" s="1"/>
  <c r="AO21" i="71"/>
  <c r="E21" i="71" s="1"/>
  <c r="AP21" i="71"/>
  <c r="H21" i="71" s="1"/>
  <c r="AQ21" i="71"/>
  <c r="AR21" i="71"/>
  <c r="AS21" i="71"/>
  <c r="AX21" i="71"/>
  <c r="AY21" i="71" s="1"/>
  <c r="BB21" i="71" s="1"/>
  <c r="BA21" i="71"/>
  <c r="L24" i="71"/>
  <c r="N24" i="71" s="1"/>
  <c r="AO24" i="71"/>
  <c r="AQ24" i="71"/>
  <c r="AR24" i="71"/>
  <c r="AS24" i="71"/>
  <c r="AX24" i="71"/>
  <c r="AY24" i="71"/>
  <c r="BB24" i="71" s="1"/>
  <c r="BA24" i="71"/>
  <c r="L27" i="71"/>
  <c r="N27" i="71" s="1"/>
  <c r="AO27" i="71"/>
  <c r="E27" i="71" s="1"/>
  <c r="AQ27" i="71"/>
  <c r="AR27" i="71"/>
  <c r="AS27" i="71"/>
  <c r="AX27" i="71"/>
  <c r="AY27" i="71"/>
  <c r="BB27" i="71" s="1"/>
  <c r="BA27" i="71"/>
  <c r="L30" i="71"/>
  <c r="N30" i="71" s="1"/>
  <c r="AO30" i="71"/>
  <c r="AQ30" i="71"/>
  <c r="AR30" i="71"/>
  <c r="AS30" i="71"/>
  <c r="AX30" i="71"/>
  <c r="AY30" i="71"/>
  <c r="BB30" i="71" s="1"/>
  <c r="BA30" i="71"/>
  <c r="L33" i="71"/>
  <c r="N33" i="71" s="1"/>
  <c r="AO33" i="71"/>
  <c r="E33" i="71" s="1"/>
  <c r="AQ33" i="71"/>
  <c r="AR33" i="71"/>
  <c r="AS33" i="71"/>
  <c r="AX33" i="71"/>
  <c r="AY33" i="71"/>
  <c r="BB33" i="71" s="1"/>
  <c r="BA33" i="71"/>
  <c r="L36" i="71"/>
  <c r="N36" i="71" s="1"/>
  <c r="AO36" i="71"/>
  <c r="E36" i="71" s="1"/>
  <c r="AP36" i="71"/>
  <c r="H36" i="71" s="1"/>
  <c r="AQ36" i="71"/>
  <c r="AR36" i="71"/>
  <c r="AS36" i="71"/>
  <c r="AX36" i="71"/>
  <c r="AY36" i="71" s="1"/>
  <c r="BB36" i="71" s="1"/>
  <c r="BA36" i="71"/>
  <c r="L39" i="71"/>
  <c r="N39" i="71"/>
  <c r="AO39" i="71"/>
  <c r="E39" i="71" s="1"/>
  <c r="AP39" i="71"/>
  <c r="H39" i="71" s="1"/>
  <c r="AQ39" i="71"/>
  <c r="AR39" i="71"/>
  <c r="AS39" i="71"/>
  <c r="AX39" i="71"/>
  <c r="AY39" i="71" s="1"/>
  <c r="BB39" i="71" s="1"/>
  <c r="BA39" i="71"/>
  <c r="L42" i="71"/>
  <c r="N42" i="71"/>
  <c r="AO42" i="71"/>
  <c r="E42" i="71" s="1"/>
  <c r="AQ42" i="71"/>
  <c r="AR42" i="71"/>
  <c r="AS42" i="71"/>
  <c r="AX42" i="71"/>
  <c r="AY42" i="71" s="1"/>
  <c r="BB42" i="71" s="1"/>
  <c r="BA42" i="71"/>
  <c r="L45" i="71"/>
  <c r="N45" i="71"/>
  <c r="AO45" i="71"/>
  <c r="E45" i="71" s="1"/>
  <c r="AP45" i="71"/>
  <c r="H45" i="71" s="1"/>
  <c r="AQ45" i="71"/>
  <c r="AR45" i="71"/>
  <c r="AS45" i="71"/>
  <c r="AX45" i="71"/>
  <c r="AY45" i="71" s="1"/>
  <c r="BB45" i="71" s="1"/>
  <c r="BA45" i="71"/>
  <c r="L48" i="71"/>
  <c r="N48" i="71" s="1"/>
  <c r="AO48" i="71"/>
  <c r="E48" i="71" s="1"/>
  <c r="AQ48" i="71"/>
  <c r="AR48" i="71"/>
  <c r="AS48" i="71"/>
  <c r="AX48" i="71"/>
  <c r="AY48" i="71"/>
  <c r="BB48" i="71" s="1"/>
  <c r="BA48" i="71"/>
  <c r="L51" i="71"/>
  <c r="N51" i="71" s="1"/>
  <c r="AO51" i="71"/>
  <c r="AQ51" i="71"/>
  <c r="AR51" i="71"/>
  <c r="AS51" i="71"/>
  <c r="AX51" i="71"/>
  <c r="AY51" i="71"/>
  <c r="BB51" i="71" s="1"/>
  <c r="BA51" i="71"/>
  <c r="L18" i="70"/>
  <c r="N18" i="70" s="1"/>
  <c r="AO18" i="70"/>
  <c r="E18" i="70" s="1"/>
  <c r="AQ18" i="70"/>
  <c r="AR18" i="70"/>
  <c r="AS18" i="70"/>
  <c r="AX18" i="70"/>
  <c r="AY18" i="70" s="1"/>
  <c r="BB18" i="70" s="1"/>
  <c r="BA18" i="70"/>
  <c r="L21" i="70"/>
  <c r="N21" i="70" s="1"/>
  <c r="AO21" i="70"/>
  <c r="E21" i="70" s="1"/>
  <c r="AQ21" i="70"/>
  <c r="AR21" i="70"/>
  <c r="AS21" i="70"/>
  <c r="AX21" i="70"/>
  <c r="AY21" i="70" s="1"/>
  <c r="BB21" i="70" s="1"/>
  <c r="BA21" i="70"/>
  <c r="L24" i="70"/>
  <c r="N24" i="70" s="1"/>
  <c r="AO24" i="70"/>
  <c r="E24" i="70" s="1"/>
  <c r="AQ24" i="70"/>
  <c r="AR24" i="70"/>
  <c r="AS24" i="70"/>
  <c r="AX24" i="70"/>
  <c r="AY24" i="70" s="1"/>
  <c r="BB24" i="70" s="1"/>
  <c r="BA24" i="70"/>
  <c r="L27" i="70"/>
  <c r="N27" i="70" s="1"/>
  <c r="AO27" i="70"/>
  <c r="E27" i="70" s="1"/>
  <c r="AP27" i="70"/>
  <c r="H27" i="70" s="1"/>
  <c r="AQ27" i="70"/>
  <c r="AR27" i="70"/>
  <c r="AS27" i="70"/>
  <c r="AX27" i="70"/>
  <c r="AY27" i="70" s="1"/>
  <c r="BB27" i="70" s="1"/>
  <c r="BA27" i="70"/>
  <c r="L30" i="70"/>
  <c r="N30" i="70" s="1"/>
  <c r="AO30" i="70"/>
  <c r="E30" i="70" s="1"/>
  <c r="AQ30" i="70"/>
  <c r="AR30" i="70"/>
  <c r="AS30" i="70"/>
  <c r="AX30" i="70"/>
  <c r="AY30" i="70" s="1"/>
  <c r="BB30" i="70" s="1"/>
  <c r="BA30" i="70"/>
  <c r="L33" i="70"/>
  <c r="N33" i="70" s="1"/>
  <c r="AO33" i="70"/>
  <c r="E33" i="70" s="1"/>
  <c r="AP33" i="70"/>
  <c r="H33" i="70" s="1"/>
  <c r="AQ33" i="70"/>
  <c r="AR33" i="70"/>
  <c r="AS33" i="70"/>
  <c r="AX33" i="70"/>
  <c r="AY33" i="70" s="1"/>
  <c r="BB33" i="70" s="1"/>
  <c r="BA33" i="70"/>
  <c r="L36" i="70"/>
  <c r="N36" i="70" s="1"/>
  <c r="AO36" i="70"/>
  <c r="E36" i="70" s="1"/>
  <c r="AQ36" i="70"/>
  <c r="AR36" i="70"/>
  <c r="AS36" i="70"/>
  <c r="AX36" i="70"/>
  <c r="AY36" i="70" s="1"/>
  <c r="BB36" i="70" s="1"/>
  <c r="BA36" i="70"/>
  <c r="L39" i="70"/>
  <c r="N39" i="70" s="1"/>
  <c r="AO39" i="70"/>
  <c r="E39" i="70" s="1"/>
  <c r="AQ39" i="70"/>
  <c r="AR39" i="70"/>
  <c r="AS39" i="70"/>
  <c r="AX39" i="70"/>
  <c r="AY39" i="70" s="1"/>
  <c r="BB39" i="70" s="1"/>
  <c r="BA39" i="70"/>
  <c r="L42" i="70"/>
  <c r="N42" i="70" s="1"/>
  <c r="AO42" i="70"/>
  <c r="E42" i="70" s="1"/>
  <c r="AQ42" i="70"/>
  <c r="AR42" i="70"/>
  <c r="AS42" i="70"/>
  <c r="AX42" i="70"/>
  <c r="AY42" i="70" s="1"/>
  <c r="BB42" i="70" s="1"/>
  <c r="BA42" i="70"/>
  <c r="L45" i="70"/>
  <c r="N45" i="70" s="1"/>
  <c r="AO45" i="70"/>
  <c r="E45" i="70" s="1"/>
  <c r="AQ45" i="70"/>
  <c r="AR45" i="70"/>
  <c r="AS45" i="70"/>
  <c r="AX45" i="70"/>
  <c r="AY45" i="70" s="1"/>
  <c r="BB45" i="70" s="1"/>
  <c r="BA45" i="70"/>
  <c r="L48" i="70"/>
  <c r="N48" i="70" s="1"/>
  <c r="AO48" i="70"/>
  <c r="E48" i="70" s="1"/>
  <c r="AQ48" i="70"/>
  <c r="AR48" i="70"/>
  <c r="AS48" i="70"/>
  <c r="AX48" i="70"/>
  <c r="AY48" i="70" s="1"/>
  <c r="BA48" i="70"/>
  <c r="L51" i="70"/>
  <c r="N51" i="70" s="1"/>
  <c r="AO51" i="70"/>
  <c r="E51" i="70" s="1"/>
  <c r="AQ51" i="70"/>
  <c r="AR51" i="70"/>
  <c r="AS51" i="70"/>
  <c r="AX51" i="70"/>
  <c r="AY51" i="70" s="1"/>
  <c r="BB51" i="70" s="1"/>
  <c r="BA51" i="70"/>
  <c r="L18" i="69"/>
  <c r="N18" i="69" s="1"/>
  <c r="AO18" i="69"/>
  <c r="E18" i="69" s="1"/>
  <c r="AQ18" i="69"/>
  <c r="AR18" i="69"/>
  <c r="AS18" i="69"/>
  <c r="AX18" i="69"/>
  <c r="AY18" i="69" s="1"/>
  <c r="BB18" i="69" s="1"/>
  <c r="BA18" i="69"/>
  <c r="L21" i="69"/>
  <c r="N21" i="69"/>
  <c r="AO21" i="69"/>
  <c r="E21" i="69" s="1"/>
  <c r="AP21" i="69"/>
  <c r="H21" i="69" s="1"/>
  <c r="AQ21" i="69"/>
  <c r="AR21" i="69"/>
  <c r="AS21" i="69"/>
  <c r="AX21" i="69"/>
  <c r="AY21" i="69" s="1"/>
  <c r="BB21" i="69" s="1"/>
  <c r="BA21" i="69"/>
  <c r="L24" i="69"/>
  <c r="N24" i="69" s="1"/>
  <c r="AO24" i="69"/>
  <c r="E24" i="69" s="1"/>
  <c r="AP24" i="69"/>
  <c r="H24" i="69" s="1"/>
  <c r="AQ24" i="69"/>
  <c r="AR24" i="69"/>
  <c r="AS24" i="69"/>
  <c r="AX24" i="69"/>
  <c r="AY24" i="69" s="1"/>
  <c r="BB24" i="69" s="1"/>
  <c r="BA24" i="69"/>
  <c r="L27" i="69"/>
  <c r="N27" i="69"/>
  <c r="AO27" i="69"/>
  <c r="E27" i="69" s="1"/>
  <c r="AP27" i="69"/>
  <c r="H27" i="69" s="1"/>
  <c r="AQ27" i="69"/>
  <c r="AR27" i="69"/>
  <c r="AS27" i="69"/>
  <c r="AX27" i="69"/>
  <c r="AY27" i="69" s="1"/>
  <c r="BB27" i="69" s="1"/>
  <c r="BA27" i="69"/>
  <c r="L30" i="69"/>
  <c r="N30" i="69" s="1"/>
  <c r="AO30" i="69"/>
  <c r="E30" i="69" s="1"/>
  <c r="AQ30" i="69"/>
  <c r="AR30" i="69"/>
  <c r="AS30" i="69"/>
  <c r="AX30" i="69"/>
  <c r="AY30" i="69"/>
  <c r="BB30" i="69" s="1"/>
  <c r="BA30" i="69"/>
  <c r="L33" i="69"/>
  <c r="N33" i="69" s="1"/>
  <c r="AO33" i="69"/>
  <c r="AQ33" i="69"/>
  <c r="AR33" i="69"/>
  <c r="AS33" i="69"/>
  <c r="AX33" i="69"/>
  <c r="AY33" i="69"/>
  <c r="BB33" i="69" s="1"/>
  <c r="BA33" i="69"/>
  <c r="L36" i="69"/>
  <c r="N36" i="69" s="1"/>
  <c r="AO36" i="69"/>
  <c r="E36" i="69" s="1"/>
  <c r="AQ36" i="69"/>
  <c r="AR36" i="69"/>
  <c r="AS36" i="69"/>
  <c r="AX36" i="69"/>
  <c r="AY36" i="69"/>
  <c r="BB36" i="69" s="1"/>
  <c r="BA36" i="69"/>
  <c r="L39" i="69"/>
  <c r="N39" i="69" s="1"/>
  <c r="AO39" i="69"/>
  <c r="AQ39" i="69"/>
  <c r="AR39" i="69"/>
  <c r="AS39" i="69"/>
  <c r="AX39" i="69"/>
  <c r="AY39" i="69"/>
  <c r="BB39" i="69" s="1"/>
  <c r="BA39" i="69"/>
  <c r="L42" i="69"/>
  <c r="N42" i="69" s="1"/>
  <c r="AO42" i="69"/>
  <c r="E42" i="69" s="1"/>
  <c r="AQ42" i="69"/>
  <c r="AR42" i="69"/>
  <c r="AS42" i="69"/>
  <c r="AX42" i="69"/>
  <c r="AY42" i="69" s="1"/>
  <c r="BA42" i="69"/>
  <c r="L45" i="69"/>
  <c r="N45" i="69"/>
  <c r="AO45" i="69"/>
  <c r="E45" i="69" s="1"/>
  <c r="AP45" i="69"/>
  <c r="H45" i="69" s="1"/>
  <c r="AQ45" i="69"/>
  <c r="AR45" i="69"/>
  <c r="AS45" i="69"/>
  <c r="AX45" i="69"/>
  <c r="AY45" i="69" s="1"/>
  <c r="BB45" i="69" s="1"/>
  <c r="BA45" i="69"/>
  <c r="L48" i="69"/>
  <c r="N48" i="69" s="1"/>
  <c r="AO48" i="69"/>
  <c r="E48" i="69" s="1"/>
  <c r="AQ48" i="69"/>
  <c r="AR48" i="69"/>
  <c r="AS48" i="69"/>
  <c r="AX48" i="69"/>
  <c r="AY48" i="69" s="1"/>
  <c r="BA48" i="69"/>
  <c r="L51" i="69"/>
  <c r="N51" i="69"/>
  <c r="AO51" i="69"/>
  <c r="E51" i="69" s="1"/>
  <c r="AP51" i="69"/>
  <c r="H51" i="69" s="1"/>
  <c r="AQ51" i="69"/>
  <c r="AR51" i="69"/>
  <c r="AS51" i="69"/>
  <c r="AX51" i="69"/>
  <c r="AY51" i="69" s="1"/>
  <c r="BB51" i="69" s="1"/>
  <c r="BA51" i="69"/>
  <c r="L18" i="68"/>
  <c r="N18" i="68" s="1"/>
  <c r="AO18" i="68"/>
  <c r="E18" i="68" s="1"/>
  <c r="AQ18" i="68"/>
  <c r="AR18" i="68"/>
  <c r="AS18" i="68"/>
  <c r="AX18" i="68"/>
  <c r="AY18" i="68" s="1"/>
  <c r="BB18" i="68" s="1"/>
  <c r="BA18" i="68"/>
  <c r="L21" i="68"/>
  <c r="N21" i="68"/>
  <c r="AO21" i="68"/>
  <c r="E21" i="68" s="1"/>
  <c r="AQ21" i="68"/>
  <c r="AR21" i="68"/>
  <c r="AS21" i="68"/>
  <c r="AX21" i="68"/>
  <c r="AY21" i="68" s="1"/>
  <c r="BB21" i="68" s="1"/>
  <c r="BA21" i="68"/>
  <c r="L24" i="68"/>
  <c r="N24" i="68"/>
  <c r="AO24" i="68"/>
  <c r="E24" i="68" s="1"/>
  <c r="AP24" i="68"/>
  <c r="H24" i="68" s="1"/>
  <c r="AQ24" i="68"/>
  <c r="AR24" i="68"/>
  <c r="AS24" i="68"/>
  <c r="AX24" i="68"/>
  <c r="AY24" i="68" s="1"/>
  <c r="BB24" i="68" s="1"/>
  <c r="BA24" i="68"/>
  <c r="L27" i="68"/>
  <c r="N27" i="68" s="1"/>
  <c r="AO27" i="68"/>
  <c r="E27" i="68" s="1"/>
  <c r="AQ27" i="68"/>
  <c r="AR27" i="68"/>
  <c r="AS27" i="68"/>
  <c r="AX27" i="68"/>
  <c r="AY27" i="68"/>
  <c r="BB27" i="68" s="1"/>
  <c r="BA27" i="68"/>
  <c r="L30" i="68"/>
  <c r="N30" i="68" s="1"/>
  <c r="AO30" i="68"/>
  <c r="E30" i="68" s="1"/>
  <c r="AQ30" i="68"/>
  <c r="AR30" i="68"/>
  <c r="AS30" i="68"/>
  <c r="AX30" i="68"/>
  <c r="AY30" i="68" s="1"/>
  <c r="BA30" i="68"/>
  <c r="L33" i="68"/>
  <c r="N33" i="68" s="1"/>
  <c r="AO33" i="68"/>
  <c r="E33" i="68" s="1"/>
  <c r="AQ33" i="68"/>
  <c r="AR33" i="68"/>
  <c r="AS33" i="68"/>
  <c r="AX33" i="68"/>
  <c r="AY33" i="68"/>
  <c r="BB33" i="68" s="1"/>
  <c r="BA33" i="68"/>
  <c r="L36" i="68"/>
  <c r="N36" i="68" s="1"/>
  <c r="AO36" i="68"/>
  <c r="E36" i="68" s="1"/>
  <c r="AQ36" i="68"/>
  <c r="AR36" i="68"/>
  <c r="AS36" i="68"/>
  <c r="AX36" i="68"/>
  <c r="AY36" i="68" s="1"/>
  <c r="BB36" i="68" s="1"/>
  <c r="BA36" i="68"/>
  <c r="L39" i="68"/>
  <c r="N39" i="68" s="1"/>
  <c r="AO39" i="68"/>
  <c r="AQ39" i="68"/>
  <c r="AR39" i="68"/>
  <c r="AS39" i="68"/>
  <c r="AX39" i="68"/>
  <c r="AY39" i="68"/>
  <c r="BB39" i="68" s="1"/>
  <c r="BA39" i="68"/>
  <c r="L42" i="68"/>
  <c r="N42" i="68" s="1"/>
  <c r="AO42" i="68"/>
  <c r="E42" i="68" s="1"/>
  <c r="AQ42" i="68"/>
  <c r="AR42" i="68"/>
  <c r="AS42" i="68"/>
  <c r="AX42" i="68"/>
  <c r="AY42" i="68" s="1"/>
  <c r="BA42" i="68"/>
  <c r="L45" i="68"/>
  <c r="N45" i="68"/>
  <c r="AO45" i="68"/>
  <c r="E45" i="68" s="1"/>
  <c r="AP45" i="68"/>
  <c r="H45" i="68" s="1"/>
  <c r="AQ45" i="68"/>
  <c r="AR45" i="68"/>
  <c r="AS45" i="68"/>
  <c r="AX45" i="68"/>
  <c r="AY45" i="68" s="1"/>
  <c r="BB45" i="68" s="1"/>
  <c r="BA45" i="68"/>
  <c r="L48" i="68"/>
  <c r="N48" i="68"/>
  <c r="AO48" i="68"/>
  <c r="E48" i="68" s="1"/>
  <c r="AP48" i="68"/>
  <c r="H48" i="68" s="1"/>
  <c r="AQ48" i="68"/>
  <c r="AR48" i="68"/>
  <c r="AT48" i="68" s="1"/>
  <c r="J48" i="68" s="1"/>
  <c r="AU48" i="68" s="1"/>
  <c r="AV48" i="68" s="1"/>
  <c r="AW48" i="68" s="1"/>
  <c r="AZ48" i="68" s="1"/>
  <c r="F48" i="68" s="1"/>
  <c r="BC48" i="68" s="1"/>
  <c r="G48" i="68" s="1"/>
  <c r="AS48" i="68"/>
  <c r="AX48" i="68"/>
  <c r="AY48" i="68" s="1"/>
  <c r="BA48" i="68"/>
  <c r="L51" i="68"/>
  <c r="N51" i="68" s="1"/>
  <c r="BG51" i="68" s="1"/>
  <c r="AO51" i="68"/>
  <c r="E51" i="68" s="1"/>
  <c r="AQ51" i="68"/>
  <c r="AR51" i="68"/>
  <c r="AS51" i="68"/>
  <c r="AX51" i="68"/>
  <c r="AY51" i="68"/>
  <c r="BB51" i="68" s="1"/>
  <c r="BA51" i="68"/>
  <c r="L18" i="67"/>
  <c r="N18" i="67" s="1"/>
  <c r="AO18" i="67"/>
  <c r="E18" i="67" s="1"/>
  <c r="AQ18" i="67"/>
  <c r="AR18" i="67"/>
  <c r="AS18" i="67"/>
  <c r="AX18" i="67"/>
  <c r="AY18" i="67" s="1"/>
  <c r="BB18" i="67" s="1"/>
  <c r="BA18" i="67"/>
  <c r="L21" i="67"/>
  <c r="N21" i="67"/>
  <c r="AO21" i="67"/>
  <c r="E21" i="67" s="1"/>
  <c r="AQ21" i="67"/>
  <c r="AR21" i="67"/>
  <c r="AS21" i="67"/>
  <c r="AX21" i="67"/>
  <c r="AY21" i="67"/>
  <c r="BB21" i="67" s="1"/>
  <c r="BA21" i="67"/>
  <c r="L24" i="67"/>
  <c r="N24" i="67" s="1"/>
  <c r="AO24" i="67"/>
  <c r="E24" i="67" s="1"/>
  <c r="AQ24" i="67"/>
  <c r="AR24" i="67"/>
  <c r="AS24" i="67"/>
  <c r="AX24" i="67"/>
  <c r="AY24" i="67"/>
  <c r="BB24" i="67" s="1"/>
  <c r="BA24" i="67"/>
  <c r="L27" i="67"/>
  <c r="N27" i="67" s="1"/>
  <c r="AO27" i="67"/>
  <c r="E27" i="67" s="1"/>
  <c r="AQ27" i="67"/>
  <c r="AR27" i="67"/>
  <c r="AS27" i="67"/>
  <c r="AX27" i="67"/>
  <c r="AY27" i="67"/>
  <c r="BB27" i="67" s="1"/>
  <c r="BA27" i="67"/>
  <c r="L30" i="67"/>
  <c r="N30" i="67" s="1"/>
  <c r="AO30" i="67"/>
  <c r="E30" i="67" s="1"/>
  <c r="AQ30" i="67"/>
  <c r="AR30" i="67"/>
  <c r="AS30" i="67"/>
  <c r="AX30" i="67"/>
  <c r="AY30" i="67"/>
  <c r="BB30" i="67" s="1"/>
  <c r="BA30" i="67"/>
  <c r="L33" i="67"/>
  <c r="N33" i="67" s="1"/>
  <c r="AO33" i="67"/>
  <c r="E33" i="67" s="1"/>
  <c r="AQ33" i="67"/>
  <c r="AR33" i="67"/>
  <c r="AS33" i="67"/>
  <c r="AX33" i="67"/>
  <c r="AY33" i="67"/>
  <c r="BB33" i="67" s="1"/>
  <c r="BA33" i="67"/>
  <c r="L36" i="67"/>
  <c r="N36" i="67" s="1"/>
  <c r="AO36" i="67"/>
  <c r="E36" i="67" s="1"/>
  <c r="AQ36" i="67"/>
  <c r="AR36" i="67"/>
  <c r="AS36" i="67"/>
  <c r="AX36" i="67"/>
  <c r="AY36" i="67" s="1"/>
  <c r="BA36" i="67"/>
  <c r="L39" i="67"/>
  <c r="N39" i="67" s="1"/>
  <c r="AO39" i="67"/>
  <c r="E39" i="67" s="1"/>
  <c r="AQ39" i="67"/>
  <c r="AR39" i="67"/>
  <c r="AS39" i="67"/>
  <c r="AX39" i="67"/>
  <c r="AY39" i="67"/>
  <c r="BB39" i="67" s="1"/>
  <c r="BA39" i="67"/>
  <c r="L42" i="67"/>
  <c r="N42" i="67" s="1"/>
  <c r="AO42" i="67"/>
  <c r="E42" i="67" s="1"/>
  <c r="AQ42" i="67"/>
  <c r="AR42" i="67"/>
  <c r="AS42" i="67"/>
  <c r="AX42" i="67"/>
  <c r="AY42" i="67"/>
  <c r="BB42" i="67" s="1"/>
  <c r="BA42" i="67"/>
  <c r="L45" i="67"/>
  <c r="N45" i="67" s="1"/>
  <c r="AO45" i="67"/>
  <c r="E45" i="67" s="1"/>
  <c r="AQ45" i="67"/>
  <c r="AR45" i="67"/>
  <c r="AS45" i="67"/>
  <c r="AX45" i="67"/>
  <c r="AY45" i="67"/>
  <c r="BB45" i="67" s="1"/>
  <c r="BA45" i="67"/>
  <c r="L48" i="67"/>
  <c r="N48" i="67" s="1"/>
  <c r="AO48" i="67"/>
  <c r="E48" i="67" s="1"/>
  <c r="BG48" i="67" s="1"/>
  <c r="AQ48" i="67"/>
  <c r="AR48" i="67"/>
  <c r="AS48" i="67"/>
  <c r="AX48" i="67"/>
  <c r="AY48" i="67" s="1"/>
  <c r="BB48" i="67" s="1"/>
  <c r="BA48" i="67"/>
  <c r="L51" i="67"/>
  <c r="N51" i="67" s="1"/>
  <c r="AO51" i="67"/>
  <c r="E51" i="67" s="1"/>
  <c r="AQ51" i="67"/>
  <c r="AR51" i="67"/>
  <c r="AS51" i="67"/>
  <c r="AX51" i="67"/>
  <c r="AY51" i="67" s="1"/>
  <c r="BB51" i="67" s="1"/>
  <c r="BA51" i="67"/>
  <c r="L18" i="66"/>
  <c r="N18" i="66" s="1"/>
  <c r="AO18" i="66"/>
  <c r="E18" i="66" s="1"/>
  <c r="AQ18" i="66"/>
  <c r="AR18" i="66"/>
  <c r="AS18" i="66"/>
  <c r="AX18" i="66"/>
  <c r="AY18" i="66" s="1"/>
  <c r="BB18" i="66" s="1"/>
  <c r="BA18" i="66"/>
  <c r="L21" i="66"/>
  <c r="N21" i="66" s="1"/>
  <c r="AO21" i="66"/>
  <c r="E21" i="66" s="1"/>
  <c r="AQ21" i="66"/>
  <c r="AR21" i="66"/>
  <c r="AS21" i="66"/>
  <c r="AX21" i="66"/>
  <c r="AY21" i="66" s="1"/>
  <c r="BB21" i="66" s="1"/>
  <c r="BA21" i="66"/>
  <c r="L24" i="66"/>
  <c r="N24" i="66" s="1"/>
  <c r="AO24" i="66"/>
  <c r="E24" i="66" s="1"/>
  <c r="AQ24" i="66"/>
  <c r="AR24" i="66"/>
  <c r="AS24" i="66"/>
  <c r="AX24" i="66"/>
  <c r="AY24" i="66" s="1"/>
  <c r="BB24" i="66" s="1"/>
  <c r="BA24" i="66"/>
  <c r="L27" i="66"/>
  <c r="N27" i="66" s="1"/>
  <c r="AO27" i="66"/>
  <c r="E27" i="66" s="1"/>
  <c r="AQ27" i="66"/>
  <c r="AR27" i="66"/>
  <c r="AS27" i="66"/>
  <c r="AX27" i="66"/>
  <c r="AY27" i="66" s="1"/>
  <c r="BB27" i="66" s="1"/>
  <c r="BA27" i="66"/>
  <c r="L30" i="66"/>
  <c r="N30" i="66" s="1"/>
  <c r="AO30" i="66"/>
  <c r="E30" i="66" s="1"/>
  <c r="AQ30" i="66"/>
  <c r="AR30" i="66"/>
  <c r="AS30" i="66"/>
  <c r="AX30" i="66"/>
  <c r="AY30" i="66" s="1"/>
  <c r="BB30" i="66" s="1"/>
  <c r="BA30" i="66"/>
  <c r="L33" i="66"/>
  <c r="N33" i="66" s="1"/>
  <c r="AO33" i="66"/>
  <c r="E33" i="66" s="1"/>
  <c r="BG33" i="66" s="1"/>
  <c r="AQ33" i="66"/>
  <c r="AR33" i="66"/>
  <c r="AS33" i="66"/>
  <c r="AX33" i="66"/>
  <c r="AY33" i="66" s="1"/>
  <c r="BB33" i="66" s="1"/>
  <c r="BA33" i="66"/>
  <c r="L36" i="66"/>
  <c r="N36" i="66" s="1"/>
  <c r="AO36" i="66"/>
  <c r="E36" i="66" s="1"/>
  <c r="BG36" i="66" s="1"/>
  <c r="AQ36" i="66"/>
  <c r="AR36" i="66"/>
  <c r="AS36" i="66"/>
  <c r="AX36" i="66"/>
  <c r="AY36" i="66" s="1"/>
  <c r="BB36" i="66" s="1"/>
  <c r="BA36" i="66"/>
  <c r="L39" i="66"/>
  <c r="N39" i="66" s="1"/>
  <c r="AO39" i="66"/>
  <c r="E39" i="66" s="1"/>
  <c r="AQ39" i="66"/>
  <c r="AR39" i="66"/>
  <c r="AS39" i="66"/>
  <c r="AX39" i="66"/>
  <c r="AY39" i="66" s="1"/>
  <c r="BB39" i="66" s="1"/>
  <c r="BA39" i="66"/>
  <c r="L42" i="66"/>
  <c r="N42" i="66" s="1"/>
  <c r="AO42" i="66"/>
  <c r="E42" i="66" s="1"/>
  <c r="BG42" i="66" s="1"/>
  <c r="AQ42" i="66"/>
  <c r="AR42" i="66"/>
  <c r="AS42" i="66"/>
  <c r="AX42" i="66"/>
  <c r="AY42" i="66" s="1"/>
  <c r="BB42" i="66" s="1"/>
  <c r="BA42" i="66"/>
  <c r="L45" i="66"/>
  <c r="N45" i="66" s="1"/>
  <c r="AO45" i="66"/>
  <c r="E45" i="66" s="1"/>
  <c r="AQ45" i="66"/>
  <c r="AR45" i="66"/>
  <c r="AS45" i="66"/>
  <c r="AX45" i="66"/>
  <c r="AY45" i="66"/>
  <c r="BB45" i="66" s="1"/>
  <c r="BA45" i="66"/>
  <c r="L48" i="66"/>
  <c r="N48" i="66" s="1"/>
  <c r="AO48" i="66"/>
  <c r="E48" i="66" s="1"/>
  <c r="AQ48" i="66"/>
  <c r="AR48" i="66"/>
  <c r="AS48" i="66"/>
  <c r="AX48" i="66"/>
  <c r="AY48" i="66"/>
  <c r="BB48" i="66" s="1"/>
  <c r="BA48" i="66"/>
  <c r="L51" i="66"/>
  <c r="N51" i="66" s="1"/>
  <c r="AO51" i="66"/>
  <c r="E51" i="66" s="1"/>
  <c r="AQ51" i="66"/>
  <c r="AR51" i="66"/>
  <c r="AS51" i="66"/>
  <c r="AX51" i="66"/>
  <c r="AY51" i="66"/>
  <c r="BB51" i="66" s="1"/>
  <c r="BA51" i="66"/>
  <c r="L18" i="63"/>
  <c r="N18" i="63" s="1"/>
  <c r="AK18" i="63"/>
  <c r="E18" i="63" s="1"/>
  <c r="AM18" i="63"/>
  <c r="AN18" i="63"/>
  <c r="AO18" i="63"/>
  <c r="AT18" i="63"/>
  <c r="AU18" i="63" s="1"/>
  <c r="AW18" i="63"/>
  <c r="L21" i="63"/>
  <c r="N21" i="63"/>
  <c r="AK21" i="63"/>
  <c r="E21" i="63" s="1"/>
  <c r="AM21" i="63"/>
  <c r="AN21" i="63"/>
  <c r="AO21" i="63"/>
  <c r="AT21" i="63"/>
  <c r="AU21" i="63" s="1"/>
  <c r="AW21" i="63"/>
  <c r="L24" i="63"/>
  <c r="N24" i="63" s="1"/>
  <c r="AK24" i="63"/>
  <c r="AM24" i="63"/>
  <c r="AN24" i="63"/>
  <c r="AO24" i="63"/>
  <c r="AT24" i="63"/>
  <c r="AU24" i="63" s="1"/>
  <c r="AW24" i="63"/>
  <c r="L27" i="63"/>
  <c r="N27" i="63" s="1"/>
  <c r="AK27" i="63"/>
  <c r="E27" i="63" s="1"/>
  <c r="AM27" i="63"/>
  <c r="AN27" i="63"/>
  <c r="AO27" i="63"/>
  <c r="AT27" i="63"/>
  <c r="AU27" i="63" s="1"/>
  <c r="AW27" i="63"/>
  <c r="L30" i="63"/>
  <c r="N30" i="63" s="1"/>
  <c r="AK30" i="63"/>
  <c r="AM30" i="63"/>
  <c r="AN30" i="63"/>
  <c r="AO30" i="63"/>
  <c r="AT30" i="63"/>
  <c r="AU30" i="63" s="1"/>
  <c r="AW30" i="63"/>
  <c r="L33" i="63"/>
  <c r="N33" i="63"/>
  <c r="AK33" i="63"/>
  <c r="E33" i="63" s="1"/>
  <c r="AM33" i="63"/>
  <c r="AN33" i="63"/>
  <c r="AO33" i="63"/>
  <c r="AT33" i="63"/>
  <c r="AU33" i="63" s="1"/>
  <c r="AW33" i="63"/>
  <c r="L36" i="63"/>
  <c r="N36" i="63" s="1"/>
  <c r="AK36" i="63"/>
  <c r="AM36" i="63"/>
  <c r="AN36" i="63"/>
  <c r="AO36" i="63"/>
  <c r="AT36" i="63"/>
  <c r="AU36" i="63" s="1"/>
  <c r="AW36" i="63"/>
  <c r="L39" i="63"/>
  <c r="N39" i="63"/>
  <c r="AK39" i="63"/>
  <c r="E39" i="63" s="1"/>
  <c r="AM39" i="63"/>
  <c r="AN39" i="63"/>
  <c r="AO39" i="63"/>
  <c r="AT39" i="63"/>
  <c r="AU39" i="63" s="1"/>
  <c r="AX39" i="63" s="1"/>
  <c r="AW39" i="63"/>
  <c r="L42" i="63"/>
  <c r="N42" i="63" s="1"/>
  <c r="AK42" i="63"/>
  <c r="E42" i="63" s="1"/>
  <c r="AM42" i="63"/>
  <c r="AN42" i="63"/>
  <c r="AO42" i="63"/>
  <c r="AT42" i="63"/>
  <c r="AU42" i="63" s="1"/>
  <c r="AW42" i="63"/>
  <c r="L45" i="63"/>
  <c r="N45" i="63"/>
  <c r="AK45" i="63"/>
  <c r="E45" i="63" s="1"/>
  <c r="AM45" i="63"/>
  <c r="AN45" i="63"/>
  <c r="AO45" i="63"/>
  <c r="AT45" i="63"/>
  <c r="AU45" i="63" s="1"/>
  <c r="AX45" i="63" s="1"/>
  <c r="AW45" i="63"/>
  <c r="L48" i="63"/>
  <c r="N48" i="63" s="1"/>
  <c r="AK48" i="63"/>
  <c r="AM48" i="63"/>
  <c r="AN48" i="63"/>
  <c r="AO48" i="63"/>
  <c r="AT48" i="63"/>
  <c r="AU48" i="63"/>
  <c r="AX48" i="63" s="1"/>
  <c r="AW48" i="63"/>
  <c r="L51" i="63"/>
  <c r="N51" i="63" s="1"/>
  <c r="AK51" i="63"/>
  <c r="E51" i="63" s="1"/>
  <c r="AM51" i="63"/>
  <c r="AN51" i="63"/>
  <c r="AO51" i="63"/>
  <c r="AT51" i="63"/>
  <c r="AU51" i="63" s="1"/>
  <c r="AW51" i="63"/>
  <c r="L18" i="62"/>
  <c r="N18" i="62" s="1"/>
  <c r="E18" i="62"/>
  <c r="AM18" i="62"/>
  <c r="AN18" i="62"/>
  <c r="AO18" i="62"/>
  <c r="AT18" i="62"/>
  <c r="AU18" i="62"/>
  <c r="AX18" i="62" s="1"/>
  <c r="AW18" i="62"/>
  <c r="L21" i="62"/>
  <c r="N21" i="62" s="1"/>
  <c r="AK21" i="62"/>
  <c r="AM21" i="62"/>
  <c r="AN21" i="62"/>
  <c r="AO21" i="62"/>
  <c r="AT21" i="62"/>
  <c r="AU21" i="62"/>
  <c r="AX21" i="62" s="1"/>
  <c r="AW21" i="62"/>
  <c r="L24" i="62"/>
  <c r="N24" i="62" s="1"/>
  <c r="AK24" i="62"/>
  <c r="E24" i="62" s="1"/>
  <c r="AM24" i="62"/>
  <c r="AN24" i="62"/>
  <c r="AO24" i="62"/>
  <c r="AT24" i="62"/>
  <c r="AU24" i="62"/>
  <c r="AX24" i="62" s="1"/>
  <c r="AW24" i="62"/>
  <c r="L27" i="62"/>
  <c r="N27" i="62" s="1"/>
  <c r="AK27" i="62"/>
  <c r="AM27" i="62"/>
  <c r="AN27" i="62"/>
  <c r="AO27" i="62"/>
  <c r="AT27" i="62"/>
  <c r="AU27" i="62"/>
  <c r="AX27" i="62" s="1"/>
  <c r="AW27" i="62"/>
  <c r="L30" i="62"/>
  <c r="N30" i="62" s="1"/>
  <c r="AK30" i="62"/>
  <c r="E30" i="62" s="1"/>
  <c r="AM30" i="62"/>
  <c r="AN30" i="62"/>
  <c r="AO30" i="62"/>
  <c r="AT30" i="62"/>
  <c r="AU30" i="62" s="1"/>
  <c r="AX30" i="62" s="1"/>
  <c r="AW30" i="62"/>
  <c r="L33" i="62"/>
  <c r="N33" i="62" s="1"/>
  <c r="AK33" i="62"/>
  <c r="E33" i="62" s="1"/>
  <c r="AM33" i="62"/>
  <c r="AN33" i="62"/>
  <c r="AO33" i="62"/>
  <c r="AT33" i="62"/>
  <c r="AU33" i="62" s="1"/>
  <c r="AW33" i="62"/>
  <c r="L36" i="62"/>
  <c r="N36" i="62" s="1"/>
  <c r="AK36" i="62"/>
  <c r="E36" i="62" s="1"/>
  <c r="AM36" i="62"/>
  <c r="AN36" i="62"/>
  <c r="AO36" i="62"/>
  <c r="AT36" i="62"/>
  <c r="AU36" i="62" s="1"/>
  <c r="AX36" i="62" s="1"/>
  <c r="AW36" i="62"/>
  <c r="L39" i="62"/>
  <c r="N39" i="62" s="1"/>
  <c r="AK39" i="62"/>
  <c r="E39" i="62" s="1"/>
  <c r="AM39" i="62"/>
  <c r="AN39" i="62"/>
  <c r="AO39" i="62"/>
  <c r="AT39" i="62"/>
  <c r="AU39" i="62" s="1"/>
  <c r="AW39" i="62"/>
  <c r="L42" i="62"/>
  <c r="N42" i="62" s="1"/>
  <c r="AK42" i="62"/>
  <c r="AM42" i="62"/>
  <c r="AN42" i="62"/>
  <c r="AO42" i="62"/>
  <c r="AT42" i="62"/>
  <c r="AU42" i="62"/>
  <c r="AX42" i="62" s="1"/>
  <c r="AW42" i="62"/>
  <c r="L45" i="62"/>
  <c r="N45" i="62" s="1"/>
  <c r="AK45" i="62"/>
  <c r="AM45" i="62"/>
  <c r="AN45" i="62"/>
  <c r="AO45" i="62"/>
  <c r="AT45" i="62"/>
  <c r="AU45" i="62"/>
  <c r="AX45" i="62" s="1"/>
  <c r="AW45" i="62"/>
  <c r="L48" i="62"/>
  <c r="N48" i="62" s="1"/>
  <c r="AK48" i="62"/>
  <c r="AM48" i="62"/>
  <c r="AN48" i="62"/>
  <c r="AO48" i="62"/>
  <c r="AT48" i="62"/>
  <c r="AU48" i="62"/>
  <c r="AX48" i="62" s="1"/>
  <c r="AW48" i="62"/>
  <c r="L51" i="62"/>
  <c r="N51" i="62" s="1"/>
  <c r="AK51" i="62"/>
  <c r="AM51" i="62"/>
  <c r="AN51" i="62"/>
  <c r="AO51" i="62"/>
  <c r="AT51" i="62"/>
  <c r="AU51" i="62"/>
  <c r="AX51" i="62" s="1"/>
  <c r="AW51" i="62"/>
  <c r="L18" i="61"/>
  <c r="N18" i="61" s="1"/>
  <c r="AK18" i="61"/>
  <c r="AM18" i="61"/>
  <c r="AN18" i="61"/>
  <c r="AO18" i="61"/>
  <c r="AT18" i="61"/>
  <c r="AU18" i="61"/>
  <c r="AX18" i="61" s="1"/>
  <c r="AW18" i="61"/>
  <c r="L21" i="61"/>
  <c r="N21" i="61" s="1"/>
  <c r="AK21" i="61"/>
  <c r="E21" i="61" s="1"/>
  <c r="AM21" i="61"/>
  <c r="AN21" i="61"/>
  <c r="AO21" i="61"/>
  <c r="AT21" i="61"/>
  <c r="AU21" i="61" s="1"/>
  <c r="AX21" i="61" s="1"/>
  <c r="AW21" i="61"/>
  <c r="L24" i="61"/>
  <c r="N24" i="61"/>
  <c r="AK24" i="61"/>
  <c r="E24" i="61" s="1"/>
  <c r="AM24" i="61"/>
  <c r="AN24" i="61"/>
  <c r="AO24" i="61"/>
  <c r="AT24" i="61"/>
  <c r="AU24" i="61"/>
  <c r="AX24" i="61" s="1"/>
  <c r="AW24" i="61"/>
  <c r="L27" i="61"/>
  <c r="N27" i="61" s="1"/>
  <c r="AK27" i="61"/>
  <c r="E27" i="61" s="1"/>
  <c r="AM27" i="61"/>
  <c r="AN27" i="61"/>
  <c r="AO27" i="61"/>
  <c r="AT27" i="61"/>
  <c r="AU27" i="61" s="1"/>
  <c r="AX27" i="61" s="1"/>
  <c r="AW27" i="61"/>
  <c r="L30" i="61"/>
  <c r="N30" i="61"/>
  <c r="AK30" i="61"/>
  <c r="E30" i="61" s="1"/>
  <c r="AM30" i="61"/>
  <c r="AN30" i="61"/>
  <c r="AO30" i="61"/>
  <c r="AT30" i="61"/>
  <c r="AU30" i="61"/>
  <c r="AX30" i="61" s="1"/>
  <c r="AW30" i="61"/>
  <c r="L33" i="61"/>
  <c r="N33" i="61" s="1"/>
  <c r="AK33" i="61"/>
  <c r="E33" i="61" s="1"/>
  <c r="AM33" i="61"/>
  <c r="AN33" i="61"/>
  <c r="AO33" i="61"/>
  <c r="AT33" i="61"/>
  <c r="AU33" i="61" s="1"/>
  <c r="AW33" i="61"/>
  <c r="L36" i="61"/>
  <c r="N36" i="61" s="1"/>
  <c r="AK36" i="61"/>
  <c r="AM36" i="61"/>
  <c r="AN36" i="61"/>
  <c r="AO36" i="61"/>
  <c r="AT36" i="61"/>
  <c r="AU36" i="61"/>
  <c r="AX36" i="61" s="1"/>
  <c r="AW36" i="61"/>
  <c r="L39" i="61"/>
  <c r="N39" i="61" s="1"/>
  <c r="AK39" i="61"/>
  <c r="E39" i="61" s="1"/>
  <c r="AM39" i="61"/>
  <c r="AN39" i="61"/>
  <c r="AO39" i="61"/>
  <c r="AT39" i="61"/>
  <c r="AU39" i="61" s="1"/>
  <c r="AW39" i="61"/>
  <c r="L42" i="61"/>
  <c r="N42" i="61" s="1"/>
  <c r="AK42" i="61"/>
  <c r="AM42" i="61"/>
  <c r="AN42" i="61"/>
  <c r="AO42" i="61"/>
  <c r="AT42" i="61"/>
  <c r="AU42" i="61"/>
  <c r="AX42" i="61" s="1"/>
  <c r="AW42" i="61"/>
  <c r="L45" i="61"/>
  <c r="N45" i="61" s="1"/>
  <c r="AK45" i="61"/>
  <c r="E45" i="61" s="1"/>
  <c r="AM45" i="61"/>
  <c r="AN45" i="61"/>
  <c r="AO45" i="61"/>
  <c r="AT45" i="61"/>
  <c r="AU45" i="61"/>
  <c r="AX45" i="61" s="1"/>
  <c r="AW45" i="61"/>
  <c r="L48" i="61"/>
  <c r="N48" i="61" s="1"/>
  <c r="AK48" i="61"/>
  <c r="AM48" i="61"/>
  <c r="AN48" i="61"/>
  <c r="AO48" i="61"/>
  <c r="AT48" i="61"/>
  <c r="AU48" i="61"/>
  <c r="AX48" i="61" s="1"/>
  <c r="AW48" i="61"/>
  <c r="L51" i="61"/>
  <c r="N51" i="61" s="1"/>
  <c r="AK51" i="61"/>
  <c r="E51" i="61" s="1"/>
  <c r="AM51" i="61"/>
  <c r="AN51" i="61"/>
  <c r="AO51" i="61"/>
  <c r="AT51" i="61"/>
  <c r="AU51" i="61" s="1"/>
  <c r="AW51" i="61"/>
  <c r="L18" i="60"/>
  <c r="N18" i="60" s="1"/>
  <c r="AK18" i="60"/>
  <c r="E18" i="60" s="1"/>
  <c r="AM18" i="60"/>
  <c r="AN18" i="60"/>
  <c r="AO18" i="60"/>
  <c r="AT18" i="60"/>
  <c r="AU18" i="60" s="1"/>
  <c r="AX18" i="60" s="1"/>
  <c r="AW18" i="60"/>
  <c r="L21" i="60"/>
  <c r="N21" i="60" s="1"/>
  <c r="AK21" i="60"/>
  <c r="E21" i="60" s="1"/>
  <c r="AM21" i="60"/>
  <c r="AN21" i="60"/>
  <c r="AO21" i="60"/>
  <c r="AT21" i="60"/>
  <c r="AU21" i="60" s="1"/>
  <c r="AX21" i="60" s="1"/>
  <c r="AW21" i="60"/>
  <c r="L24" i="60"/>
  <c r="N24" i="60" s="1"/>
  <c r="AK24" i="60"/>
  <c r="E24" i="60" s="1"/>
  <c r="AM24" i="60"/>
  <c r="AN24" i="60"/>
  <c r="AO24" i="60"/>
  <c r="AT24" i="60"/>
  <c r="AU24" i="60" s="1"/>
  <c r="AX24" i="60" s="1"/>
  <c r="AW24" i="60"/>
  <c r="L27" i="60"/>
  <c r="N27" i="60" s="1"/>
  <c r="AK27" i="60"/>
  <c r="E27" i="60" s="1"/>
  <c r="AM27" i="60"/>
  <c r="AN27" i="60"/>
  <c r="AO27" i="60"/>
  <c r="AT27" i="60"/>
  <c r="AU27" i="60" s="1"/>
  <c r="AX27" i="60" s="1"/>
  <c r="AW27" i="60"/>
  <c r="L30" i="60"/>
  <c r="N30" i="60" s="1"/>
  <c r="AK30" i="60"/>
  <c r="E30" i="60" s="1"/>
  <c r="AM30" i="60"/>
  <c r="AN30" i="60"/>
  <c r="AO30" i="60"/>
  <c r="AT30" i="60"/>
  <c r="AU30" i="60" s="1"/>
  <c r="AX30" i="60" s="1"/>
  <c r="AW30" i="60"/>
  <c r="L33" i="60"/>
  <c r="N33" i="60" s="1"/>
  <c r="AK33" i="60"/>
  <c r="E33" i="60" s="1"/>
  <c r="AM33" i="60"/>
  <c r="AN33" i="60"/>
  <c r="AO33" i="60"/>
  <c r="AT33" i="60"/>
  <c r="AU33" i="60" s="1"/>
  <c r="AX33" i="60" s="1"/>
  <c r="AW33" i="60"/>
  <c r="L36" i="60"/>
  <c r="N36" i="60" s="1"/>
  <c r="AK36" i="60"/>
  <c r="E36" i="60" s="1"/>
  <c r="AM36" i="60"/>
  <c r="AN36" i="60"/>
  <c r="AO36" i="60"/>
  <c r="AT36" i="60"/>
  <c r="AU36" i="60" s="1"/>
  <c r="AX36" i="60" s="1"/>
  <c r="AW36" i="60"/>
  <c r="L39" i="60"/>
  <c r="N39" i="60" s="1"/>
  <c r="AK39" i="60"/>
  <c r="E39" i="60" s="1"/>
  <c r="AM39" i="60"/>
  <c r="AN39" i="60"/>
  <c r="AO39" i="60"/>
  <c r="AT39" i="60"/>
  <c r="AU39" i="60" s="1"/>
  <c r="AX39" i="60" s="1"/>
  <c r="AW39" i="60"/>
  <c r="L42" i="60"/>
  <c r="N42" i="60" s="1"/>
  <c r="AK42" i="60"/>
  <c r="E42" i="60" s="1"/>
  <c r="AM42" i="60"/>
  <c r="AN42" i="60"/>
  <c r="AO42" i="60"/>
  <c r="AT42" i="60"/>
  <c r="AU42" i="60" s="1"/>
  <c r="AX42" i="60" s="1"/>
  <c r="AW42" i="60"/>
  <c r="L45" i="60"/>
  <c r="N45" i="60" s="1"/>
  <c r="AK45" i="60"/>
  <c r="AM45" i="60"/>
  <c r="AN45" i="60"/>
  <c r="AO45" i="60"/>
  <c r="AT45" i="60"/>
  <c r="AU45" i="60" s="1"/>
  <c r="AW45" i="60"/>
  <c r="L48" i="60"/>
  <c r="N48" i="60" s="1"/>
  <c r="AK48" i="60"/>
  <c r="E48" i="60" s="1"/>
  <c r="AM48" i="60"/>
  <c r="AN48" i="60"/>
  <c r="AO48" i="60"/>
  <c r="AT48" i="60"/>
  <c r="AU48" i="60" s="1"/>
  <c r="AX48" i="60" s="1"/>
  <c r="AW48" i="60"/>
  <c r="L51" i="60"/>
  <c r="N51" i="60" s="1"/>
  <c r="AK51" i="60"/>
  <c r="E51" i="60" s="1"/>
  <c r="AM51" i="60"/>
  <c r="AN51" i="60"/>
  <c r="AO51" i="60"/>
  <c r="AT51" i="60"/>
  <c r="AU51" i="60" s="1"/>
  <c r="AX51" i="60" s="1"/>
  <c r="AW51" i="60"/>
  <c r="L18" i="59"/>
  <c r="N18" i="59" s="1"/>
  <c r="AK18" i="59"/>
  <c r="E18" i="59" s="1"/>
  <c r="AM18" i="59"/>
  <c r="AN18" i="59"/>
  <c r="AO18" i="59"/>
  <c r="AT18" i="59"/>
  <c r="AU18" i="59" s="1"/>
  <c r="AX18" i="59" s="1"/>
  <c r="AW18" i="59"/>
  <c r="L21" i="59"/>
  <c r="N21" i="59"/>
  <c r="AK21" i="59"/>
  <c r="E21" i="59" s="1"/>
  <c r="AM21" i="59"/>
  <c r="AN21" i="59"/>
  <c r="AO21" i="59"/>
  <c r="AT21" i="59"/>
  <c r="AU21" i="59"/>
  <c r="AX21" i="59" s="1"/>
  <c r="AW21" i="59"/>
  <c r="L24" i="59"/>
  <c r="N24" i="59" s="1"/>
  <c r="AK24" i="59"/>
  <c r="AM24" i="59"/>
  <c r="AN24" i="59"/>
  <c r="AO24" i="59"/>
  <c r="AT24" i="59"/>
  <c r="AU24" i="59"/>
  <c r="AX24" i="59" s="1"/>
  <c r="AW24" i="59"/>
  <c r="L27" i="59"/>
  <c r="N27" i="59" s="1"/>
  <c r="AK27" i="59"/>
  <c r="AM27" i="59"/>
  <c r="AN27" i="59"/>
  <c r="AO27" i="59"/>
  <c r="AT27" i="59"/>
  <c r="AU27" i="59"/>
  <c r="AX27" i="59" s="1"/>
  <c r="AW27" i="59"/>
  <c r="L30" i="59"/>
  <c r="N30" i="59" s="1"/>
  <c r="BC30" i="59" s="1"/>
  <c r="AK30" i="59"/>
  <c r="E30" i="59" s="1"/>
  <c r="AL30" i="59"/>
  <c r="H30" i="59" s="1"/>
  <c r="AM30" i="59"/>
  <c r="AN30" i="59"/>
  <c r="AO30" i="59"/>
  <c r="AT30" i="59"/>
  <c r="AU30" i="59" s="1"/>
  <c r="AX30" i="59" s="1"/>
  <c r="AW30" i="59"/>
  <c r="L33" i="59"/>
  <c r="N33" i="59" s="1"/>
  <c r="AK33" i="59"/>
  <c r="E33" i="59" s="1"/>
  <c r="AL33" i="59"/>
  <c r="H33" i="59" s="1"/>
  <c r="AM33" i="59"/>
  <c r="AN33" i="59"/>
  <c r="AO33" i="59"/>
  <c r="AT33" i="59"/>
  <c r="AU33" i="59" s="1"/>
  <c r="AW33" i="59"/>
  <c r="L36" i="59"/>
  <c r="N36" i="59"/>
  <c r="AK36" i="59"/>
  <c r="E36" i="59" s="1"/>
  <c r="AM36" i="59"/>
  <c r="AN36" i="59"/>
  <c r="AO36" i="59"/>
  <c r="AT36" i="59"/>
  <c r="AU36" i="59"/>
  <c r="AX36" i="59" s="1"/>
  <c r="AW36" i="59"/>
  <c r="L39" i="59"/>
  <c r="N39" i="59" s="1"/>
  <c r="AK39" i="59"/>
  <c r="E39" i="59" s="1"/>
  <c r="AL39" i="59"/>
  <c r="AM39" i="59"/>
  <c r="AN39" i="59"/>
  <c r="AO39" i="59"/>
  <c r="AT39" i="59"/>
  <c r="AU39" i="59" s="1"/>
  <c r="AX39" i="59" s="1"/>
  <c r="AW39" i="59"/>
  <c r="L42" i="59"/>
  <c r="N42" i="59" s="1"/>
  <c r="AK42" i="59"/>
  <c r="E42" i="59" s="1"/>
  <c r="AM42" i="59"/>
  <c r="AN42" i="59"/>
  <c r="AO42" i="59"/>
  <c r="AT42" i="59"/>
  <c r="AU42" i="59" s="1"/>
  <c r="AW42" i="59"/>
  <c r="L45" i="59"/>
  <c r="N45" i="59" s="1"/>
  <c r="AK45" i="59"/>
  <c r="AM45" i="59"/>
  <c r="AN45" i="59"/>
  <c r="AO45" i="59"/>
  <c r="AT45" i="59"/>
  <c r="AU45" i="59"/>
  <c r="AX45" i="59" s="1"/>
  <c r="AW45" i="59"/>
  <c r="L48" i="59"/>
  <c r="N48" i="59" s="1"/>
  <c r="AK48" i="59"/>
  <c r="E48" i="59" s="1"/>
  <c r="AL48" i="59"/>
  <c r="AM48" i="59"/>
  <c r="AN48" i="59"/>
  <c r="AO48" i="59"/>
  <c r="AT48" i="59"/>
  <c r="AU48" i="59" s="1"/>
  <c r="AW48" i="59"/>
  <c r="L51" i="59"/>
  <c r="N51" i="59" s="1"/>
  <c r="AK51" i="59"/>
  <c r="AM51" i="59"/>
  <c r="AN51" i="59"/>
  <c r="AO51" i="59"/>
  <c r="AT51" i="59"/>
  <c r="AU51" i="59"/>
  <c r="AX51" i="59" s="1"/>
  <c r="AW51" i="59"/>
  <c r="L18" i="58"/>
  <c r="N18" i="58" s="1"/>
  <c r="AK18" i="58"/>
  <c r="AM18" i="58"/>
  <c r="AN18" i="58"/>
  <c r="AO18" i="58"/>
  <c r="AT18" i="58"/>
  <c r="AU18" i="58"/>
  <c r="AX18" i="58" s="1"/>
  <c r="AW18" i="58"/>
  <c r="L21" i="58"/>
  <c r="N21" i="58" s="1"/>
  <c r="AK21" i="58"/>
  <c r="AM21" i="58"/>
  <c r="AN21" i="58"/>
  <c r="AO21" i="58"/>
  <c r="AT21" i="58"/>
  <c r="AU21" i="58"/>
  <c r="AX21" i="58" s="1"/>
  <c r="AW21" i="58"/>
  <c r="L24" i="58"/>
  <c r="N24" i="58" s="1"/>
  <c r="AK24" i="58"/>
  <c r="E24" i="58" s="1"/>
  <c r="AM24" i="58"/>
  <c r="AN24" i="58"/>
  <c r="AO24" i="58"/>
  <c r="AT24" i="58"/>
  <c r="AU24" i="58" s="1"/>
  <c r="AW24" i="58"/>
  <c r="L27" i="58"/>
  <c r="N27" i="58" s="1"/>
  <c r="AK27" i="58"/>
  <c r="E27" i="58" s="1"/>
  <c r="AM27" i="58"/>
  <c r="AN27" i="58"/>
  <c r="AO27" i="58"/>
  <c r="AT27" i="58"/>
  <c r="AU27" i="58" s="1"/>
  <c r="AW27" i="58"/>
  <c r="L30" i="58"/>
  <c r="N30" i="58"/>
  <c r="BC30" i="58" s="1"/>
  <c r="AK30" i="58"/>
  <c r="E30" i="58" s="1"/>
  <c r="AM30" i="58"/>
  <c r="AN30" i="58"/>
  <c r="AO30" i="58"/>
  <c r="AT30" i="58"/>
  <c r="AU30" i="58" s="1"/>
  <c r="AX30" i="58" s="1"/>
  <c r="AW30" i="58"/>
  <c r="L33" i="58"/>
  <c r="N33" i="58" s="1"/>
  <c r="AK33" i="58"/>
  <c r="E33" i="58" s="1"/>
  <c r="AM33" i="58"/>
  <c r="AN33" i="58"/>
  <c r="AO33" i="58"/>
  <c r="AT33" i="58"/>
  <c r="AU33" i="58"/>
  <c r="AX33" i="58" s="1"/>
  <c r="AW33" i="58"/>
  <c r="L36" i="58"/>
  <c r="N36" i="58" s="1"/>
  <c r="AK36" i="58"/>
  <c r="AM36" i="58"/>
  <c r="AN36" i="58"/>
  <c r="AO36" i="58"/>
  <c r="AT36" i="58"/>
  <c r="AU36" i="58"/>
  <c r="AX36" i="58" s="1"/>
  <c r="AW36" i="58"/>
  <c r="L39" i="58"/>
  <c r="N39" i="58" s="1"/>
  <c r="AK39" i="58"/>
  <c r="AM39" i="58"/>
  <c r="AN39" i="58"/>
  <c r="AO39" i="58"/>
  <c r="AT39" i="58"/>
  <c r="AU39" i="58"/>
  <c r="AX39" i="58" s="1"/>
  <c r="AW39" i="58"/>
  <c r="L42" i="58"/>
  <c r="N42" i="58" s="1"/>
  <c r="AK42" i="58"/>
  <c r="E42" i="58" s="1"/>
  <c r="AL42" i="58"/>
  <c r="AM42" i="58"/>
  <c r="AN42" i="58"/>
  <c r="AO42" i="58"/>
  <c r="AT42" i="58"/>
  <c r="AU42" i="58" s="1"/>
  <c r="AX42" i="58" s="1"/>
  <c r="AW42" i="58"/>
  <c r="L45" i="58"/>
  <c r="N45" i="58" s="1"/>
  <c r="AK45" i="58"/>
  <c r="E45" i="58" s="1"/>
  <c r="AM45" i="58"/>
  <c r="AN45" i="58"/>
  <c r="AO45" i="58"/>
  <c r="AT45" i="58"/>
  <c r="AU45" i="58" s="1"/>
  <c r="AW45" i="58"/>
  <c r="L48" i="58"/>
  <c r="N48" i="58" s="1"/>
  <c r="AK48" i="58"/>
  <c r="AM48" i="58"/>
  <c r="AN48" i="58"/>
  <c r="AO48" i="58"/>
  <c r="AT48" i="58"/>
  <c r="AU48" i="58"/>
  <c r="AX48" i="58" s="1"/>
  <c r="AW48" i="58"/>
  <c r="L51" i="58"/>
  <c r="N51" i="58" s="1"/>
  <c r="AK51" i="58"/>
  <c r="E51" i="58" s="1"/>
  <c r="AM51" i="58"/>
  <c r="AN51" i="58"/>
  <c r="AO51" i="58"/>
  <c r="AT51" i="58"/>
  <c r="AU51" i="58" s="1"/>
  <c r="AW51" i="58"/>
  <c r="L18" i="57"/>
  <c r="N18" i="57" s="1"/>
  <c r="AK18" i="57"/>
  <c r="AM18" i="57"/>
  <c r="AN18" i="57"/>
  <c r="AO18" i="57"/>
  <c r="AT18" i="57"/>
  <c r="AU18" i="57" s="1"/>
  <c r="AW18" i="57"/>
  <c r="L21" i="57"/>
  <c r="N21" i="57"/>
  <c r="AK21" i="57"/>
  <c r="E21" i="57" s="1"/>
  <c r="AM21" i="57"/>
  <c r="AN21" i="57"/>
  <c r="AO21" i="57"/>
  <c r="AT21" i="57"/>
  <c r="AU21" i="57" s="1"/>
  <c r="AW21" i="57"/>
  <c r="L24" i="57"/>
  <c r="N24" i="57" s="1"/>
  <c r="AK24" i="57"/>
  <c r="AM24" i="57"/>
  <c r="AN24" i="57"/>
  <c r="AO24" i="57"/>
  <c r="AT24" i="57"/>
  <c r="AU24" i="57" s="1"/>
  <c r="AW24" i="57"/>
  <c r="L27" i="57"/>
  <c r="N27" i="57" s="1"/>
  <c r="AK27" i="57"/>
  <c r="E27" i="57" s="1"/>
  <c r="AM27" i="57"/>
  <c r="AN27" i="57"/>
  <c r="AO27" i="57"/>
  <c r="AT27" i="57"/>
  <c r="AU27" i="57" s="1"/>
  <c r="AW27" i="57"/>
  <c r="L30" i="57"/>
  <c r="N30" i="57" s="1"/>
  <c r="AK30" i="57"/>
  <c r="AM30" i="57"/>
  <c r="AN30" i="57"/>
  <c r="AO30" i="57"/>
  <c r="AT30" i="57"/>
  <c r="AU30" i="57" s="1"/>
  <c r="AW30" i="57"/>
  <c r="L33" i="57"/>
  <c r="N33" i="57"/>
  <c r="AK33" i="57"/>
  <c r="E33" i="57" s="1"/>
  <c r="AM33" i="57"/>
  <c r="AN33" i="57"/>
  <c r="AO33" i="57"/>
  <c r="AT33" i="57"/>
  <c r="AU33" i="57" s="1"/>
  <c r="AW33" i="57"/>
  <c r="L36" i="57"/>
  <c r="N36" i="57" s="1"/>
  <c r="AK36" i="57"/>
  <c r="AM36" i="57"/>
  <c r="AN36" i="57"/>
  <c r="AO36" i="57"/>
  <c r="AT36" i="57"/>
  <c r="AU36" i="57" s="1"/>
  <c r="AW36" i="57"/>
  <c r="L39" i="57"/>
  <c r="N39" i="57" s="1"/>
  <c r="AK39" i="57"/>
  <c r="E39" i="57" s="1"/>
  <c r="AM39" i="57"/>
  <c r="AN39" i="57"/>
  <c r="AO39" i="57"/>
  <c r="AT39" i="57"/>
  <c r="AU39" i="57" s="1"/>
  <c r="AW39" i="57"/>
  <c r="L42" i="57"/>
  <c r="N42" i="57" s="1"/>
  <c r="AK42" i="57"/>
  <c r="AM42" i="57"/>
  <c r="AN42" i="57"/>
  <c r="AO42" i="57"/>
  <c r="AT42" i="57"/>
  <c r="AU42" i="57" s="1"/>
  <c r="AW42" i="57"/>
  <c r="L45" i="57"/>
  <c r="N45" i="57"/>
  <c r="AK45" i="57"/>
  <c r="E45" i="57" s="1"/>
  <c r="AM45" i="57"/>
  <c r="AN45" i="57"/>
  <c r="AO45" i="57"/>
  <c r="AT45" i="57"/>
  <c r="AU45" i="57" s="1"/>
  <c r="AW45" i="57"/>
  <c r="L48" i="57"/>
  <c r="N48" i="57" s="1"/>
  <c r="AK48" i="57"/>
  <c r="AM48" i="57"/>
  <c r="AN48" i="57"/>
  <c r="AO48" i="57"/>
  <c r="AT48" i="57"/>
  <c r="AU48" i="57" s="1"/>
  <c r="AW48" i="57"/>
  <c r="L51" i="57"/>
  <c r="N51" i="57" s="1"/>
  <c r="AK51" i="57"/>
  <c r="E51" i="57" s="1"/>
  <c r="AM51" i="57"/>
  <c r="AN51" i="57"/>
  <c r="AO51" i="57"/>
  <c r="AT51" i="57"/>
  <c r="AU51" i="57" s="1"/>
  <c r="AW51" i="57"/>
  <c r="L18" i="56"/>
  <c r="N18" i="56"/>
  <c r="AK18" i="56"/>
  <c r="E18" i="56" s="1"/>
  <c r="AM18" i="56"/>
  <c r="AN18" i="56"/>
  <c r="AO18" i="56"/>
  <c r="AT18" i="56"/>
  <c r="AU18" i="56" s="1"/>
  <c r="AW18" i="56"/>
  <c r="L21" i="56"/>
  <c r="N21" i="56" s="1"/>
  <c r="AK21" i="56"/>
  <c r="AM21" i="56"/>
  <c r="AN21" i="56"/>
  <c r="AO21" i="56"/>
  <c r="AT21" i="56"/>
  <c r="AU21" i="56" s="1"/>
  <c r="AW21" i="56"/>
  <c r="L24" i="56"/>
  <c r="N24" i="56" s="1"/>
  <c r="AK24" i="56"/>
  <c r="AM24" i="56"/>
  <c r="AN24" i="56"/>
  <c r="AO24" i="56"/>
  <c r="AT24" i="56"/>
  <c r="AU24" i="56" s="1"/>
  <c r="AW24" i="56"/>
  <c r="L27" i="56"/>
  <c r="N27" i="56" s="1"/>
  <c r="AK27" i="56"/>
  <c r="AM27" i="56"/>
  <c r="AN27" i="56"/>
  <c r="AO27" i="56"/>
  <c r="AT27" i="56"/>
  <c r="AU27" i="56"/>
  <c r="AX27" i="56" s="1"/>
  <c r="AW27" i="56"/>
  <c r="L30" i="56"/>
  <c r="N30" i="56" s="1"/>
  <c r="AK30" i="56"/>
  <c r="AM30" i="56"/>
  <c r="AN30" i="56"/>
  <c r="AO30" i="56"/>
  <c r="AT30" i="56"/>
  <c r="AU30" i="56"/>
  <c r="AX30" i="56" s="1"/>
  <c r="AW30" i="56"/>
  <c r="L33" i="56"/>
  <c r="N33" i="56" s="1"/>
  <c r="AK33" i="56"/>
  <c r="E33" i="56" s="1"/>
  <c r="AL33" i="56"/>
  <c r="H33" i="56" s="1"/>
  <c r="AM33" i="56"/>
  <c r="AN33" i="56"/>
  <c r="AO33" i="56"/>
  <c r="AT33" i="56"/>
  <c r="AU33" i="56" s="1"/>
  <c r="AW33" i="56"/>
  <c r="L36" i="56"/>
  <c r="N36" i="56"/>
  <c r="AK36" i="56"/>
  <c r="AM36" i="56"/>
  <c r="AN36" i="56"/>
  <c r="AO36" i="56"/>
  <c r="AT36" i="56"/>
  <c r="AU36" i="56"/>
  <c r="AX36" i="56" s="1"/>
  <c r="AW36" i="56"/>
  <c r="L39" i="56"/>
  <c r="N39" i="56"/>
  <c r="AK39" i="56"/>
  <c r="E39" i="56" s="1"/>
  <c r="AL39" i="56"/>
  <c r="H39" i="56" s="1"/>
  <c r="AM39" i="56"/>
  <c r="AN39" i="56"/>
  <c r="AP39" i="56" s="1"/>
  <c r="J39" i="56" s="1"/>
  <c r="AQ39" i="56" s="1"/>
  <c r="AO39" i="56"/>
  <c r="AT39" i="56"/>
  <c r="AU39" i="56" s="1"/>
  <c r="AX39" i="56" s="1"/>
  <c r="AW39" i="56"/>
  <c r="L42" i="56"/>
  <c r="N42" i="56" s="1"/>
  <c r="AK42" i="56"/>
  <c r="E42" i="56" s="1"/>
  <c r="AM42" i="56"/>
  <c r="AN42" i="56"/>
  <c r="AO42" i="56"/>
  <c r="AT42" i="56"/>
  <c r="AU42" i="56"/>
  <c r="AX42" i="56" s="1"/>
  <c r="AW42" i="56"/>
  <c r="L45" i="56"/>
  <c r="N45" i="56" s="1"/>
  <c r="AK45" i="56"/>
  <c r="AM45" i="56"/>
  <c r="AN45" i="56"/>
  <c r="AO45" i="56"/>
  <c r="AT45" i="56"/>
  <c r="AU45" i="56"/>
  <c r="AW45" i="56"/>
  <c r="L48" i="56"/>
  <c r="N48" i="56" s="1"/>
  <c r="AK48" i="56"/>
  <c r="E48" i="56" s="1"/>
  <c r="AM48" i="56"/>
  <c r="AN48" i="56"/>
  <c r="AO48" i="56"/>
  <c r="AT48" i="56"/>
  <c r="AU48" i="56" s="1"/>
  <c r="AW48" i="56"/>
  <c r="L51" i="56"/>
  <c r="N51" i="56" s="1"/>
  <c r="AK51" i="56"/>
  <c r="E51" i="56" s="1"/>
  <c r="AL51" i="56"/>
  <c r="H51" i="56" s="1"/>
  <c r="AM51" i="56"/>
  <c r="AN51" i="56"/>
  <c r="AO51" i="56"/>
  <c r="AT51" i="56"/>
  <c r="AU51" i="56" s="1"/>
  <c r="AX51" i="56" s="1"/>
  <c r="AW51" i="56"/>
  <c r="L18" i="55"/>
  <c r="N18" i="55" s="1"/>
  <c r="AK18" i="55"/>
  <c r="E18" i="55" s="1"/>
  <c r="AM18" i="55"/>
  <c r="AN18" i="55"/>
  <c r="AO18" i="55"/>
  <c r="AT18" i="55"/>
  <c r="AU18" i="55" s="1"/>
  <c r="AX18" i="55" s="1"/>
  <c r="AW18" i="55"/>
  <c r="L21" i="55"/>
  <c r="N21" i="55" s="1"/>
  <c r="AK21" i="55"/>
  <c r="E21" i="55" s="1"/>
  <c r="AM21" i="55"/>
  <c r="AN21" i="55"/>
  <c r="AO21" i="55"/>
  <c r="AT21" i="55"/>
  <c r="AU21" i="55" s="1"/>
  <c r="AX21" i="55" s="1"/>
  <c r="AW21" i="55"/>
  <c r="L24" i="55"/>
  <c r="N24" i="55" s="1"/>
  <c r="AK24" i="55"/>
  <c r="E24" i="55" s="1"/>
  <c r="AM24" i="55"/>
  <c r="AN24" i="55"/>
  <c r="AO24" i="55"/>
  <c r="AT24" i="55"/>
  <c r="AU24" i="55" s="1"/>
  <c r="AW24" i="55"/>
  <c r="L27" i="55"/>
  <c r="N27" i="55" s="1"/>
  <c r="AK27" i="55"/>
  <c r="E27" i="55" s="1"/>
  <c r="AM27" i="55"/>
  <c r="AN27" i="55"/>
  <c r="AO27" i="55"/>
  <c r="AT27" i="55"/>
  <c r="AU27" i="55" s="1"/>
  <c r="AW27" i="55"/>
  <c r="L30" i="55"/>
  <c r="N30" i="55" s="1"/>
  <c r="AK30" i="55"/>
  <c r="E30" i="55" s="1"/>
  <c r="AM30" i="55"/>
  <c r="AN30" i="55"/>
  <c r="AO30" i="55"/>
  <c r="AT30" i="55"/>
  <c r="AU30" i="55" s="1"/>
  <c r="AW30" i="55"/>
  <c r="L33" i="55"/>
  <c r="N33" i="55" s="1"/>
  <c r="AK33" i="55"/>
  <c r="E33" i="55" s="1"/>
  <c r="AM33" i="55"/>
  <c r="AN33" i="55"/>
  <c r="AO33" i="55"/>
  <c r="AT33" i="55"/>
  <c r="AU33" i="55"/>
  <c r="AX33" i="55" s="1"/>
  <c r="AW33" i="55"/>
  <c r="L36" i="55"/>
  <c r="N36" i="55" s="1"/>
  <c r="AK36" i="55"/>
  <c r="E36" i="55" s="1"/>
  <c r="AM36" i="55"/>
  <c r="AN36" i="55"/>
  <c r="AO36" i="55"/>
  <c r="AT36" i="55"/>
  <c r="AU36" i="55"/>
  <c r="AX36" i="55" s="1"/>
  <c r="AW36" i="55"/>
  <c r="L39" i="55"/>
  <c r="N39" i="55" s="1"/>
  <c r="AK39" i="55"/>
  <c r="E39" i="55" s="1"/>
  <c r="AM39" i="55"/>
  <c r="AN39" i="55"/>
  <c r="AO39" i="55"/>
  <c r="AT39" i="55"/>
  <c r="AU39" i="55"/>
  <c r="AX39" i="55" s="1"/>
  <c r="AW39" i="55"/>
  <c r="L42" i="55"/>
  <c r="N42" i="55" s="1"/>
  <c r="AK42" i="55"/>
  <c r="E42" i="55" s="1"/>
  <c r="AM42" i="55"/>
  <c r="AN42" i="55"/>
  <c r="AO42" i="55"/>
  <c r="AT42" i="55"/>
  <c r="AU42" i="55" s="1"/>
  <c r="AX42" i="55" s="1"/>
  <c r="AW42" i="55"/>
  <c r="L45" i="55"/>
  <c r="N45" i="55" s="1"/>
  <c r="AK45" i="55"/>
  <c r="E45" i="55" s="1"/>
  <c r="AM45" i="55"/>
  <c r="AN45" i="55"/>
  <c r="AO45" i="55"/>
  <c r="AT45" i="55"/>
  <c r="AU45" i="55"/>
  <c r="AX45" i="55" s="1"/>
  <c r="AW45" i="55"/>
  <c r="L48" i="55"/>
  <c r="N48" i="55" s="1"/>
  <c r="AK48" i="55"/>
  <c r="E48" i="55" s="1"/>
  <c r="AM48" i="55"/>
  <c r="AN48" i="55"/>
  <c r="AO48" i="55"/>
  <c r="AT48" i="55"/>
  <c r="AU48" i="55"/>
  <c r="AX48" i="55" s="1"/>
  <c r="AW48" i="55"/>
  <c r="L51" i="55"/>
  <c r="N51" i="55" s="1"/>
  <c r="AK51" i="55"/>
  <c r="E51" i="55" s="1"/>
  <c r="AM51" i="55"/>
  <c r="AN51" i="55"/>
  <c r="AO51" i="55"/>
  <c r="AT51" i="55"/>
  <c r="AU51" i="55"/>
  <c r="AX51" i="55" s="1"/>
  <c r="AW51" i="55"/>
  <c r="L18" i="54"/>
  <c r="N18" i="54" s="1"/>
  <c r="AK18" i="54"/>
  <c r="E18" i="54" s="1"/>
  <c r="AM18" i="54"/>
  <c r="AN18" i="54"/>
  <c r="AO18" i="54"/>
  <c r="AT18" i="54"/>
  <c r="AU18" i="54" s="1"/>
  <c r="AX18" i="54" s="1"/>
  <c r="AW18" i="54"/>
  <c r="L21" i="54"/>
  <c r="N21" i="54" s="1"/>
  <c r="AK21" i="54"/>
  <c r="E21" i="54" s="1"/>
  <c r="AM21" i="54"/>
  <c r="AN21" i="54"/>
  <c r="AO21" i="54"/>
  <c r="AT21" i="54"/>
  <c r="AU21" i="54" s="1"/>
  <c r="AX21" i="54" s="1"/>
  <c r="AW21" i="54"/>
  <c r="L24" i="54"/>
  <c r="N24" i="54" s="1"/>
  <c r="AK24" i="54"/>
  <c r="E24" i="54" s="1"/>
  <c r="AM24" i="54"/>
  <c r="AN24" i="54"/>
  <c r="AO24" i="54"/>
  <c r="AT24" i="54"/>
  <c r="AU24" i="54" s="1"/>
  <c r="AX24" i="54" s="1"/>
  <c r="AW24" i="54"/>
  <c r="L27" i="54"/>
  <c r="N27" i="54" s="1"/>
  <c r="AK27" i="54"/>
  <c r="E27" i="54" s="1"/>
  <c r="AM27" i="54"/>
  <c r="AN27" i="54"/>
  <c r="AO27" i="54"/>
  <c r="AT27" i="54"/>
  <c r="AU27" i="54" s="1"/>
  <c r="AX27" i="54" s="1"/>
  <c r="AW27" i="54"/>
  <c r="L30" i="54"/>
  <c r="N30" i="54" s="1"/>
  <c r="AK30" i="54"/>
  <c r="E30" i="54" s="1"/>
  <c r="AL30" i="54"/>
  <c r="H30" i="54" s="1"/>
  <c r="AM30" i="54"/>
  <c r="AN30" i="54"/>
  <c r="AO30" i="54"/>
  <c r="AT30" i="54"/>
  <c r="AU30" i="54" s="1"/>
  <c r="AX30" i="54" s="1"/>
  <c r="AW30" i="54"/>
  <c r="L33" i="54"/>
  <c r="N33" i="54" s="1"/>
  <c r="AK33" i="54"/>
  <c r="E33" i="54" s="1"/>
  <c r="AM33" i="54"/>
  <c r="AN33" i="54"/>
  <c r="AO33" i="54"/>
  <c r="AT33" i="54"/>
  <c r="AU33" i="54" s="1"/>
  <c r="AX33" i="54" s="1"/>
  <c r="AW33" i="54"/>
  <c r="L36" i="54"/>
  <c r="N36" i="54" s="1"/>
  <c r="AK36" i="54"/>
  <c r="E36" i="54" s="1"/>
  <c r="AL36" i="54"/>
  <c r="H36" i="54" s="1"/>
  <c r="AM36" i="54"/>
  <c r="AN36" i="54"/>
  <c r="AO36" i="54"/>
  <c r="AT36" i="54"/>
  <c r="AU36" i="54" s="1"/>
  <c r="AX36" i="54" s="1"/>
  <c r="AW36" i="54"/>
  <c r="L39" i="54"/>
  <c r="N39" i="54" s="1"/>
  <c r="AK39" i="54"/>
  <c r="E39" i="54" s="1"/>
  <c r="AM39" i="54"/>
  <c r="AN39" i="54"/>
  <c r="AO39" i="54"/>
  <c r="AT39" i="54"/>
  <c r="AU39" i="54" s="1"/>
  <c r="AX39" i="54" s="1"/>
  <c r="AW39" i="54"/>
  <c r="L42" i="54"/>
  <c r="N42" i="54" s="1"/>
  <c r="AK42" i="54"/>
  <c r="E42" i="54" s="1"/>
  <c r="AM42" i="54"/>
  <c r="AN42" i="54"/>
  <c r="AO42" i="54"/>
  <c r="AT42" i="54"/>
  <c r="AU42" i="54" s="1"/>
  <c r="AX42" i="54" s="1"/>
  <c r="AW42" i="54"/>
  <c r="L45" i="54"/>
  <c r="N45" i="54" s="1"/>
  <c r="AK45" i="54"/>
  <c r="E45" i="54" s="1"/>
  <c r="AM45" i="54"/>
  <c r="AN45" i="54"/>
  <c r="AO45" i="54"/>
  <c r="AT45" i="54"/>
  <c r="AU45" i="54" s="1"/>
  <c r="AX45" i="54" s="1"/>
  <c r="AW45" i="54"/>
  <c r="L48" i="54"/>
  <c r="N48" i="54" s="1"/>
  <c r="AK48" i="54"/>
  <c r="E48" i="54" s="1"/>
  <c r="AM48" i="54"/>
  <c r="AN48" i="54"/>
  <c r="AO48" i="54"/>
  <c r="AT48" i="54"/>
  <c r="AU48" i="54" s="1"/>
  <c r="AX48" i="54" s="1"/>
  <c r="AW48" i="54"/>
  <c r="L51" i="54"/>
  <c r="N51" i="54" s="1"/>
  <c r="AK51" i="54"/>
  <c r="E51" i="54" s="1"/>
  <c r="AM51" i="54"/>
  <c r="AN51" i="54"/>
  <c r="AO51" i="54"/>
  <c r="AT51" i="54"/>
  <c r="AU51" i="54" s="1"/>
  <c r="AX51" i="54" s="1"/>
  <c r="AW51" i="54"/>
  <c r="L18" i="53"/>
  <c r="N18" i="53" s="1"/>
  <c r="AK18" i="53"/>
  <c r="E18" i="53" s="1"/>
  <c r="AM18" i="53"/>
  <c r="AN18" i="53"/>
  <c r="AO18" i="53"/>
  <c r="AT18" i="53"/>
  <c r="AU18" i="53" s="1"/>
  <c r="AX18" i="53" s="1"/>
  <c r="AW18" i="53"/>
  <c r="L21" i="53"/>
  <c r="N21" i="53" s="1"/>
  <c r="AK21" i="53"/>
  <c r="E21" i="53" s="1"/>
  <c r="AM21" i="53"/>
  <c r="AN21" i="53"/>
  <c r="AO21" i="53"/>
  <c r="AT21" i="53"/>
  <c r="AU21" i="53" s="1"/>
  <c r="AX21" i="53" s="1"/>
  <c r="AW21" i="53"/>
  <c r="L24" i="53"/>
  <c r="N24" i="53" s="1"/>
  <c r="AK24" i="53"/>
  <c r="E24" i="53" s="1"/>
  <c r="AM24" i="53"/>
  <c r="AN24" i="53"/>
  <c r="AO24" i="53"/>
  <c r="AT24" i="53"/>
  <c r="AU24" i="53" s="1"/>
  <c r="AX24" i="53" s="1"/>
  <c r="AW24" i="53"/>
  <c r="L27" i="53"/>
  <c r="N27" i="53" s="1"/>
  <c r="AK27" i="53"/>
  <c r="E27" i="53" s="1"/>
  <c r="AL27" i="53"/>
  <c r="H27" i="53" s="1"/>
  <c r="AM27" i="53"/>
  <c r="AN27" i="53"/>
  <c r="AO27" i="53"/>
  <c r="AT27" i="53"/>
  <c r="AU27" i="53" s="1"/>
  <c r="AX27" i="53" s="1"/>
  <c r="AW27" i="53"/>
  <c r="L30" i="53"/>
  <c r="N30" i="53" s="1"/>
  <c r="AK30" i="53"/>
  <c r="E30" i="53" s="1"/>
  <c r="AM30" i="53"/>
  <c r="AN30" i="53"/>
  <c r="AO30" i="53"/>
  <c r="AT30" i="53"/>
  <c r="AU30" i="53" s="1"/>
  <c r="AX30" i="53" s="1"/>
  <c r="AW30" i="53"/>
  <c r="L33" i="53"/>
  <c r="N33" i="53" s="1"/>
  <c r="AK33" i="53"/>
  <c r="E33" i="53" s="1"/>
  <c r="AM33" i="53"/>
  <c r="AN33" i="53"/>
  <c r="AO33" i="53"/>
  <c r="AT33" i="53"/>
  <c r="AU33" i="53" s="1"/>
  <c r="AX33" i="53" s="1"/>
  <c r="AW33" i="53"/>
  <c r="L36" i="53"/>
  <c r="N36" i="53" s="1"/>
  <c r="AK36" i="53"/>
  <c r="E36" i="53" s="1"/>
  <c r="AM36" i="53"/>
  <c r="AN36" i="53"/>
  <c r="AO36" i="53"/>
  <c r="AT36" i="53"/>
  <c r="AU36" i="53" s="1"/>
  <c r="AX36" i="53" s="1"/>
  <c r="AW36" i="53"/>
  <c r="L39" i="53"/>
  <c r="N39" i="53" s="1"/>
  <c r="AK39" i="53"/>
  <c r="E39" i="53" s="1"/>
  <c r="AL39" i="53"/>
  <c r="H39" i="53" s="1"/>
  <c r="AM39" i="53"/>
  <c r="AN39" i="53"/>
  <c r="AO39" i="53"/>
  <c r="AT39" i="53"/>
  <c r="AU39" i="53" s="1"/>
  <c r="AX39" i="53" s="1"/>
  <c r="AW39" i="53"/>
  <c r="L42" i="53"/>
  <c r="N42" i="53" s="1"/>
  <c r="AK42" i="53"/>
  <c r="E42" i="53" s="1"/>
  <c r="AM42" i="53"/>
  <c r="AN42" i="53"/>
  <c r="AO42" i="53"/>
  <c r="AT42" i="53"/>
  <c r="AU42" i="53" s="1"/>
  <c r="AX42" i="53" s="1"/>
  <c r="AW42" i="53"/>
  <c r="L45" i="53"/>
  <c r="N45" i="53" s="1"/>
  <c r="AK45" i="53"/>
  <c r="E45" i="53" s="1"/>
  <c r="AM45" i="53"/>
  <c r="AN45" i="53"/>
  <c r="AO45" i="53"/>
  <c r="AT45" i="53"/>
  <c r="AU45" i="53" s="1"/>
  <c r="AX45" i="53" s="1"/>
  <c r="AW45" i="53"/>
  <c r="L48" i="53"/>
  <c r="N48" i="53" s="1"/>
  <c r="AK48" i="53"/>
  <c r="E48" i="53" s="1"/>
  <c r="AL48" i="53"/>
  <c r="H48" i="53" s="1"/>
  <c r="AM48" i="53"/>
  <c r="AN48" i="53"/>
  <c r="AO48" i="53"/>
  <c r="AT48" i="53"/>
  <c r="AU48" i="53" s="1"/>
  <c r="AX48" i="53" s="1"/>
  <c r="AW48" i="53"/>
  <c r="L51" i="53"/>
  <c r="N51" i="53" s="1"/>
  <c r="AK51" i="53"/>
  <c r="E51" i="53" s="1"/>
  <c r="AM51" i="53"/>
  <c r="AN51" i="53"/>
  <c r="AO51" i="53"/>
  <c r="AT51" i="53"/>
  <c r="AU51" i="53" s="1"/>
  <c r="AX51" i="53" s="1"/>
  <c r="AW51" i="53"/>
  <c r="L18" i="52"/>
  <c r="N18" i="52" s="1"/>
  <c r="AK18" i="52"/>
  <c r="E18" i="52" s="1"/>
  <c r="AM18" i="52"/>
  <c r="AN18" i="52"/>
  <c r="AO18" i="52"/>
  <c r="AT18" i="52"/>
  <c r="AU18" i="52"/>
  <c r="AX18" i="52" s="1"/>
  <c r="AW18" i="52"/>
  <c r="L21" i="52"/>
  <c r="N21" i="52" s="1"/>
  <c r="AK21" i="52"/>
  <c r="E21" i="52" s="1"/>
  <c r="AM21" i="52"/>
  <c r="AN21" i="52"/>
  <c r="AO21" i="52"/>
  <c r="AT21" i="52"/>
  <c r="AU21" i="52" s="1"/>
  <c r="AX21" i="52" s="1"/>
  <c r="AW21" i="52"/>
  <c r="L24" i="52"/>
  <c r="N24" i="52" s="1"/>
  <c r="AK24" i="52"/>
  <c r="E24" i="52" s="1"/>
  <c r="AM24" i="52"/>
  <c r="AN24" i="52"/>
  <c r="AO24" i="52"/>
  <c r="AT24" i="52"/>
  <c r="AU24" i="52"/>
  <c r="AX24" i="52" s="1"/>
  <c r="AW24" i="52"/>
  <c r="L27" i="52"/>
  <c r="N27" i="52" s="1"/>
  <c r="AK27" i="52"/>
  <c r="E27" i="52" s="1"/>
  <c r="AM27" i="52"/>
  <c r="AN27" i="52"/>
  <c r="AO27" i="52"/>
  <c r="AT27" i="52"/>
  <c r="AU27" i="52"/>
  <c r="AX27" i="52" s="1"/>
  <c r="AW27" i="52"/>
  <c r="L30" i="52"/>
  <c r="N30" i="52" s="1"/>
  <c r="AK30" i="52"/>
  <c r="E30" i="52" s="1"/>
  <c r="AM30" i="52"/>
  <c r="AN30" i="52"/>
  <c r="AO30" i="52"/>
  <c r="AT30" i="52"/>
  <c r="AU30" i="52"/>
  <c r="AX30" i="52" s="1"/>
  <c r="AW30" i="52"/>
  <c r="L33" i="52"/>
  <c r="N33" i="52" s="1"/>
  <c r="AK33" i="52"/>
  <c r="E33" i="52" s="1"/>
  <c r="AM33" i="52"/>
  <c r="AN33" i="52"/>
  <c r="AO33" i="52"/>
  <c r="AT33" i="52"/>
  <c r="AU33" i="52" s="1"/>
  <c r="AX33" i="52" s="1"/>
  <c r="AW33" i="52"/>
  <c r="L36" i="52"/>
  <c r="N36" i="52" s="1"/>
  <c r="AK36" i="52"/>
  <c r="E36" i="52" s="1"/>
  <c r="AM36" i="52"/>
  <c r="AN36" i="52"/>
  <c r="AO36" i="52"/>
  <c r="AT36" i="52"/>
  <c r="AU36" i="52"/>
  <c r="AX36" i="52" s="1"/>
  <c r="AW36" i="52"/>
  <c r="L39" i="52"/>
  <c r="N39" i="52" s="1"/>
  <c r="AK39" i="52"/>
  <c r="E39" i="52" s="1"/>
  <c r="AM39" i="52"/>
  <c r="AN39" i="52"/>
  <c r="AO39" i="52"/>
  <c r="AT39" i="52"/>
  <c r="AU39" i="52"/>
  <c r="AX39" i="52" s="1"/>
  <c r="AW39" i="52"/>
  <c r="L42" i="52"/>
  <c r="N42" i="52" s="1"/>
  <c r="AK42" i="52"/>
  <c r="E42" i="52" s="1"/>
  <c r="AM42" i="52"/>
  <c r="AN42" i="52"/>
  <c r="AO42" i="52"/>
  <c r="AT42" i="52"/>
  <c r="AU42" i="52" s="1"/>
  <c r="AX42" i="52" s="1"/>
  <c r="AW42" i="52"/>
  <c r="L45" i="52"/>
  <c r="N45" i="52" s="1"/>
  <c r="AK45" i="52"/>
  <c r="E45" i="52" s="1"/>
  <c r="AM45" i="52"/>
  <c r="AN45" i="52"/>
  <c r="AO45" i="52"/>
  <c r="AT45" i="52"/>
  <c r="AU45" i="52"/>
  <c r="AX45" i="52" s="1"/>
  <c r="AW45" i="52"/>
  <c r="L48" i="52"/>
  <c r="N48" i="52" s="1"/>
  <c r="AK48" i="52"/>
  <c r="E48" i="52" s="1"/>
  <c r="AM48" i="52"/>
  <c r="AN48" i="52"/>
  <c r="AO48" i="52"/>
  <c r="AT48" i="52"/>
  <c r="AU48" i="52" s="1"/>
  <c r="AX48" i="52" s="1"/>
  <c r="AW48" i="52"/>
  <c r="L51" i="52"/>
  <c r="N51" i="52" s="1"/>
  <c r="AK51" i="52"/>
  <c r="E51" i="52" s="1"/>
  <c r="AM51" i="52"/>
  <c r="AN51" i="52"/>
  <c r="AO51" i="52"/>
  <c r="AT51" i="52"/>
  <c r="AU51" i="52" s="1"/>
  <c r="AX51" i="52" s="1"/>
  <c r="AW51" i="52"/>
  <c r="L18" i="51"/>
  <c r="N18" i="51" s="1"/>
  <c r="AK18" i="51"/>
  <c r="E18" i="51" s="1"/>
  <c r="AM18" i="51"/>
  <c r="AN18" i="51"/>
  <c r="AO18" i="51"/>
  <c r="AT18" i="51"/>
  <c r="AU18" i="51" s="1"/>
  <c r="AX18" i="51" s="1"/>
  <c r="AW18" i="51"/>
  <c r="L21" i="51"/>
  <c r="N21" i="51" s="1"/>
  <c r="AK21" i="51"/>
  <c r="E21" i="51" s="1"/>
  <c r="AM21" i="51"/>
  <c r="AN21" i="51"/>
  <c r="AO21" i="51"/>
  <c r="AT21" i="51"/>
  <c r="AU21" i="51" s="1"/>
  <c r="AX21" i="51" s="1"/>
  <c r="AW21" i="51"/>
  <c r="L24" i="51"/>
  <c r="N24" i="51"/>
  <c r="AK24" i="51"/>
  <c r="E24" i="51" s="1"/>
  <c r="AM24" i="51"/>
  <c r="AN24" i="51"/>
  <c r="AO24" i="51"/>
  <c r="AT24" i="51"/>
  <c r="AU24" i="51"/>
  <c r="AX24" i="51" s="1"/>
  <c r="AW24" i="51"/>
  <c r="L27" i="51"/>
  <c r="N27" i="51" s="1"/>
  <c r="AK27" i="51"/>
  <c r="E27" i="51" s="1"/>
  <c r="AM27" i="51"/>
  <c r="AN27" i="51"/>
  <c r="AO27" i="51"/>
  <c r="AT27" i="51"/>
  <c r="AU27" i="51" s="1"/>
  <c r="AX27" i="51" s="1"/>
  <c r="AW27" i="51"/>
  <c r="L30" i="51"/>
  <c r="N30" i="51" s="1"/>
  <c r="AK30" i="51"/>
  <c r="E30" i="51" s="1"/>
  <c r="AM30" i="51"/>
  <c r="AN30" i="51"/>
  <c r="AO30" i="51"/>
  <c r="AT30" i="51"/>
  <c r="AU30" i="51" s="1"/>
  <c r="AX30" i="51" s="1"/>
  <c r="AW30" i="51"/>
  <c r="L33" i="51"/>
  <c r="N33" i="51" s="1"/>
  <c r="AK33" i="51"/>
  <c r="E33" i="51" s="1"/>
  <c r="AM33" i="51"/>
  <c r="AN33" i="51"/>
  <c r="AO33" i="51"/>
  <c r="AT33" i="51"/>
  <c r="AU33" i="51"/>
  <c r="AX33" i="51" s="1"/>
  <c r="AW33" i="51"/>
  <c r="L36" i="51"/>
  <c r="N36" i="51" s="1"/>
  <c r="AK36" i="51"/>
  <c r="E36" i="51" s="1"/>
  <c r="AM36" i="51"/>
  <c r="AN36" i="51"/>
  <c r="AO36" i="51"/>
  <c r="AT36" i="51"/>
  <c r="AU36" i="51"/>
  <c r="AX36" i="51" s="1"/>
  <c r="AW36" i="51"/>
  <c r="L39" i="51"/>
  <c r="N39" i="51" s="1"/>
  <c r="AK39" i="51"/>
  <c r="E39" i="51" s="1"/>
  <c r="AM39" i="51"/>
  <c r="AN39" i="51"/>
  <c r="AO39" i="51"/>
  <c r="AT39" i="51"/>
  <c r="AU39" i="51" s="1"/>
  <c r="AX39" i="51" s="1"/>
  <c r="AW39" i="51"/>
  <c r="L42" i="51"/>
  <c r="N42" i="51" s="1"/>
  <c r="AK42" i="51"/>
  <c r="AM42" i="51"/>
  <c r="AN42" i="51"/>
  <c r="AO42" i="51"/>
  <c r="AT42" i="51"/>
  <c r="AU42" i="51" s="1"/>
  <c r="AX42" i="51" s="1"/>
  <c r="AW42" i="51"/>
  <c r="L45" i="51"/>
  <c r="N45" i="51" s="1"/>
  <c r="AK45" i="51"/>
  <c r="AL45" i="51" s="1"/>
  <c r="AM45" i="51"/>
  <c r="AN45" i="51"/>
  <c r="AO45" i="51"/>
  <c r="AT45" i="51"/>
  <c r="AU45" i="51"/>
  <c r="AW45" i="51"/>
  <c r="L48" i="51"/>
  <c r="N48" i="51" s="1"/>
  <c r="AK48" i="51"/>
  <c r="AL48" i="51" s="1"/>
  <c r="AM48" i="51"/>
  <c r="AN48" i="51"/>
  <c r="AO48" i="51"/>
  <c r="AT48" i="51"/>
  <c r="AU48" i="51" s="1"/>
  <c r="AX48" i="51" s="1"/>
  <c r="AW48" i="51"/>
  <c r="L51" i="51"/>
  <c r="N51" i="51" s="1"/>
  <c r="AK51" i="51"/>
  <c r="AL51" i="51" s="1"/>
  <c r="AM51" i="51"/>
  <c r="AN51" i="51"/>
  <c r="AO51" i="51"/>
  <c r="AT51" i="51"/>
  <c r="AU51" i="51" s="1"/>
  <c r="AW51" i="51"/>
  <c r="L18" i="48"/>
  <c r="N18" i="48" s="1"/>
  <c r="AK18" i="48"/>
  <c r="E18" i="48" s="1"/>
  <c r="AM18" i="48"/>
  <c r="AN18" i="48"/>
  <c r="AO18" i="48"/>
  <c r="AT18" i="48"/>
  <c r="AU18" i="48" s="1"/>
  <c r="AW18" i="48"/>
  <c r="L21" i="48"/>
  <c r="N21" i="48" s="1"/>
  <c r="AK21" i="48"/>
  <c r="E21" i="48" s="1"/>
  <c r="AM21" i="48"/>
  <c r="AN21" i="48"/>
  <c r="AO21" i="48"/>
  <c r="AT21" i="48"/>
  <c r="AU21" i="48" s="1"/>
  <c r="AW21" i="48"/>
  <c r="L24" i="48"/>
  <c r="N24" i="48" s="1"/>
  <c r="AK24" i="48"/>
  <c r="E24" i="48" s="1"/>
  <c r="AM24" i="48"/>
  <c r="AN24" i="48"/>
  <c r="AO24" i="48"/>
  <c r="AT24" i="48"/>
  <c r="AU24" i="48" s="1"/>
  <c r="AX24" i="48" s="1"/>
  <c r="AW24" i="48"/>
  <c r="L27" i="48"/>
  <c r="N27" i="48" s="1"/>
  <c r="AK27" i="48"/>
  <c r="E27" i="48" s="1"/>
  <c r="AM27" i="48"/>
  <c r="AN27" i="48"/>
  <c r="AO27" i="48"/>
  <c r="AT27" i="48"/>
  <c r="AU27" i="48"/>
  <c r="AX27" i="48" s="1"/>
  <c r="AW27" i="48"/>
  <c r="L30" i="48"/>
  <c r="N30" i="48" s="1"/>
  <c r="AK30" i="48"/>
  <c r="E30" i="48" s="1"/>
  <c r="AM30" i="48"/>
  <c r="AN30" i="48"/>
  <c r="AO30" i="48"/>
  <c r="AT30" i="48"/>
  <c r="AU30" i="48"/>
  <c r="AX30" i="48" s="1"/>
  <c r="AW30" i="48"/>
  <c r="L33" i="48"/>
  <c r="N33" i="48" s="1"/>
  <c r="AK33" i="48"/>
  <c r="E33" i="48" s="1"/>
  <c r="AM33" i="48"/>
  <c r="AN33" i="48"/>
  <c r="AO33" i="48"/>
  <c r="AT33" i="48"/>
  <c r="AU33" i="48" s="1"/>
  <c r="AX33" i="48" s="1"/>
  <c r="AW33" i="48"/>
  <c r="L36" i="48"/>
  <c r="N36" i="48" s="1"/>
  <c r="AK36" i="48"/>
  <c r="E36" i="48" s="1"/>
  <c r="AM36" i="48"/>
  <c r="AN36" i="48"/>
  <c r="AO36" i="48"/>
  <c r="AT36" i="48"/>
  <c r="AU36" i="48" s="1"/>
  <c r="AW36" i="48"/>
  <c r="L39" i="48"/>
  <c r="N39" i="48" s="1"/>
  <c r="AK39" i="48"/>
  <c r="E39" i="48" s="1"/>
  <c r="AM39" i="48"/>
  <c r="AN39" i="48"/>
  <c r="AO39" i="48"/>
  <c r="AT39" i="48"/>
  <c r="AU39" i="48" s="1"/>
  <c r="AW39" i="48"/>
  <c r="L42" i="48"/>
  <c r="N42" i="48" s="1"/>
  <c r="AK42" i="48"/>
  <c r="E42" i="48" s="1"/>
  <c r="AM42" i="48"/>
  <c r="AN42" i="48"/>
  <c r="AO42" i="48"/>
  <c r="AT42" i="48"/>
  <c r="AU42" i="48" s="1"/>
  <c r="AW42" i="48"/>
  <c r="L45" i="48"/>
  <c r="N45" i="48" s="1"/>
  <c r="AK45" i="48"/>
  <c r="E45" i="48" s="1"/>
  <c r="AM45" i="48"/>
  <c r="AN45" i="48"/>
  <c r="AO45" i="48"/>
  <c r="AT45" i="48"/>
  <c r="AU45" i="48" s="1"/>
  <c r="AW45" i="48"/>
  <c r="L48" i="48"/>
  <c r="N48" i="48" s="1"/>
  <c r="AK48" i="48"/>
  <c r="E48" i="48" s="1"/>
  <c r="AM48" i="48"/>
  <c r="AN48" i="48"/>
  <c r="AO48" i="48"/>
  <c r="AT48" i="48"/>
  <c r="AU48" i="48" s="1"/>
  <c r="AW48" i="48"/>
  <c r="L51" i="48"/>
  <c r="N51" i="48"/>
  <c r="AK51" i="48"/>
  <c r="E51" i="48" s="1"/>
  <c r="AM51" i="48"/>
  <c r="AN51" i="48"/>
  <c r="AO51" i="48"/>
  <c r="AT51" i="48"/>
  <c r="AU51" i="48" s="1"/>
  <c r="AW51" i="48"/>
  <c r="L18" i="47"/>
  <c r="N18" i="47" s="1"/>
  <c r="AK18" i="47"/>
  <c r="E18" i="47" s="1"/>
  <c r="AM18" i="47"/>
  <c r="AN18" i="47"/>
  <c r="AO18" i="47"/>
  <c r="AT18" i="47"/>
  <c r="AU18" i="47" s="1"/>
  <c r="AX18" i="47" s="1"/>
  <c r="AW18" i="47"/>
  <c r="L21" i="47"/>
  <c r="N21" i="47" s="1"/>
  <c r="AK21" i="47"/>
  <c r="E21" i="47" s="1"/>
  <c r="AM21" i="47"/>
  <c r="AN21" i="47"/>
  <c r="AO21" i="47"/>
  <c r="AT21" i="47"/>
  <c r="AU21" i="47" s="1"/>
  <c r="AX21" i="47" s="1"/>
  <c r="AW21" i="47"/>
  <c r="L24" i="47"/>
  <c r="N24" i="47" s="1"/>
  <c r="AK24" i="47"/>
  <c r="E24" i="47" s="1"/>
  <c r="AL24" i="47"/>
  <c r="H24" i="47" s="1"/>
  <c r="AM24" i="47"/>
  <c r="AN24" i="47"/>
  <c r="AO24" i="47"/>
  <c r="AT24" i="47"/>
  <c r="AU24" i="47" s="1"/>
  <c r="AX24" i="47" s="1"/>
  <c r="AW24" i="47"/>
  <c r="L27" i="47"/>
  <c r="N27" i="47" s="1"/>
  <c r="AK27" i="47"/>
  <c r="E27" i="47" s="1"/>
  <c r="AM27" i="47"/>
  <c r="AN27" i="47"/>
  <c r="AO27" i="47"/>
  <c r="AT27" i="47"/>
  <c r="AU27" i="47" s="1"/>
  <c r="AX27" i="47" s="1"/>
  <c r="AW27" i="47"/>
  <c r="L30" i="47"/>
  <c r="N30" i="47" s="1"/>
  <c r="AK30" i="47"/>
  <c r="E30" i="47" s="1"/>
  <c r="AL30" i="47"/>
  <c r="H30" i="47" s="1"/>
  <c r="AM30" i="47"/>
  <c r="AN30" i="47"/>
  <c r="AO30" i="47"/>
  <c r="AT30" i="47"/>
  <c r="AU30" i="47" s="1"/>
  <c r="AX30" i="47" s="1"/>
  <c r="AW30" i="47"/>
  <c r="L33" i="47"/>
  <c r="N33" i="47" s="1"/>
  <c r="AK33" i="47"/>
  <c r="E33" i="47" s="1"/>
  <c r="AM33" i="47"/>
  <c r="AN33" i="47"/>
  <c r="AO33" i="47"/>
  <c r="AT33" i="47"/>
  <c r="AU33" i="47" s="1"/>
  <c r="AX33" i="47" s="1"/>
  <c r="AW33" i="47"/>
  <c r="L36" i="47"/>
  <c r="N36" i="47" s="1"/>
  <c r="AK36" i="47"/>
  <c r="E36" i="47" s="1"/>
  <c r="AM36" i="47"/>
  <c r="AN36" i="47"/>
  <c r="AO36" i="47"/>
  <c r="AT36" i="47"/>
  <c r="AU36" i="47" s="1"/>
  <c r="AX36" i="47" s="1"/>
  <c r="AW36" i="47"/>
  <c r="L39" i="47"/>
  <c r="N39" i="47" s="1"/>
  <c r="AK39" i="47"/>
  <c r="E39" i="47" s="1"/>
  <c r="AM39" i="47"/>
  <c r="AN39" i="47"/>
  <c r="AO39" i="47"/>
  <c r="AT39" i="47"/>
  <c r="AU39" i="47" s="1"/>
  <c r="AX39" i="47" s="1"/>
  <c r="AW39" i="47"/>
  <c r="L42" i="47"/>
  <c r="N42" i="47" s="1"/>
  <c r="AK42" i="47"/>
  <c r="E42" i="47" s="1"/>
  <c r="AL42" i="47"/>
  <c r="H42" i="47" s="1"/>
  <c r="AM42" i="47"/>
  <c r="AN42" i="47"/>
  <c r="AO42" i="47"/>
  <c r="AT42" i="47"/>
  <c r="AU42" i="47" s="1"/>
  <c r="AX42" i="47" s="1"/>
  <c r="AW42" i="47"/>
  <c r="L45" i="47"/>
  <c r="N45" i="47" s="1"/>
  <c r="AK45" i="47"/>
  <c r="E45" i="47" s="1"/>
  <c r="AM45" i="47"/>
  <c r="AN45" i="47"/>
  <c r="AO45" i="47"/>
  <c r="AT45" i="47"/>
  <c r="AU45" i="47" s="1"/>
  <c r="AX45" i="47" s="1"/>
  <c r="AW45" i="47"/>
  <c r="L48" i="47"/>
  <c r="N48" i="47" s="1"/>
  <c r="AK48" i="47"/>
  <c r="E48" i="47" s="1"/>
  <c r="AL48" i="47"/>
  <c r="H48" i="47" s="1"/>
  <c r="AM48" i="47"/>
  <c r="AN48" i="47"/>
  <c r="AO48" i="47"/>
  <c r="AT48" i="47"/>
  <c r="AU48" i="47" s="1"/>
  <c r="AX48" i="47" s="1"/>
  <c r="AW48" i="47"/>
  <c r="L51" i="47"/>
  <c r="N51" i="47" s="1"/>
  <c r="AK51" i="47"/>
  <c r="E51" i="47" s="1"/>
  <c r="AM51" i="47"/>
  <c r="AN51" i="47"/>
  <c r="AO51" i="47"/>
  <c r="AT51" i="47"/>
  <c r="AU51" i="47" s="1"/>
  <c r="AX51" i="47" s="1"/>
  <c r="AW51" i="47"/>
  <c r="L18" i="45"/>
  <c r="N18" i="45" s="1"/>
  <c r="AK18" i="45"/>
  <c r="E18" i="45" s="1"/>
  <c r="AM18" i="45"/>
  <c r="AN18" i="45"/>
  <c r="AO18" i="45"/>
  <c r="AT18" i="45"/>
  <c r="AU18" i="45" s="1"/>
  <c r="AX18" i="45" s="1"/>
  <c r="AW18" i="45"/>
  <c r="L21" i="45"/>
  <c r="N21" i="45" s="1"/>
  <c r="AK21" i="45"/>
  <c r="E21" i="45" s="1"/>
  <c r="AM21" i="45"/>
  <c r="AN21" i="45"/>
  <c r="AO21" i="45"/>
  <c r="AT21" i="45"/>
  <c r="AU21" i="45" s="1"/>
  <c r="AX21" i="45" s="1"/>
  <c r="AW21" i="45"/>
  <c r="L24" i="45"/>
  <c r="N24" i="45"/>
  <c r="AK24" i="45"/>
  <c r="E24" i="45" s="1"/>
  <c r="AM24" i="45"/>
  <c r="AN24" i="45"/>
  <c r="AO24" i="45"/>
  <c r="AT24" i="45"/>
  <c r="AU24" i="45"/>
  <c r="AX24" i="45" s="1"/>
  <c r="AW24" i="45"/>
  <c r="L27" i="45"/>
  <c r="N27" i="45" s="1"/>
  <c r="AK27" i="45"/>
  <c r="E27" i="45" s="1"/>
  <c r="AM27" i="45"/>
  <c r="AN27" i="45"/>
  <c r="AO27" i="45"/>
  <c r="AT27" i="45"/>
  <c r="AU27" i="45" s="1"/>
  <c r="AX27" i="45" s="1"/>
  <c r="AW27" i="45"/>
  <c r="L30" i="45"/>
  <c r="N30" i="45"/>
  <c r="AK30" i="45"/>
  <c r="E30" i="45" s="1"/>
  <c r="AM30" i="45"/>
  <c r="AN30" i="45"/>
  <c r="AO30" i="45"/>
  <c r="AT30" i="45"/>
  <c r="AU30" i="45"/>
  <c r="AX30" i="45" s="1"/>
  <c r="AW30" i="45"/>
  <c r="L33" i="45"/>
  <c r="N33" i="45" s="1"/>
  <c r="AK33" i="45"/>
  <c r="E33" i="45" s="1"/>
  <c r="AM33" i="45"/>
  <c r="AN33" i="45"/>
  <c r="AO33" i="45"/>
  <c r="AT33" i="45"/>
  <c r="AU33" i="45"/>
  <c r="AX33" i="45" s="1"/>
  <c r="AW33" i="45"/>
  <c r="L36" i="45"/>
  <c r="N36" i="45" s="1"/>
  <c r="AK36" i="45"/>
  <c r="E36" i="45" s="1"/>
  <c r="AM36" i="45"/>
  <c r="AN36" i="45"/>
  <c r="AO36" i="45"/>
  <c r="AT36" i="45"/>
  <c r="AU36" i="45" s="1"/>
  <c r="AX36" i="45" s="1"/>
  <c r="AW36" i="45"/>
  <c r="L39" i="45"/>
  <c r="N39" i="45"/>
  <c r="AK39" i="45"/>
  <c r="E39" i="45" s="1"/>
  <c r="AM39" i="45"/>
  <c r="AN39" i="45"/>
  <c r="AO39" i="45"/>
  <c r="AT39" i="45"/>
  <c r="AU39" i="45"/>
  <c r="AX39" i="45" s="1"/>
  <c r="AW39" i="45"/>
  <c r="L42" i="45"/>
  <c r="N42" i="45" s="1"/>
  <c r="AK42" i="45"/>
  <c r="E42" i="45" s="1"/>
  <c r="AM42" i="45"/>
  <c r="AN42" i="45"/>
  <c r="AO42" i="45"/>
  <c r="AT42" i="45"/>
  <c r="AU42" i="45" s="1"/>
  <c r="AX42" i="45" s="1"/>
  <c r="AW42" i="45"/>
  <c r="L45" i="45"/>
  <c r="N45" i="45" s="1"/>
  <c r="AK45" i="45"/>
  <c r="E45" i="45" s="1"/>
  <c r="AM45" i="45"/>
  <c r="AN45" i="45"/>
  <c r="AO45" i="45"/>
  <c r="AT45" i="45"/>
  <c r="AU45" i="45" s="1"/>
  <c r="AX45" i="45" s="1"/>
  <c r="AW45" i="45"/>
  <c r="L48" i="45"/>
  <c r="N48" i="45"/>
  <c r="AK48" i="45"/>
  <c r="E48" i="45" s="1"/>
  <c r="AM48" i="45"/>
  <c r="AN48" i="45"/>
  <c r="AO48" i="45"/>
  <c r="AT48" i="45"/>
  <c r="AU48" i="45"/>
  <c r="AX48" i="45" s="1"/>
  <c r="AW48" i="45"/>
  <c r="L51" i="45"/>
  <c r="N51" i="45" s="1"/>
  <c r="AK51" i="45"/>
  <c r="E51" i="45" s="1"/>
  <c r="AM51" i="45"/>
  <c r="AN51" i="45"/>
  <c r="AO51" i="45"/>
  <c r="AT51" i="45"/>
  <c r="AU51" i="45" s="1"/>
  <c r="AX51" i="45" s="1"/>
  <c r="AW51" i="45"/>
  <c r="L18" i="42"/>
  <c r="N18" i="42" s="1"/>
  <c r="AK18" i="42"/>
  <c r="E18" i="42" s="1"/>
  <c r="AM18" i="42"/>
  <c r="AN18" i="42"/>
  <c r="AO18" i="42"/>
  <c r="AT18" i="42"/>
  <c r="AU18" i="42" s="1"/>
  <c r="AX18" i="42" s="1"/>
  <c r="AW18" i="42"/>
  <c r="L21" i="42"/>
  <c r="N21" i="42" s="1"/>
  <c r="AK21" i="42"/>
  <c r="E21" i="42" s="1"/>
  <c r="AM21" i="42"/>
  <c r="AN21" i="42"/>
  <c r="AO21" i="42"/>
  <c r="AT21" i="42"/>
  <c r="AU21" i="42" s="1"/>
  <c r="AX21" i="42" s="1"/>
  <c r="AW21" i="42"/>
  <c r="L24" i="42"/>
  <c r="N24" i="42" s="1"/>
  <c r="AK24" i="42"/>
  <c r="E24" i="42" s="1"/>
  <c r="AM24" i="42"/>
  <c r="AN24" i="42"/>
  <c r="AO24" i="42"/>
  <c r="AT24" i="42"/>
  <c r="AU24" i="42" s="1"/>
  <c r="AX24" i="42" s="1"/>
  <c r="AW24" i="42"/>
  <c r="L27" i="42"/>
  <c r="N27" i="42" s="1"/>
  <c r="AK27" i="42"/>
  <c r="E27" i="42" s="1"/>
  <c r="AM27" i="42"/>
  <c r="AN27" i="42"/>
  <c r="AO27" i="42"/>
  <c r="AT27" i="42"/>
  <c r="AU27" i="42" s="1"/>
  <c r="AX27" i="42" s="1"/>
  <c r="AW27" i="42"/>
  <c r="L30" i="42"/>
  <c r="N30" i="42" s="1"/>
  <c r="AK30" i="42"/>
  <c r="E30" i="42" s="1"/>
  <c r="AM30" i="42"/>
  <c r="AN30" i="42"/>
  <c r="AO30" i="42"/>
  <c r="AT30" i="42"/>
  <c r="AU30" i="42" s="1"/>
  <c r="AX30" i="42" s="1"/>
  <c r="AW30" i="42"/>
  <c r="L33" i="42"/>
  <c r="N33" i="42" s="1"/>
  <c r="AK33" i="42"/>
  <c r="E33" i="42" s="1"/>
  <c r="AM33" i="42"/>
  <c r="AN33" i="42"/>
  <c r="AO33" i="42"/>
  <c r="AT33" i="42"/>
  <c r="AU33" i="42" s="1"/>
  <c r="AX33" i="42" s="1"/>
  <c r="AW33" i="42"/>
  <c r="L36" i="42"/>
  <c r="N36" i="42" s="1"/>
  <c r="AK36" i="42"/>
  <c r="E36" i="42" s="1"/>
  <c r="AM36" i="42"/>
  <c r="AN36" i="42"/>
  <c r="AO36" i="42"/>
  <c r="AT36" i="42"/>
  <c r="AU36" i="42" s="1"/>
  <c r="AX36" i="42" s="1"/>
  <c r="AW36" i="42"/>
  <c r="L39" i="42"/>
  <c r="N39" i="42" s="1"/>
  <c r="AK39" i="42"/>
  <c r="E39" i="42" s="1"/>
  <c r="AM39" i="42"/>
  <c r="AN39" i="42"/>
  <c r="AO39" i="42"/>
  <c r="AT39" i="42"/>
  <c r="AU39" i="42" s="1"/>
  <c r="AX39" i="42" s="1"/>
  <c r="AW39" i="42"/>
  <c r="L42" i="42"/>
  <c r="N42" i="42" s="1"/>
  <c r="AK42" i="42"/>
  <c r="E42" i="42" s="1"/>
  <c r="AM42" i="42"/>
  <c r="AN42" i="42"/>
  <c r="AO42" i="42"/>
  <c r="AT42" i="42"/>
  <c r="AU42" i="42" s="1"/>
  <c r="AX42" i="42" s="1"/>
  <c r="AW42" i="42"/>
  <c r="L45" i="42"/>
  <c r="N45" i="42" s="1"/>
  <c r="AK45" i="42"/>
  <c r="E45" i="42" s="1"/>
  <c r="AM45" i="42"/>
  <c r="AN45" i="42"/>
  <c r="AO45" i="42"/>
  <c r="AT45" i="42"/>
  <c r="AU45" i="42" s="1"/>
  <c r="AX45" i="42" s="1"/>
  <c r="AW45" i="42"/>
  <c r="L48" i="42"/>
  <c r="N48" i="42" s="1"/>
  <c r="AK48" i="42"/>
  <c r="E48" i="42" s="1"/>
  <c r="AM48" i="42"/>
  <c r="AN48" i="42"/>
  <c r="AO48" i="42"/>
  <c r="AT48" i="42"/>
  <c r="AU48" i="42" s="1"/>
  <c r="AX48" i="42" s="1"/>
  <c r="AW48" i="42"/>
  <c r="L51" i="42"/>
  <c r="N51" i="42" s="1"/>
  <c r="AK51" i="42"/>
  <c r="E51" i="42" s="1"/>
  <c r="AM51" i="42"/>
  <c r="AN51" i="42"/>
  <c r="AO51" i="42"/>
  <c r="AT51" i="42"/>
  <c r="AU51" i="42" s="1"/>
  <c r="AX51" i="42" s="1"/>
  <c r="AW51" i="42"/>
  <c r="L18" i="41"/>
  <c r="N18" i="41" s="1"/>
  <c r="AK18" i="41"/>
  <c r="E18" i="41" s="1"/>
  <c r="AM18" i="41"/>
  <c r="AN18" i="41"/>
  <c r="AO18" i="41"/>
  <c r="AT18" i="41"/>
  <c r="AU18" i="41" s="1"/>
  <c r="AW18" i="41"/>
  <c r="L21" i="41"/>
  <c r="N21" i="41" s="1"/>
  <c r="AK21" i="41"/>
  <c r="E21" i="41" s="1"/>
  <c r="AM21" i="41"/>
  <c r="AN21" i="41"/>
  <c r="AO21" i="41"/>
  <c r="AT21" i="41"/>
  <c r="AU21" i="41" s="1"/>
  <c r="AW21" i="41"/>
  <c r="L24" i="41"/>
  <c r="N24" i="41" s="1"/>
  <c r="AK24" i="41"/>
  <c r="E24" i="41" s="1"/>
  <c r="AM24" i="41"/>
  <c r="AN24" i="41"/>
  <c r="AO24" i="41"/>
  <c r="AT24" i="41"/>
  <c r="AU24" i="41" s="1"/>
  <c r="AW24" i="41"/>
  <c r="L27" i="41"/>
  <c r="N27" i="41"/>
  <c r="AK27" i="41"/>
  <c r="E27" i="41" s="1"/>
  <c r="AM27" i="41"/>
  <c r="AN27" i="41"/>
  <c r="AO27" i="41"/>
  <c r="AT27" i="41"/>
  <c r="AU27" i="41" s="1"/>
  <c r="AW27" i="41"/>
  <c r="L30" i="41"/>
  <c r="N30" i="41" s="1"/>
  <c r="AK30" i="41"/>
  <c r="E30" i="41" s="1"/>
  <c r="AM30" i="41"/>
  <c r="AN30" i="41"/>
  <c r="AO30" i="41"/>
  <c r="AT30" i="41"/>
  <c r="AU30" i="41" s="1"/>
  <c r="AW30" i="41"/>
  <c r="L33" i="41"/>
  <c r="N33" i="41"/>
  <c r="AK33" i="41"/>
  <c r="E33" i="41" s="1"/>
  <c r="AM33" i="41"/>
  <c r="AN33" i="41"/>
  <c r="AO33" i="41"/>
  <c r="AT33" i="41"/>
  <c r="AU33" i="41" s="1"/>
  <c r="AW33" i="41"/>
  <c r="L36" i="41"/>
  <c r="N36" i="41" s="1"/>
  <c r="AK36" i="41"/>
  <c r="E36" i="41" s="1"/>
  <c r="AM36" i="41"/>
  <c r="AN36" i="41"/>
  <c r="AO36" i="41"/>
  <c r="AT36" i="41"/>
  <c r="AU36" i="41" s="1"/>
  <c r="AW36" i="41"/>
  <c r="L39" i="41"/>
  <c r="N39" i="41"/>
  <c r="AK39" i="41"/>
  <c r="E39" i="41" s="1"/>
  <c r="AM39" i="41"/>
  <c r="AN39" i="41"/>
  <c r="AO39" i="41"/>
  <c r="AT39" i="41"/>
  <c r="AU39" i="41" s="1"/>
  <c r="AW39" i="41"/>
  <c r="L42" i="41"/>
  <c r="N42" i="41" s="1"/>
  <c r="AK42" i="41"/>
  <c r="E42" i="41" s="1"/>
  <c r="AM42" i="41"/>
  <c r="AN42" i="41"/>
  <c r="AO42" i="41"/>
  <c r="AT42" i="41"/>
  <c r="AU42" i="41" s="1"/>
  <c r="AW42" i="41"/>
  <c r="L45" i="41"/>
  <c r="N45" i="41" s="1"/>
  <c r="AK45" i="41"/>
  <c r="E45" i="41" s="1"/>
  <c r="AM45" i="41"/>
  <c r="AN45" i="41"/>
  <c r="AO45" i="41"/>
  <c r="AT45" i="41"/>
  <c r="AU45" i="41" s="1"/>
  <c r="AW45" i="41"/>
  <c r="L48" i="41"/>
  <c r="N48" i="41"/>
  <c r="AK48" i="41"/>
  <c r="E48" i="41" s="1"/>
  <c r="AM48" i="41"/>
  <c r="AN48" i="41"/>
  <c r="AO48" i="41"/>
  <c r="AT48" i="41"/>
  <c r="AU48" i="41" s="1"/>
  <c r="AW48" i="41"/>
  <c r="L51" i="41"/>
  <c r="N51" i="41" s="1"/>
  <c r="AK51" i="41"/>
  <c r="E51" i="41" s="1"/>
  <c r="AM51" i="41"/>
  <c r="AN51" i="41"/>
  <c r="AO51" i="41"/>
  <c r="AT51" i="41"/>
  <c r="AU51" i="41" s="1"/>
  <c r="AW51" i="41"/>
  <c r="L18" i="40"/>
  <c r="N18" i="40" s="1"/>
  <c r="AK18" i="40"/>
  <c r="E18" i="40" s="1"/>
  <c r="AM18" i="40"/>
  <c r="AN18" i="40"/>
  <c r="AO18" i="40"/>
  <c r="AT18" i="40"/>
  <c r="AU18" i="40" s="1"/>
  <c r="AW18" i="40"/>
  <c r="L21" i="40"/>
  <c r="N21" i="40" s="1"/>
  <c r="AK21" i="40"/>
  <c r="E21" i="40" s="1"/>
  <c r="AM21" i="40"/>
  <c r="AN21" i="40"/>
  <c r="AO21" i="40"/>
  <c r="AT21" i="40"/>
  <c r="AU21" i="40" s="1"/>
  <c r="AX21" i="40" s="1"/>
  <c r="AW21" i="40"/>
  <c r="L24" i="40"/>
  <c r="N24" i="40" s="1"/>
  <c r="AK24" i="40"/>
  <c r="E24" i="40" s="1"/>
  <c r="AM24" i="40"/>
  <c r="AN24" i="40"/>
  <c r="AO24" i="40"/>
  <c r="AT24" i="40"/>
  <c r="AU24" i="40" s="1"/>
  <c r="AW24" i="40"/>
  <c r="L27" i="40"/>
  <c r="N27" i="40" s="1"/>
  <c r="AK27" i="40"/>
  <c r="E27" i="40" s="1"/>
  <c r="AM27" i="40"/>
  <c r="AN27" i="40"/>
  <c r="AO27" i="40"/>
  <c r="AT27" i="40"/>
  <c r="AU27" i="40" s="1"/>
  <c r="AX27" i="40" s="1"/>
  <c r="AW27" i="40"/>
  <c r="L30" i="40"/>
  <c r="N30" i="40" s="1"/>
  <c r="AK30" i="40"/>
  <c r="E30" i="40" s="1"/>
  <c r="AM30" i="40"/>
  <c r="AN30" i="40"/>
  <c r="AO30" i="40"/>
  <c r="AT30" i="40"/>
  <c r="AU30" i="40"/>
  <c r="AX30" i="40" s="1"/>
  <c r="AW30" i="40"/>
  <c r="L33" i="40"/>
  <c r="N33" i="40" s="1"/>
  <c r="AK33" i="40"/>
  <c r="E33" i="40" s="1"/>
  <c r="AM33" i="40"/>
  <c r="AN33" i="40"/>
  <c r="AO33" i="40"/>
  <c r="AT33" i="40"/>
  <c r="AU33" i="40"/>
  <c r="AX33" i="40" s="1"/>
  <c r="AW33" i="40"/>
  <c r="L36" i="40"/>
  <c r="N36" i="40" s="1"/>
  <c r="AK36" i="40"/>
  <c r="E36" i="40" s="1"/>
  <c r="AM36" i="40"/>
  <c r="AN36" i="40"/>
  <c r="AO36" i="40"/>
  <c r="AT36" i="40"/>
  <c r="AU36" i="40" s="1"/>
  <c r="AX36" i="40" s="1"/>
  <c r="AW36" i="40"/>
  <c r="L39" i="40"/>
  <c r="N39" i="40"/>
  <c r="AK39" i="40"/>
  <c r="E39" i="40" s="1"/>
  <c r="AM39" i="40"/>
  <c r="AN39" i="40"/>
  <c r="AO39" i="40"/>
  <c r="AT39" i="40"/>
  <c r="AU39" i="40"/>
  <c r="AX39" i="40" s="1"/>
  <c r="AW39" i="40"/>
  <c r="L42" i="40"/>
  <c r="N42" i="40" s="1"/>
  <c r="AK42" i="40"/>
  <c r="E42" i="40" s="1"/>
  <c r="AM42" i="40"/>
  <c r="AN42" i="40"/>
  <c r="AO42" i="40"/>
  <c r="AT42" i="40"/>
  <c r="AU42" i="40"/>
  <c r="AX42" i="40" s="1"/>
  <c r="AW42" i="40"/>
  <c r="L45" i="40"/>
  <c r="N45" i="40" s="1"/>
  <c r="AK45" i="40"/>
  <c r="E45" i="40" s="1"/>
  <c r="AM45" i="40"/>
  <c r="AN45" i="40"/>
  <c r="AO45" i="40"/>
  <c r="AT45" i="40"/>
  <c r="AU45" i="40"/>
  <c r="AX45" i="40" s="1"/>
  <c r="AW45" i="40"/>
  <c r="L48" i="40"/>
  <c r="N48" i="40" s="1"/>
  <c r="AK48" i="40"/>
  <c r="E48" i="40" s="1"/>
  <c r="AM48" i="40"/>
  <c r="AN48" i="40"/>
  <c r="AO48" i="40"/>
  <c r="AT48" i="40"/>
  <c r="AU48" i="40" s="1"/>
  <c r="AX48" i="40" s="1"/>
  <c r="AW48" i="40"/>
  <c r="L51" i="40"/>
  <c r="N51" i="40"/>
  <c r="AK51" i="40"/>
  <c r="E51" i="40" s="1"/>
  <c r="AM51" i="40"/>
  <c r="AN51" i="40"/>
  <c r="AO51" i="40"/>
  <c r="AT51" i="40"/>
  <c r="AU51" i="40"/>
  <c r="AX51" i="40" s="1"/>
  <c r="AW51" i="40"/>
  <c r="L18" i="39"/>
  <c r="N18" i="39" s="1"/>
  <c r="AK18" i="39"/>
  <c r="E18" i="39" s="1"/>
  <c r="AM18" i="39"/>
  <c r="AN18" i="39"/>
  <c r="AO18" i="39"/>
  <c r="AT18" i="39"/>
  <c r="AU18" i="39"/>
  <c r="AX18" i="39" s="1"/>
  <c r="AW18" i="39"/>
  <c r="L21" i="39"/>
  <c r="N21" i="39" s="1"/>
  <c r="AK21" i="39"/>
  <c r="E21" i="39" s="1"/>
  <c r="AM21" i="39"/>
  <c r="AN21" i="39"/>
  <c r="AO21" i="39"/>
  <c r="AT21" i="39"/>
  <c r="AU21" i="39" s="1"/>
  <c r="AX21" i="39" s="1"/>
  <c r="AW21" i="39"/>
  <c r="L24" i="39"/>
  <c r="N24" i="39"/>
  <c r="AK24" i="39"/>
  <c r="E24" i="39" s="1"/>
  <c r="AM24" i="39"/>
  <c r="AN24" i="39"/>
  <c r="AO24" i="39"/>
  <c r="AT24" i="39"/>
  <c r="AU24" i="39"/>
  <c r="AX24" i="39" s="1"/>
  <c r="AW24" i="39"/>
  <c r="L27" i="39"/>
  <c r="N27" i="39" s="1"/>
  <c r="AK27" i="39"/>
  <c r="E27" i="39" s="1"/>
  <c r="AM27" i="39"/>
  <c r="AN27" i="39"/>
  <c r="AO27" i="39"/>
  <c r="AT27" i="39"/>
  <c r="AU27" i="39"/>
  <c r="AX27" i="39" s="1"/>
  <c r="AW27" i="39"/>
  <c r="L30" i="39"/>
  <c r="N30" i="39" s="1"/>
  <c r="AK30" i="39"/>
  <c r="E30" i="39" s="1"/>
  <c r="AL30" i="39"/>
  <c r="H30" i="39" s="1"/>
  <c r="AM30" i="39"/>
  <c r="AN30" i="39"/>
  <c r="AO30" i="39"/>
  <c r="AT30" i="39"/>
  <c r="AU30" i="39" s="1"/>
  <c r="AX30" i="39" s="1"/>
  <c r="AW30" i="39"/>
  <c r="L33" i="39"/>
  <c r="N33" i="39" s="1"/>
  <c r="AK33" i="39"/>
  <c r="E33" i="39" s="1"/>
  <c r="AM33" i="39"/>
  <c r="AN33" i="39"/>
  <c r="AO33" i="39"/>
  <c r="AT33" i="39"/>
  <c r="AU33" i="39"/>
  <c r="AX33" i="39" s="1"/>
  <c r="AW33" i="39"/>
  <c r="L36" i="39"/>
  <c r="N36" i="39" s="1"/>
  <c r="AK36" i="39"/>
  <c r="E36" i="39" s="1"/>
  <c r="AL36" i="39"/>
  <c r="H36" i="39" s="1"/>
  <c r="AM36" i="39"/>
  <c r="AN36" i="39"/>
  <c r="AO36" i="39"/>
  <c r="AT36" i="39"/>
  <c r="AU36" i="39" s="1"/>
  <c r="AX36" i="39" s="1"/>
  <c r="AW36" i="39"/>
  <c r="L39" i="39"/>
  <c r="N39" i="39"/>
  <c r="AK39" i="39"/>
  <c r="E39" i="39" s="1"/>
  <c r="AM39" i="39"/>
  <c r="AN39" i="39"/>
  <c r="AO39" i="39"/>
  <c r="AT39" i="39"/>
  <c r="AU39" i="39" s="1"/>
  <c r="AX39" i="39" s="1"/>
  <c r="AW39" i="39"/>
  <c r="L42" i="39"/>
  <c r="N42" i="39"/>
  <c r="AK42" i="39"/>
  <c r="E42" i="39" s="1"/>
  <c r="AM42" i="39"/>
  <c r="AN42" i="39"/>
  <c r="AO42" i="39"/>
  <c r="AT42" i="39"/>
  <c r="AU42" i="39"/>
  <c r="AX42" i="39" s="1"/>
  <c r="AW42" i="39"/>
  <c r="L45" i="39"/>
  <c r="N45" i="39" s="1"/>
  <c r="AK45" i="39"/>
  <c r="E45" i="39" s="1"/>
  <c r="AM45" i="39"/>
  <c r="AN45" i="39"/>
  <c r="AO45" i="39"/>
  <c r="AT45" i="39"/>
  <c r="AU45" i="39" s="1"/>
  <c r="AX45" i="39" s="1"/>
  <c r="AW45" i="39"/>
  <c r="L48" i="39"/>
  <c r="N48" i="39"/>
  <c r="AK48" i="39"/>
  <c r="E48" i="39" s="1"/>
  <c r="AM48" i="39"/>
  <c r="AN48" i="39"/>
  <c r="AO48" i="39"/>
  <c r="AT48" i="39"/>
  <c r="AU48" i="39"/>
  <c r="AX48" i="39" s="1"/>
  <c r="AW48" i="39"/>
  <c r="L51" i="39"/>
  <c r="N51" i="39" s="1"/>
  <c r="AK51" i="39"/>
  <c r="E51" i="39" s="1"/>
  <c r="AM51" i="39"/>
  <c r="AN51" i="39"/>
  <c r="AO51" i="39"/>
  <c r="AT51" i="39"/>
  <c r="AU51" i="39"/>
  <c r="AX51" i="39" s="1"/>
  <c r="AW51" i="39"/>
  <c r="AL36" i="47" l="1"/>
  <c r="H36" i="47" s="1"/>
  <c r="AL51" i="63"/>
  <c r="H51" i="63" s="1"/>
  <c r="AL45" i="63"/>
  <c r="H45" i="63" s="1"/>
  <c r="AL39" i="63"/>
  <c r="H39" i="63" s="1"/>
  <c r="AL39" i="61"/>
  <c r="H39" i="61" s="1"/>
  <c r="AL33" i="61"/>
  <c r="H33" i="61" s="1"/>
  <c r="BC24" i="58"/>
  <c r="AL51" i="58"/>
  <c r="AL30" i="58"/>
  <c r="H30" i="58" s="1"/>
  <c r="AL27" i="58"/>
  <c r="H27" i="58" s="1"/>
  <c r="AL24" i="58"/>
  <c r="H24" i="58" s="1"/>
  <c r="BC18" i="59"/>
  <c r="AP33" i="59"/>
  <c r="J33" i="59" s="1"/>
  <c r="AQ33" i="59" s="1"/>
  <c r="AL18" i="59"/>
  <c r="H18" i="59" s="1"/>
  <c r="BG27" i="67"/>
  <c r="BG39" i="67"/>
  <c r="AT42" i="76"/>
  <c r="J42" i="76" s="1"/>
  <c r="AU42" i="76" s="1"/>
  <c r="AT30" i="76"/>
  <c r="J30" i="76" s="1"/>
  <c r="AU30" i="76" s="1"/>
  <c r="I30" i="76" s="1"/>
  <c r="AP33" i="75"/>
  <c r="H33" i="75" s="1"/>
  <c r="AP39" i="75"/>
  <c r="H39" i="75" s="1"/>
  <c r="AP33" i="74"/>
  <c r="H33" i="74" s="1"/>
  <c r="AT36" i="74"/>
  <c r="J36" i="74" s="1"/>
  <c r="AU36" i="74" s="1"/>
  <c r="AP45" i="74"/>
  <c r="H45" i="74" s="1"/>
  <c r="AP21" i="74"/>
  <c r="H21" i="74" s="1"/>
  <c r="AP45" i="73"/>
  <c r="H45" i="73" s="1"/>
  <c r="AP21" i="73"/>
  <c r="H21" i="73" s="1"/>
  <c r="AP18" i="73"/>
  <c r="H18" i="73" s="1"/>
  <c r="AP33" i="73"/>
  <c r="H33" i="73" s="1"/>
  <c r="AP24" i="72"/>
  <c r="H24" i="72" s="1"/>
  <c r="AP18" i="72"/>
  <c r="H18" i="72" s="1"/>
  <c r="AT27" i="72"/>
  <c r="J27" i="72" s="1"/>
  <c r="AU27" i="72" s="1"/>
  <c r="AV27" i="72" s="1"/>
  <c r="AW27" i="72" s="1"/>
  <c r="AZ27" i="72" s="1"/>
  <c r="F27" i="72" s="1"/>
  <c r="BC27" i="72" s="1"/>
  <c r="G27" i="72" s="1"/>
  <c r="BD27" i="72" s="1"/>
  <c r="AL39" i="39"/>
  <c r="H39" i="39" s="1"/>
  <c r="AL42" i="56"/>
  <c r="H42" i="56" s="1"/>
  <c r="AP33" i="56"/>
  <c r="J33" i="56" s="1"/>
  <c r="AQ33" i="56" s="1"/>
  <c r="AL45" i="54"/>
  <c r="H45" i="54" s="1"/>
  <c r="AL42" i="54"/>
  <c r="H42" i="54" s="1"/>
  <c r="AL51" i="54"/>
  <c r="H51" i="54" s="1"/>
  <c r="AL24" i="54"/>
  <c r="H24" i="54" s="1"/>
  <c r="AL33" i="53"/>
  <c r="H33" i="53" s="1"/>
  <c r="AL21" i="53"/>
  <c r="H21" i="53" s="1"/>
  <c r="AL18" i="53"/>
  <c r="H18" i="53" s="1"/>
  <c r="AT39" i="71"/>
  <c r="J39" i="71" s="1"/>
  <c r="AU39" i="71" s="1"/>
  <c r="AV39" i="71" s="1"/>
  <c r="AW39" i="71" s="1"/>
  <c r="AZ39" i="71" s="1"/>
  <c r="F39" i="71" s="1"/>
  <c r="BC39" i="71" s="1"/>
  <c r="G39" i="71" s="1"/>
  <c r="AP42" i="71"/>
  <c r="H42" i="71" s="1"/>
  <c r="AP42" i="68"/>
  <c r="H42" i="68" s="1"/>
  <c r="AP36" i="68"/>
  <c r="H36" i="68" s="1"/>
  <c r="AP21" i="68"/>
  <c r="H21" i="68" s="1"/>
  <c r="AP39" i="70"/>
  <c r="H39" i="70" s="1"/>
  <c r="AP51" i="70"/>
  <c r="H51" i="70" s="1"/>
  <c r="AP45" i="70"/>
  <c r="H45" i="70" s="1"/>
  <c r="AP21" i="70"/>
  <c r="H21" i="70" s="1"/>
  <c r="BG45" i="69"/>
  <c r="AP18" i="69"/>
  <c r="H18" i="69" s="1"/>
  <c r="BG39" i="66"/>
  <c r="AL39" i="62"/>
  <c r="H39" i="62" s="1"/>
  <c r="AL36" i="62"/>
  <c r="H36" i="62" s="1"/>
  <c r="AL33" i="62"/>
  <c r="H33" i="62" s="1"/>
  <c r="AL36" i="60"/>
  <c r="H36" i="60" s="1"/>
  <c r="AL30" i="60"/>
  <c r="H30" i="60" s="1"/>
  <c r="AL51" i="60"/>
  <c r="H51" i="60" s="1"/>
  <c r="AL48" i="60"/>
  <c r="H48" i="60" s="1"/>
  <c r="AL42" i="60"/>
  <c r="H42" i="60" s="1"/>
  <c r="AL24" i="60"/>
  <c r="H24" i="60" s="1"/>
  <c r="BC27" i="39"/>
  <c r="BC48" i="54"/>
  <c r="E45" i="56"/>
  <c r="AL45" i="56"/>
  <c r="H45" i="56" s="1"/>
  <c r="E30" i="56"/>
  <c r="BC30" i="56" s="1"/>
  <c r="AL30" i="56"/>
  <c r="H30" i="56" s="1"/>
  <c r="E42" i="57"/>
  <c r="AL42" i="57"/>
  <c r="H42" i="57" s="1"/>
  <c r="E18" i="57"/>
  <c r="AL18" i="57"/>
  <c r="H18" i="57" s="1"/>
  <c r="E48" i="58"/>
  <c r="AL48" i="58"/>
  <c r="AP48" i="58" s="1"/>
  <c r="J48" i="58" s="1"/>
  <c r="AQ48" i="58" s="1"/>
  <c r="E36" i="58"/>
  <c r="BC36" i="58" s="1"/>
  <c r="AL36" i="58"/>
  <c r="H36" i="58" s="1"/>
  <c r="E24" i="59"/>
  <c r="BC24" i="59" s="1"/>
  <c r="AL24" i="59"/>
  <c r="H24" i="59" s="1"/>
  <c r="E42" i="61"/>
  <c r="AL42" i="61"/>
  <c r="H42" i="61" s="1"/>
  <c r="E36" i="61"/>
  <c r="AL36" i="61"/>
  <c r="H36" i="61" s="1"/>
  <c r="E18" i="61"/>
  <c r="BC18" i="61" s="1"/>
  <c r="AL18" i="61"/>
  <c r="H18" i="61" s="1"/>
  <c r="E51" i="62"/>
  <c r="BC51" i="62" s="1"/>
  <c r="AL51" i="62"/>
  <c r="H51" i="62" s="1"/>
  <c r="E48" i="62"/>
  <c r="BC48" i="62" s="1"/>
  <c r="AL48" i="62"/>
  <c r="H48" i="62" s="1"/>
  <c r="E45" i="62"/>
  <c r="BC45" i="62" s="1"/>
  <c r="AL45" i="62"/>
  <c r="H45" i="62" s="1"/>
  <c r="E42" i="62"/>
  <c r="BC42" i="62" s="1"/>
  <c r="AL42" i="62"/>
  <c r="H42" i="62" s="1"/>
  <c r="E24" i="63"/>
  <c r="AL24" i="63"/>
  <c r="H24" i="63" s="1"/>
  <c r="E30" i="71"/>
  <c r="AP30" i="71"/>
  <c r="H30" i="71" s="1"/>
  <c r="E24" i="71"/>
  <c r="BG24" i="71" s="1"/>
  <c r="AP24" i="71"/>
  <c r="H24" i="71" s="1"/>
  <c r="BC45" i="39"/>
  <c r="E27" i="56"/>
  <c r="BC27" i="56" s="1"/>
  <c r="AL27" i="56"/>
  <c r="H27" i="56" s="1"/>
  <c r="AL51" i="39"/>
  <c r="H51" i="39" s="1"/>
  <c r="BC42" i="39"/>
  <c r="AL33" i="39"/>
  <c r="H33" i="39" s="1"/>
  <c r="AX24" i="40"/>
  <c r="BC39" i="45"/>
  <c r="AX48" i="56"/>
  <c r="AL48" i="56"/>
  <c r="H48" i="56" s="1"/>
  <c r="E36" i="56"/>
  <c r="BC36" i="56" s="1"/>
  <c r="AL36" i="56"/>
  <c r="H36" i="56" s="1"/>
  <c r="AX33" i="56"/>
  <c r="E48" i="57"/>
  <c r="AL48" i="57"/>
  <c r="H48" i="57" s="1"/>
  <c r="E24" i="57"/>
  <c r="AL24" i="57"/>
  <c r="H24" i="57" s="1"/>
  <c r="AX27" i="58"/>
  <c r="AX24" i="58"/>
  <c r="AX48" i="59"/>
  <c r="AX42" i="59"/>
  <c r="AX33" i="59"/>
  <c r="E45" i="60"/>
  <c r="BC45" i="60" s="1"/>
  <c r="AL45" i="60"/>
  <c r="H45" i="60" s="1"/>
  <c r="AX33" i="62"/>
  <c r="AX51" i="63"/>
  <c r="E30" i="63"/>
  <c r="BC30" i="63" s="1"/>
  <c r="AL30" i="63"/>
  <c r="H30" i="63" s="1"/>
  <c r="BB42" i="68"/>
  <c r="BB30" i="68"/>
  <c r="E51" i="71"/>
  <c r="BG51" i="71" s="1"/>
  <c r="AP51" i="71"/>
  <c r="H51" i="71" s="1"/>
  <c r="BB45" i="74"/>
  <c r="BB21" i="74"/>
  <c r="BG30" i="75"/>
  <c r="E24" i="75"/>
  <c r="AP24" i="75"/>
  <c r="H24" i="75" s="1"/>
  <c r="E51" i="76"/>
  <c r="BG51" i="76" s="1"/>
  <c r="AP51" i="76"/>
  <c r="H51" i="76" s="1"/>
  <c r="E39" i="76"/>
  <c r="AP39" i="76"/>
  <c r="H39" i="76" s="1"/>
  <c r="E27" i="76"/>
  <c r="BG27" i="76" s="1"/>
  <c r="AP27" i="76"/>
  <c r="H27" i="76" s="1"/>
  <c r="BC21" i="39"/>
  <c r="BC51" i="45"/>
  <c r="E48" i="51"/>
  <c r="BC48" i="51" s="1"/>
  <c r="BC42" i="55"/>
  <c r="AP45" i="56"/>
  <c r="J45" i="56" s="1"/>
  <c r="AQ45" i="56" s="1"/>
  <c r="I45" i="56" s="1"/>
  <c r="E21" i="56"/>
  <c r="AL21" i="56"/>
  <c r="H21" i="56" s="1"/>
  <c r="E30" i="57"/>
  <c r="AL30" i="57"/>
  <c r="H30" i="57" s="1"/>
  <c r="E21" i="58"/>
  <c r="BC21" i="58" s="1"/>
  <c r="AL21" i="58"/>
  <c r="H21" i="58" s="1"/>
  <c r="E18" i="58"/>
  <c r="AL18" i="58"/>
  <c r="H18" i="58" s="1"/>
  <c r="E51" i="59"/>
  <c r="AL51" i="59"/>
  <c r="H51" i="59" s="1"/>
  <c r="E45" i="59"/>
  <c r="BC45" i="59" s="1"/>
  <c r="AL45" i="59"/>
  <c r="E27" i="62"/>
  <c r="AL27" i="62"/>
  <c r="H27" i="62" s="1"/>
  <c r="E21" i="62"/>
  <c r="BC21" i="62" s="1"/>
  <c r="AL21" i="62"/>
  <c r="H21" i="62" s="1"/>
  <c r="E48" i="63"/>
  <c r="AL48" i="63"/>
  <c r="H48" i="63" s="1"/>
  <c r="E36" i="63"/>
  <c r="AL36" i="63"/>
  <c r="H36" i="63" s="1"/>
  <c r="E39" i="68"/>
  <c r="AP39" i="68"/>
  <c r="H39" i="68" s="1"/>
  <c r="E42" i="74"/>
  <c r="AP42" i="74"/>
  <c r="H42" i="74" s="1"/>
  <c r="BC42" i="52"/>
  <c r="BC51" i="39"/>
  <c r="AL27" i="39"/>
  <c r="H27" i="39" s="1"/>
  <c r="AX18" i="40"/>
  <c r="AX51" i="41"/>
  <c r="AL51" i="41"/>
  <c r="H51" i="41" s="1"/>
  <c r="AX48" i="41"/>
  <c r="BC48" i="41"/>
  <c r="AX45" i="41"/>
  <c r="AL45" i="41"/>
  <c r="H45" i="41" s="1"/>
  <c r="AX42" i="41"/>
  <c r="AL42" i="41"/>
  <c r="H42" i="41" s="1"/>
  <c r="AX39" i="41"/>
  <c r="AX36" i="41"/>
  <c r="AL36" i="41"/>
  <c r="H36" i="41" s="1"/>
  <c r="AX33" i="41"/>
  <c r="AX30" i="41"/>
  <c r="AL30" i="41"/>
  <c r="H30" i="41" s="1"/>
  <c r="AX27" i="41"/>
  <c r="AX24" i="41"/>
  <c r="AL24" i="41"/>
  <c r="H24" i="41" s="1"/>
  <c r="AX21" i="41"/>
  <c r="AX18" i="41"/>
  <c r="BC48" i="45"/>
  <c r="AX51" i="48"/>
  <c r="AX48" i="48"/>
  <c r="AL48" i="48"/>
  <c r="H48" i="48" s="1"/>
  <c r="AX45" i="48"/>
  <c r="BC45" i="48"/>
  <c r="AX42" i="48"/>
  <c r="AX39" i="48"/>
  <c r="AL39" i="48"/>
  <c r="H39" i="48" s="1"/>
  <c r="AX36" i="48"/>
  <c r="AL36" i="48"/>
  <c r="H36" i="48" s="1"/>
  <c r="AX21" i="48"/>
  <c r="AX18" i="48"/>
  <c r="BC45" i="52"/>
  <c r="AX30" i="55"/>
  <c r="AX27" i="55"/>
  <c r="AX24" i="55"/>
  <c r="AX45" i="56"/>
  <c r="AP42" i="56"/>
  <c r="J42" i="56" s="1"/>
  <c r="AQ42" i="56" s="1"/>
  <c r="AP36" i="56"/>
  <c r="J36" i="56" s="1"/>
  <c r="AQ36" i="56" s="1"/>
  <c r="I36" i="56" s="1"/>
  <c r="E24" i="56"/>
  <c r="AL24" i="56"/>
  <c r="H24" i="56" s="1"/>
  <c r="E36" i="57"/>
  <c r="AL36" i="57"/>
  <c r="H36" i="57" s="1"/>
  <c r="AX51" i="58"/>
  <c r="AX45" i="58"/>
  <c r="E39" i="58"/>
  <c r="BC39" i="58" s="1"/>
  <c r="AL39" i="58"/>
  <c r="AP39" i="58" s="1"/>
  <c r="J39" i="58" s="1"/>
  <c r="AQ39" i="58" s="1"/>
  <c r="BC18" i="58"/>
  <c r="E27" i="59"/>
  <c r="AL27" i="59"/>
  <c r="H27" i="59" s="1"/>
  <c r="AX51" i="61"/>
  <c r="E48" i="61"/>
  <c r="BC48" i="61" s="1"/>
  <c r="AL48" i="61"/>
  <c r="H48" i="61" s="1"/>
  <c r="AX39" i="61"/>
  <c r="AX33" i="61"/>
  <c r="AX39" i="62"/>
  <c r="BB36" i="67"/>
  <c r="BG36" i="67"/>
  <c r="BG18" i="67"/>
  <c r="BB48" i="68"/>
  <c r="BB48" i="69"/>
  <c r="BB42" i="69"/>
  <c r="E39" i="69"/>
  <c r="AP39" i="69"/>
  <c r="H39" i="69" s="1"/>
  <c r="E33" i="69"/>
  <c r="BG33" i="69" s="1"/>
  <c r="AP33" i="69"/>
  <c r="H33" i="69" s="1"/>
  <c r="BB51" i="72"/>
  <c r="E48" i="72"/>
  <c r="BG48" i="72" s="1"/>
  <c r="AP48" i="72"/>
  <c r="H48" i="72" s="1"/>
  <c r="BB27" i="72"/>
  <c r="E45" i="75"/>
  <c r="BG45" i="75" s="1"/>
  <c r="AP45" i="75"/>
  <c r="H45" i="75" s="1"/>
  <c r="AP51" i="56"/>
  <c r="J51" i="56" s="1"/>
  <c r="AQ51" i="56" s="1"/>
  <c r="AP24" i="56"/>
  <c r="J24" i="56" s="1"/>
  <c r="AQ24" i="56" s="1"/>
  <c r="AR24" i="56" s="1"/>
  <c r="AS24" i="56" s="1"/>
  <c r="AV24" i="56" s="1"/>
  <c r="F24" i="56" s="1"/>
  <c r="AY24" i="56" s="1"/>
  <c r="G24" i="56" s="1"/>
  <c r="AX21" i="56"/>
  <c r="AP18" i="58"/>
  <c r="J18" i="58" s="1"/>
  <c r="AQ18" i="58" s="1"/>
  <c r="AP48" i="59"/>
  <c r="J48" i="59" s="1"/>
  <c r="AQ48" i="59" s="1"/>
  <c r="AR48" i="59" s="1"/>
  <c r="AS48" i="59" s="1"/>
  <c r="AV48" i="59" s="1"/>
  <c r="F48" i="59" s="1"/>
  <c r="AY48" i="59" s="1"/>
  <c r="G48" i="59" s="1"/>
  <c r="BC36" i="59"/>
  <c r="BC21" i="59"/>
  <c r="BC33" i="62"/>
  <c r="AL24" i="62"/>
  <c r="H24" i="62" s="1"/>
  <c r="AL18" i="62"/>
  <c r="H18" i="62" s="1"/>
  <c r="AX42" i="63"/>
  <c r="AL42" i="63"/>
  <c r="H42" i="63" s="1"/>
  <c r="BG51" i="67"/>
  <c r="AP33" i="68"/>
  <c r="H33" i="68" s="1"/>
  <c r="BG51" i="69"/>
  <c r="AP36" i="69"/>
  <c r="H36" i="69" s="1"/>
  <c r="AP30" i="69"/>
  <c r="H30" i="69" s="1"/>
  <c r="BG24" i="69"/>
  <c r="BB48" i="70"/>
  <c r="AP48" i="70"/>
  <c r="H48" i="70" s="1"/>
  <c r="AT51" i="71"/>
  <c r="J51" i="71" s="1"/>
  <c r="AU51" i="71" s="1"/>
  <c r="AV51" i="71" s="1"/>
  <c r="AW51" i="71" s="1"/>
  <c r="AZ51" i="71" s="1"/>
  <c r="F51" i="71" s="1"/>
  <c r="BC51" i="71" s="1"/>
  <c r="G51" i="71" s="1"/>
  <c r="BD51" i="71" s="1"/>
  <c r="AP48" i="71"/>
  <c r="H48" i="71" s="1"/>
  <c r="AP33" i="71"/>
  <c r="H33" i="71" s="1"/>
  <c r="AT30" i="71"/>
  <c r="J30" i="71" s="1"/>
  <c r="AU30" i="71" s="1"/>
  <c r="AV30" i="71" s="1"/>
  <c r="AW30" i="71" s="1"/>
  <c r="AZ30" i="71" s="1"/>
  <c r="F30" i="71" s="1"/>
  <c r="BC30" i="71" s="1"/>
  <c r="G30" i="71" s="1"/>
  <c r="BE30" i="71" s="1"/>
  <c r="AP27" i="71"/>
  <c r="H27" i="71" s="1"/>
  <c r="AP42" i="72"/>
  <c r="H42" i="72" s="1"/>
  <c r="AP21" i="72"/>
  <c r="H21" i="72" s="1"/>
  <c r="AP30" i="74"/>
  <c r="H30" i="74" s="1"/>
  <c r="AP48" i="75"/>
  <c r="H48" i="75" s="1"/>
  <c r="AT45" i="75"/>
  <c r="J45" i="75" s="1"/>
  <c r="AU45" i="75" s="1"/>
  <c r="AP42" i="75"/>
  <c r="H42" i="75" s="1"/>
  <c r="BG36" i="75"/>
  <c r="AP27" i="75"/>
  <c r="H27" i="75" s="1"/>
  <c r="AT24" i="75"/>
  <c r="J24" i="75" s="1"/>
  <c r="AU24" i="75" s="1"/>
  <c r="AV24" i="75" s="1"/>
  <c r="AW24" i="75" s="1"/>
  <c r="AZ24" i="75" s="1"/>
  <c r="F24" i="75" s="1"/>
  <c r="BC24" i="75" s="1"/>
  <c r="G24" i="75" s="1"/>
  <c r="AP21" i="75"/>
  <c r="H21" i="75" s="1"/>
  <c r="BB45" i="76"/>
  <c r="AP45" i="76"/>
  <c r="H45" i="76" s="1"/>
  <c r="BB33" i="76"/>
  <c r="AP33" i="76"/>
  <c r="H33" i="76" s="1"/>
  <c r="BB21" i="76"/>
  <c r="AP21" i="76"/>
  <c r="H21" i="76" s="1"/>
  <c r="BB51" i="77"/>
  <c r="BB39" i="77"/>
  <c r="BB27" i="77"/>
  <c r="BC30" i="62"/>
  <c r="AP45" i="63"/>
  <c r="J45" i="63" s="1"/>
  <c r="AQ45" i="63" s="1"/>
  <c r="AT45" i="68"/>
  <c r="J45" i="68" s="1"/>
  <c r="AU45" i="68" s="1"/>
  <c r="AV45" i="68" s="1"/>
  <c r="AW45" i="68" s="1"/>
  <c r="AZ45" i="68" s="1"/>
  <c r="F45" i="68" s="1"/>
  <c r="BC45" i="68" s="1"/>
  <c r="G45" i="68" s="1"/>
  <c r="BG30" i="68"/>
  <c r="AT24" i="68"/>
  <c r="J24" i="68" s="1"/>
  <c r="AU24" i="68" s="1"/>
  <c r="AV24" i="68" s="1"/>
  <c r="AW24" i="68" s="1"/>
  <c r="AZ24" i="68" s="1"/>
  <c r="F24" i="68" s="1"/>
  <c r="BC24" i="68" s="1"/>
  <c r="G24" i="68" s="1"/>
  <c r="BG42" i="69"/>
  <c r="BG42" i="70"/>
  <c r="AT42" i="71"/>
  <c r="J42" i="71" s="1"/>
  <c r="AU42" i="71" s="1"/>
  <c r="AV42" i="71" s="1"/>
  <c r="AW42" i="71" s="1"/>
  <c r="AZ42" i="71" s="1"/>
  <c r="F42" i="71" s="1"/>
  <c r="BC42" i="71" s="1"/>
  <c r="G42" i="71" s="1"/>
  <c r="AT48" i="74"/>
  <c r="J48" i="74" s="1"/>
  <c r="AU48" i="74" s="1"/>
  <c r="AT24" i="74"/>
  <c r="J24" i="74" s="1"/>
  <c r="AU24" i="74" s="1"/>
  <c r="I24" i="74" s="1"/>
  <c r="AT48" i="76"/>
  <c r="J48" i="76" s="1"/>
  <c r="AU48" i="76" s="1"/>
  <c r="AT36" i="76"/>
  <c r="J36" i="76" s="1"/>
  <c r="AU36" i="76" s="1"/>
  <c r="AT24" i="76"/>
  <c r="J24" i="76" s="1"/>
  <c r="AU24" i="76" s="1"/>
  <c r="AV24" i="76" s="1"/>
  <c r="AW24" i="76" s="1"/>
  <c r="AZ24" i="76" s="1"/>
  <c r="F24" i="76" s="1"/>
  <c r="AP51" i="77"/>
  <c r="H51" i="77" s="1"/>
  <c r="AP39" i="77"/>
  <c r="H39" i="77" s="1"/>
  <c r="AP27" i="77"/>
  <c r="H27" i="77" s="1"/>
  <c r="AP27" i="56"/>
  <c r="J27" i="56" s="1"/>
  <c r="AQ27" i="56" s="1"/>
  <c r="AX24" i="56"/>
  <c r="AP21" i="56"/>
  <c r="J21" i="56" s="1"/>
  <c r="AQ21" i="56" s="1"/>
  <c r="AR21" i="56" s="1"/>
  <c r="AS21" i="56" s="1"/>
  <c r="AV21" i="56" s="1"/>
  <c r="F21" i="56" s="1"/>
  <c r="AY21" i="56" s="1"/>
  <c r="G21" i="56" s="1"/>
  <c r="AX18" i="56"/>
  <c r="AX51" i="57"/>
  <c r="AX48" i="57"/>
  <c r="AX45" i="57"/>
  <c r="AX42" i="57"/>
  <c r="AX39" i="57"/>
  <c r="AX36" i="57"/>
  <c r="AX33" i="57"/>
  <c r="AX30" i="57"/>
  <c r="AX27" i="57"/>
  <c r="AX24" i="57"/>
  <c r="AX21" i="57"/>
  <c r="AX18" i="57"/>
  <c r="AP51" i="58"/>
  <c r="J51" i="58" s="1"/>
  <c r="AQ51" i="58" s="1"/>
  <c r="AR51" i="58" s="1"/>
  <c r="AS51" i="58" s="1"/>
  <c r="AV51" i="58" s="1"/>
  <c r="F51" i="58" s="1"/>
  <c r="AY51" i="58" s="1"/>
  <c r="G51" i="58" s="1"/>
  <c r="BC48" i="58"/>
  <c r="BC33" i="58"/>
  <c r="AX45" i="60"/>
  <c r="BC30" i="61"/>
  <c r="AP51" i="62"/>
  <c r="J51" i="62" s="1"/>
  <c r="AQ51" i="62" s="1"/>
  <c r="I51" i="62" s="1"/>
  <c r="BC36" i="62"/>
  <c r="AX36" i="63"/>
  <c r="AX33" i="63"/>
  <c r="AX30" i="63"/>
  <c r="AX27" i="63"/>
  <c r="AX24" i="63"/>
  <c r="AX21" i="63"/>
  <c r="AX18" i="63"/>
  <c r="BG51" i="66"/>
  <c r="BG48" i="66"/>
  <c r="BG45" i="66"/>
  <c r="BG21" i="69"/>
  <c r="AT48" i="70"/>
  <c r="J48" i="70" s="1"/>
  <c r="AU48" i="70" s="1"/>
  <c r="AT27" i="71"/>
  <c r="J27" i="71" s="1"/>
  <c r="AU27" i="71" s="1"/>
  <c r="AV27" i="71" s="1"/>
  <c r="AW27" i="71" s="1"/>
  <c r="AZ27" i="71" s="1"/>
  <c r="F27" i="71" s="1"/>
  <c r="BC27" i="71" s="1"/>
  <c r="G27" i="71" s="1"/>
  <c r="BD27" i="71" s="1"/>
  <c r="BG36" i="72"/>
  <c r="BG51" i="74"/>
  <c r="BG48" i="75"/>
  <c r="BG33" i="75"/>
  <c r="AT27" i="75"/>
  <c r="J27" i="75" s="1"/>
  <c r="AU27" i="75" s="1"/>
  <c r="BF27" i="75" s="1"/>
  <c r="AT21" i="75"/>
  <c r="J21" i="75" s="1"/>
  <c r="AU21" i="75" s="1"/>
  <c r="AV21" i="75" s="1"/>
  <c r="AW21" i="75" s="1"/>
  <c r="AZ21" i="75" s="1"/>
  <c r="F21" i="75" s="1"/>
  <c r="BC21" i="75" s="1"/>
  <c r="G21" i="75" s="1"/>
  <c r="BG18" i="75"/>
  <c r="BB51" i="76"/>
  <c r="BB39" i="76"/>
  <c r="BB27" i="76"/>
  <c r="BC36" i="51"/>
  <c r="AP48" i="51"/>
  <c r="J48" i="51" s="1"/>
  <c r="AQ48" i="51" s="1"/>
  <c r="AR48" i="51" s="1"/>
  <c r="AS48" i="51" s="1"/>
  <c r="AV48" i="51" s="1"/>
  <c r="F48" i="51" s="1"/>
  <c r="AY48" i="51" s="1"/>
  <c r="AL51" i="48"/>
  <c r="H51" i="48" s="1"/>
  <c r="AL42" i="48"/>
  <c r="H42" i="48" s="1"/>
  <c r="AP39" i="48"/>
  <c r="J39" i="48" s="1"/>
  <c r="AQ39" i="48" s="1"/>
  <c r="AL21" i="48"/>
  <c r="H21" i="48" s="1"/>
  <c r="BC51" i="48"/>
  <c r="AL45" i="48"/>
  <c r="H45" i="48" s="1"/>
  <c r="AL18" i="48"/>
  <c r="H18" i="48" s="1"/>
  <c r="AL51" i="47"/>
  <c r="H51" i="47" s="1"/>
  <c r="AP48" i="47"/>
  <c r="J48" i="47" s="1"/>
  <c r="AQ48" i="47" s="1"/>
  <c r="AR48" i="47" s="1"/>
  <c r="AS48" i="47" s="1"/>
  <c r="AV48" i="47" s="1"/>
  <c r="F48" i="47" s="1"/>
  <c r="AY48" i="47" s="1"/>
  <c r="G48" i="47" s="1"/>
  <c r="AL45" i="47"/>
  <c r="H45" i="47" s="1"/>
  <c r="AP42" i="47"/>
  <c r="J42" i="47" s="1"/>
  <c r="AQ42" i="47" s="1"/>
  <c r="AL39" i="47"/>
  <c r="H39" i="47" s="1"/>
  <c r="AP36" i="47"/>
  <c r="J36" i="47" s="1"/>
  <c r="AQ36" i="47" s="1"/>
  <c r="I36" i="47" s="1"/>
  <c r="AL33" i="47"/>
  <c r="H33" i="47" s="1"/>
  <c r="AP30" i="47"/>
  <c r="J30" i="47" s="1"/>
  <c r="AQ30" i="47" s="1"/>
  <c r="AL27" i="47"/>
  <c r="H27" i="47" s="1"/>
  <c r="AP24" i="47"/>
  <c r="J24" i="47" s="1"/>
  <c r="AQ24" i="47" s="1"/>
  <c r="I24" i="47" s="1"/>
  <c r="AL21" i="47"/>
  <c r="H21" i="47" s="1"/>
  <c r="AP45" i="47"/>
  <c r="J45" i="47" s="1"/>
  <c r="AQ45" i="47" s="1"/>
  <c r="AP27" i="47"/>
  <c r="J27" i="47" s="1"/>
  <c r="AQ27" i="47" s="1"/>
  <c r="I27" i="47" s="1"/>
  <c r="AL18" i="47"/>
  <c r="H18" i="47" s="1"/>
  <c r="BC45" i="45"/>
  <c r="BC42" i="45"/>
  <c r="AP48" i="63"/>
  <c r="J48" i="63" s="1"/>
  <c r="AQ48" i="63" s="1"/>
  <c r="AP42" i="63"/>
  <c r="J42" i="63" s="1"/>
  <c r="AQ42" i="63" s="1"/>
  <c r="I42" i="63" s="1"/>
  <c r="AP36" i="63"/>
  <c r="J36" i="63" s="1"/>
  <c r="AQ36" i="63" s="1"/>
  <c r="I36" i="63" s="1"/>
  <c r="AL33" i="63"/>
  <c r="H33" i="63" s="1"/>
  <c r="AP30" i="63"/>
  <c r="J30" i="63" s="1"/>
  <c r="AQ30" i="63" s="1"/>
  <c r="I30" i="63" s="1"/>
  <c r="AL27" i="63"/>
  <c r="H27" i="63" s="1"/>
  <c r="AP24" i="63"/>
  <c r="J24" i="63" s="1"/>
  <c r="AQ24" i="63" s="1"/>
  <c r="I24" i="63" s="1"/>
  <c r="AL21" i="63"/>
  <c r="H21" i="63" s="1"/>
  <c r="AP33" i="63"/>
  <c r="J33" i="63" s="1"/>
  <c r="AQ33" i="63" s="1"/>
  <c r="I33" i="63" s="1"/>
  <c r="AP51" i="63"/>
  <c r="J51" i="63" s="1"/>
  <c r="AQ51" i="63" s="1"/>
  <c r="I51" i="63" s="1"/>
  <c r="AL18" i="63"/>
  <c r="H18" i="63" s="1"/>
  <c r="AP39" i="62"/>
  <c r="J39" i="62" s="1"/>
  <c r="AQ39" i="62" s="1"/>
  <c r="AR39" i="62" s="1"/>
  <c r="AS39" i="62" s="1"/>
  <c r="AV39" i="62" s="1"/>
  <c r="F39" i="62" s="1"/>
  <c r="AY39" i="62" s="1"/>
  <c r="G39" i="62" s="1"/>
  <c r="AZ39" i="62" s="1"/>
  <c r="AP36" i="62"/>
  <c r="J36" i="62" s="1"/>
  <c r="AQ36" i="62" s="1"/>
  <c r="AR36" i="62" s="1"/>
  <c r="AS36" i="62" s="1"/>
  <c r="AV36" i="62" s="1"/>
  <c r="F36" i="62" s="1"/>
  <c r="AY36" i="62" s="1"/>
  <c r="G36" i="62" s="1"/>
  <c r="AZ36" i="62" s="1"/>
  <c r="AP33" i="62"/>
  <c r="J33" i="62" s="1"/>
  <c r="AQ33" i="62" s="1"/>
  <c r="AR33" i="62" s="1"/>
  <c r="AS33" i="62" s="1"/>
  <c r="AV33" i="62" s="1"/>
  <c r="F33" i="62" s="1"/>
  <c r="AY33" i="62" s="1"/>
  <c r="G33" i="62" s="1"/>
  <c r="AZ33" i="62" s="1"/>
  <c r="AL30" i="62"/>
  <c r="H30" i="62" s="1"/>
  <c r="BC24" i="62"/>
  <c r="BC18" i="62"/>
  <c r="AP18" i="62"/>
  <c r="J18" i="62" s="1"/>
  <c r="AQ18" i="62" s="1"/>
  <c r="AR18" i="62" s="1"/>
  <c r="AS18" i="62" s="1"/>
  <c r="AV18" i="62" s="1"/>
  <c r="F18" i="62" s="1"/>
  <c r="AY18" i="62" s="1"/>
  <c r="G18" i="62" s="1"/>
  <c r="BC45" i="61"/>
  <c r="AL51" i="61"/>
  <c r="H51" i="61" s="1"/>
  <c r="BC42" i="61"/>
  <c r="AP39" i="61"/>
  <c r="J39" i="61" s="1"/>
  <c r="AQ39" i="61" s="1"/>
  <c r="I39" i="61" s="1"/>
  <c r="AP36" i="61"/>
  <c r="J36" i="61" s="1"/>
  <c r="AQ36" i="61" s="1"/>
  <c r="AR36" i="61" s="1"/>
  <c r="AS36" i="61" s="1"/>
  <c r="AV36" i="61" s="1"/>
  <c r="F36" i="61" s="1"/>
  <c r="AY36" i="61" s="1"/>
  <c r="G36" i="61" s="1"/>
  <c r="AP33" i="61"/>
  <c r="J33" i="61" s="1"/>
  <c r="AQ33" i="61" s="1"/>
  <c r="AR33" i="61" s="1"/>
  <c r="AS33" i="61" s="1"/>
  <c r="AV33" i="61" s="1"/>
  <c r="F33" i="61" s="1"/>
  <c r="AY33" i="61" s="1"/>
  <c r="G33" i="61" s="1"/>
  <c r="BA33" i="61" s="1"/>
  <c r="AL27" i="61"/>
  <c r="H27" i="61" s="1"/>
  <c r="AL24" i="61"/>
  <c r="H24" i="61" s="1"/>
  <c r="AL21" i="61"/>
  <c r="H21" i="61" s="1"/>
  <c r="AP51" i="61"/>
  <c r="J51" i="61" s="1"/>
  <c r="AQ51" i="61" s="1"/>
  <c r="I51" i="61" s="1"/>
  <c r="BC33" i="61"/>
  <c r="BC51" i="61"/>
  <c r="AL45" i="61"/>
  <c r="H45" i="61" s="1"/>
  <c r="AL30" i="61"/>
  <c r="H30" i="61" s="1"/>
  <c r="BC24" i="61"/>
  <c r="BC21" i="61"/>
  <c r="BC36" i="60"/>
  <c r="AP51" i="60"/>
  <c r="J51" i="60" s="1"/>
  <c r="AQ51" i="60" s="1"/>
  <c r="I51" i="60" s="1"/>
  <c r="AL39" i="60"/>
  <c r="H39" i="60" s="1"/>
  <c r="AP36" i="60"/>
  <c r="J36" i="60" s="1"/>
  <c r="AQ36" i="60" s="1"/>
  <c r="I36" i="60" s="1"/>
  <c r="AL33" i="60"/>
  <c r="H33" i="60" s="1"/>
  <c r="AP30" i="60"/>
  <c r="J30" i="60" s="1"/>
  <c r="AQ30" i="60" s="1"/>
  <c r="AR30" i="60" s="1"/>
  <c r="AS30" i="60" s="1"/>
  <c r="AV30" i="60" s="1"/>
  <c r="F30" i="60" s="1"/>
  <c r="AY30" i="60" s="1"/>
  <c r="G30" i="60" s="1"/>
  <c r="AL27" i="60"/>
  <c r="H27" i="60" s="1"/>
  <c r="AP24" i="60"/>
  <c r="J24" i="60" s="1"/>
  <c r="AQ24" i="60" s="1"/>
  <c r="AR24" i="60" s="1"/>
  <c r="AS24" i="60" s="1"/>
  <c r="AV24" i="60" s="1"/>
  <c r="F24" i="60" s="1"/>
  <c r="AY24" i="60" s="1"/>
  <c r="G24" i="60" s="1"/>
  <c r="AL21" i="60"/>
  <c r="H21" i="60" s="1"/>
  <c r="AL18" i="60"/>
  <c r="H18" i="60" s="1"/>
  <c r="BC45" i="58"/>
  <c r="BC42" i="58"/>
  <c r="AP36" i="58"/>
  <c r="J36" i="58" s="1"/>
  <c r="AQ36" i="58" s="1"/>
  <c r="BC51" i="58"/>
  <c r="AL45" i="58"/>
  <c r="AP45" i="58" s="1"/>
  <c r="J45" i="58" s="1"/>
  <c r="AQ45" i="58" s="1"/>
  <c r="I45" i="58" s="1"/>
  <c r="AP42" i="58"/>
  <c r="J42" i="58" s="1"/>
  <c r="AQ42" i="58" s="1"/>
  <c r="AL33" i="58"/>
  <c r="H33" i="58" s="1"/>
  <c r="BC27" i="58"/>
  <c r="AP24" i="58"/>
  <c r="J24" i="58" s="1"/>
  <c r="AQ24" i="58" s="1"/>
  <c r="AP45" i="59"/>
  <c r="J45" i="59" s="1"/>
  <c r="AQ45" i="59" s="1"/>
  <c r="BC42" i="59"/>
  <c r="BC51" i="59"/>
  <c r="BC39" i="59"/>
  <c r="BC27" i="59"/>
  <c r="AP24" i="59"/>
  <c r="J24" i="59" s="1"/>
  <c r="AQ24" i="59" s="1"/>
  <c r="I24" i="59" s="1"/>
  <c r="AP51" i="59"/>
  <c r="J51" i="59" s="1"/>
  <c r="AQ51" i="59" s="1"/>
  <c r="AR51" i="59" s="1"/>
  <c r="AS51" i="59" s="1"/>
  <c r="AV51" i="59" s="1"/>
  <c r="F51" i="59" s="1"/>
  <c r="AY51" i="59" s="1"/>
  <c r="G51" i="59" s="1"/>
  <c r="BC48" i="59"/>
  <c r="AL42" i="59"/>
  <c r="AP42" i="59" s="1"/>
  <c r="J42" i="59" s="1"/>
  <c r="AQ42" i="59" s="1"/>
  <c r="AP39" i="59"/>
  <c r="J39" i="59" s="1"/>
  <c r="AQ39" i="59" s="1"/>
  <c r="I39" i="59" s="1"/>
  <c r="AL36" i="59"/>
  <c r="H36" i="59" s="1"/>
  <c r="BC33" i="59"/>
  <c r="AP30" i="59"/>
  <c r="J30" i="59" s="1"/>
  <c r="AQ30" i="59" s="1"/>
  <c r="I30" i="59" s="1"/>
  <c r="AL21" i="59"/>
  <c r="H21" i="59" s="1"/>
  <c r="AP18" i="59"/>
  <c r="J18" i="59" s="1"/>
  <c r="AQ18" i="59" s="1"/>
  <c r="AR18" i="59" s="1"/>
  <c r="AS18" i="59" s="1"/>
  <c r="AV18" i="59" s="1"/>
  <c r="F18" i="59" s="1"/>
  <c r="AY18" i="59" s="1"/>
  <c r="G18" i="59" s="1"/>
  <c r="BG30" i="67"/>
  <c r="BG33" i="67"/>
  <c r="BG45" i="67"/>
  <c r="BG24" i="67"/>
  <c r="BG21" i="67"/>
  <c r="AT39" i="76"/>
  <c r="J39" i="76" s="1"/>
  <c r="AU39" i="76" s="1"/>
  <c r="AV39" i="76" s="1"/>
  <c r="AW39" i="76" s="1"/>
  <c r="AZ39" i="76" s="1"/>
  <c r="F39" i="76" s="1"/>
  <c r="BC39" i="76" s="1"/>
  <c r="G39" i="76" s="1"/>
  <c r="AT33" i="76"/>
  <c r="J33" i="76" s="1"/>
  <c r="AU33" i="76" s="1"/>
  <c r="I33" i="76" s="1"/>
  <c r="AP18" i="76"/>
  <c r="H18" i="76" s="1"/>
  <c r="BG42" i="75"/>
  <c r="AT39" i="75"/>
  <c r="J39" i="75" s="1"/>
  <c r="AU39" i="75" s="1"/>
  <c r="I39" i="75" s="1"/>
  <c r="AT36" i="75"/>
  <c r="J36" i="75" s="1"/>
  <c r="AU36" i="75" s="1"/>
  <c r="AV36" i="75" s="1"/>
  <c r="AW36" i="75" s="1"/>
  <c r="AZ36" i="75" s="1"/>
  <c r="F36" i="75" s="1"/>
  <c r="BC36" i="75" s="1"/>
  <c r="G36" i="75" s="1"/>
  <c r="BE36" i="75" s="1"/>
  <c r="AT33" i="75"/>
  <c r="J33" i="75" s="1"/>
  <c r="AU33" i="75" s="1"/>
  <c r="AV33" i="75" s="1"/>
  <c r="AW33" i="75" s="1"/>
  <c r="AZ33" i="75" s="1"/>
  <c r="F33" i="75" s="1"/>
  <c r="BC33" i="75" s="1"/>
  <c r="G33" i="75" s="1"/>
  <c r="BG51" i="75"/>
  <c r="AP51" i="75"/>
  <c r="H51" i="75" s="1"/>
  <c r="AT42" i="75"/>
  <c r="J42" i="75" s="1"/>
  <c r="AU42" i="75" s="1"/>
  <c r="AP30" i="75"/>
  <c r="H30" i="75" s="1"/>
  <c r="BG24" i="75"/>
  <c r="BG21" i="75"/>
  <c r="AP18" i="75"/>
  <c r="H18" i="75" s="1"/>
  <c r="BG45" i="74"/>
  <c r="AT30" i="74"/>
  <c r="J30" i="74" s="1"/>
  <c r="AU30" i="74" s="1"/>
  <c r="AP51" i="74"/>
  <c r="H51" i="74" s="1"/>
  <c r="BG48" i="74"/>
  <c r="AT45" i="74"/>
  <c r="J45" i="74" s="1"/>
  <c r="AU45" i="74" s="1"/>
  <c r="AP39" i="74"/>
  <c r="H39" i="74" s="1"/>
  <c r="AT33" i="74"/>
  <c r="J33" i="74" s="1"/>
  <c r="AU33" i="74" s="1"/>
  <c r="I33" i="74" s="1"/>
  <c r="AP27" i="74"/>
  <c r="H27" i="74" s="1"/>
  <c r="AP18" i="74"/>
  <c r="H18" i="74" s="1"/>
  <c r="AT18" i="74"/>
  <c r="J18" i="74" s="1"/>
  <c r="AU18" i="74" s="1"/>
  <c r="AT51" i="73"/>
  <c r="J51" i="73" s="1"/>
  <c r="AU51" i="73" s="1"/>
  <c r="I51" i="73" s="1"/>
  <c r="AP48" i="73"/>
  <c r="H48" i="73" s="1"/>
  <c r="AT45" i="73"/>
  <c r="J45" i="73" s="1"/>
  <c r="AU45" i="73" s="1"/>
  <c r="I45" i="73" s="1"/>
  <c r="AP42" i="73"/>
  <c r="H42" i="73" s="1"/>
  <c r="AT39" i="73"/>
  <c r="J39" i="73" s="1"/>
  <c r="AU39" i="73" s="1"/>
  <c r="AV39" i="73" s="1"/>
  <c r="AW39" i="73" s="1"/>
  <c r="AZ39" i="73" s="1"/>
  <c r="F39" i="73" s="1"/>
  <c r="BC39" i="73" s="1"/>
  <c r="G39" i="73" s="1"/>
  <c r="AP36" i="73"/>
  <c r="H36" i="73" s="1"/>
  <c r="AP30" i="73"/>
  <c r="H30" i="73" s="1"/>
  <c r="AT27" i="73"/>
  <c r="J27" i="73" s="1"/>
  <c r="AU27" i="73" s="1"/>
  <c r="I27" i="73" s="1"/>
  <c r="AP24" i="73"/>
  <c r="H24" i="73" s="1"/>
  <c r="AT21" i="73"/>
  <c r="J21" i="73" s="1"/>
  <c r="AU21" i="73" s="1"/>
  <c r="AV21" i="73" s="1"/>
  <c r="AW21" i="73" s="1"/>
  <c r="AZ21" i="73" s="1"/>
  <c r="F21" i="73" s="1"/>
  <c r="AT18" i="73"/>
  <c r="J18" i="73" s="1"/>
  <c r="AU18" i="73" s="1"/>
  <c r="BG39" i="72"/>
  <c r="AP51" i="72"/>
  <c r="H51" i="72" s="1"/>
  <c r="AT45" i="72"/>
  <c r="J45" i="72" s="1"/>
  <c r="AU45" i="72" s="1"/>
  <c r="AV45" i="72" s="1"/>
  <c r="AW45" i="72" s="1"/>
  <c r="AZ45" i="72" s="1"/>
  <c r="F45" i="72" s="1"/>
  <c r="BC45" i="72" s="1"/>
  <c r="G45" i="72" s="1"/>
  <c r="BE45" i="72" s="1"/>
  <c r="AT42" i="72"/>
  <c r="J42" i="72" s="1"/>
  <c r="AU42" i="72" s="1"/>
  <c r="AV42" i="72" s="1"/>
  <c r="AW42" i="72" s="1"/>
  <c r="AZ42" i="72" s="1"/>
  <c r="F42" i="72" s="1"/>
  <c r="BC42" i="72" s="1"/>
  <c r="G42" i="72" s="1"/>
  <c r="BE42" i="72" s="1"/>
  <c r="AT39" i="72"/>
  <c r="J39" i="72" s="1"/>
  <c r="AU39" i="72" s="1"/>
  <c r="AV39" i="72" s="1"/>
  <c r="AW39" i="72" s="1"/>
  <c r="AZ39" i="72" s="1"/>
  <c r="F39" i="72" s="1"/>
  <c r="BC39" i="72" s="1"/>
  <c r="G39" i="72" s="1"/>
  <c r="BE39" i="72" s="1"/>
  <c r="AP33" i="72"/>
  <c r="H33" i="72" s="1"/>
  <c r="AP30" i="72"/>
  <c r="H30" i="72" s="1"/>
  <c r="BG24" i="72"/>
  <c r="AT21" i="72"/>
  <c r="J21" i="72" s="1"/>
  <c r="AU21" i="72" s="1"/>
  <c r="I21" i="72" s="1"/>
  <c r="BG42" i="72"/>
  <c r="BG21" i="72"/>
  <c r="BG51" i="72"/>
  <c r="AT48" i="72"/>
  <c r="J48" i="72" s="1"/>
  <c r="AU48" i="72" s="1"/>
  <c r="I48" i="72" s="1"/>
  <c r="AP36" i="72"/>
  <c r="H36" i="72" s="1"/>
  <c r="BG30" i="72"/>
  <c r="BG27" i="72"/>
  <c r="AT24" i="72"/>
  <c r="J24" i="72" s="1"/>
  <c r="AU24" i="72" s="1"/>
  <c r="I24" i="72" s="1"/>
  <c r="AT18" i="72"/>
  <c r="J18" i="72" s="1"/>
  <c r="AU18" i="72" s="1"/>
  <c r="BC30" i="52"/>
  <c r="BC51" i="52"/>
  <c r="BC39" i="52"/>
  <c r="BC48" i="52"/>
  <c r="BC36" i="52"/>
  <c r="BC24" i="52"/>
  <c r="BC18" i="52"/>
  <c r="BC42" i="41"/>
  <c r="BD42" i="41" s="1"/>
  <c r="AP51" i="41"/>
  <c r="J51" i="41" s="1"/>
  <c r="AQ51" i="41" s="1"/>
  <c r="AR51" i="41" s="1"/>
  <c r="AS51" i="41" s="1"/>
  <c r="AV51" i="41" s="1"/>
  <c r="F51" i="41" s="1"/>
  <c r="AY51" i="41" s="1"/>
  <c r="G51" i="41" s="1"/>
  <c r="AP42" i="41"/>
  <c r="J42" i="41" s="1"/>
  <c r="AQ42" i="41" s="1"/>
  <c r="AR42" i="41" s="1"/>
  <c r="AS42" i="41" s="1"/>
  <c r="AV42" i="41" s="1"/>
  <c r="F42" i="41" s="1"/>
  <c r="AY42" i="41" s="1"/>
  <c r="G42" i="41" s="1"/>
  <c r="AL39" i="41"/>
  <c r="H39" i="41" s="1"/>
  <c r="AP36" i="41"/>
  <c r="J36" i="41" s="1"/>
  <c r="AQ36" i="41" s="1"/>
  <c r="I36" i="41" s="1"/>
  <c r="AL33" i="41"/>
  <c r="H33" i="41" s="1"/>
  <c r="AL27" i="41"/>
  <c r="H27" i="41" s="1"/>
  <c r="AP24" i="41"/>
  <c r="J24" i="41" s="1"/>
  <c r="AQ24" i="41" s="1"/>
  <c r="I24" i="41" s="1"/>
  <c r="AL21" i="41"/>
  <c r="H21" i="41" s="1"/>
  <c r="BC36" i="41"/>
  <c r="AL48" i="41"/>
  <c r="H48" i="41" s="1"/>
  <c r="AL18" i="41"/>
  <c r="H18" i="41" s="1"/>
  <c r="BC45" i="40"/>
  <c r="BC33" i="40"/>
  <c r="BC30" i="40"/>
  <c r="BC51" i="40"/>
  <c r="BC39" i="40"/>
  <c r="AP51" i="39"/>
  <c r="J51" i="39" s="1"/>
  <c r="AQ51" i="39" s="1"/>
  <c r="I51" i="39" s="1"/>
  <c r="BC33" i="39"/>
  <c r="BC30" i="39"/>
  <c r="AP27" i="39"/>
  <c r="J27" i="39" s="1"/>
  <c r="AQ27" i="39" s="1"/>
  <c r="AR27" i="39" s="1"/>
  <c r="AS27" i="39" s="1"/>
  <c r="AV27" i="39" s="1"/>
  <c r="F27" i="39" s="1"/>
  <c r="AY27" i="39" s="1"/>
  <c r="G27" i="39" s="1"/>
  <c r="AL48" i="39"/>
  <c r="H48" i="39" s="1"/>
  <c r="AL45" i="39"/>
  <c r="H45" i="39" s="1"/>
  <c r="AL42" i="39"/>
  <c r="H42" i="39" s="1"/>
  <c r="BC39" i="39"/>
  <c r="AP36" i="39"/>
  <c r="J36" i="39" s="1"/>
  <c r="AQ36" i="39" s="1"/>
  <c r="AR36" i="39" s="1"/>
  <c r="AS36" i="39" s="1"/>
  <c r="AV36" i="39" s="1"/>
  <c r="F36" i="39" s="1"/>
  <c r="AY36" i="39" s="1"/>
  <c r="G36" i="39" s="1"/>
  <c r="AZ36" i="39" s="1"/>
  <c r="AP33" i="39"/>
  <c r="J33" i="39" s="1"/>
  <c r="AQ33" i="39" s="1"/>
  <c r="AR33" i="39" s="1"/>
  <c r="AS33" i="39" s="1"/>
  <c r="AV33" i="39" s="1"/>
  <c r="F33" i="39" s="1"/>
  <c r="AY33" i="39" s="1"/>
  <c r="G33" i="39" s="1"/>
  <c r="AZ33" i="39" s="1"/>
  <c r="AP30" i="39"/>
  <c r="J30" i="39" s="1"/>
  <c r="AQ30" i="39" s="1"/>
  <c r="AR30" i="39" s="1"/>
  <c r="AS30" i="39" s="1"/>
  <c r="AV30" i="39" s="1"/>
  <c r="F30" i="39" s="1"/>
  <c r="AY30" i="39" s="1"/>
  <c r="G30" i="39" s="1"/>
  <c r="BA30" i="39" s="1"/>
  <c r="AL24" i="39"/>
  <c r="H24" i="39" s="1"/>
  <c r="AL21" i="39"/>
  <c r="H21" i="39" s="1"/>
  <c r="BC18" i="39"/>
  <c r="BC51" i="42"/>
  <c r="BC48" i="42"/>
  <c r="BC45" i="42"/>
  <c r="BC39" i="42"/>
  <c r="BC36" i="42"/>
  <c r="AL18" i="56"/>
  <c r="H18" i="56" s="1"/>
  <c r="AP21" i="57"/>
  <c r="J21" i="57" s="1"/>
  <c r="AQ21" i="57" s="1"/>
  <c r="AR21" i="57" s="1"/>
  <c r="AS21" i="57" s="1"/>
  <c r="AV21" i="57" s="1"/>
  <c r="F21" i="57" s="1"/>
  <c r="AY21" i="57" s="1"/>
  <c r="G21" i="57" s="1"/>
  <c r="AL51" i="57"/>
  <c r="H51" i="57" s="1"/>
  <c r="AP48" i="57"/>
  <c r="J48" i="57" s="1"/>
  <c r="AQ48" i="57" s="1"/>
  <c r="AL45" i="57"/>
  <c r="H45" i="57" s="1"/>
  <c r="AP42" i="57"/>
  <c r="J42" i="57" s="1"/>
  <c r="AQ42" i="57" s="1"/>
  <c r="AR42" i="57" s="1"/>
  <c r="AS42" i="57" s="1"/>
  <c r="AV42" i="57" s="1"/>
  <c r="F42" i="57" s="1"/>
  <c r="AY42" i="57" s="1"/>
  <c r="G42" i="57" s="1"/>
  <c r="AL39" i="57"/>
  <c r="H39" i="57" s="1"/>
  <c r="AP36" i="57"/>
  <c r="J36" i="57" s="1"/>
  <c r="AQ36" i="57" s="1"/>
  <c r="AL33" i="57"/>
  <c r="H33" i="57" s="1"/>
  <c r="AP30" i="57"/>
  <c r="J30" i="57" s="1"/>
  <c r="AQ30" i="57" s="1"/>
  <c r="AR30" i="57" s="1"/>
  <c r="AS30" i="57" s="1"/>
  <c r="AV30" i="57" s="1"/>
  <c r="F30" i="57" s="1"/>
  <c r="AY30" i="57" s="1"/>
  <c r="G30" i="57" s="1"/>
  <c r="AL27" i="57"/>
  <c r="H27" i="57" s="1"/>
  <c r="AL21" i="57"/>
  <c r="H21" i="57" s="1"/>
  <c r="AP39" i="57"/>
  <c r="J39" i="57" s="1"/>
  <c r="AQ39" i="57" s="1"/>
  <c r="I39" i="57" s="1"/>
  <c r="AP18" i="57"/>
  <c r="J18" i="57" s="1"/>
  <c r="AQ18" i="57" s="1"/>
  <c r="BC39" i="55"/>
  <c r="BC48" i="55"/>
  <c r="BC36" i="55"/>
  <c r="BC51" i="55"/>
  <c r="BC45" i="55"/>
  <c r="BC33" i="55"/>
  <c r="BC30" i="55"/>
  <c r="BC36" i="54"/>
  <c r="AP51" i="54"/>
  <c r="J51" i="54" s="1"/>
  <c r="AQ51" i="54" s="1"/>
  <c r="AR51" i="54" s="1"/>
  <c r="AS51" i="54" s="1"/>
  <c r="AV51" i="54" s="1"/>
  <c r="F51" i="54" s="1"/>
  <c r="AY51" i="54" s="1"/>
  <c r="G51" i="54" s="1"/>
  <c r="AZ51" i="54" s="1"/>
  <c r="AP42" i="54"/>
  <c r="J42" i="54" s="1"/>
  <c r="AQ42" i="54" s="1"/>
  <c r="AR42" i="54" s="1"/>
  <c r="AS42" i="54" s="1"/>
  <c r="AV42" i="54" s="1"/>
  <c r="F42" i="54" s="1"/>
  <c r="AY42" i="54" s="1"/>
  <c r="G42" i="54" s="1"/>
  <c r="AL39" i="54"/>
  <c r="H39" i="54" s="1"/>
  <c r="AP36" i="54"/>
  <c r="J36" i="54" s="1"/>
  <c r="AQ36" i="54" s="1"/>
  <c r="AR36" i="54" s="1"/>
  <c r="AS36" i="54" s="1"/>
  <c r="AV36" i="54" s="1"/>
  <c r="F36" i="54" s="1"/>
  <c r="AL33" i="54"/>
  <c r="H33" i="54" s="1"/>
  <c r="AP30" i="54"/>
  <c r="J30" i="54" s="1"/>
  <c r="AQ30" i="54" s="1"/>
  <c r="AR30" i="54" s="1"/>
  <c r="AS30" i="54" s="1"/>
  <c r="AV30" i="54" s="1"/>
  <c r="F30" i="54" s="1"/>
  <c r="AY30" i="54" s="1"/>
  <c r="G30" i="54" s="1"/>
  <c r="AL27" i="54"/>
  <c r="H27" i="54" s="1"/>
  <c r="AP24" i="54"/>
  <c r="J24" i="54" s="1"/>
  <c r="AQ24" i="54" s="1"/>
  <c r="AR24" i="54" s="1"/>
  <c r="AS24" i="54" s="1"/>
  <c r="AV24" i="54" s="1"/>
  <c r="F24" i="54" s="1"/>
  <c r="AY24" i="54" s="1"/>
  <c r="G24" i="54" s="1"/>
  <c r="AL21" i="54"/>
  <c r="H21" i="54" s="1"/>
  <c r="AP48" i="54"/>
  <c r="J48" i="54" s="1"/>
  <c r="AQ48" i="54" s="1"/>
  <c r="AR48" i="54" s="1"/>
  <c r="AS48" i="54" s="1"/>
  <c r="AV48" i="54" s="1"/>
  <c r="F48" i="54" s="1"/>
  <c r="AY48" i="54" s="1"/>
  <c r="G48" i="54" s="1"/>
  <c r="AZ48" i="54" s="1"/>
  <c r="BC42" i="54"/>
  <c r="BC24" i="54"/>
  <c r="AL48" i="54"/>
  <c r="H48" i="54" s="1"/>
  <c r="AP45" i="54"/>
  <c r="J45" i="54" s="1"/>
  <c r="AQ45" i="54" s="1"/>
  <c r="I45" i="54" s="1"/>
  <c r="AL18" i="54"/>
  <c r="H18" i="54" s="1"/>
  <c r="AP18" i="54"/>
  <c r="J18" i="54" s="1"/>
  <c r="AQ18" i="54" s="1"/>
  <c r="AL51" i="53"/>
  <c r="H51" i="53" s="1"/>
  <c r="BC48" i="53"/>
  <c r="AL42" i="53"/>
  <c r="H42" i="53" s="1"/>
  <c r="AP39" i="53"/>
  <c r="J39" i="53" s="1"/>
  <c r="AQ39" i="53" s="1"/>
  <c r="AR39" i="53" s="1"/>
  <c r="AS39" i="53" s="1"/>
  <c r="AV39" i="53" s="1"/>
  <c r="F39" i="53" s="1"/>
  <c r="AY39" i="53" s="1"/>
  <c r="G39" i="53" s="1"/>
  <c r="AL36" i="53"/>
  <c r="H36" i="53" s="1"/>
  <c r="AP33" i="53"/>
  <c r="J33" i="53" s="1"/>
  <c r="AQ33" i="53" s="1"/>
  <c r="AR33" i="53" s="1"/>
  <c r="AS33" i="53" s="1"/>
  <c r="AV33" i="53" s="1"/>
  <c r="F33" i="53" s="1"/>
  <c r="AY33" i="53" s="1"/>
  <c r="G33" i="53" s="1"/>
  <c r="AL30" i="53"/>
  <c r="H30" i="53" s="1"/>
  <c r="AP27" i="53"/>
  <c r="J27" i="53" s="1"/>
  <c r="AQ27" i="53" s="1"/>
  <c r="AL24" i="53"/>
  <c r="H24" i="53" s="1"/>
  <c r="AP21" i="53"/>
  <c r="J21" i="53" s="1"/>
  <c r="AQ21" i="53" s="1"/>
  <c r="AP51" i="53"/>
  <c r="J51" i="53" s="1"/>
  <c r="AQ51" i="53" s="1"/>
  <c r="AR51" i="53" s="1"/>
  <c r="AS51" i="53" s="1"/>
  <c r="AV51" i="53" s="1"/>
  <c r="F51" i="53" s="1"/>
  <c r="AY51" i="53" s="1"/>
  <c r="G51" i="53" s="1"/>
  <c r="AP36" i="53"/>
  <c r="J36" i="53" s="1"/>
  <c r="AQ36" i="53" s="1"/>
  <c r="AP24" i="53"/>
  <c r="J24" i="53" s="1"/>
  <c r="AQ24" i="53" s="1"/>
  <c r="I24" i="53" s="1"/>
  <c r="AP48" i="53"/>
  <c r="J48" i="53" s="1"/>
  <c r="AQ48" i="53" s="1"/>
  <c r="AR48" i="53" s="1"/>
  <c r="AS48" i="53" s="1"/>
  <c r="AV48" i="53" s="1"/>
  <c r="F48" i="53" s="1"/>
  <c r="AY48" i="53" s="1"/>
  <c r="G48" i="53" s="1"/>
  <c r="BA48" i="53" s="1"/>
  <c r="AL45" i="53"/>
  <c r="H45" i="53" s="1"/>
  <c r="BC42" i="53"/>
  <c r="BC36" i="53"/>
  <c r="AP18" i="53"/>
  <c r="J18" i="53" s="1"/>
  <c r="AQ18" i="53" s="1"/>
  <c r="BE42" i="71"/>
  <c r="BD42" i="71"/>
  <c r="BG48" i="71"/>
  <c r="AT45" i="71"/>
  <c r="J45" i="71" s="1"/>
  <c r="AU45" i="71" s="1"/>
  <c r="BG36" i="71"/>
  <c r="AT33" i="71"/>
  <c r="J33" i="71" s="1"/>
  <c r="AU33" i="71" s="1"/>
  <c r="I33" i="71" s="1"/>
  <c r="AT21" i="71"/>
  <c r="J21" i="71" s="1"/>
  <c r="AU21" i="71" s="1"/>
  <c r="AT48" i="71"/>
  <c r="J48" i="71" s="1"/>
  <c r="AU48" i="71" s="1"/>
  <c r="BG42" i="71"/>
  <c r="AT36" i="71"/>
  <c r="J36" i="71" s="1"/>
  <c r="AU36" i="71" s="1"/>
  <c r="I36" i="71" s="1"/>
  <c r="BG30" i="71"/>
  <c r="BG27" i="71"/>
  <c r="AT24" i="71"/>
  <c r="J24" i="71" s="1"/>
  <c r="AU24" i="71" s="1"/>
  <c r="I24" i="71" s="1"/>
  <c r="BG33" i="68"/>
  <c r="AP51" i="68"/>
  <c r="H51" i="68" s="1"/>
  <c r="BG42" i="68"/>
  <c r="AT36" i="68"/>
  <c r="J36" i="68" s="1"/>
  <c r="AU36" i="68" s="1"/>
  <c r="AV36" i="68" s="1"/>
  <c r="AW36" i="68" s="1"/>
  <c r="AZ36" i="68" s="1"/>
  <c r="F36" i="68" s="1"/>
  <c r="BC36" i="68" s="1"/>
  <c r="G36" i="68" s="1"/>
  <c r="BE36" i="68" s="1"/>
  <c r="AT33" i="68"/>
  <c r="J33" i="68" s="1"/>
  <c r="AU33" i="68" s="1"/>
  <c r="AV33" i="68" s="1"/>
  <c r="AW33" i="68" s="1"/>
  <c r="AZ33" i="68" s="1"/>
  <c r="F33" i="68" s="1"/>
  <c r="BC33" i="68" s="1"/>
  <c r="G33" i="68" s="1"/>
  <c r="BE33" i="68" s="1"/>
  <c r="AP27" i="68"/>
  <c r="H27" i="68" s="1"/>
  <c r="BG36" i="68"/>
  <c r="BG48" i="68"/>
  <c r="BG45" i="68"/>
  <c r="AT42" i="68"/>
  <c r="J42" i="68" s="1"/>
  <c r="AU42" i="68" s="1"/>
  <c r="AP30" i="68"/>
  <c r="H30" i="68" s="1"/>
  <c r="BG24" i="68"/>
  <c r="BG21" i="68"/>
  <c r="AP18" i="68"/>
  <c r="H18" i="68" s="1"/>
  <c r="BG18" i="68"/>
  <c r="AT51" i="70"/>
  <c r="J51" i="70" s="1"/>
  <c r="AU51" i="70" s="1"/>
  <c r="AV51" i="70" s="1"/>
  <c r="AW51" i="70" s="1"/>
  <c r="AZ51" i="70" s="1"/>
  <c r="F51" i="70" s="1"/>
  <c r="BC51" i="70" s="1"/>
  <c r="G51" i="70" s="1"/>
  <c r="BE51" i="70" s="1"/>
  <c r="BG39" i="70"/>
  <c r="BG48" i="70"/>
  <c r="AT45" i="70"/>
  <c r="J45" i="70" s="1"/>
  <c r="AU45" i="70" s="1"/>
  <c r="AV45" i="70" s="1"/>
  <c r="AW45" i="70" s="1"/>
  <c r="AZ45" i="70" s="1"/>
  <c r="F45" i="70" s="1"/>
  <c r="BC45" i="70" s="1"/>
  <c r="G45" i="70" s="1"/>
  <c r="BD45" i="70" s="1"/>
  <c r="AP42" i="70"/>
  <c r="H42" i="70" s="1"/>
  <c r="AT39" i="70"/>
  <c r="J39" i="70" s="1"/>
  <c r="AU39" i="70" s="1"/>
  <c r="AP36" i="70"/>
  <c r="H36" i="70" s="1"/>
  <c r="AT33" i="70"/>
  <c r="J33" i="70" s="1"/>
  <c r="AU33" i="70" s="1"/>
  <c r="I33" i="70" s="1"/>
  <c r="AP30" i="70"/>
  <c r="H30" i="70" s="1"/>
  <c r="AT27" i="70"/>
  <c r="J27" i="70" s="1"/>
  <c r="AU27" i="70" s="1"/>
  <c r="AP24" i="70"/>
  <c r="H24" i="70" s="1"/>
  <c r="AT21" i="70"/>
  <c r="J21" i="70" s="1"/>
  <c r="AU21" i="70" s="1"/>
  <c r="I21" i="70" s="1"/>
  <c r="AT51" i="69"/>
  <c r="J51" i="69" s="1"/>
  <c r="AU51" i="69" s="1"/>
  <c r="I51" i="69" s="1"/>
  <c r="AT45" i="69"/>
  <c r="J45" i="69" s="1"/>
  <c r="AU45" i="69" s="1"/>
  <c r="AV45" i="69" s="1"/>
  <c r="AW45" i="69" s="1"/>
  <c r="AZ45" i="69" s="1"/>
  <c r="F45" i="69" s="1"/>
  <c r="BC45" i="69" s="1"/>
  <c r="G45" i="69" s="1"/>
  <c r="BE45" i="69" s="1"/>
  <c r="BG30" i="69"/>
  <c r="AT27" i="69"/>
  <c r="J27" i="69" s="1"/>
  <c r="AU27" i="69" s="1"/>
  <c r="AV27" i="69" s="1"/>
  <c r="AW27" i="69" s="1"/>
  <c r="AZ27" i="69" s="1"/>
  <c r="F27" i="69" s="1"/>
  <c r="BC27" i="69" s="1"/>
  <c r="G27" i="69" s="1"/>
  <c r="BD27" i="69" s="1"/>
  <c r="AT24" i="69"/>
  <c r="J24" i="69" s="1"/>
  <c r="AU24" i="69" s="1"/>
  <c r="AV24" i="69" s="1"/>
  <c r="AW24" i="69" s="1"/>
  <c r="AZ24" i="69" s="1"/>
  <c r="F24" i="69" s="1"/>
  <c r="BC24" i="69" s="1"/>
  <c r="G24" i="69" s="1"/>
  <c r="AT21" i="69"/>
  <c r="J21" i="69" s="1"/>
  <c r="AU21" i="69" s="1"/>
  <c r="AV21" i="69" s="1"/>
  <c r="AW21" i="69" s="1"/>
  <c r="AZ21" i="69" s="1"/>
  <c r="F21" i="69" s="1"/>
  <c r="BC21" i="69" s="1"/>
  <c r="G21" i="69" s="1"/>
  <c r="BE21" i="69" s="1"/>
  <c r="BG48" i="69"/>
  <c r="AP48" i="69"/>
  <c r="H48" i="69" s="1"/>
  <c r="AP42" i="69"/>
  <c r="H42" i="69" s="1"/>
  <c r="BG36" i="69"/>
  <c r="BG18" i="69"/>
  <c r="BG51" i="77"/>
  <c r="AT24" i="77"/>
  <c r="J24" i="77" s="1"/>
  <c r="AU24" i="77" s="1"/>
  <c r="AV24" i="77" s="1"/>
  <c r="AW24" i="77" s="1"/>
  <c r="AZ24" i="77" s="1"/>
  <c r="F24" i="77" s="1"/>
  <c r="AP45" i="77"/>
  <c r="H45" i="77" s="1"/>
  <c r="AT39" i="77"/>
  <c r="J39" i="77" s="1"/>
  <c r="AU39" i="77" s="1"/>
  <c r="AV39" i="77" s="1"/>
  <c r="AW39" i="77" s="1"/>
  <c r="AZ39" i="77" s="1"/>
  <c r="F39" i="77" s="1"/>
  <c r="BC39" i="77" s="1"/>
  <c r="G39" i="77" s="1"/>
  <c r="AP33" i="77"/>
  <c r="H33" i="77" s="1"/>
  <c r="AP21" i="77"/>
  <c r="H21" i="77" s="1"/>
  <c r="AP48" i="77"/>
  <c r="H48" i="77" s="1"/>
  <c r="AT42" i="77"/>
  <c r="J42" i="77" s="1"/>
  <c r="AU42" i="77" s="1"/>
  <c r="I42" i="77" s="1"/>
  <c r="AP36" i="77"/>
  <c r="H36" i="77" s="1"/>
  <c r="AT30" i="77"/>
  <c r="J30" i="77" s="1"/>
  <c r="AU30" i="77" s="1"/>
  <c r="I30" i="77" s="1"/>
  <c r="AP24" i="77"/>
  <c r="H24" i="77" s="1"/>
  <c r="AP18" i="77"/>
  <c r="H18" i="77" s="1"/>
  <c r="BG45" i="77"/>
  <c r="BG33" i="77"/>
  <c r="BG21" i="77"/>
  <c r="BG42" i="77"/>
  <c r="BG48" i="77"/>
  <c r="BG36" i="77"/>
  <c r="BG24" i="77"/>
  <c r="I39" i="77"/>
  <c r="BG30" i="77"/>
  <c r="BG18" i="77"/>
  <c r="BG39" i="77"/>
  <c r="BG27" i="77"/>
  <c r="BG48" i="76"/>
  <c r="BG30" i="76"/>
  <c r="BG18" i="76"/>
  <c r="I48" i="76"/>
  <c r="AV48" i="76"/>
  <c r="AW48" i="76" s="1"/>
  <c r="AZ48" i="76" s="1"/>
  <c r="F48" i="76" s="1"/>
  <c r="BC48" i="76" s="1"/>
  <c r="G48" i="76" s="1"/>
  <c r="I42" i="76"/>
  <c r="AV42" i="76"/>
  <c r="AW42" i="76" s="1"/>
  <c r="AZ42" i="76" s="1"/>
  <c r="F42" i="76" s="1"/>
  <c r="BC42" i="76" s="1"/>
  <c r="G42" i="76" s="1"/>
  <c r="I36" i="76"/>
  <c r="AV36" i="76"/>
  <c r="AW36" i="76" s="1"/>
  <c r="AZ36" i="76" s="1"/>
  <c r="F36" i="76" s="1"/>
  <c r="BC36" i="76" s="1"/>
  <c r="G36" i="76" s="1"/>
  <c r="AV30" i="76"/>
  <c r="AW30" i="76" s="1"/>
  <c r="AZ30" i="76" s="1"/>
  <c r="F30" i="76" s="1"/>
  <c r="BC30" i="76" s="1"/>
  <c r="G30" i="76" s="1"/>
  <c r="I24" i="76"/>
  <c r="BG42" i="76"/>
  <c r="BG36" i="76"/>
  <c r="BG24" i="76"/>
  <c r="BG45" i="76"/>
  <c r="BG39" i="76"/>
  <c r="BG33" i="76"/>
  <c r="BG21" i="76"/>
  <c r="I39" i="76"/>
  <c r="BE33" i="75"/>
  <c r="BD33" i="75"/>
  <c r="BE24" i="75"/>
  <c r="BD24" i="75"/>
  <c r="BE21" i="75"/>
  <c r="BD21" i="75"/>
  <c r="I45" i="75"/>
  <c r="I42" i="75"/>
  <c r="AV39" i="75"/>
  <c r="AW39" i="75" s="1"/>
  <c r="AZ39" i="75" s="1"/>
  <c r="F39" i="75" s="1"/>
  <c r="BC39" i="75" s="1"/>
  <c r="G39" i="75" s="1"/>
  <c r="I33" i="75"/>
  <c r="BF33" i="75"/>
  <c r="BH33" i="75" s="1"/>
  <c r="AV27" i="75"/>
  <c r="AW27" i="75" s="1"/>
  <c r="AZ27" i="75" s="1"/>
  <c r="F27" i="75" s="1"/>
  <c r="BC27" i="75" s="1"/>
  <c r="G27" i="75" s="1"/>
  <c r="I21" i="75"/>
  <c r="BF21" i="75"/>
  <c r="BH21" i="75" s="1"/>
  <c r="AT48" i="75"/>
  <c r="J48" i="75" s="1"/>
  <c r="AU48" i="75" s="1"/>
  <c r="AV45" i="75"/>
  <c r="AW45" i="75" s="1"/>
  <c r="AZ45" i="75" s="1"/>
  <c r="F45" i="75" s="1"/>
  <c r="BC45" i="75" s="1"/>
  <c r="G45" i="75" s="1"/>
  <c r="AV42" i="75"/>
  <c r="AW42" i="75" s="1"/>
  <c r="AZ42" i="75" s="1"/>
  <c r="F42" i="75" s="1"/>
  <c r="BC42" i="75" s="1"/>
  <c r="G42" i="75" s="1"/>
  <c r="BG39" i="75"/>
  <c r="BG27" i="75"/>
  <c r="I24" i="75"/>
  <c r="BF24" i="75"/>
  <c r="BG33" i="74"/>
  <c r="I18" i="74"/>
  <c r="BG39" i="74"/>
  <c r="I36" i="74"/>
  <c r="AV36" i="74"/>
  <c r="AW36" i="74" s="1"/>
  <c r="AZ36" i="74" s="1"/>
  <c r="F36" i="74" s="1"/>
  <c r="BC36" i="74" s="1"/>
  <c r="G36" i="74" s="1"/>
  <c r="BG27" i="74"/>
  <c r="I30" i="74"/>
  <c r="AV30" i="74"/>
  <c r="AW30" i="74" s="1"/>
  <c r="AZ30" i="74" s="1"/>
  <c r="F30" i="74" s="1"/>
  <c r="BC30" i="74" s="1"/>
  <c r="G30" i="74" s="1"/>
  <c r="BG21" i="74"/>
  <c r="BG18" i="74"/>
  <c r="I48" i="74"/>
  <c r="I45" i="74"/>
  <c r="AV45" i="74"/>
  <c r="AW45" i="74" s="1"/>
  <c r="AZ45" i="74" s="1"/>
  <c r="F45" i="74" s="1"/>
  <c r="BC45" i="74" s="1"/>
  <c r="G45" i="74" s="1"/>
  <c r="BG36" i="74"/>
  <c r="AV33" i="74"/>
  <c r="AW33" i="74" s="1"/>
  <c r="AZ33" i="74" s="1"/>
  <c r="F33" i="74" s="1"/>
  <c r="BC33" i="74" s="1"/>
  <c r="G33" i="74" s="1"/>
  <c r="BG24" i="74"/>
  <c r="AV48" i="74"/>
  <c r="AW48" i="74" s="1"/>
  <c r="AZ48" i="74" s="1"/>
  <c r="F48" i="74" s="1"/>
  <c r="BC48" i="74" s="1"/>
  <c r="G48" i="74" s="1"/>
  <c r="BG42" i="74"/>
  <c r="BG30" i="74"/>
  <c r="AV18" i="74"/>
  <c r="AW18" i="74" s="1"/>
  <c r="AZ18" i="74" s="1"/>
  <c r="F18" i="74" s="1"/>
  <c r="BC18" i="74" s="1"/>
  <c r="G18" i="74" s="1"/>
  <c r="BG48" i="73"/>
  <c r="BG42" i="73"/>
  <c r="BG36" i="73"/>
  <c r="BG30" i="73"/>
  <c r="BG24" i="73"/>
  <c r="BG18" i="73"/>
  <c r="I18" i="73"/>
  <c r="AV18" i="73"/>
  <c r="AW18" i="73" s="1"/>
  <c r="AZ18" i="73" s="1"/>
  <c r="F18" i="73" s="1"/>
  <c r="BC18" i="73" s="1"/>
  <c r="G18" i="73" s="1"/>
  <c r="BG51" i="73"/>
  <c r="BG45" i="73"/>
  <c r="BG39" i="73"/>
  <c r="BG33" i="73"/>
  <c r="BG27" i="73"/>
  <c r="BG21" i="73"/>
  <c r="I39" i="73"/>
  <c r="BD39" i="72"/>
  <c r="BD45" i="72"/>
  <c r="I18" i="72"/>
  <c r="AV18" i="72"/>
  <c r="AW18" i="72" s="1"/>
  <c r="AZ18" i="72" s="1"/>
  <c r="F18" i="72" s="1"/>
  <c r="BC18" i="72" s="1"/>
  <c r="G18" i="72" s="1"/>
  <c r="I39" i="72"/>
  <c r="I45" i="72"/>
  <c r="BG18" i="72"/>
  <c r="AV48" i="72"/>
  <c r="AW48" i="72" s="1"/>
  <c r="AZ48" i="72" s="1"/>
  <c r="F48" i="72" s="1"/>
  <c r="BC48" i="72" s="1"/>
  <c r="BG45" i="72"/>
  <c r="BG33" i="72"/>
  <c r="BE51" i="71"/>
  <c r="BE39" i="71"/>
  <c r="BD39" i="71"/>
  <c r="BE27" i="71"/>
  <c r="I45" i="71"/>
  <c r="I21" i="71"/>
  <c r="AV21" i="71"/>
  <c r="AW21" i="71" s="1"/>
  <c r="AZ21" i="71" s="1"/>
  <c r="F21" i="71" s="1"/>
  <c r="BC21" i="71" s="1"/>
  <c r="G21" i="71" s="1"/>
  <c r="I48" i="71"/>
  <c r="BF48" i="71"/>
  <c r="BH48" i="71" s="1"/>
  <c r="BG39" i="71"/>
  <c r="BG18" i="71"/>
  <c r="I51" i="71"/>
  <c r="AV45" i="71"/>
  <c r="AW45" i="71" s="1"/>
  <c r="AZ45" i="71" s="1"/>
  <c r="F45" i="71" s="1"/>
  <c r="BC45" i="71" s="1"/>
  <c r="G45" i="71" s="1"/>
  <c r="I39" i="71"/>
  <c r="BF39" i="71"/>
  <c r="AV48" i="71"/>
  <c r="AW48" i="71" s="1"/>
  <c r="AZ48" i="71" s="1"/>
  <c r="F48" i="71" s="1"/>
  <c r="BC48" i="71" s="1"/>
  <c r="G48" i="71" s="1"/>
  <c r="BG45" i="71"/>
  <c r="BF42" i="71"/>
  <c r="BH42" i="71" s="1"/>
  <c r="BG33" i="71"/>
  <c r="BG21" i="71"/>
  <c r="AP18" i="71"/>
  <c r="BD51" i="70"/>
  <c r="BG21" i="70"/>
  <c r="I48" i="70"/>
  <c r="I39" i="70"/>
  <c r="AV39" i="70"/>
  <c r="AW39" i="70" s="1"/>
  <c r="AZ39" i="70" s="1"/>
  <c r="F39" i="70" s="1"/>
  <c r="BC39" i="70" s="1"/>
  <c r="G39" i="70" s="1"/>
  <c r="I27" i="70"/>
  <c r="AV27" i="70"/>
  <c r="AW27" i="70" s="1"/>
  <c r="AZ27" i="70" s="1"/>
  <c r="F27" i="70" s="1"/>
  <c r="BC27" i="70" s="1"/>
  <c r="G27" i="70" s="1"/>
  <c r="BG18" i="70"/>
  <c r="BG33" i="70"/>
  <c r="BG51" i="70"/>
  <c r="BG45" i="70"/>
  <c r="BG36" i="70"/>
  <c r="BG30" i="70"/>
  <c r="BG24" i="70"/>
  <c r="BG27" i="70"/>
  <c r="I51" i="70"/>
  <c r="AV48" i="70"/>
  <c r="AW48" i="70" s="1"/>
  <c r="AZ48" i="70" s="1"/>
  <c r="F48" i="70" s="1"/>
  <c r="BC48" i="70" s="1"/>
  <c r="G48" i="70" s="1"/>
  <c r="BF45" i="70"/>
  <c r="AP18" i="70"/>
  <c r="AV51" i="69"/>
  <c r="AW51" i="69" s="1"/>
  <c r="AZ51" i="69" s="1"/>
  <c r="F51" i="69" s="1"/>
  <c r="BC51" i="69" s="1"/>
  <c r="G51" i="69" s="1"/>
  <c r="BE27" i="69"/>
  <c r="BD45" i="69"/>
  <c r="BE24" i="69"/>
  <c r="BD24" i="69"/>
  <c r="I27" i="69"/>
  <c r="BG39" i="69"/>
  <c r="BG27" i="69"/>
  <c r="BE48" i="68"/>
  <c r="BD48" i="68"/>
  <c r="BE24" i="68"/>
  <c r="BD24" i="68"/>
  <c r="BD36" i="68"/>
  <c r="BE45" i="68"/>
  <c r="BD45" i="68"/>
  <c r="BH45" i="68"/>
  <c r="I45" i="68"/>
  <c r="BF45" i="68"/>
  <c r="I42" i="68"/>
  <c r="I48" i="68"/>
  <c r="BF48" i="68"/>
  <c r="AV42" i="68"/>
  <c r="AW42" i="68" s="1"/>
  <c r="AZ42" i="68" s="1"/>
  <c r="F42" i="68" s="1"/>
  <c r="BC42" i="68" s="1"/>
  <c r="G42" i="68" s="1"/>
  <c r="BG39" i="68"/>
  <c r="BG27" i="68"/>
  <c r="I24" i="68"/>
  <c r="BF24" i="68"/>
  <c r="BH24" i="68" s="1"/>
  <c r="BG42" i="67"/>
  <c r="AT21" i="67"/>
  <c r="J21" i="67" s="1"/>
  <c r="AU21" i="67" s="1"/>
  <c r="AP51" i="67"/>
  <c r="AT51" i="67" s="1"/>
  <c r="J51" i="67" s="1"/>
  <c r="AU51" i="67" s="1"/>
  <c r="AP48" i="67"/>
  <c r="AP45" i="67"/>
  <c r="AT45" i="67" s="1"/>
  <c r="J45" i="67" s="1"/>
  <c r="AU45" i="67" s="1"/>
  <c r="AP42" i="67"/>
  <c r="AP39" i="67"/>
  <c r="AP36" i="67"/>
  <c r="AT36" i="67" s="1"/>
  <c r="J36" i="67" s="1"/>
  <c r="AU36" i="67" s="1"/>
  <c r="AP33" i="67"/>
  <c r="AP30" i="67"/>
  <c r="AT30" i="67" s="1"/>
  <c r="J30" i="67" s="1"/>
  <c r="AU30" i="67" s="1"/>
  <c r="AP27" i="67"/>
  <c r="AP24" i="67"/>
  <c r="AP21" i="67"/>
  <c r="AP18" i="67"/>
  <c r="BG30" i="66"/>
  <c r="BG27" i="66"/>
  <c r="BG24" i="66"/>
  <c r="BG21" i="66"/>
  <c r="BG18" i="66"/>
  <c r="AP51" i="66"/>
  <c r="AT51" i="66" s="1"/>
  <c r="J51" i="66" s="1"/>
  <c r="AU51" i="66" s="1"/>
  <c r="AP48" i="66"/>
  <c r="AP45" i="66"/>
  <c r="AT45" i="66" s="1"/>
  <c r="J45" i="66" s="1"/>
  <c r="AU45" i="66" s="1"/>
  <c r="AP42" i="66"/>
  <c r="AT42" i="66" s="1"/>
  <c r="J42" i="66" s="1"/>
  <c r="AU42" i="66" s="1"/>
  <c r="AP39" i="66"/>
  <c r="AT39" i="66" s="1"/>
  <c r="J39" i="66" s="1"/>
  <c r="AU39" i="66" s="1"/>
  <c r="AP36" i="66"/>
  <c r="AP33" i="66"/>
  <c r="AT33" i="66" s="1"/>
  <c r="J33" i="66" s="1"/>
  <c r="AU33" i="66" s="1"/>
  <c r="AP30" i="66"/>
  <c r="AP27" i="66"/>
  <c r="AP24" i="66"/>
  <c r="AP21" i="66"/>
  <c r="AP18" i="66"/>
  <c r="BC42" i="63"/>
  <c r="BC18" i="63"/>
  <c r="BC51" i="63"/>
  <c r="I48" i="63"/>
  <c r="AR48" i="63"/>
  <c r="AS48" i="63" s="1"/>
  <c r="AV48" i="63" s="1"/>
  <c r="F48" i="63" s="1"/>
  <c r="AY48" i="63" s="1"/>
  <c r="AR30" i="63"/>
  <c r="AS30" i="63" s="1"/>
  <c r="AV30" i="63" s="1"/>
  <c r="F30" i="63" s="1"/>
  <c r="AY30" i="63" s="1"/>
  <c r="G30" i="63" s="1"/>
  <c r="BC48" i="63"/>
  <c r="BC36" i="63"/>
  <c r="BC24" i="63"/>
  <c r="BC45" i="63"/>
  <c r="BC39" i="63"/>
  <c r="BC33" i="63"/>
  <c r="BC27" i="63"/>
  <c r="BC21" i="63"/>
  <c r="I45" i="63"/>
  <c r="AR45" i="63"/>
  <c r="AS45" i="63" s="1"/>
  <c r="AV45" i="63" s="1"/>
  <c r="F45" i="63" s="1"/>
  <c r="AY45" i="63" s="1"/>
  <c r="G45" i="63" s="1"/>
  <c r="AR51" i="62"/>
  <c r="AS51" i="62" s="1"/>
  <c r="AV51" i="62" s="1"/>
  <c r="F51" i="62" s="1"/>
  <c r="AY51" i="62" s="1"/>
  <c r="I33" i="62"/>
  <c r="BC39" i="62"/>
  <c r="BB36" i="62"/>
  <c r="BD36" i="62" s="1"/>
  <c r="BC27" i="62"/>
  <c r="BA36" i="61"/>
  <c r="AZ36" i="61"/>
  <c r="AP45" i="61"/>
  <c r="J45" i="61" s="1"/>
  <c r="AQ45" i="61" s="1"/>
  <c r="BC36" i="61"/>
  <c r="BB33" i="61"/>
  <c r="BD33" i="61" s="1"/>
  <c r="BC39" i="61"/>
  <c r="I36" i="61"/>
  <c r="BB36" i="61"/>
  <c r="BC27" i="61"/>
  <c r="AR36" i="60"/>
  <c r="AS36" i="60" s="1"/>
  <c r="AV36" i="60" s="1"/>
  <c r="F36" i="60" s="1"/>
  <c r="AY36" i="60" s="1"/>
  <c r="G36" i="60" s="1"/>
  <c r="BC18" i="60"/>
  <c r="BC48" i="60"/>
  <c r="BC42" i="60"/>
  <c r="BC33" i="60"/>
  <c r="BC27" i="60"/>
  <c r="BC21" i="60"/>
  <c r="BC51" i="60"/>
  <c r="BC39" i="60"/>
  <c r="BC30" i="60"/>
  <c r="BC24" i="60"/>
  <c r="I51" i="59"/>
  <c r="AR39" i="59"/>
  <c r="AS39" i="59" s="1"/>
  <c r="AV39" i="59" s="1"/>
  <c r="F39" i="59" s="1"/>
  <c r="AY39" i="59" s="1"/>
  <c r="G39" i="59" s="1"/>
  <c r="I48" i="59"/>
  <c r="I33" i="59"/>
  <c r="AR33" i="59"/>
  <c r="AS33" i="59" s="1"/>
  <c r="AV33" i="59" s="1"/>
  <c r="F33" i="59" s="1"/>
  <c r="AY33" i="59" s="1"/>
  <c r="G33" i="59" s="1"/>
  <c r="I18" i="59"/>
  <c r="I45" i="59"/>
  <c r="AR45" i="59"/>
  <c r="AS45" i="59" s="1"/>
  <c r="AV45" i="59" s="1"/>
  <c r="F45" i="59" s="1"/>
  <c r="AY45" i="59" s="1"/>
  <c r="AR30" i="59"/>
  <c r="AS30" i="59" s="1"/>
  <c r="AV30" i="59" s="1"/>
  <c r="F30" i="59" s="1"/>
  <c r="AY30" i="59" s="1"/>
  <c r="G30" i="59" s="1"/>
  <c r="H48" i="59"/>
  <c r="H45" i="59"/>
  <c r="H39" i="59"/>
  <c r="AP27" i="59"/>
  <c r="J27" i="59" s="1"/>
  <c r="AQ27" i="59" s="1"/>
  <c r="AR24" i="59"/>
  <c r="AS24" i="59" s="1"/>
  <c r="AV24" i="59" s="1"/>
  <c r="F24" i="59" s="1"/>
  <c r="AY24" i="59" s="1"/>
  <c r="G24" i="59" s="1"/>
  <c r="I42" i="58"/>
  <c r="AR42" i="58"/>
  <c r="AS42" i="58" s="1"/>
  <c r="AV42" i="58" s="1"/>
  <c r="F42" i="58" s="1"/>
  <c r="AY42" i="58" s="1"/>
  <c r="G42" i="58" s="1"/>
  <c r="I51" i="58"/>
  <c r="I18" i="58"/>
  <c r="AR18" i="58"/>
  <c r="AS18" i="58" s="1"/>
  <c r="AV18" i="58" s="1"/>
  <c r="F18" i="58" s="1"/>
  <c r="AY18" i="58" s="1"/>
  <c r="G18" i="58" s="1"/>
  <c r="I36" i="58"/>
  <c r="I24" i="58"/>
  <c r="H39" i="58"/>
  <c r="H51" i="58"/>
  <c r="H42" i="58"/>
  <c r="AR36" i="58"/>
  <c r="AS36" i="58" s="1"/>
  <c r="AV36" i="58" s="1"/>
  <c r="F36" i="58" s="1"/>
  <c r="AY36" i="58" s="1"/>
  <c r="G36" i="58" s="1"/>
  <c r="AR24" i="58"/>
  <c r="AS24" i="58" s="1"/>
  <c r="AV24" i="58" s="1"/>
  <c r="F24" i="58" s="1"/>
  <c r="AY24" i="58" s="1"/>
  <c r="G24" i="58" s="1"/>
  <c r="BC42" i="57"/>
  <c r="BC30" i="57"/>
  <c r="BC18" i="57"/>
  <c r="I48" i="57"/>
  <c r="AR48" i="57"/>
  <c r="AS48" i="57" s="1"/>
  <c r="AV48" i="57" s="1"/>
  <c r="F48" i="57" s="1"/>
  <c r="AY48" i="57" s="1"/>
  <c r="G48" i="57" s="1"/>
  <c r="I42" i="57"/>
  <c r="I36" i="57"/>
  <c r="AR36" i="57"/>
  <c r="AS36" i="57" s="1"/>
  <c r="AV36" i="57" s="1"/>
  <c r="F36" i="57" s="1"/>
  <c r="AY36" i="57" s="1"/>
  <c r="G36" i="57" s="1"/>
  <c r="I18" i="57"/>
  <c r="AR18" i="57"/>
  <c r="AS18" i="57" s="1"/>
  <c r="AV18" i="57" s="1"/>
  <c r="F18" i="57" s="1"/>
  <c r="AY18" i="57" s="1"/>
  <c r="G18" i="57" s="1"/>
  <c r="BC48" i="57"/>
  <c r="BC36" i="57"/>
  <c r="BC24" i="57"/>
  <c r="BC51" i="57"/>
  <c r="BC45" i="57"/>
  <c r="BC39" i="57"/>
  <c r="BC33" i="57"/>
  <c r="BC27" i="57"/>
  <c r="BC21" i="57"/>
  <c r="I42" i="56"/>
  <c r="AR42" i="56"/>
  <c r="AS42" i="56" s="1"/>
  <c r="AV42" i="56" s="1"/>
  <c r="F42" i="56" s="1"/>
  <c r="AY42" i="56" s="1"/>
  <c r="G42" i="56" s="1"/>
  <c r="BC48" i="56"/>
  <c r="AR45" i="56"/>
  <c r="AS45" i="56" s="1"/>
  <c r="AV45" i="56" s="1"/>
  <c r="F45" i="56" s="1"/>
  <c r="AY45" i="56" s="1"/>
  <c r="G45" i="56" s="1"/>
  <c r="BB45" i="56"/>
  <c r="I33" i="56"/>
  <c r="AR33" i="56"/>
  <c r="AS33" i="56" s="1"/>
  <c r="AV33" i="56" s="1"/>
  <c r="F33" i="56" s="1"/>
  <c r="AY33" i="56" s="1"/>
  <c r="G33" i="56" s="1"/>
  <c r="I24" i="56"/>
  <c r="BC24" i="56"/>
  <c r="BC51" i="56"/>
  <c r="BC39" i="56"/>
  <c r="BC21" i="56"/>
  <c r="BC45" i="56"/>
  <c r="BC33" i="56"/>
  <c r="BC18" i="56"/>
  <c r="I51" i="56"/>
  <c r="AR51" i="56"/>
  <c r="AS51" i="56" s="1"/>
  <c r="AV51" i="56" s="1"/>
  <c r="F51" i="56" s="1"/>
  <c r="AY51" i="56" s="1"/>
  <c r="G51" i="56" s="1"/>
  <c r="BC42" i="56"/>
  <c r="I39" i="56"/>
  <c r="AR39" i="56"/>
  <c r="AS39" i="56" s="1"/>
  <c r="AV39" i="56" s="1"/>
  <c r="F39" i="56" s="1"/>
  <c r="AY39" i="56" s="1"/>
  <c r="G39" i="56" s="1"/>
  <c r="I27" i="56"/>
  <c r="AR27" i="56"/>
  <c r="AS27" i="56" s="1"/>
  <c r="AV27" i="56" s="1"/>
  <c r="F27" i="56" s="1"/>
  <c r="AY27" i="56" s="1"/>
  <c r="I21" i="56"/>
  <c r="BC27" i="55"/>
  <c r="BC24" i="55"/>
  <c r="BC21" i="55"/>
  <c r="BC18" i="55"/>
  <c r="AL51" i="55"/>
  <c r="AL48" i="55"/>
  <c r="AL45" i="55"/>
  <c r="AL42" i="55"/>
  <c r="AP42" i="55" s="1"/>
  <c r="J42" i="55" s="1"/>
  <c r="AQ42" i="55" s="1"/>
  <c r="AL39" i="55"/>
  <c r="AP39" i="55" s="1"/>
  <c r="J39" i="55" s="1"/>
  <c r="AQ39" i="55" s="1"/>
  <c r="AL36" i="55"/>
  <c r="AP36" i="55" s="1"/>
  <c r="J36" i="55" s="1"/>
  <c r="AQ36" i="55" s="1"/>
  <c r="AL33" i="55"/>
  <c r="AP33" i="55" s="1"/>
  <c r="J33" i="55" s="1"/>
  <c r="AQ33" i="55" s="1"/>
  <c r="AL30" i="55"/>
  <c r="AL27" i="55"/>
  <c r="AP27" i="55" s="1"/>
  <c r="J27" i="55" s="1"/>
  <c r="AQ27" i="55" s="1"/>
  <c r="AL24" i="55"/>
  <c r="AP24" i="55" s="1"/>
  <c r="J24" i="55" s="1"/>
  <c r="AQ24" i="55" s="1"/>
  <c r="AL21" i="55"/>
  <c r="AP21" i="55" s="1"/>
  <c r="J21" i="55" s="1"/>
  <c r="AQ21" i="55" s="1"/>
  <c r="AL18" i="55"/>
  <c r="BA42" i="54"/>
  <c r="AZ42" i="54"/>
  <c r="I24" i="54"/>
  <c r="I18" i="54"/>
  <c r="AR18" i="54"/>
  <c r="AS18" i="54" s="1"/>
  <c r="AV18" i="54" s="1"/>
  <c r="F18" i="54" s="1"/>
  <c r="AY18" i="54" s="1"/>
  <c r="G18" i="54" s="1"/>
  <c r="BC33" i="54"/>
  <c r="I42" i="54"/>
  <c r="BB42" i="54"/>
  <c r="BC30" i="54"/>
  <c r="BC21" i="54"/>
  <c r="I51" i="54"/>
  <c r="BC27" i="54"/>
  <c r="BC18" i="54"/>
  <c r="BC51" i="54"/>
  <c r="BC45" i="54"/>
  <c r="BC39" i="54"/>
  <c r="I36" i="54"/>
  <c r="AZ48" i="53"/>
  <c r="BA39" i="53"/>
  <c r="AZ39" i="53"/>
  <c r="BC30" i="53"/>
  <c r="BC18" i="53"/>
  <c r="I36" i="53"/>
  <c r="AR24" i="53"/>
  <c r="AS24" i="53" s="1"/>
  <c r="AV24" i="53" s="1"/>
  <c r="F24" i="53" s="1"/>
  <c r="AY24" i="53" s="1"/>
  <c r="G24" i="53" s="1"/>
  <c r="I48" i="53"/>
  <c r="BB48" i="53"/>
  <c r="BC33" i="53"/>
  <c r="BC27" i="53"/>
  <c r="BC21" i="53"/>
  <c r="I39" i="53"/>
  <c r="BB39" i="53"/>
  <c r="BC24" i="53"/>
  <c r="I18" i="53"/>
  <c r="AR18" i="53"/>
  <c r="AS18" i="53" s="1"/>
  <c r="AV18" i="53" s="1"/>
  <c r="F18" i="53" s="1"/>
  <c r="AY18" i="53" s="1"/>
  <c r="G18" i="53" s="1"/>
  <c r="BC51" i="53"/>
  <c r="BD48" i="53"/>
  <c r="BC45" i="53"/>
  <c r="BC39" i="53"/>
  <c r="AR36" i="53"/>
  <c r="AS36" i="53" s="1"/>
  <c r="AV36" i="53" s="1"/>
  <c r="F36" i="53" s="1"/>
  <c r="AY36" i="53" s="1"/>
  <c r="G36" i="53" s="1"/>
  <c r="I33" i="53"/>
  <c r="I27" i="53"/>
  <c r="AR27" i="53"/>
  <c r="AS27" i="53" s="1"/>
  <c r="AV27" i="53" s="1"/>
  <c r="F27" i="53" s="1"/>
  <c r="AY27" i="53" s="1"/>
  <c r="G27" i="53" s="1"/>
  <c r="I21" i="53"/>
  <c r="BC33" i="52"/>
  <c r="BC27" i="52"/>
  <c r="BC21" i="52"/>
  <c r="AL51" i="52"/>
  <c r="AP51" i="52" s="1"/>
  <c r="J51" i="52" s="1"/>
  <c r="AQ51" i="52" s="1"/>
  <c r="AL48" i="52"/>
  <c r="AP48" i="52" s="1"/>
  <c r="J48" i="52" s="1"/>
  <c r="AQ48" i="52" s="1"/>
  <c r="AL45" i="52"/>
  <c r="AP45" i="52" s="1"/>
  <c r="J45" i="52" s="1"/>
  <c r="AQ45" i="52" s="1"/>
  <c r="AL42" i="52"/>
  <c r="AP42" i="52" s="1"/>
  <c r="J42" i="52" s="1"/>
  <c r="AQ42" i="52" s="1"/>
  <c r="AL39" i="52"/>
  <c r="AP39" i="52" s="1"/>
  <c r="J39" i="52" s="1"/>
  <c r="AQ39" i="52" s="1"/>
  <c r="AL36" i="52"/>
  <c r="AL33" i="52"/>
  <c r="AL30" i="52"/>
  <c r="AL27" i="52"/>
  <c r="AL24" i="52"/>
  <c r="AL21" i="52"/>
  <c r="AP21" i="52" s="1"/>
  <c r="J21" i="52" s="1"/>
  <c r="AQ21" i="52" s="1"/>
  <c r="AL18" i="52"/>
  <c r="AP18" i="52" s="1"/>
  <c r="J18" i="52" s="1"/>
  <c r="AQ18" i="52" s="1"/>
  <c r="BC21" i="51"/>
  <c r="H51" i="51"/>
  <c r="H45" i="51"/>
  <c r="BC30" i="51"/>
  <c r="BC18" i="51"/>
  <c r="BC33" i="51"/>
  <c r="AX51" i="51"/>
  <c r="AP51" i="51"/>
  <c r="J51" i="51" s="1"/>
  <c r="AQ51" i="51" s="1"/>
  <c r="E51" i="51"/>
  <c r="I48" i="51"/>
  <c r="AX45" i="51"/>
  <c r="AP45" i="51"/>
  <c r="J45" i="51" s="1"/>
  <c r="AQ45" i="51" s="1"/>
  <c r="E45" i="51"/>
  <c r="BC39" i="51"/>
  <c r="BC27" i="51"/>
  <c r="H48" i="51"/>
  <c r="E42" i="51"/>
  <c r="AL42" i="51"/>
  <c r="AP42" i="51" s="1"/>
  <c r="J42" i="51" s="1"/>
  <c r="AQ42" i="51" s="1"/>
  <c r="BC24" i="51"/>
  <c r="AL39" i="51"/>
  <c r="AL36" i="51"/>
  <c r="AP36" i="51" s="1"/>
  <c r="J36" i="51" s="1"/>
  <c r="AQ36" i="51" s="1"/>
  <c r="AL33" i="51"/>
  <c r="AL30" i="51"/>
  <c r="AL27" i="51"/>
  <c r="AP27" i="51" s="1"/>
  <c r="J27" i="51" s="1"/>
  <c r="AQ27" i="51" s="1"/>
  <c r="AL24" i="51"/>
  <c r="AL21" i="51"/>
  <c r="AL18" i="51"/>
  <c r="AP18" i="51" s="1"/>
  <c r="J18" i="51" s="1"/>
  <c r="AQ18" i="51" s="1"/>
  <c r="I39" i="48"/>
  <c r="AR39" i="48"/>
  <c r="AS39" i="48" s="1"/>
  <c r="AV39" i="48" s="1"/>
  <c r="F39" i="48" s="1"/>
  <c r="AY39" i="48" s="1"/>
  <c r="G39" i="48" s="1"/>
  <c r="BC27" i="48"/>
  <c r="BC24" i="48"/>
  <c r="BC18" i="48"/>
  <c r="BC48" i="48"/>
  <c r="BC42" i="48"/>
  <c r="BC36" i="48"/>
  <c r="BC21" i="48"/>
  <c r="BC39" i="48"/>
  <c r="BC30" i="48"/>
  <c r="BC33" i="48"/>
  <c r="AL33" i="48"/>
  <c r="AL30" i="48"/>
  <c r="AL27" i="48"/>
  <c r="AL24" i="48"/>
  <c r="BC42" i="47"/>
  <c r="BC30" i="47"/>
  <c r="I42" i="47"/>
  <c r="AR42" i="47"/>
  <c r="AS42" i="47" s="1"/>
  <c r="AV42" i="47" s="1"/>
  <c r="F42" i="47" s="1"/>
  <c r="AY42" i="47" s="1"/>
  <c r="G42" i="47" s="1"/>
  <c r="BB42" i="47"/>
  <c r="BD42" i="47" s="1"/>
  <c r="I30" i="47"/>
  <c r="AR30" i="47"/>
  <c r="AS30" i="47" s="1"/>
  <c r="AV30" i="47" s="1"/>
  <c r="F30" i="47" s="1"/>
  <c r="AY30" i="47" s="1"/>
  <c r="G30" i="47" s="1"/>
  <c r="BC48" i="47"/>
  <c r="BC18" i="47"/>
  <c r="BC51" i="47"/>
  <c r="BC45" i="47"/>
  <c r="BC39" i="47"/>
  <c r="BC33" i="47"/>
  <c r="BC27" i="47"/>
  <c r="BC21" i="47"/>
  <c r="BC36" i="47"/>
  <c r="BC24" i="47"/>
  <c r="I45" i="47"/>
  <c r="AR45" i="47"/>
  <c r="AS45" i="47" s="1"/>
  <c r="AV45" i="47" s="1"/>
  <c r="F45" i="47" s="1"/>
  <c r="AY45" i="47" s="1"/>
  <c r="G45" i="47" s="1"/>
  <c r="BC21" i="45"/>
  <c r="BC30" i="45"/>
  <c r="BC18" i="45"/>
  <c r="BC33" i="45"/>
  <c r="BC27" i="45"/>
  <c r="BC36" i="45"/>
  <c r="BC24" i="45"/>
  <c r="AL51" i="45"/>
  <c r="AL48" i="45"/>
  <c r="AP48" i="45" s="1"/>
  <c r="J48" i="45" s="1"/>
  <c r="AQ48" i="45" s="1"/>
  <c r="AL45" i="45"/>
  <c r="AL42" i="45"/>
  <c r="AL39" i="45"/>
  <c r="AP39" i="45" s="1"/>
  <c r="J39" i="45" s="1"/>
  <c r="AQ39" i="45" s="1"/>
  <c r="AL36" i="45"/>
  <c r="AP36" i="45" s="1"/>
  <c r="J36" i="45" s="1"/>
  <c r="AQ36" i="45" s="1"/>
  <c r="AL33" i="45"/>
  <c r="AL30" i="45"/>
  <c r="AP30" i="45" s="1"/>
  <c r="J30" i="45" s="1"/>
  <c r="AQ30" i="45" s="1"/>
  <c r="AL27" i="45"/>
  <c r="AP27" i="45" s="1"/>
  <c r="J27" i="45" s="1"/>
  <c r="AQ27" i="45" s="1"/>
  <c r="AL24" i="45"/>
  <c r="AP24" i="45" s="1"/>
  <c r="J24" i="45" s="1"/>
  <c r="AQ24" i="45" s="1"/>
  <c r="AL21" i="45"/>
  <c r="AP21" i="45" s="1"/>
  <c r="J21" i="45" s="1"/>
  <c r="AQ21" i="45" s="1"/>
  <c r="AL18" i="45"/>
  <c r="BC27" i="42"/>
  <c r="BC24" i="42"/>
  <c r="BC21" i="42"/>
  <c r="BC18" i="42"/>
  <c r="BC33" i="42"/>
  <c r="BC30" i="42"/>
  <c r="BC42" i="42"/>
  <c r="AL51" i="42"/>
  <c r="AP51" i="42" s="1"/>
  <c r="J51" i="42" s="1"/>
  <c r="AQ51" i="42" s="1"/>
  <c r="AL48" i="42"/>
  <c r="AP48" i="42" s="1"/>
  <c r="J48" i="42" s="1"/>
  <c r="AQ48" i="42" s="1"/>
  <c r="AL45" i="42"/>
  <c r="AL42" i="42"/>
  <c r="AL39" i="42"/>
  <c r="AP39" i="42" s="1"/>
  <c r="J39" i="42" s="1"/>
  <c r="AQ39" i="42" s="1"/>
  <c r="AL36" i="42"/>
  <c r="AP36" i="42" s="1"/>
  <c r="J36" i="42" s="1"/>
  <c r="AQ36" i="42" s="1"/>
  <c r="AL33" i="42"/>
  <c r="AL30" i="42"/>
  <c r="AL27" i="42"/>
  <c r="AP27" i="42" s="1"/>
  <c r="J27" i="42" s="1"/>
  <c r="AQ27" i="42" s="1"/>
  <c r="AL24" i="42"/>
  <c r="AP24" i="42" s="1"/>
  <c r="J24" i="42" s="1"/>
  <c r="AQ24" i="42" s="1"/>
  <c r="AL21" i="42"/>
  <c r="AL18" i="42"/>
  <c r="BA42" i="41"/>
  <c r="AZ42" i="41"/>
  <c r="BC24" i="41"/>
  <c r="AR24" i="41"/>
  <c r="AS24" i="41" s="1"/>
  <c r="AV24" i="41" s="1"/>
  <c r="F24" i="41" s="1"/>
  <c r="AY24" i="41" s="1"/>
  <c r="G24" i="41" s="1"/>
  <c r="BC18" i="41"/>
  <c r="I42" i="41"/>
  <c r="BB42" i="41"/>
  <c r="BC33" i="41"/>
  <c r="BC27" i="41"/>
  <c r="BC21" i="41"/>
  <c r="BC30" i="41"/>
  <c r="BC51" i="41"/>
  <c r="BC45" i="41"/>
  <c r="BC39" i="41"/>
  <c r="BC27" i="40"/>
  <c r="BC24" i="40"/>
  <c r="BC21" i="40"/>
  <c r="BC18" i="40"/>
  <c r="BC48" i="40"/>
  <c r="BC42" i="40"/>
  <c r="BC36" i="40"/>
  <c r="AL51" i="40"/>
  <c r="AL48" i="40"/>
  <c r="AL45" i="40"/>
  <c r="AP45" i="40" s="1"/>
  <c r="J45" i="40" s="1"/>
  <c r="AQ45" i="40" s="1"/>
  <c r="AL42" i="40"/>
  <c r="AP42" i="40" s="1"/>
  <c r="J42" i="40" s="1"/>
  <c r="AQ42" i="40" s="1"/>
  <c r="AL39" i="40"/>
  <c r="AL36" i="40"/>
  <c r="AP36" i="40" s="1"/>
  <c r="J36" i="40" s="1"/>
  <c r="AQ36" i="40" s="1"/>
  <c r="AL33" i="40"/>
  <c r="AL30" i="40"/>
  <c r="AL27" i="40"/>
  <c r="AL24" i="40"/>
  <c r="AL21" i="40"/>
  <c r="AL18" i="40"/>
  <c r="BA36" i="39"/>
  <c r="I36" i="39"/>
  <c r="BB36" i="39"/>
  <c r="I27" i="39"/>
  <c r="AR51" i="39"/>
  <c r="AS51" i="39" s="1"/>
  <c r="AV51" i="39" s="1"/>
  <c r="F51" i="39" s="1"/>
  <c r="AY51" i="39" s="1"/>
  <c r="G51" i="39" s="1"/>
  <c r="BC48" i="39"/>
  <c r="BC36" i="39"/>
  <c r="I33" i="39"/>
  <c r="BB33" i="39"/>
  <c r="BD33" i="39" s="1"/>
  <c r="BC24" i="39"/>
  <c r="AL18" i="39"/>
  <c r="AP18" i="39" s="1"/>
  <c r="J18" i="39" s="1"/>
  <c r="AQ18" i="39" s="1"/>
  <c r="L18" i="38"/>
  <c r="N18" i="38" s="1"/>
  <c r="AO18" i="38"/>
  <c r="E18" i="38" s="1"/>
  <c r="AQ18" i="38"/>
  <c r="AR18" i="38"/>
  <c r="AS18" i="38"/>
  <c r="AX18" i="38"/>
  <c r="AY18" i="38" s="1"/>
  <c r="BB18" i="38" s="1"/>
  <c r="BA18" i="38"/>
  <c r="L21" i="38"/>
  <c r="N21" i="38"/>
  <c r="AO21" i="38"/>
  <c r="E21" i="38" s="1"/>
  <c r="AQ21" i="38"/>
  <c r="AR21" i="38"/>
  <c r="AS21" i="38"/>
  <c r="AX21" i="38"/>
  <c r="AY21" i="38"/>
  <c r="BB21" i="38" s="1"/>
  <c r="BA21" i="38"/>
  <c r="L24" i="38"/>
  <c r="N24" i="38" s="1"/>
  <c r="AO24" i="38"/>
  <c r="E24" i="38" s="1"/>
  <c r="AQ24" i="38"/>
  <c r="AR24" i="38"/>
  <c r="AS24" i="38"/>
  <c r="AX24" i="38"/>
  <c r="AY24" i="38" s="1"/>
  <c r="BB24" i="38" s="1"/>
  <c r="BA24" i="38"/>
  <c r="L27" i="38"/>
  <c r="N27" i="38"/>
  <c r="AO27" i="38"/>
  <c r="E27" i="38" s="1"/>
  <c r="AQ27" i="38"/>
  <c r="AR27" i="38"/>
  <c r="AS27" i="38"/>
  <c r="AX27" i="38"/>
  <c r="AY27" i="38"/>
  <c r="BB27" i="38" s="1"/>
  <c r="BA27" i="38"/>
  <c r="L30" i="38"/>
  <c r="N30" i="38" s="1"/>
  <c r="AO30" i="38"/>
  <c r="E30" i="38" s="1"/>
  <c r="AQ30" i="38"/>
  <c r="AR30" i="38"/>
  <c r="AS30" i="38"/>
  <c r="AX30" i="38"/>
  <c r="AY30" i="38"/>
  <c r="BB30" i="38" s="1"/>
  <c r="BA30" i="38"/>
  <c r="L33" i="38"/>
  <c r="N33" i="38" s="1"/>
  <c r="AO33" i="38"/>
  <c r="E33" i="38" s="1"/>
  <c r="AQ33" i="38"/>
  <c r="AR33" i="38"/>
  <c r="AS33" i="38"/>
  <c r="AX33" i="38"/>
  <c r="AY33" i="38" s="1"/>
  <c r="BB33" i="38" s="1"/>
  <c r="BA33" i="38"/>
  <c r="L36" i="38"/>
  <c r="N36" i="38"/>
  <c r="AO36" i="38"/>
  <c r="E36" i="38" s="1"/>
  <c r="AQ36" i="38"/>
  <c r="AR36" i="38"/>
  <c r="AS36" i="38"/>
  <c r="AX36" i="38"/>
  <c r="AY36" i="38"/>
  <c r="BB36" i="38" s="1"/>
  <c r="BA36" i="38"/>
  <c r="L39" i="38"/>
  <c r="N39" i="38" s="1"/>
  <c r="AO39" i="38"/>
  <c r="E39" i="38" s="1"/>
  <c r="AQ39" i="38"/>
  <c r="AR39" i="38"/>
  <c r="AS39" i="38"/>
  <c r="AX39" i="38"/>
  <c r="AY39" i="38" s="1"/>
  <c r="BB39" i="38" s="1"/>
  <c r="BA39" i="38"/>
  <c r="L42" i="38"/>
  <c r="N42" i="38" s="1"/>
  <c r="AO42" i="38"/>
  <c r="E42" i="38" s="1"/>
  <c r="AQ42" i="38"/>
  <c r="AR42" i="38"/>
  <c r="AS42" i="38"/>
  <c r="AX42" i="38"/>
  <c r="AY42" i="38" s="1"/>
  <c r="BB42" i="38" s="1"/>
  <c r="BA42" i="38"/>
  <c r="L45" i="38"/>
  <c r="N45" i="38" s="1"/>
  <c r="AO45" i="38"/>
  <c r="E45" i="38" s="1"/>
  <c r="AQ45" i="38"/>
  <c r="AR45" i="38"/>
  <c r="AS45" i="38"/>
  <c r="AX45" i="38"/>
  <c r="AY45" i="38"/>
  <c r="BB45" i="38" s="1"/>
  <c r="BA45" i="38"/>
  <c r="L48" i="38"/>
  <c r="N48" i="38" s="1"/>
  <c r="AO48" i="38"/>
  <c r="E48" i="38" s="1"/>
  <c r="AQ48" i="38"/>
  <c r="AR48" i="38"/>
  <c r="AS48" i="38"/>
  <c r="AX48" i="38"/>
  <c r="AY48" i="38" s="1"/>
  <c r="BB48" i="38" s="1"/>
  <c r="BA48" i="38"/>
  <c r="L51" i="38"/>
  <c r="N51" i="38" s="1"/>
  <c r="AO51" i="38"/>
  <c r="E51" i="38" s="1"/>
  <c r="AQ51" i="38"/>
  <c r="AR51" i="38"/>
  <c r="AS51" i="38"/>
  <c r="AX51" i="38"/>
  <c r="AY51" i="38"/>
  <c r="BB51" i="38" s="1"/>
  <c r="BA51" i="38"/>
  <c r="L18" i="37"/>
  <c r="N18" i="37" s="1"/>
  <c r="AO18" i="37"/>
  <c r="E18" i="37" s="1"/>
  <c r="AQ18" i="37"/>
  <c r="AR18" i="37"/>
  <c r="AS18" i="37"/>
  <c r="AX18" i="37"/>
  <c r="AY18" i="37" s="1"/>
  <c r="BA18" i="37"/>
  <c r="L21" i="37"/>
  <c r="N21" i="37" s="1"/>
  <c r="AO21" i="37"/>
  <c r="E21" i="37" s="1"/>
  <c r="AQ21" i="37"/>
  <c r="AR21" i="37"/>
  <c r="AS21" i="37"/>
  <c r="AX21" i="37"/>
  <c r="AY21" i="37" s="1"/>
  <c r="BA21" i="37"/>
  <c r="L24" i="37"/>
  <c r="N24" i="37"/>
  <c r="AO24" i="37"/>
  <c r="E24" i="37" s="1"/>
  <c r="AQ24" i="37"/>
  <c r="AR24" i="37"/>
  <c r="AS24" i="37"/>
  <c r="AX24" i="37"/>
  <c r="AY24" i="37" s="1"/>
  <c r="BA24" i="37"/>
  <c r="L27" i="37"/>
  <c r="N27" i="37" s="1"/>
  <c r="AO27" i="37"/>
  <c r="E27" i="37" s="1"/>
  <c r="AQ27" i="37"/>
  <c r="AR27" i="37"/>
  <c r="AS27" i="37"/>
  <c r="AX27" i="37"/>
  <c r="AY27" i="37" s="1"/>
  <c r="BA27" i="37"/>
  <c r="L30" i="37"/>
  <c r="N30" i="37"/>
  <c r="AO30" i="37"/>
  <c r="E30" i="37" s="1"/>
  <c r="AQ30" i="37"/>
  <c r="AR30" i="37"/>
  <c r="AS30" i="37"/>
  <c r="AX30" i="37"/>
  <c r="AY30" i="37" s="1"/>
  <c r="BA30" i="37"/>
  <c r="L33" i="37"/>
  <c r="N33" i="37" s="1"/>
  <c r="AO33" i="37"/>
  <c r="E33" i="37" s="1"/>
  <c r="AP33" i="37"/>
  <c r="H33" i="37" s="1"/>
  <c r="AQ33" i="37"/>
  <c r="AR33" i="37"/>
  <c r="AS33" i="37"/>
  <c r="AX33" i="37"/>
  <c r="AY33" i="37" s="1"/>
  <c r="BA33" i="37"/>
  <c r="L36" i="37"/>
  <c r="N36" i="37"/>
  <c r="AO36" i="37"/>
  <c r="E36" i="37" s="1"/>
  <c r="AQ36" i="37"/>
  <c r="AR36" i="37"/>
  <c r="AS36" i="37"/>
  <c r="AX36" i="37"/>
  <c r="AY36" i="37" s="1"/>
  <c r="BA36" i="37"/>
  <c r="L39" i="37"/>
  <c r="N39" i="37" s="1"/>
  <c r="AO39" i="37"/>
  <c r="E39" i="37" s="1"/>
  <c r="AP39" i="37"/>
  <c r="H39" i="37" s="1"/>
  <c r="AQ39" i="37"/>
  <c r="AR39" i="37"/>
  <c r="AS39" i="37"/>
  <c r="AX39" i="37"/>
  <c r="AY39" i="37" s="1"/>
  <c r="BA39" i="37"/>
  <c r="L42" i="37"/>
  <c r="N42" i="37"/>
  <c r="AO42" i="37"/>
  <c r="E42" i="37" s="1"/>
  <c r="AQ42" i="37"/>
  <c r="AR42" i="37"/>
  <c r="AS42" i="37"/>
  <c r="AX42" i="37"/>
  <c r="AY42" i="37" s="1"/>
  <c r="BA42" i="37"/>
  <c r="L45" i="37"/>
  <c r="N45" i="37" s="1"/>
  <c r="AO45" i="37"/>
  <c r="E45" i="37" s="1"/>
  <c r="AP45" i="37"/>
  <c r="H45" i="37" s="1"/>
  <c r="AQ45" i="37"/>
  <c r="AR45" i="37"/>
  <c r="AS45" i="37"/>
  <c r="AX45" i="37"/>
  <c r="AY45" i="37" s="1"/>
  <c r="BA45" i="37"/>
  <c r="L48" i="37"/>
  <c r="N48" i="37" s="1"/>
  <c r="AO48" i="37"/>
  <c r="E48" i="37" s="1"/>
  <c r="AQ48" i="37"/>
  <c r="AR48" i="37"/>
  <c r="AS48" i="37"/>
  <c r="AX48" i="37"/>
  <c r="AY48" i="37" s="1"/>
  <c r="BA48" i="37"/>
  <c r="L51" i="37"/>
  <c r="N51" i="37" s="1"/>
  <c r="AO51" i="37"/>
  <c r="E51" i="37" s="1"/>
  <c r="AP51" i="37"/>
  <c r="H51" i="37" s="1"/>
  <c r="AQ51" i="37"/>
  <c r="AR51" i="37"/>
  <c r="AS51" i="37"/>
  <c r="AX51" i="37"/>
  <c r="AY51" i="37" s="1"/>
  <c r="BA51" i="37"/>
  <c r="L18" i="36"/>
  <c r="N18" i="36"/>
  <c r="AK18" i="36"/>
  <c r="E18" i="36" s="1"/>
  <c r="AM18" i="36"/>
  <c r="AN18" i="36"/>
  <c r="AO18" i="36"/>
  <c r="AT18" i="36"/>
  <c r="AU18" i="36" s="1"/>
  <c r="AW18" i="36"/>
  <c r="L21" i="36"/>
  <c r="N21" i="36"/>
  <c r="AK21" i="36"/>
  <c r="E21" i="36" s="1"/>
  <c r="AM21" i="36"/>
  <c r="AN21" i="36"/>
  <c r="AO21" i="36"/>
  <c r="AT21" i="36"/>
  <c r="AU21" i="36" s="1"/>
  <c r="AW21" i="36"/>
  <c r="L24" i="36"/>
  <c r="N24" i="36" s="1"/>
  <c r="AK24" i="36"/>
  <c r="E24" i="36" s="1"/>
  <c r="AM24" i="36"/>
  <c r="AN24" i="36"/>
  <c r="AO24" i="36"/>
  <c r="AT24" i="36"/>
  <c r="AU24" i="36" s="1"/>
  <c r="AW24" i="36"/>
  <c r="L27" i="36"/>
  <c r="N27" i="36"/>
  <c r="AK27" i="36"/>
  <c r="E27" i="36" s="1"/>
  <c r="AM27" i="36"/>
  <c r="AN27" i="36"/>
  <c r="AO27" i="36"/>
  <c r="AT27" i="36"/>
  <c r="AU27" i="36" s="1"/>
  <c r="AW27" i="36"/>
  <c r="L30" i="36"/>
  <c r="N30" i="36" s="1"/>
  <c r="AK30" i="36"/>
  <c r="E30" i="36" s="1"/>
  <c r="AM30" i="36"/>
  <c r="AN30" i="36"/>
  <c r="AO30" i="36"/>
  <c r="AT30" i="36"/>
  <c r="AU30" i="36" s="1"/>
  <c r="AW30" i="36"/>
  <c r="L33" i="36"/>
  <c r="N33" i="36"/>
  <c r="AK33" i="36"/>
  <c r="E33" i="36" s="1"/>
  <c r="AM33" i="36"/>
  <c r="AN33" i="36"/>
  <c r="AO33" i="36"/>
  <c r="AT33" i="36"/>
  <c r="AU33" i="36" s="1"/>
  <c r="AW33" i="36"/>
  <c r="L36" i="36"/>
  <c r="N36" i="36" s="1"/>
  <c r="AK36" i="36"/>
  <c r="E36" i="36" s="1"/>
  <c r="AM36" i="36"/>
  <c r="AN36" i="36"/>
  <c r="AO36" i="36"/>
  <c r="AT36" i="36"/>
  <c r="AU36" i="36" s="1"/>
  <c r="AW36" i="36"/>
  <c r="L39" i="36"/>
  <c r="N39" i="36"/>
  <c r="AK39" i="36"/>
  <c r="E39" i="36" s="1"/>
  <c r="AM39" i="36"/>
  <c r="AN39" i="36"/>
  <c r="AO39" i="36"/>
  <c r="AT39" i="36"/>
  <c r="AU39" i="36" s="1"/>
  <c r="AX39" i="36" s="1"/>
  <c r="AW39" i="36"/>
  <c r="L42" i="36"/>
  <c r="N42" i="36" s="1"/>
  <c r="AK42" i="36"/>
  <c r="E42" i="36" s="1"/>
  <c r="AM42" i="36"/>
  <c r="AN42" i="36"/>
  <c r="AO42" i="36"/>
  <c r="AT42" i="36"/>
  <c r="AU42" i="36" s="1"/>
  <c r="AX42" i="36" s="1"/>
  <c r="AW42" i="36"/>
  <c r="L45" i="36"/>
  <c r="N45" i="36"/>
  <c r="AK45" i="36"/>
  <c r="E45" i="36" s="1"/>
  <c r="AM45" i="36"/>
  <c r="AN45" i="36"/>
  <c r="AO45" i="36"/>
  <c r="AT45" i="36"/>
  <c r="AU45" i="36" s="1"/>
  <c r="AX45" i="36" s="1"/>
  <c r="AW45" i="36"/>
  <c r="L48" i="36"/>
  <c r="N48" i="36"/>
  <c r="AK48" i="36"/>
  <c r="E48" i="36" s="1"/>
  <c r="AM48" i="36"/>
  <c r="AN48" i="36"/>
  <c r="AO48" i="36"/>
  <c r="AT48" i="36"/>
  <c r="AU48" i="36" s="1"/>
  <c r="AW48" i="36"/>
  <c r="L51" i="36"/>
  <c r="N51" i="36" s="1"/>
  <c r="AK51" i="36"/>
  <c r="E51" i="36" s="1"/>
  <c r="AM51" i="36"/>
  <c r="AN51" i="36"/>
  <c r="AO51" i="36"/>
  <c r="AT51" i="36"/>
  <c r="AU51" i="36" s="1"/>
  <c r="AW51" i="36"/>
  <c r="L18" i="35"/>
  <c r="N18" i="35" s="1"/>
  <c r="AK18" i="35"/>
  <c r="E18" i="35" s="1"/>
  <c r="AM18" i="35"/>
  <c r="AN18" i="35"/>
  <c r="AO18" i="35"/>
  <c r="AT18" i="35"/>
  <c r="AU18" i="35" s="1"/>
  <c r="AW18" i="35"/>
  <c r="L21" i="35"/>
  <c r="N21" i="35" s="1"/>
  <c r="AK21" i="35"/>
  <c r="E21" i="35" s="1"/>
  <c r="AM21" i="35"/>
  <c r="AN21" i="35"/>
  <c r="AO21" i="35"/>
  <c r="AT21" i="35"/>
  <c r="AU21" i="35" s="1"/>
  <c r="AX21" i="35" s="1"/>
  <c r="AW21" i="35"/>
  <c r="L24" i="35"/>
  <c r="N24" i="35" s="1"/>
  <c r="AK24" i="35"/>
  <c r="E24" i="35" s="1"/>
  <c r="AM24" i="35"/>
  <c r="AN24" i="35"/>
  <c r="AO24" i="35"/>
  <c r="AT24" i="35"/>
  <c r="AU24" i="35" s="1"/>
  <c r="AX24" i="35" s="1"/>
  <c r="AW24" i="35"/>
  <c r="L27" i="35"/>
  <c r="N27" i="35" s="1"/>
  <c r="AK27" i="35"/>
  <c r="E27" i="35" s="1"/>
  <c r="AM27" i="35"/>
  <c r="AN27" i="35"/>
  <c r="AO27" i="35"/>
  <c r="AT27" i="35"/>
  <c r="AU27" i="35" s="1"/>
  <c r="AW27" i="35"/>
  <c r="L30" i="35"/>
  <c r="N30" i="35" s="1"/>
  <c r="AK30" i="35"/>
  <c r="E30" i="35" s="1"/>
  <c r="AM30" i="35"/>
  <c r="AN30" i="35"/>
  <c r="AO30" i="35"/>
  <c r="AT30" i="35"/>
  <c r="AU30" i="35" s="1"/>
  <c r="AW30" i="35"/>
  <c r="L33" i="35"/>
  <c r="N33" i="35" s="1"/>
  <c r="AK33" i="35"/>
  <c r="E33" i="35" s="1"/>
  <c r="AM33" i="35"/>
  <c r="AN33" i="35"/>
  <c r="AO33" i="35"/>
  <c r="AT33" i="35"/>
  <c r="AU33" i="35" s="1"/>
  <c r="AX33" i="35" s="1"/>
  <c r="AW33" i="35"/>
  <c r="L36" i="35"/>
  <c r="N36" i="35" s="1"/>
  <c r="AK36" i="35"/>
  <c r="E36" i="35" s="1"/>
  <c r="AM36" i="35"/>
  <c r="AN36" i="35"/>
  <c r="AO36" i="35"/>
  <c r="AT36" i="35"/>
  <c r="AU36" i="35" s="1"/>
  <c r="AX36" i="35" s="1"/>
  <c r="AW36" i="35"/>
  <c r="L39" i="35"/>
  <c r="N39" i="35" s="1"/>
  <c r="AK39" i="35"/>
  <c r="E39" i="35" s="1"/>
  <c r="AM39" i="35"/>
  <c r="AN39" i="35"/>
  <c r="AO39" i="35"/>
  <c r="AT39" i="35"/>
  <c r="AU39" i="35" s="1"/>
  <c r="AW39" i="35"/>
  <c r="L42" i="35"/>
  <c r="N42" i="35" s="1"/>
  <c r="AK42" i="35"/>
  <c r="E42" i="35" s="1"/>
  <c r="AM42" i="35"/>
  <c r="AN42" i="35"/>
  <c r="AO42" i="35"/>
  <c r="AT42" i="35"/>
  <c r="AU42" i="35" s="1"/>
  <c r="AW42" i="35"/>
  <c r="L45" i="35"/>
  <c r="N45" i="35" s="1"/>
  <c r="AK45" i="35"/>
  <c r="E45" i="35" s="1"/>
  <c r="AM45" i="35"/>
  <c r="AN45" i="35"/>
  <c r="AO45" i="35"/>
  <c r="AT45" i="35"/>
  <c r="AU45" i="35" s="1"/>
  <c r="AX45" i="35" s="1"/>
  <c r="AW45" i="35"/>
  <c r="L48" i="35"/>
  <c r="N48" i="35" s="1"/>
  <c r="AK48" i="35"/>
  <c r="E48" i="35" s="1"/>
  <c r="AM48" i="35"/>
  <c r="AN48" i="35"/>
  <c r="AO48" i="35"/>
  <c r="AT48" i="35"/>
  <c r="AU48" i="35" s="1"/>
  <c r="AW48" i="35"/>
  <c r="L51" i="35"/>
  <c r="N51" i="35" s="1"/>
  <c r="AK51" i="35"/>
  <c r="E51" i="35" s="1"/>
  <c r="AL51" i="35"/>
  <c r="H51" i="35" s="1"/>
  <c r="AM51" i="35"/>
  <c r="AN51" i="35"/>
  <c r="AO51" i="35"/>
  <c r="AT51" i="35"/>
  <c r="AU51" i="35" s="1"/>
  <c r="AX51" i="35" s="1"/>
  <c r="AW51" i="35"/>
  <c r="L18" i="34"/>
  <c r="N18" i="34" s="1"/>
  <c r="AK18" i="34"/>
  <c r="E18" i="34" s="1"/>
  <c r="AM18" i="34"/>
  <c r="AN18" i="34"/>
  <c r="AO18" i="34"/>
  <c r="AT18" i="34"/>
  <c r="AU18" i="34" s="1"/>
  <c r="AW18" i="34"/>
  <c r="L21" i="34"/>
  <c r="N21" i="34" s="1"/>
  <c r="AK21" i="34"/>
  <c r="E21" i="34" s="1"/>
  <c r="AM21" i="34"/>
  <c r="AN21" i="34"/>
  <c r="AO21" i="34"/>
  <c r="AT21" i="34"/>
  <c r="AU21" i="34" s="1"/>
  <c r="AX21" i="34" s="1"/>
  <c r="AW21" i="34"/>
  <c r="L24" i="34"/>
  <c r="N24" i="34"/>
  <c r="AK24" i="34"/>
  <c r="E24" i="34" s="1"/>
  <c r="AM24" i="34"/>
  <c r="AN24" i="34"/>
  <c r="AO24" i="34"/>
  <c r="AT24" i="34"/>
  <c r="AU24" i="34" s="1"/>
  <c r="AX24" i="34" s="1"/>
  <c r="AW24" i="34"/>
  <c r="L27" i="34"/>
  <c r="N27" i="34"/>
  <c r="AK27" i="34"/>
  <c r="E27" i="34" s="1"/>
  <c r="AM27" i="34"/>
  <c r="AN27" i="34"/>
  <c r="AO27" i="34"/>
  <c r="AT27" i="34"/>
  <c r="AU27" i="34" s="1"/>
  <c r="AW27" i="34"/>
  <c r="L30" i="34"/>
  <c r="N30" i="34" s="1"/>
  <c r="AK30" i="34"/>
  <c r="E30" i="34" s="1"/>
  <c r="AM30" i="34"/>
  <c r="AN30" i="34"/>
  <c r="AO30" i="34"/>
  <c r="AT30" i="34"/>
  <c r="AU30" i="34" s="1"/>
  <c r="AW30" i="34"/>
  <c r="L33" i="34"/>
  <c r="N33" i="34" s="1"/>
  <c r="AK33" i="34"/>
  <c r="E33" i="34" s="1"/>
  <c r="AM33" i="34"/>
  <c r="AN33" i="34"/>
  <c r="AO33" i="34"/>
  <c r="AT33" i="34"/>
  <c r="AU33" i="34" s="1"/>
  <c r="AX33" i="34" s="1"/>
  <c r="AW33" i="34"/>
  <c r="L36" i="34"/>
  <c r="N36" i="34"/>
  <c r="AK36" i="34"/>
  <c r="E36" i="34" s="1"/>
  <c r="AM36" i="34"/>
  <c r="AN36" i="34"/>
  <c r="AO36" i="34"/>
  <c r="AT36" i="34"/>
  <c r="AU36" i="34" s="1"/>
  <c r="AX36" i="34" s="1"/>
  <c r="AW36" i="34"/>
  <c r="L39" i="34"/>
  <c r="N39" i="34"/>
  <c r="AK39" i="34"/>
  <c r="E39" i="34" s="1"/>
  <c r="AM39" i="34"/>
  <c r="AN39" i="34"/>
  <c r="AO39" i="34"/>
  <c r="AT39" i="34"/>
  <c r="AU39" i="34" s="1"/>
  <c r="AW39" i="34"/>
  <c r="L42" i="34"/>
  <c r="N42" i="34" s="1"/>
  <c r="AK42" i="34"/>
  <c r="E42" i="34" s="1"/>
  <c r="AM42" i="34"/>
  <c r="AN42" i="34"/>
  <c r="AO42" i="34"/>
  <c r="AT42" i="34"/>
  <c r="AU42" i="34" s="1"/>
  <c r="AW42" i="34"/>
  <c r="L45" i="34"/>
  <c r="N45" i="34" s="1"/>
  <c r="AK45" i="34"/>
  <c r="E45" i="34" s="1"/>
  <c r="AM45" i="34"/>
  <c r="AN45" i="34"/>
  <c r="AO45" i="34"/>
  <c r="AT45" i="34"/>
  <c r="AU45" i="34" s="1"/>
  <c r="AW45" i="34"/>
  <c r="L48" i="34"/>
  <c r="N48" i="34" s="1"/>
  <c r="AK48" i="34"/>
  <c r="E48" i="34" s="1"/>
  <c r="AM48" i="34"/>
  <c r="AN48" i="34"/>
  <c r="AO48" i="34"/>
  <c r="AT48" i="34"/>
  <c r="AU48" i="34" s="1"/>
  <c r="AX48" i="34" s="1"/>
  <c r="AW48" i="34"/>
  <c r="L51" i="34"/>
  <c r="N51" i="34"/>
  <c r="AK51" i="34"/>
  <c r="E51" i="34" s="1"/>
  <c r="AM51" i="34"/>
  <c r="AN51" i="34"/>
  <c r="AO51" i="34"/>
  <c r="AT51" i="34"/>
  <c r="AU51" i="34" s="1"/>
  <c r="AW51" i="34"/>
  <c r="L18" i="33"/>
  <c r="N18" i="33" s="1"/>
  <c r="AK18" i="33"/>
  <c r="E18" i="33" s="1"/>
  <c r="AM18" i="33"/>
  <c r="AN18" i="33"/>
  <c r="AO18" i="33"/>
  <c r="AT18" i="33"/>
  <c r="AU18" i="33"/>
  <c r="AW18" i="33"/>
  <c r="L21" i="33"/>
  <c r="N21" i="33" s="1"/>
  <c r="AK21" i="33"/>
  <c r="E21" i="33" s="1"/>
  <c r="AL21" i="33"/>
  <c r="H21" i="33" s="1"/>
  <c r="AM21" i="33"/>
  <c r="AN21" i="33"/>
  <c r="AO21" i="33"/>
  <c r="AT21" i="33"/>
  <c r="AU21" i="33"/>
  <c r="AX21" i="33" s="1"/>
  <c r="AW21" i="33"/>
  <c r="L24" i="33"/>
  <c r="N24" i="33" s="1"/>
  <c r="AK24" i="33"/>
  <c r="E24" i="33" s="1"/>
  <c r="AL24" i="33"/>
  <c r="H24" i="33" s="1"/>
  <c r="AM24" i="33"/>
  <c r="AN24" i="33"/>
  <c r="AO24" i="33"/>
  <c r="AT24" i="33"/>
  <c r="AU24" i="33" s="1"/>
  <c r="AX24" i="33" s="1"/>
  <c r="AW24" i="33"/>
  <c r="L27" i="33"/>
  <c r="N27" i="33" s="1"/>
  <c r="AK27" i="33"/>
  <c r="E27" i="33" s="1"/>
  <c r="AM27" i="33"/>
  <c r="AN27" i="33"/>
  <c r="AO27" i="33"/>
  <c r="AT27" i="33"/>
  <c r="AU27" i="33" s="1"/>
  <c r="AX27" i="33" s="1"/>
  <c r="AW27" i="33"/>
  <c r="L30" i="33"/>
  <c r="N30" i="33" s="1"/>
  <c r="AK30" i="33"/>
  <c r="E30" i="33" s="1"/>
  <c r="AM30" i="33"/>
  <c r="AN30" i="33"/>
  <c r="AO30" i="33"/>
  <c r="AT30" i="33"/>
  <c r="AU30" i="33"/>
  <c r="AW30" i="33"/>
  <c r="L33" i="33"/>
  <c r="N33" i="33" s="1"/>
  <c r="AK33" i="33"/>
  <c r="E33" i="33" s="1"/>
  <c r="AL33" i="33"/>
  <c r="H33" i="33" s="1"/>
  <c r="AM33" i="33"/>
  <c r="AN33" i="33"/>
  <c r="AO33" i="33"/>
  <c r="AT33" i="33"/>
  <c r="AU33" i="33" s="1"/>
  <c r="AX33" i="33" s="1"/>
  <c r="AW33" i="33"/>
  <c r="L36" i="33"/>
  <c r="N36" i="33"/>
  <c r="AK36" i="33"/>
  <c r="E36" i="33" s="1"/>
  <c r="AM36" i="33"/>
  <c r="AN36" i="33"/>
  <c r="AO36" i="33"/>
  <c r="AT36" i="33"/>
  <c r="AU36" i="33" s="1"/>
  <c r="AX36" i="33" s="1"/>
  <c r="AW36" i="33"/>
  <c r="L39" i="33"/>
  <c r="N39" i="33" s="1"/>
  <c r="AK39" i="33"/>
  <c r="E39" i="33" s="1"/>
  <c r="AM39" i="33"/>
  <c r="AN39" i="33"/>
  <c r="AO39" i="33"/>
  <c r="AT39" i="33"/>
  <c r="AU39" i="33"/>
  <c r="AW39" i="33"/>
  <c r="L42" i="33"/>
  <c r="N42" i="33" s="1"/>
  <c r="AK42" i="33"/>
  <c r="E42" i="33" s="1"/>
  <c r="AM42" i="33"/>
  <c r="AN42" i="33"/>
  <c r="AO42" i="33"/>
  <c r="AT42" i="33"/>
  <c r="AU42" i="33"/>
  <c r="AX42" i="33" s="1"/>
  <c r="AW42" i="33"/>
  <c r="L45" i="33"/>
  <c r="N45" i="33" s="1"/>
  <c r="AK45" i="33"/>
  <c r="E45" i="33" s="1"/>
  <c r="AL45" i="33"/>
  <c r="H45" i="33" s="1"/>
  <c r="AM45" i="33"/>
  <c r="AN45" i="33"/>
  <c r="AO45" i="33"/>
  <c r="AT45" i="33"/>
  <c r="AU45" i="33" s="1"/>
  <c r="AX45" i="33" s="1"/>
  <c r="AW45" i="33"/>
  <c r="L48" i="33"/>
  <c r="N48" i="33" s="1"/>
  <c r="AK48" i="33"/>
  <c r="E48" i="33" s="1"/>
  <c r="AM48" i="33"/>
  <c r="AN48" i="33"/>
  <c r="AO48" i="33"/>
  <c r="AT48" i="33"/>
  <c r="AU48" i="33" s="1"/>
  <c r="AX48" i="33" s="1"/>
  <c r="AW48" i="33"/>
  <c r="L51" i="33"/>
  <c r="N51" i="33" s="1"/>
  <c r="BC51" i="33" s="1"/>
  <c r="AK51" i="33"/>
  <c r="E51" i="33" s="1"/>
  <c r="AM51" i="33"/>
  <c r="AN51" i="33"/>
  <c r="AO51" i="33"/>
  <c r="AT51" i="33"/>
  <c r="AU51" i="33"/>
  <c r="AW51" i="33"/>
  <c r="L18" i="32"/>
  <c r="N18" i="32" s="1"/>
  <c r="BC18" i="32" s="1"/>
  <c r="AK18" i="32"/>
  <c r="E18" i="32" s="1"/>
  <c r="AM18" i="32"/>
  <c r="AN18" i="32"/>
  <c r="AO18" i="32"/>
  <c r="AT18" i="32"/>
  <c r="AU18" i="32" s="1"/>
  <c r="AX18" i="32" s="1"/>
  <c r="AW18" i="32"/>
  <c r="L21" i="32"/>
  <c r="N21" i="32" s="1"/>
  <c r="AK21" i="32"/>
  <c r="E21" i="32" s="1"/>
  <c r="AM21" i="32"/>
  <c r="AN21" i="32"/>
  <c r="AO21" i="32"/>
  <c r="AT21" i="32"/>
  <c r="AU21" i="32"/>
  <c r="AW21" i="32"/>
  <c r="L24" i="32"/>
  <c r="N24" i="32" s="1"/>
  <c r="BC24" i="32" s="1"/>
  <c r="AK24" i="32"/>
  <c r="E24" i="32" s="1"/>
  <c r="AM24" i="32"/>
  <c r="AN24" i="32"/>
  <c r="AO24" i="32"/>
  <c r="AT24" i="32"/>
  <c r="AU24" i="32"/>
  <c r="AX24" i="32" s="1"/>
  <c r="AW24" i="32"/>
  <c r="L27" i="32"/>
  <c r="N27" i="32" s="1"/>
  <c r="AK27" i="32"/>
  <c r="E27" i="32" s="1"/>
  <c r="AL27" i="32"/>
  <c r="H27" i="32" s="1"/>
  <c r="AM27" i="32"/>
  <c r="AN27" i="32"/>
  <c r="AO27" i="32"/>
  <c r="AT27" i="32"/>
  <c r="AU27" i="32" s="1"/>
  <c r="AX27" i="32" s="1"/>
  <c r="AW27" i="32"/>
  <c r="L30" i="32"/>
  <c r="N30" i="32" s="1"/>
  <c r="AK30" i="32"/>
  <c r="E30" i="32" s="1"/>
  <c r="AM30" i="32"/>
  <c r="AN30" i="32"/>
  <c r="AO30" i="32"/>
  <c r="AT30" i="32"/>
  <c r="AU30" i="32" s="1"/>
  <c r="AX30" i="32" s="1"/>
  <c r="AW30" i="32"/>
  <c r="L33" i="32"/>
  <c r="N33" i="32"/>
  <c r="AK33" i="32"/>
  <c r="E33" i="32" s="1"/>
  <c r="AM33" i="32"/>
  <c r="AN33" i="32"/>
  <c r="AO33" i="32"/>
  <c r="AT33" i="32"/>
  <c r="AU33" i="32"/>
  <c r="AW33" i="32"/>
  <c r="L36" i="32"/>
  <c r="N36" i="32" s="1"/>
  <c r="BC36" i="32" s="1"/>
  <c r="AK36" i="32"/>
  <c r="E36" i="32" s="1"/>
  <c r="AM36" i="32"/>
  <c r="AN36" i="32"/>
  <c r="AO36" i="32"/>
  <c r="AT36" i="32"/>
  <c r="AU36" i="32"/>
  <c r="AX36" i="32" s="1"/>
  <c r="AW36" i="32"/>
  <c r="L39" i="32"/>
  <c r="N39" i="32" s="1"/>
  <c r="AK39" i="32"/>
  <c r="E39" i="32" s="1"/>
  <c r="AM39" i="32"/>
  <c r="AN39" i="32"/>
  <c r="AO39" i="32"/>
  <c r="AT39" i="32"/>
  <c r="AU39" i="32"/>
  <c r="AX39" i="32" s="1"/>
  <c r="AW39" i="32"/>
  <c r="L42" i="32"/>
  <c r="N42" i="32" s="1"/>
  <c r="AK42" i="32"/>
  <c r="E42" i="32" s="1"/>
  <c r="AM42" i="32"/>
  <c r="AN42" i="32"/>
  <c r="AO42" i="32"/>
  <c r="AT42" i="32"/>
  <c r="AU42" i="32" s="1"/>
  <c r="AX42" i="32" s="1"/>
  <c r="AW42" i="32"/>
  <c r="L45" i="32"/>
  <c r="N45" i="32" s="1"/>
  <c r="AK45" i="32"/>
  <c r="E45" i="32" s="1"/>
  <c r="AM45" i="32"/>
  <c r="AN45" i="32"/>
  <c r="AO45" i="32"/>
  <c r="AT45" i="32"/>
  <c r="AU45" i="32" s="1"/>
  <c r="AX45" i="32" s="1"/>
  <c r="AW45" i="32"/>
  <c r="L48" i="32"/>
  <c r="N48" i="32" s="1"/>
  <c r="AK48" i="32"/>
  <c r="E48" i="32" s="1"/>
  <c r="AM48" i="32"/>
  <c r="AN48" i="32"/>
  <c r="AO48" i="32"/>
  <c r="AT48" i="32"/>
  <c r="AU48" i="32" s="1"/>
  <c r="AX48" i="32" s="1"/>
  <c r="AW48" i="32"/>
  <c r="L51" i="32"/>
  <c r="N51" i="32" s="1"/>
  <c r="AK51" i="32"/>
  <c r="E51" i="32" s="1"/>
  <c r="AM51" i="32"/>
  <c r="AN51" i="32"/>
  <c r="AO51" i="32"/>
  <c r="AT51" i="32"/>
  <c r="AU51" i="32" s="1"/>
  <c r="AX51" i="32" s="1"/>
  <c r="AW51" i="32"/>
  <c r="L18" i="31"/>
  <c r="N18" i="31" s="1"/>
  <c r="AK18" i="31"/>
  <c r="E18" i="31" s="1"/>
  <c r="AM18" i="31"/>
  <c r="AN18" i="31"/>
  <c r="AO18" i="31"/>
  <c r="AT18" i="31"/>
  <c r="AU18" i="31"/>
  <c r="AW18" i="31"/>
  <c r="L21" i="31"/>
  <c r="N21" i="31" s="1"/>
  <c r="AK21" i="31"/>
  <c r="E21" i="31" s="1"/>
  <c r="AM21" i="31"/>
  <c r="AN21" i="31"/>
  <c r="AO21" i="31"/>
  <c r="AT21" i="31"/>
  <c r="AU21" i="31"/>
  <c r="AW21" i="31"/>
  <c r="L24" i="31"/>
  <c r="N24" i="31" s="1"/>
  <c r="AK24" i="31"/>
  <c r="E24" i="31" s="1"/>
  <c r="AM24" i="31"/>
  <c r="AN24" i="31"/>
  <c r="AO24" i="31"/>
  <c r="AT24" i="31"/>
  <c r="AU24" i="31"/>
  <c r="AW24" i="31"/>
  <c r="L27" i="31"/>
  <c r="N27" i="31" s="1"/>
  <c r="AK27" i="31"/>
  <c r="E27" i="31" s="1"/>
  <c r="AM27" i="31"/>
  <c r="AN27" i="31"/>
  <c r="AO27" i="31"/>
  <c r="AT27" i="31"/>
  <c r="AU27" i="31"/>
  <c r="AX27" i="31" s="1"/>
  <c r="AW27" i="31"/>
  <c r="L30" i="31"/>
  <c r="N30" i="31"/>
  <c r="AK30" i="31"/>
  <c r="E30" i="31" s="1"/>
  <c r="AM30" i="31"/>
  <c r="AN30" i="31"/>
  <c r="AO30" i="31"/>
  <c r="AT30" i="31"/>
  <c r="AU30" i="31" s="1"/>
  <c r="AX30" i="31" s="1"/>
  <c r="AW30" i="31"/>
  <c r="L33" i="31"/>
  <c r="N33" i="31" s="1"/>
  <c r="AK33" i="31"/>
  <c r="E33" i="31" s="1"/>
  <c r="AM33" i="31"/>
  <c r="AN33" i="31"/>
  <c r="AO33" i="31"/>
  <c r="AT33" i="31"/>
  <c r="AU33" i="31" s="1"/>
  <c r="AX33" i="31" s="1"/>
  <c r="AW33" i="31"/>
  <c r="L36" i="31"/>
  <c r="N36" i="31" s="1"/>
  <c r="AK36" i="31"/>
  <c r="E36" i="31" s="1"/>
  <c r="AM36" i="31"/>
  <c r="AN36" i="31"/>
  <c r="AO36" i="31"/>
  <c r="AT36" i="31"/>
  <c r="AU36" i="31" s="1"/>
  <c r="AX36" i="31" s="1"/>
  <c r="AW36" i="31"/>
  <c r="L39" i="31"/>
  <c r="N39" i="31" s="1"/>
  <c r="AK39" i="31"/>
  <c r="E39" i="31" s="1"/>
  <c r="AM39" i="31"/>
  <c r="AN39" i="31"/>
  <c r="AO39" i="31"/>
  <c r="AT39" i="31"/>
  <c r="AU39" i="31" s="1"/>
  <c r="AX39" i="31" s="1"/>
  <c r="AW39" i="31"/>
  <c r="L42" i="31"/>
  <c r="N42" i="31" s="1"/>
  <c r="AK42" i="31"/>
  <c r="E42" i="31" s="1"/>
  <c r="AM42" i="31"/>
  <c r="AN42" i="31"/>
  <c r="AO42" i="31"/>
  <c r="AT42" i="31"/>
  <c r="AU42" i="31"/>
  <c r="AW42" i="31"/>
  <c r="L45" i="31"/>
  <c r="N45" i="31" s="1"/>
  <c r="AK45" i="31"/>
  <c r="E45" i="31" s="1"/>
  <c r="AM45" i="31"/>
  <c r="AN45" i="31"/>
  <c r="AO45" i="31"/>
  <c r="AT45" i="31"/>
  <c r="AU45" i="31"/>
  <c r="AW45" i="31"/>
  <c r="L48" i="31"/>
  <c r="N48" i="31" s="1"/>
  <c r="AK48" i="31"/>
  <c r="E48" i="31" s="1"/>
  <c r="AM48" i="31"/>
  <c r="AN48" i="31"/>
  <c r="AO48" i="31"/>
  <c r="AT48" i="31"/>
  <c r="AU48" i="31"/>
  <c r="AW48" i="31"/>
  <c r="L51" i="31"/>
  <c r="N51" i="31" s="1"/>
  <c r="AK51" i="31"/>
  <c r="E51" i="31" s="1"/>
  <c r="AM51" i="31"/>
  <c r="AN51" i="31"/>
  <c r="AO51" i="31"/>
  <c r="AT51" i="31"/>
  <c r="AU51" i="31"/>
  <c r="AX51" i="31" s="1"/>
  <c r="AW51" i="31"/>
  <c r="L18" i="30"/>
  <c r="N18" i="30" s="1"/>
  <c r="AK18" i="30"/>
  <c r="E18" i="30" s="1"/>
  <c r="AM18" i="30"/>
  <c r="AN18" i="30"/>
  <c r="AO18" i="30"/>
  <c r="AT18" i="30"/>
  <c r="AU18" i="30" s="1"/>
  <c r="AX18" i="30" s="1"/>
  <c r="AW18" i="30"/>
  <c r="L21" i="30"/>
  <c r="N21" i="30" s="1"/>
  <c r="AK21" i="30"/>
  <c r="E21" i="30" s="1"/>
  <c r="AM21" i="30"/>
  <c r="AN21" i="30"/>
  <c r="AO21" i="30"/>
  <c r="AT21" i="30"/>
  <c r="AU21" i="30"/>
  <c r="AX21" i="30" s="1"/>
  <c r="AW21" i="30"/>
  <c r="L24" i="30"/>
  <c r="N24" i="30" s="1"/>
  <c r="AK24" i="30"/>
  <c r="E24" i="30" s="1"/>
  <c r="AM24" i="30"/>
  <c r="AN24" i="30"/>
  <c r="AO24" i="30"/>
  <c r="AT24" i="30"/>
  <c r="AU24" i="30"/>
  <c r="AX24" i="30" s="1"/>
  <c r="AW24" i="30"/>
  <c r="L27" i="30"/>
  <c r="N27" i="30" s="1"/>
  <c r="AK27" i="30"/>
  <c r="E27" i="30" s="1"/>
  <c r="AM27" i="30"/>
  <c r="AN27" i="30"/>
  <c r="AO27" i="30"/>
  <c r="AT27" i="30"/>
  <c r="AU27" i="30"/>
  <c r="AX27" i="30" s="1"/>
  <c r="AW27" i="30"/>
  <c r="L30" i="30"/>
  <c r="N30" i="30" s="1"/>
  <c r="AK30" i="30"/>
  <c r="E30" i="30" s="1"/>
  <c r="AM30" i="30"/>
  <c r="AN30" i="30"/>
  <c r="AO30" i="30"/>
  <c r="AT30" i="30"/>
  <c r="AU30" i="30" s="1"/>
  <c r="AX30" i="30" s="1"/>
  <c r="AW30" i="30"/>
  <c r="L33" i="30"/>
  <c r="N33" i="30" s="1"/>
  <c r="AK33" i="30"/>
  <c r="E33" i="30" s="1"/>
  <c r="AM33" i="30"/>
  <c r="AN33" i="30"/>
  <c r="AO33" i="30"/>
  <c r="AT33" i="30"/>
  <c r="AU33" i="30" s="1"/>
  <c r="AX33" i="30" s="1"/>
  <c r="AW33" i="30"/>
  <c r="L36" i="30"/>
  <c r="N36" i="30" s="1"/>
  <c r="BC36" i="30" s="1"/>
  <c r="AK36" i="30"/>
  <c r="E36" i="30" s="1"/>
  <c r="AM36" i="30"/>
  <c r="AN36" i="30"/>
  <c r="AO36" i="30"/>
  <c r="AT36" i="30"/>
  <c r="AU36" i="30"/>
  <c r="AX36" i="30" s="1"/>
  <c r="AW36" i="30"/>
  <c r="L39" i="30"/>
  <c r="N39" i="30" s="1"/>
  <c r="AK39" i="30"/>
  <c r="E39" i="30" s="1"/>
  <c r="AM39" i="30"/>
  <c r="AN39" i="30"/>
  <c r="AO39" i="30"/>
  <c r="AT39" i="30"/>
  <c r="AU39" i="30" s="1"/>
  <c r="AX39" i="30" s="1"/>
  <c r="AW39" i="30"/>
  <c r="L42" i="30"/>
  <c r="N42" i="30" s="1"/>
  <c r="AK42" i="30"/>
  <c r="E42" i="30" s="1"/>
  <c r="AM42" i="30"/>
  <c r="AN42" i="30"/>
  <c r="AO42" i="30"/>
  <c r="AT42" i="30"/>
  <c r="AU42" i="30" s="1"/>
  <c r="AX42" i="30" s="1"/>
  <c r="AW42" i="30"/>
  <c r="L45" i="30"/>
  <c r="N45" i="30" s="1"/>
  <c r="AK45" i="30"/>
  <c r="E45" i="30" s="1"/>
  <c r="AM45" i="30"/>
  <c r="AN45" i="30"/>
  <c r="AO45" i="30"/>
  <c r="AT45" i="30"/>
  <c r="AU45" i="30" s="1"/>
  <c r="AX45" i="30" s="1"/>
  <c r="AW45" i="30"/>
  <c r="L48" i="30"/>
  <c r="N48" i="30" s="1"/>
  <c r="BC48" i="30" s="1"/>
  <c r="AK48" i="30"/>
  <c r="E48" i="30" s="1"/>
  <c r="AM48" i="30"/>
  <c r="AN48" i="30"/>
  <c r="AO48" i="30"/>
  <c r="AT48" i="30"/>
  <c r="AU48" i="30" s="1"/>
  <c r="AX48" i="30" s="1"/>
  <c r="AW48" i="30"/>
  <c r="L51" i="30"/>
  <c r="N51" i="30" s="1"/>
  <c r="AK51" i="30"/>
  <c r="E51" i="30" s="1"/>
  <c r="AM51" i="30"/>
  <c r="AN51" i="30"/>
  <c r="AO51" i="30"/>
  <c r="AT51" i="30"/>
  <c r="AU51" i="30" s="1"/>
  <c r="AX51" i="30" s="1"/>
  <c r="AW51" i="30"/>
  <c r="L18" i="29"/>
  <c r="N18" i="29" s="1"/>
  <c r="AK18" i="29"/>
  <c r="E18" i="29" s="1"/>
  <c r="AM18" i="29"/>
  <c r="AN18" i="29"/>
  <c r="AO18" i="29"/>
  <c r="AT18" i="29"/>
  <c r="AU18" i="29"/>
  <c r="AX18" i="29" s="1"/>
  <c r="AW18" i="29"/>
  <c r="L21" i="29"/>
  <c r="N21" i="29" s="1"/>
  <c r="AK21" i="29"/>
  <c r="E21" i="29" s="1"/>
  <c r="AM21" i="29"/>
  <c r="AN21" i="29"/>
  <c r="AO21" i="29"/>
  <c r="AT21" i="29"/>
  <c r="AU21" i="29" s="1"/>
  <c r="AX21" i="29" s="1"/>
  <c r="AW21" i="29"/>
  <c r="L24" i="29"/>
  <c r="N24" i="29" s="1"/>
  <c r="AK24" i="29"/>
  <c r="E24" i="29" s="1"/>
  <c r="AM24" i="29"/>
  <c r="AN24" i="29"/>
  <c r="AO24" i="29"/>
  <c r="AT24" i="29"/>
  <c r="AU24" i="29" s="1"/>
  <c r="AX24" i="29" s="1"/>
  <c r="AW24" i="29"/>
  <c r="L27" i="29"/>
  <c r="N27" i="29" s="1"/>
  <c r="AK27" i="29"/>
  <c r="E27" i="29" s="1"/>
  <c r="AM27" i="29"/>
  <c r="AN27" i="29"/>
  <c r="AO27" i="29"/>
  <c r="AT27" i="29"/>
  <c r="AU27" i="29" s="1"/>
  <c r="AX27" i="29" s="1"/>
  <c r="AW27" i="29"/>
  <c r="L30" i="29"/>
  <c r="N30" i="29" s="1"/>
  <c r="AK30" i="29"/>
  <c r="E30" i="29" s="1"/>
  <c r="AM30" i="29"/>
  <c r="AN30" i="29"/>
  <c r="AO30" i="29"/>
  <c r="AT30" i="29"/>
  <c r="AU30" i="29" s="1"/>
  <c r="AX30" i="29" s="1"/>
  <c r="AW30" i="29"/>
  <c r="L33" i="29"/>
  <c r="N33" i="29" s="1"/>
  <c r="AK33" i="29"/>
  <c r="E33" i="29" s="1"/>
  <c r="AM33" i="29"/>
  <c r="AN33" i="29"/>
  <c r="AO33" i="29"/>
  <c r="AT33" i="29"/>
  <c r="AU33" i="29" s="1"/>
  <c r="AX33" i="29" s="1"/>
  <c r="AW33" i="29"/>
  <c r="L36" i="29"/>
  <c r="N36" i="29" s="1"/>
  <c r="AK36" i="29"/>
  <c r="E36" i="29" s="1"/>
  <c r="AM36" i="29"/>
  <c r="AN36" i="29"/>
  <c r="AO36" i="29"/>
  <c r="AT36" i="29"/>
  <c r="AU36" i="29" s="1"/>
  <c r="AX36" i="29" s="1"/>
  <c r="AW36" i="29"/>
  <c r="L39" i="29"/>
  <c r="N39" i="29" s="1"/>
  <c r="AK39" i="29"/>
  <c r="E39" i="29" s="1"/>
  <c r="AM39" i="29"/>
  <c r="AN39" i="29"/>
  <c r="AO39" i="29"/>
  <c r="AT39" i="29"/>
  <c r="AU39" i="29"/>
  <c r="AX39" i="29" s="1"/>
  <c r="AW39" i="29"/>
  <c r="L42" i="29"/>
  <c r="N42" i="29" s="1"/>
  <c r="AK42" i="29"/>
  <c r="E42" i="29" s="1"/>
  <c r="AL42" i="29"/>
  <c r="H42" i="29" s="1"/>
  <c r="AM42" i="29"/>
  <c r="AN42" i="29"/>
  <c r="AO42" i="29"/>
  <c r="AT42" i="29"/>
  <c r="AU42" i="29" s="1"/>
  <c r="AX42" i="29" s="1"/>
  <c r="AW42" i="29"/>
  <c r="L45" i="29"/>
  <c r="N45" i="29"/>
  <c r="AK45" i="29"/>
  <c r="E45" i="29" s="1"/>
  <c r="AM45" i="29"/>
  <c r="AN45" i="29"/>
  <c r="AO45" i="29"/>
  <c r="AT45" i="29"/>
  <c r="AU45" i="29" s="1"/>
  <c r="AX45" i="29" s="1"/>
  <c r="AW45" i="29"/>
  <c r="L48" i="29"/>
  <c r="N48" i="29" s="1"/>
  <c r="AK48" i="29"/>
  <c r="E48" i="29" s="1"/>
  <c r="AM48" i="29"/>
  <c r="AN48" i="29"/>
  <c r="AO48" i="29"/>
  <c r="AT48" i="29"/>
  <c r="AU48" i="29" s="1"/>
  <c r="AX48" i="29" s="1"/>
  <c r="AW48" i="29"/>
  <c r="L51" i="29"/>
  <c r="N51" i="29" s="1"/>
  <c r="AK51" i="29"/>
  <c r="E51" i="29" s="1"/>
  <c r="AM51" i="29"/>
  <c r="AN51" i="29"/>
  <c r="AO51" i="29"/>
  <c r="AT51" i="29"/>
  <c r="AU51" i="29"/>
  <c r="AX51" i="29" s="1"/>
  <c r="AW51" i="29"/>
  <c r="L18" i="28"/>
  <c r="N18" i="28" s="1"/>
  <c r="AK18" i="28"/>
  <c r="E18" i="28" s="1"/>
  <c r="AM18" i="28"/>
  <c r="AN18" i="28"/>
  <c r="AO18" i="28"/>
  <c r="AT18" i="28"/>
  <c r="AU18" i="28"/>
  <c r="AX18" i="28" s="1"/>
  <c r="AW18" i="28"/>
  <c r="L21" i="28"/>
  <c r="N21" i="28" s="1"/>
  <c r="AK21" i="28"/>
  <c r="E21" i="28" s="1"/>
  <c r="AM21" i="28"/>
  <c r="AN21" i="28"/>
  <c r="AO21" i="28"/>
  <c r="AT21" i="28"/>
  <c r="AU21" i="28" s="1"/>
  <c r="AX21" i="28" s="1"/>
  <c r="AW21" i="28"/>
  <c r="L24" i="28"/>
  <c r="N24" i="28" s="1"/>
  <c r="AK24" i="28"/>
  <c r="E24" i="28" s="1"/>
  <c r="AM24" i="28"/>
  <c r="AN24" i="28"/>
  <c r="AO24" i="28"/>
  <c r="AT24" i="28"/>
  <c r="AU24" i="28" s="1"/>
  <c r="AX24" i="28" s="1"/>
  <c r="AW24" i="28"/>
  <c r="L27" i="28"/>
  <c r="N27" i="28" s="1"/>
  <c r="AK27" i="28"/>
  <c r="E27" i="28" s="1"/>
  <c r="AM27" i="28"/>
  <c r="AN27" i="28"/>
  <c r="AO27" i="28"/>
  <c r="AT27" i="28"/>
  <c r="AU27" i="28" s="1"/>
  <c r="AX27" i="28" s="1"/>
  <c r="AW27" i="28"/>
  <c r="L30" i="28"/>
  <c r="N30" i="28" s="1"/>
  <c r="AK30" i="28"/>
  <c r="E30" i="28" s="1"/>
  <c r="AM30" i="28"/>
  <c r="AN30" i="28"/>
  <c r="AO30" i="28"/>
  <c r="AT30" i="28"/>
  <c r="AU30" i="28" s="1"/>
  <c r="AX30" i="28" s="1"/>
  <c r="AW30" i="28"/>
  <c r="L33" i="28"/>
  <c r="N33" i="28" s="1"/>
  <c r="AK33" i="28"/>
  <c r="E33" i="28" s="1"/>
  <c r="AM33" i="28"/>
  <c r="AN33" i="28"/>
  <c r="AO33" i="28"/>
  <c r="AT33" i="28"/>
  <c r="AU33" i="28"/>
  <c r="AX33" i="28" s="1"/>
  <c r="AW33" i="28"/>
  <c r="L36" i="28"/>
  <c r="N36" i="28" s="1"/>
  <c r="AK36" i="28"/>
  <c r="E36" i="28" s="1"/>
  <c r="AM36" i="28"/>
  <c r="AN36" i="28"/>
  <c r="AO36" i="28"/>
  <c r="AT36" i="28"/>
  <c r="AU36" i="28" s="1"/>
  <c r="AX36" i="28" s="1"/>
  <c r="AW36" i="28"/>
  <c r="L39" i="28"/>
  <c r="N39" i="28" s="1"/>
  <c r="AK39" i="28"/>
  <c r="E39" i="28" s="1"/>
  <c r="AM39" i="28"/>
  <c r="AN39" i="28"/>
  <c r="AO39" i="28"/>
  <c r="AT39" i="28"/>
  <c r="AU39" i="28" s="1"/>
  <c r="AX39" i="28" s="1"/>
  <c r="AW39" i="28"/>
  <c r="L42" i="28"/>
  <c r="N42" i="28" s="1"/>
  <c r="AK42" i="28"/>
  <c r="E42" i="28" s="1"/>
  <c r="AM42" i="28"/>
  <c r="AN42" i="28"/>
  <c r="AO42" i="28"/>
  <c r="AT42" i="28"/>
  <c r="AU42" i="28" s="1"/>
  <c r="AX42" i="28" s="1"/>
  <c r="AW42" i="28"/>
  <c r="L45" i="28"/>
  <c r="N45" i="28" s="1"/>
  <c r="AK45" i="28"/>
  <c r="E45" i="28" s="1"/>
  <c r="AM45" i="28"/>
  <c r="AN45" i="28"/>
  <c r="AO45" i="28"/>
  <c r="AT45" i="28"/>
  <c r="AU45" i="28"/>
  <c r="AX45" i="28" s="1"/>
  <c r="AW45" i="28"/>
  <c r="L48" i="28"/>
  <c r="N48" i="28" s="1"/>
  <c r="AK48" i="28"/>
  <c r="E48" i="28" s="1"/>
  <c r="AM48" i="28"/>
  <c r="AN48" i="28"/>
  <c r="AO48" i="28"/>
  <c r="AT48" i="28"/>
  <c r="AU48" i="28" s="1"/>
  <c r="AX48" i="28" s="1"/>
  <c r="AW48" i="28"/>
  <c r="L51" i="28"/>
  <c r="N51" i="28" s="1"/>
  <c r="AK51" i="28"/>
  <c r="E51" i="28" s="1"/>
  <c r="AM51" i="28"/>
  <c r="AN51" i="28"/>
  <c r="AO51" i="28"/>
  <c r="AT51" i="28"/>
  <c r="AU51" i="28" s="1"/>
  <c r="AX51" i="28" s="1"/>
  <c r="AW51" i="28"/>
  <c r="L18" i="27"/>
  <c r="N18" i="27" s="1"/>
  <c r="AK18" i="27"/>
  <c r="AL18" i="27" s="1"/>
  <c r="AM18" i="27"/>
  <c r="AN18" i="27"/>
  <c r="AO18" i="27"/>
  <c r="AT18" i="27"/>
  <c r="AU18" i="27" s="1"/>
  <c r="AX18" i="27" s="1"/>
  <c r="AW18" i="27"/>
  <c r="L21" i="27"/>
  <c r="N21" i="27" s="1"/>
  <c r="AK21" i="27"/>
  <c r="E21" i="27" s="1"/>
  <c r="AM21" i="27"/>
  <c r="AN21" i="27"/>
  <c r="AO21" i="27"/>
  <c r="AT21" i="27"/>
  <c r="AU21" i="27" s="1"/>
  <c r="AX21" i="27" s="1"/>
  <c r="AW21" i="27"/>
  <c r="L24" i="27"/>
  <c r="N24" i="27" s="1"/>
  <c r="AK24" i="27"/>
  <c r="E24" i="27" s="1"/>
  <c r="AM24" i="27"/>
  <c r="AN24" i="27"/>
  <c r="AO24" i="27"/>
  <c r="AT24" i="27"/>
  <c r="AU24" i="27"/>
  <c r="AX24" i="27" s="1"/>
  <c r="AW24" i="27"/>
  <c r="L27" i="27"/>
  <c r="N27" i="27" s="1"/>
  <c r="AK27" i="27"/>
  <c r="E27" i="27" s="1"/>
  <c r="BC27" i="27" s="1"/>
  <c r="AM27" i="27"/>
  <c r="AN27" i="27"/>
  <c r="AO27" i="27"/>
  <c r="AT27" i="27"/>
  <c r="AU27" i="27" s="1"/>
  <c r="AX27" i="27" s="1"/>
  <c r="AW27" i="27"/>
  <c r="L30" i="27"/>
  <c r="N30" i="27" s="1"/>
  <c r="AK30" i="27"/>
  <c r="E30" i="27" s="1"/>
  <c r="AM30" i="27"/>
  <c r="AN30" i="27"/>
  <c r="AO30" i="27"/>
  <c r="AT30" i="27"/>
  <c r="AU30" i="27" s="1"/>
  <c r="AX30" i="27" s="1"/>
  <c r="AW30" i="27"/>
  <c r="L33" i="27"/>
  <c r="N33" i="27" s="1"/>
  <c r="AK33" i="27"/>
  <c r="E33" i="27" s="1"/>
  <c r="AM33" i="27"/>
  <c r="AN33" i="27"/>
  <c r="AO33" i="27"/>
  <c r="AT33" i="27"/>
  <c r="AU33" i="27" s="1"/>
  <c r="AX33" i="27" s="1"/>
  <c r="AW33" i="27"/>
  <c r="L36" i="27"/>
  <c r="N36" i="27" s="1"/>
  <c r="AK36" i="27"/>
  <c r="E36" i="27" s="1"/>
  <c r="AM36" i="27"/>
  <c r="AN36" i="27"/>
  <c r="AO36" i="27"/>
  <c r="AT36" i="27"/>
  <c r="AU36" i="27"/>
  <c r="AX36" i="27" s="1"/>
  <c r="AW36" i="27"/>
  <c r="L39" i="27"/>
  <c r="N39" i="27"/>
  <c r="AK39" i="27"/>
  <c r="E39" i="27" s="1"/>
  <c r="AM39" i="27"/>
  <c r="AN39" i="27"/>
  <c r="AO39" i="27"/>
  <c r="AT39" i="27"/>
  <c r="AU39" i="27" s="1"/>
  <c r="AX39" i="27" s="1"/>
  <c r="AW39" i="27"/>
  <c r="L42" i="27"/>
  <c r="N42" i="27" s="1"/>
  <c r="AK42" i="27"/>
  <c r="E42" i="27" s="1"/>
  <c r="AM42" i="27"/>
  <c r="AN42" i="27"/>
  <c r="AO42" i="27"/>
  <c r="AT42" i="27"/>
  <c r="AU42" i="27" s="1"/>
  <c r="AX42" i="27" s="1"/>
  <c r="AW42" i="27"/>
  <c r="L45" i="27"/>
  <c r="N45" i="27" s="1"/>
  <c r="AK45" i="27"/>
  <c r="E45" i="27" s="1"/>
  <c r="AL45" i="27"/>
  <c r="H45" i="27" s="1"/>
  <c r="AM45" i="27"/>
  <c r="AN45" i="27"/>
  <c r="AO45" i="27"/>
  <c r="AT45" i="27"/>
  <c r="AU45" i="27" s="1"/>
  <c r="AX45" i="27" s="1"/>
  <c r="AW45" i="27"/>
  <c r="L48" i="27"/>
  <c r="N48" i="27" s="1"/>
  <c r="AK48" i="27"/>
  <c r="AL48" i="27" s="1"/>
  <c r="H48" i="27" s="1"/>
  <c r="AM48" i="27"/>
  <c r="AN48" i="27"/>
  <c r="AO48" i="27"/>
  <c r="AT48" i="27"/>
  <c r="AU48" i="27" s="1"/>
  <c r="AX48" i="27" s="1"/>
  <c r="AW48" i="27"/>
  <c r="L51" i="27"/>
  <c r="N51" i="27" s="1"/>
  <c r="AK51" i="27"/>
  <c r="E51" i="27" s="1"/>
  <c r="AM51" i="27"/>
  <c r="AN51" i="27"/>
  <c r="AO51" i="27"/>
  <c r="AT51" i="27"/>
  <c r="AU51" i="27"/>
  <c r="AX51" i="27" s="1"/>
  <c r="AW51" i="27"/>
  <c r="L18" i="26"/>
  <c r="N18" i="26" s="1"/>
  <c r="AK18" i="26"/>
  <c r="E18" i="26" s="1"/>
  <c r="AM18" i="26"/>
  <c r="AN18" i="26"/>
  <c r="AO18" i="26"/>
  <c r="AT18" i="26"/>
  <c r="AU18" i="26" s="1"/>
  <c r="AX18" i="26" s="1"/>
  <c r="AW18" i="26"/>
  <c r="L21" i="26"/>
  <c r="N21" i="26" s="1"/>
  <c r="AK21" i="26"/>
  <c r="E21" i="26" s="1"/>
  <c r="AM21" i="26"/>
  <c r="AN21" i="26"/>
  <c r="AO21" i="26"/>
  <c r="AT21" i="26"/>
  <c r="AU21" i="26" s="1"/>
  <c r="AX21" i="26" s="1"/>
  <c r="AW21" i="26"/>
  <c r="L24" i="26"/>
  <c r="N24" i="26"/>
  <c r="AK24" i="26"/>
  <c r="E24" i="26" s="1"/>
  <c r="AM24" i="26"/>
  <c r="AN24" i="26"/>
  <c r="AO24" i="26"/>
  <c r="AT24" i="26"/>
  <c r="AU24" i="26" s="1"/>
  <c r="AX24" i="26" s="1"/>
  <c r="AW24" i="26"/>
  <c r="L27" i="26"/>
  <c r="N27" i="26" s="1"/>
  <c r="AK27" i="26"/>
  <c r="E27" i="26" s="1"/>
  <c r="AM27" i="26"/>
  <c r="AN27" i="26"/>
  <c r="AO27" i="26"/>
  <c r="AT27" i="26"/>
  <c r="AU27" i="26" s="1"/>
  <c r="AX27" i="26" s="1"/>
  <c r="AW27" i="26"/>
  <c r="L30" i="26"/>
  <c r="N30" i="26" s="1"/>
  <c r="AK30" i="26"/>
  <c r="E30" i="26" s="1"/>
  <c r="AM30" i="26"/>
  <c r="AN30" i="26"/>
  <c r="AO30" i="26"/>
  <c r="AT30" i="26"/>
  <c r="AU30" i="26" s="1"/>
  <c r="AX30" i="26" s="1"/>
  <c r="AW30" i="26"/>
  <c r="L33" i="26"/>
  <c r="N33" i="26" s="1"/>
  <c r="AK33" i="26"/>
  <c r="E33" i="26" s="1"/>
  <c r="AM33" i="26"/>
  <c r="AN33" i="26"/>
  <c r="AO33" i="26"/>
  <c r="AT33" i="26"/>
  <c r="AU33" i="26" s="1"/>
  <c r="AX33" i="26" s="1"/>
  <c r="AW33" i="26"/>
  <c r="L36" i="26"/>
  <c r="N36" i="26" s="1"/>
  <c r="AK36" i="26"/>
  <c r="E36" i="26" s="1"/>
  <c r="AM36" i="26"/>
  <c r="AN36" i="26"/>
  <c r="AO36" i="26"/>
  <c r="AT36" i="26"/>
  <c r="AU36" i="26"/>
  <c r="AW36" i="26"/>
  <c r="L39" i="26"/>
  <c r="N39" i="26" s="1"/>
  <c r="AK39" i="26"/>
  <c r="E39" i="26" s="1"/>
  <c r="AM39" i="26"/>
  <c r="AN39" i="26"/>
  <c r="AO39" i="26"/>
  <c r="AT39" i="26"/>
  <c r="AU39" i="26" s="1"/>
  <c r="AX39" i="26" s="1"/>
  <c r="AW39" i="26"/>
  <c r="L42" i="26"/>
  <c r="N42" i="26"/>
  <c r="AK42" i="26"/>
  <c r="E42" i="26" s="1"/>
  <c r="AM42" i="26"/>
  <c r="AN42" i="26"/>
  <c r="AO42" i="26"/>
  <c r="AT42" i="26"/>
  <c r="AU42" i="26" s="1"/>
  <c r="AX42" i="26" s="1"/>
  <c r="AW42" i="26"/>
  <c r="L45" i="26"/>
  <c r="N45" i="26" s="1"/>
  <c r="AK45" i="26"/>
  <c r="E45" i="26" s="1"/>
  <c r="AM45" i="26"/>
  <c r="AN45" i="26"/>
  <c r="AO45" i="26"/>
  <c r="AT45" i="26"/>
  <c r="AU45" i="26" s="1"/>
  <c r="AX45" i="26" s="1"/>
  <c r="AW45" i="26"/>
  <c r="L48" i="26"/>
  <c r="N48" i="26" s="1"/>
  <c r="AK48" i="26"/>
  <c r="E48" i="26" s="1"/>
  <c r="AM48" i="26"/>
  <c r="AN48" i="26"/>
  <c r="AO48" i="26"/>
  <c r="AT48" i="26"/>
  <c r="AU48" i="26" s="1"/>
  <c r="AX48" i="26" s="1"/>
  <c r="AW48" i="26"/>
  <c r="L51" i="26"/>
  <c r="N51" i="26" s="1"/>
  <c r="AK51" i="26"/>
  <c r="E51" i="26" s="1"/>
  <c r="AM51" i="26"/>
  <c r="AN51" i="26"/>
  <c r="AO51" i="26"/>
  <c r="AT51" i="26"/>
  <c r="AU51" i="26"/>
  <c r="AW51" i="26"/>
  <c r="L18" i="25"/>
  <c r="N18" i="25" s="1"/>
  <c r="BC18" i="25" s="1"/>
  <c r="AK18" i="25"/>
  <c r="E18" i="25" s="1"/>
  <c r="AL18" i="25"/>
  <c r="H18" i="25" s="1"/>
  <c r="AM18" i="25"/>
  <c r="AN18" i="25"/>
  <c r="AO18" i="25"/>
  <c r="AT18" i="25"/>
  <c r="AU18" i="25" s="1"/>
  <c r="AX18" i="25" s="1"/>
  <c r="AW18" i="25"/>
  <c r="L21" i="25"/>
  <c r="N21" i="25" s="1"/>
  <c r="AK21" i="25"/>
  <c r="E21" i="25" s="1"/>
  <c r="AM21" i="25"/>
  <c r="AN21" i="25"/>
  <c r="AO21" i="25"/>
  <c r="AT21" i="25"/>
  <c r="AU21" i="25" s="1"/>
  <c r="AX21" i="25" s="1"/>
  <c r="AW21" i="25"/>
  <c r="L24" i="25"/>
  <c r="N24" i="25"/>
  <c r="BC24" i="25" s="1"/>
  <c r="AK24" i="25"/>
  <c r="E24" i="25" s="1"/>
  <c r="AM24" i="25"/>
  <c r="AN24" i="25"/>
  <c r="AO24" i="25"/>
  <c r="AT24" i="25"/>
  <c r="AU24" i="25" s="1"/>
  <c r="AX24" i="25" s="1"/>
  <c r="AW24" i="25"/>
  <c r="L27" i="25"/>
  <c r="N27" i="25" s="1"/>
  <c r="AK27" i="25"/>
  <c r="E27" i="25" s="1"/>
  <c r="AM27" i="25"/>
  <c r="AN27" i="25"/>
  <c r="AO27" i="25"/>
  <c r="AT27" i="25"/>
  <c r="AU27" i="25" s="1"/>
  <c r="AX27" i="25" s="1"/>
  <c r="AW27" i="25"/>
  <c r="L30" i="25"/>
  <c r="N30" i="25" s="1"/>
  <c r="AK30" i="25"/>
  <c r="E30" i="25" s="1"/>
  <c r="AM30" i="25"/>
  <c r="AN30" i="25"/>
  <c r="AO30" i="25"/>
  <c r="AT30" i="25"/>
  <c r="AU30" i="25" s="1"/>
  <c r="AX30" i="25" s="1"/>
  <c r="AW30" i="25"/>
  <c r="L33" i="25"/>
  <c r="N33" i="25"/>
  <c r="AK33" i="25"/>
  <c r="E33" i="25" s="1"/>
  <c r="AM33" i="25"/>
  <c r="AN33" i="25"/>
  <c r="AO33" i="25"/>
  <c r="AT33" i="25"/>
  <c r="AU33" i="25" s="1"/>
  <c r="AX33" i="25" s="1"/>
  <c r="AW33" i="25"/>
  <c r="L36" i="25"/>
  <c r="N36" i="25" s="1"/>
  <c r="AK36" i="25"/>
  <c r="E36" i="25" s="1"/>
  <c r="AM36" i="25"/>
  <c r="AN36" i="25"/>
  <c r="AO36" i="25"/>
  <c r="AT36" i="25"/>
  <c r="AU36" i="25" s="1"/>
  <c r="AX36" i="25" s="1"/>
  <c r="AW36" i="25"/>
  <c r="L39" i="25"/>
  <c r="N39" i="25" s="1"/>
  <c r="AK39" i="25"/>
  <c r="E39" i="25" s="1"/>
  <c r="AM39" i="25"/>
  <c r="AN39" i="25"/>
  <c r="AO39" i="25"/>
  <c r="AT39" i="25"/>
  <c r="AU39" i="25"/>
  <c r="AX39" i="25" s="1"/>
  <c r="AW39" i="25"/>
  <c r="L42" i="25"/>
  <c r="N42" i="25" s="1"/>
  <c r="AK42" i="25"/>
  <c r="E42" i="25" s="1"/>
  <c r="AM42" i="25"/>
  <c r="AN42" i="25"/>
  <c r="AO42" i="25"/>
  <c r="AT42" i="25"/>
  <c r="AU42" i="25"/>
  <c r="AX42" i="25" s="1"/>
  <c r="AW42" i="25"/>
  <c r="L45" i="25"/>
  <c r="N45" i="25" s="1"/>
  <c r="AK45" i="25"/>
  <c r="E45" i="25" s="1"/>
  <c r="AL45" i="25"/>
  <c r="AM45" i="25"/>
  <c r="AN45" i="25"/>
  <c r="AO45" i="25"/>
  <c r="AT45" i="25"/>
  <c r="AU45" i="25" s="1"/>
  <c r="AX45" i="25" s="1"/>
  <c r="AW45" i="25"/>
  <c r="L48" i="25"/>
  <c r="N48" i="25" s="1"/>
  <c r="AK48" i="25"/>
  <c r="E48" i="25" s="1"/>
  <c r="AM48" i="25"/>
  <c r="AN48" i="25"/>
  <c r="AO48" i="25"/>
  <c r="AT48" i="25"/>
  <c r="AU48" i="25" s="1"/>
  <c r="AX48" i="25" s="1"/>
  <c r="AW48" i="25"/>
  <c r="L51" i="25"/>
  <c r="N51" i="25" s="1"/>
  <c r="AK51" i="25"/>
  <c r="E51" i="25" s="1"/>
  <c r="AM51" i="25"/>
  <c r="AN51" i="25"/>
  <c r="AO51" i="25"/>
  <c r="AT51" i="25"/>
  <c r="AU51" i="25" s="1"/>
  <c r="AX51" i="25" s="1"/>
  <c r="AW51" i="25"/>
  <c r="L18" i="23"/>
  <c r="N18" i="23" s="1"/>
  <c r="AK18" i="23"/>
  <c r="E18" i="23" s="1"/>
  <c r="AM18" i="23"/>
  <c r="AN18" i="23"/>
  <c r="AO18" i="23"/>
  <c r="AT18" i="23"/>
  <c r="AU18" i="23"/>
  <c r="AX18" i="23" s="1"/>
  <c r="AW18" i="23"/>
  <c r="L21" i="23"/>
  <c r="N21" i="23" s="1"/>
  <c r="AK21" i="23"/>
  <c r="E21" i="23" s="1"/>
  <c r="AM21" i="23"/>
  <c r="AN21" i="23"/>
  <c r="AO21" i="23"/>
  <c r="AT21" i="23"/>
  <c r="AU21" i="23"/>
  <c r="AX21" i="23" s="1"/>
  <c r="AW21" i="23"/>
  <c r="L24" i="23"/>
  <c r="N24" i="23" s="1"/>
  <c r="AK24" i="23"/>
  <c r="E24" i="23" s="1"/>
  <c r="AM24" i="23"/>
  <c r="AN24" i="23"/>
  <c r="AO24" i="23"/>
  <c r="AT24" i="23"/>
  <c r="AU24" i="23" s="1"/>
  <c r="AX24" i="23" s="1"/>
  <c r="AW24" i="23"/>
  <c r="L27" i="23"/>
  <c r="N27" i="23"/>
  <c r="AK27" i="23"/>
  <c r="E27" i="23" s="1"/>
  <c r="AM27" i="23"/>
  <c r="AN27" i="23"/>
  <c r="AO27" i="23"/>
  <c r="AT27" i="23"/>
  <c r="AU27" i="23" s="1"/>
  <c r="AX27" i="23" s="1"/>
  <c r="AW27" i="23"/>
  <c r="L30" i="23"/>
  <c r="N30" i="23" s="1"/>
  <c r="AK30" i="23"/>
  <c r="E30" i="23" s="1"/>
  <c r="AM30" i="23"/>
  <c r="AN30" i="23"/>
  <c r="AO30" i="23"/>
  <c r="AT30" i="23"/>
  <c r="AU30" i="23" s="1"/>
  <c r="AX30" i="23" s="1"/>
  <c r="AW30" i="23"/>
  <c r="L33" i="23"/>
  <c r="N33" i="23" s="1"/>
  <c r="AK33" i="23"/>
  <c r="E33" i="23" s="1"/>
  <c r="AM33" i="23"/>
  <c r="AN33" i="23"/>
  <c r="AO33" i="23"/>
  <c r="AT33" i="23"/>
  <c r="AU33" i="23" s="1"/>
  <c r="AX33" i="23" s="1"/>
  <c r="AW33" i="23"/>
  <c r="L36" i="23"/>
  <c r="N36" i="23" s="1"/>
  <c r="AK36" i="23"/>
  <c r="E36" i="23" s="1"/>
  <c r="AM36" i="23"/>
  <c r="AN36" i="23"/>
  <c r="AO36" i="23"/>
  <c r="AT36" i="23"/>
  <c r="AU36" i="23"/>
  <c r="AX36" i="23" s="1"/>
  <c r="AW36" i="23"/>
  <c r="L39" i="23"/>
  <c r="N39" i="23" s="1"/>
  <c r="AK39" i="23"/>
  <c r="E39" i="23" s="1"/>
  <c r="AM39" i="23"/>
  <c r="AN39" i="23"/>
  <c r="AO39" i="23"/>
  <c r="AT39" i="23"/>
  <c r="AU39" i="23" s="1"/>
  <c r="AX39" i="23" s="1"/>
  <c r="AW39" i="23"/>
  <c r="L42" i="23"/>
  <c r="N42" i="23"/>
  <c r="AK42" i="23"/>
  <c r="E42" i="23" s="1"/>
  <c r="AM42" i="23"/>
  <c r="AN42" i="23"/>
  <c r="AO42" i="23"/>
  <c r="AT42" i="23"/>
  <c r="AU42" i="23" s="1"/>
  <c r="AX42" i="23" s="1"/>
  <c r="AW42" i="23"/>
  <c r="L45" i="23"/>
  <c r="N45" i="23" s="1"/>
  <c r="AK45" i="23"/>
  <c r="E45" i="23" s="1"/>
  <c r="AM45" i="23"/>
  <c r="AN45" i="23"/>
  <c r="AO45" i="23"/>
  <c r="AT45" i="23"/>
  <c r="AU45" i="23" s="1"/>
  <c r="AX45" i="23" s="1"/>
  <c r="AW45" i="23"/>
  <c r="L48" i="23"/>
  <c r="N48" i="23" s="1"/>
  <c r="AK48" i="23"/>
  <c r="E48" i="23" s="1"/>
  <c r="AM48" i="23"/>
  <c r="AN48" i="23"/>
  <c r="AO48" i="23"/>
  <c r="AT48" i="23"/>
  <c r="AU48" i="23" s="1"/>
  <c r="AX48" i="23" s="1"/>
  <c r="AW48" i="23"/>
  <c r="L51" i="23"/>
  <c r="N51" i="23" s="1"/>
  <c r="AK51" i="23"/>
  <c r="E51" i="23" s="1"/>
  <c r="AM51" i="23"/>
  <c r="AN51" i="23"/>
  <c r="AO51" i="23"/>
  <c r="AT51" i="23"/>
  <c r="AU51" i="23"/>
  <c r="AX51" i="23" s="1"/>
  <c r="AW51" i="23"/>
  <c r="L18" i="22"/>
  <c r="N18" i="22" s="1"/>
  <c r="AK18" i="22"/>
  <c r="AL18" i="22" s="1"/>
  <c r="AM18" i="22"/>
  <c r="AN18" i="22"/>
  <c r="AO18" i="22"/>
  <c r="AT18" i="22"/>
  <c r="AU18" i="22"/>
  <c r="AW18" i="22"/>
  <c r="L21" i="22"/>
  <c r="N21" i="22" s="1"/>
  <c r="AK21" i="22"/>
  <c r="AL21" i="22" s="1"/>
  <c r="AM21" i="22"/>
  <c r="AN21" i="22"/>
  <c r="AO21" i="22"/>
  <c r="AT21" i="22"/>
  <c r="AU21" i="22" s="1"/>
  <c r="AX21" i="22" s="1"/>
  <c r="AW21" i="22"/>
  <c r="L24" i="22"/>
  <c r="N24" i="22" s="1"/>
  <c r="AK24" i="22"/>
  <c r="AL24" i="22" s="1"/>
  <c r="AM24" i="22"/>
  <c r="AN24" i="22"/>
  <c r="AO24" i="22"/>
  <c r="AT24" i="22"/>
  <c r="AU24" i="22" s="1"/>
  <c r="AX24" i="22" s="1"/>
  <c r="AW24" i="22"/>
  <c r="L27" i="22"/>
  <c r="N27" i="22"/>
  <c r="AK27" i="22"/>
  <c r="AL27" i="22" s="1"/>
  <c r="AM27" i="22"/>
  <c r="AN27" i="22"/>
  <c r="AO27" i="22"/>
  <c r="AT27" i="22"/>
  <c r="AU27" i="22" s="1"/>
  <c r="AW27" i="22"/>
  <c r="L30" i="22"/>
  <c r="N30" i="22" s="1"/>
  <c r="AK30" i="22"/>
  <c r="AL30" i="22" s="1"/>
  <c r="AM30" i="22"/>
  <c r="AN30" i="22"/>
  <c r="AO30" i="22"/>
  <c r="AT30" i="22"/>
  <c r="AU30" i="22"/>
  <c r="AX30" i="22" s="1"/>
  <c r="AW30" i="22"/>
  <c r="L33" i="22"/>
  <c r="N33" i="22" s="1"/>
  <c r="AK33" i="22"/>
  <c r="AL33" i="22" s="1"/>
  <c r="AM33" i="22"/>
  <c r="AN33" i="22"/>
  <c r="AO33" i="22"/>
  <c r="AT33" i="22"/>
  <c r="AU33" i="22"/>
  <c r="AW33" i="22"/>
  <c r="L36" i="22"/>
  <c r="N36" i="22" s="1"/>
  <c r="AK36" i="22"/>
  <c r="AL36" i="22" s="1"/>
  <c r="AM36" i="22"/>
  <c r="AN36" i="22"/>
  <c r="AO36" i="22"/>
  <c r="AT36" i="22"/>
  <c r="AU36" i="22" s="1"/>
  <c r="AX36" i="22" s="1"/>
  <c r="AW36" i="22"/>
  <c r="L39" i="22"/>
  <c r="N39" i="22"/>
  <c r="AK39" i="22"/>
  <c r="AL39" i="22" s="1"/>
  <c r="AM39" i="22"/>
  <c r="AN39" i="22"/>
  <c r="AO39" i="22"/>
  <c r="AT39" i="22"/>
  <c r="AU39" i="22" s="1"/>
  <c r="AW39" i="22"/>
  <c r="L42" i="22"/>
  <c r="N42" i="22" s="1"/>
  <c r="AK42" i="22"/>
  <c r="AL42" i="22" s="1"/>
  <c r="AM42" i="22"/>
  <c r="AN42" i="22"/>
  <c r="AO42" i="22"/>
  <c r="AT42" i="22"/>
  <c r="AU42" i="22"/>
  <c r="AX42" i="22" s="1"/>
  <c r="AW42" i="22"/>
  <c r="L45" i="22"/>
  <c r="N45" i="22" s="1"/>
  <c r="AK45" i="22"/>
  <c r="AL45" i="22" s="1"/>
  <c r="AM45" i="22"/>
  <c r="AN45" i="22"/>
  <c r="AO45" i="22"/>
  <c r="AT45" i="22"/>
  <c r="AU45" i="22" s="1"/>
  <c r="AW45" i="22"/>
  <c r="L48" i="22"/>
  <c r="N48" i="22" s="1"/>
  <c r="AK48" i="22"/>
  <c r="AL48" i="22" s="1"/>
  <c r="AM48" i="22"/>
  <c r="AN48" i="22"/>
  <c r="AO48" i="22"/>
  <c r="AT48" i="22"/>
  <c r="AU48" i="22" s="1"/>
  <c r="AX48" i="22" s="1"/>
  <c r="AW48" i="22"/>
  <c r="L51" i="22"/>
  <c r="N51" i="22" s="1"/>
  <c r="AK51" i="22"/>
  <c r="AL51" i="22" s="1"/>
  <c r="AM51" i="22"/>
  <c r="AN51" i="22"/>
  <c r="AO51" i="22"/>
  <c r="AT51" i="22"/>
  <c r="AU51" i="22" s="1"/>
  <c r="AW51" i="22"/>
  <c r="L18" i="20"/>
  <c r="N18" i="20" s="1"/>
  <c r="AK18" i="20"/>
  <c r="E18" i="20" s="1"/>
  <c r="AM18" i="20"/>
  <c r="AN18" i="20"/>
  <c r="AO18" i="20"/>
  <c r="AT18" i="20"/>
  <c r="AU18" i="20"/>
  <c r="AX18" i="20" s="1"/>
  <c r="AW18" i="20"/>
  <c r="L21" i="20"/>
  <c r="N21" i="20" s="1"/>
  <c r="AK21" i="20"/>
  <c r="E21" i="20" s="1"/>
  <c r="AM21" i="20"/>
  <c r="AN21" i="20"/>
  <c r="AO21" i="20"/>
  <c r="AT21" i="20"/>
  <c r="AU21" i="20"/>
  <c r="AX21" i="20" s="1"/>
  <c r="AW21" i="20"/>
  <c r="L24" i="20"/>
  <c r="N24" i="20" s="1"/>
  <c r="AK24" i="20"/>
  <c r="E24" i="20" s="1"/>
  <c r="AM24" i="20"/>
  <c r="AN24" i="20"/>
  <c r="AO24" i="20"/>
  <c r="AT24" i="20"/>
  <c r="AU24" i="20" s="1"/>
  <c r="AX24" i="20" s="1"/>
  <c r="AW24" i="20"/>
  <c r="L27" i="20"/>
  <c r="N27" i="20" s="1"/>
  <c r="AK27" i="20"/>
  <c r="E27" i="20" s="1"/>
  <c r="AM27" i="20"/>
  <c r="AN27" i="20"/>
  <c r="AO27" i="20"/>
  <c r="AT27" i="20"/>
  <c r="AU27" i="20" s="1"/>
  <c r="AX27" i="20" s="1"/>
  <c r="AW27" i="20"/>
  <c r="L30" i="20"/>
  <c r="N30" i="20"/>
  <c r="AK30" i="20"/>
  <c r="E30" i="20" s="1"/>
  <c r="AM30" i="20"/>
  <c r="AN30" i="20"/>
  <c r="AO30" i="20"/>
  <c r="AT30" i="20"/>
  <c r="AU30" i="20" s="1"/>
  <c r="AX30" i="20" s="1"/>
  <c r="AW30" i="20"/>
  <c r="L33" i="20"/>
  <c r="N33" i="20" s="1"/>
  <c r="AK33" i="20"/>
  <c r="E33" i="20" s="1"/>
  <c r="AM33" i="20"/>
  <c r="AN33" i="20"/>
  <c r="AO33" i="20"/>
  <c r="AT33" i="20"/>
  <c r="AU33" i="20" s="1"/>
  <c r="AX33" i="20" s="1"/>
  <c r="AW33" i="20"/>
  <c r="L36" i="20"/>
  <c r="N36" i="20" s="1"/>
  <c r="AK36" i="20"/>
  <c r="E36" i="20" s="1"/>
  <c r="AM36" i="20"/>
  <c r="AN36" i="20"/>
  <c r="AO36" i="20"/>
  <c r="AT36" i="20"/>
  <c r="AU36" i="20" s="1"/>
  <c r="AX36" i="20" s="1"/>
  <c r="AW36" i="20"/>
  <c r="L39" i="20"/>
  <c r="N39" i="20" s="1"/>
  <c r="AK39" i="20"/>
  <c r="E39" i="20" s="1"/>
  <c r="AM39" i="20"/>
  <c r="AN39" i="20"/>
  <c r="AO39" i="20"/>
  <c r="AT39" i="20"/>
  <c r="AU39" i="20" s="1"/>
  <c r="AX39" i="20" s="1"/>
  <c r="AW39" i="20"/>
  <c r="L42" i="20"/>
  <c r="N42" i="20" s="1"/>
  <c r="AK42" i="20"/>
  <c r="E42" i="20" s="1"/>
  <c r="AM42" i="20"/>
  <c r="AN42" i="20"/>
  <c r="AO42" i="20"/>
  <c r="AT42" i="20"/>
  <c r="AU42" i="20"/>
  <c r="AW42" i="20"/>
  <c r="L45" i="20"/>
  <c r="N45" i="20" s="1"/>
  <c r="AK45" i="20"/>
  <c r="E45" i="20" s="1"/>
  <c r="AM45" i="20"/>
  <c r="AN45" i="20"/>
  <c r="AO45" i="20"/>
  <c r="AT45" i="20"/>
  <c r="AU45" i="20"/>
  <c r="AW45" i="20"/>
  <c r="L48" i="20"/>
  <c r="N48" i="20" s="1"/>
  <c r="AK48" i="20"/>
  <c r="E48" i="20" s="1"/>
  <c r="AM48" i="20"/>
  <c r="AN48" i="20"/>
  <c r="AO48" i="20"/>
  <c r="AT48" i="20"/>
  <c r="AU48" i="20"/>
  <c r="AX48" i="20" s="1"/>
  <c r="AW48" i="20"/>
  <c r="L51" i="20"/>
  <c r="N51" i="20" s="1"/>
  <c r="AK51" i="20"/>
  <c r="E51" i="20" s="1"/>
  <c r="AM51" i="20"/>
  <c r="AN51" i="20"/>
  <c r="AO51" i="20"/>
  <c r="AT51" i="20"/>
  <c r="AU51" i="20"/>
  <c r="AX51" i="20" s="1"/>
  <c r="AW51" i="20"/>
  <c r="L18" i="19"/>
  <c r="N18" i="19"/>
  <c r="AK18" i="19"/>
  <c r="E18" i="19" s="1"/>
  <c r="AM18" i="19"/>
  <c r="AN18" i="19"/>
  <c r="AO18" i="19"/>
  <c r="AT18" i="19"/>
  <c r="AU18" i="19" s="1"/>
  <c r="AX18" i="19" s="1"/>
  <c r="AW18" i="19"/>
  <c r="L21" i="19"/>
  <c r="N21" i="19" s="1"/>
  <c r="AK21" i="19"/>
  <c r="E21" i="19" s="1"/>
  <c r="AM21" i="19"/>
  <c r="AN21" i="19"/>
  <c r="AO21" i="19"/>
  <c r="AT21" i="19"/>
  <c r="AU21" i="19" s="1"/>
  <c r="AX21" i="19" s="1"/>
  <c r="AW21" i="19"/>
  <c r="L24" i="19"/>
  <c r="N24" i="19"/>
  <c r="AK24" i="19"/>
  <c r="E24" i="19" s="1"/>
  <c r="AM24" i="19"/>
  <c r="AN24" i="19"/>
  <c r="AO24" i="19"/>
  <c r="AT24" i="19"/>
  <c r="AU24" i="19" s="1"/>
  <c r="AX24" i="19" s="1"/>
  <c r="AW24" i="19"/>
  <c r="L27" i="19"/>
  <c r="N27" i="19" s="1"/>
  <c r="AK27" i="19"/>
  <c r="E27" i="19" s="1"/>
  <c r="AM27" i="19"/>
  <c r="AN27" i="19"/>
  <c r="AO27" i="19"/>
  <c r="AT27" i="19"/>
  <c r="AU27" i="19"/>
  <c r="AW27" i="19"/>
  <c r="L30" i="19"/>
  <c r="N30" i="19" s="1"/>
  <c r="AK30" i="19"/>
  <c r="E30" i="19" s="1"/>
  <c r="AM30" i="19"/>
  <c r="AN30" i="19"/>
  <c r="AO30" i="19"/>
  <c r="AT30" i="19"/>
  <c r="AU30" i="19"/>
  <c r="AX30" i="19" s="1"/>
  <c r="AW30" i="19"/>
  <c r="L33" i="19"/>
  <c r="N33" i="19" s="1"/>
  <c r="AK33" i="19"/>
  <c r="E33" i="19" s="1"/>
  <c r="AM33" i="19"/>
  <c r="AN33" i="19"/>
  <c r="AO33" i="19"/>
  <c r="AT33" i="19"/>
  <c r="AU33" i="19"/>
  <c r="AX33" i="19" s="1"/>
  <c r="AW33" i="19"/>
  <c r="L36" i="19"/>
  <c r="N36" i="19"/>
  <c r="AK36" i="19"/>
  <c r="E36" i="19" s="1"/>
  <c r="BC36" i="19" s="1"/>
  <c r="AM36" i="19"/>
  <c r="AN36" i="19"/>
  <c r="AO36" i="19"/>
  <c r="AT36" i="19"/>
  <c r="AU36" i="19" s="1"/>
  <c r="AX36" i="19" s="1"/>
  <c r="AW36" i="19"/>
  <c r="L39" i="19"/>
  <c r="N39" i="19"/>
  <c r="AK39" i="19"/>
  <c r="E39" i="19" s="1"/>
  <c r="AM39" i="19"/>
  <c r="AN39" i="19"/>
  <c r="AO39" i="19"/>
  <c r="AT39" i="19"/>
  <c r="AU39" i="19" s="1"/>
  <c r="AX39" i="19" s="1"/>
  <c r="AW39" i="19"/>
  <c r="L42" i="19"/>
  <c r="N42" i="19" s="1"/>
  <c r="AK42" i="19"/>
  <c r="E42" i="19" s="1"/>
  <c r="AM42" i="19"/>
  <c r="AN42" i="19"/>
  <c r="AO42" i="19"/>
  <c r="AT42" i="19"/>
  <c r="AU42" i="19"/>
  <c r="AW42" i="19"/>
  <c r="L45" i="19"/>
  <c r="N45" i="19" s="1"/>
  <c r="AK45" i="19"/>
  <c r="E45" i="19" s="1"/>
  <c r="AM45" i="19"/>
  <c r="AN45" i="19"/>
  <c r="AO45" i="19"/>
  <c r="AT45" i="19"/>
  <c r="AU45" i="19"/>
  <c r="AW45" i="19"/>
  <c r="L48" i="19"/>
  <c r="N48" i="19" s="1"/>
  <c r="AK48" i="19"/>
  <c r="E48" i="19" s="1"/>
  <c r="AM48" i="19"/>
  <c r="AN48" i="19"/>
  <c r="AO48" i="19"/>
  <c r="AT48" i="19"/>
  <c r="AU48" i="19"/>
  <c r="AX48" i="19" s="1"/>
  <c r="AW48" i="19"/>
  <c r="L51" i="19"/>
  <c r="N51" i="19"/>
  <c r="AK51" i="19"/>
  <c r="E51" i="19" s="1"/>
  <c r="AM51" i="19"/>
  <c r="AN51" i="19"/>
  <c r="AO51" i="19"/>
  <c r="AT51" i="19"/>
  <c r="AU51" i="19" s="1"/>
  <c r="AX51" i="19" s="1"/>
  <c r="AW51" i="19"/>
  <c r="L18" i="18"/>
  <c r="N18" i="18" s="1"/>
  <c r="AK18" i="18"/>
  <c r="E18" i="18" s="1"/>
  <c r="AM18" i="18"/>
  <c r="AN18" i="18"/>
  <c r="AO18" i="18"/>
  <c r="AT18" i="18"/>
  <c r="AU18" i="18" s="1"/>
  <c r="AX18" i="18" s="1"/>
  <c r="AW18" i="18"/>
  <c r="L21" i="18"/>
  <c r="N21" i="18" s="1"/>
  <c r="AK21" i="18"/>
  <c r="E21" i="18" s="1"/>
  <c r="AM21" i="18"/>
  <c r="AN21" i="18"/>
  <c r="AO21" i="18"/>
  <c r="AT21" i="18"/>
  <c r="AU21" i="18"/>
  <c r="AW21" i="18"/>
  <c r="L24" i="18"/>
  <c r="N24" i="18" s="1"/>
  <c r="AK24" i="18"/>
  <c r="E24" i="18" s="1"/>
  <c r="AM24" i="18"/>
  <c r="AN24" i="18"/>
  <c r="AO24" i="18"/>
  <c r="AT24" i="18"/>
  <c r="AU24" i="18"/>
  <c r="AX24" i="18" s="1"/>
  <c r="AW24" i="18"/>
  <c r="L27" i="18"/>
  <c r="N27" i="18" s="1"/>
  <c r="AK27" i="18"/>
  <c r="E27" i="18" s="1"/>
  <c r="AL27" i="18"/>
  <c r="H27" i="18" s="1"/>
  <c r="AM27" i="18"/>
  <c r="AN27" i="18"/>
  <c r="AO27" i="18"/>
  <c r="AT27" i="18"/>
  <c r="AU27" i="18" s="1"/>
  <c r="AX27" i="18" s="1"/>
  <c r="AW27" i="18"/>
  <c r="L30" i="18"/>
  <c r="N30" i="18" s="1"/>
  <c r="AK30" i="18"/>
  <c r="E30" i="18" s="1"/>
  <c r="AM30" i="18"/>
  <c r="AN30" i="18"/>
  <c r="AO30" i="18"/>
  <c r="AT30" i="18"/>
  <c r="AU30" i="18"/>
  <c r="AW30" i="18"/>
  <c r="L33" i="18"/>
  <c r="N33" i="18" s="1"/>
  <c r="AK33" i="18"/>
  <c r="E33" i="18" s="1"/>
  <c r="AM33" i="18"/>
  <c r="AN33" i="18"/>
  <c r="AO33" i="18"/>
  <c r="AT33" i="18"/>
  <c r="AU33" i="18"/>
  <c r="AX33" i="18" s="1"/>
  <c r="AW33" i="18"/>
  <c r="L36" i="18"/>
  <c r="N36" i="18"/>
  <c r="AK36" i="18"/>
  <c r="E36" i="18" s="1"/>
  <c r="BC36" i="18" s="1"/>
  <c r="AM36" i="18"/>
  <c r="AN36" i="18"/>
  <c r="AO36" i="18"/>
  <c r="AT36" i="18"/>
  <c r="AU36" i="18" s="1"/>
  <c r="AX36" i="18" s="1"/>
  <c r="AW36" i="18"/>
  <c r="L39" i="18"/>
  <c r="N39" i="18"/>
  <c r="AK39" i="18"/>
  <c r="E39" i="18" s="1"/>
  <c r="AM39" i="18"/>
  <c r="AN39" i="18"/>
  <c r="AO39" i="18"/>
  <c r="AT39" i="18"/>
  <c r="AU39" i="18" s="1"/>
  <c r="AX39" i="18" s="1"/>
  <c r="AW39" i="18"/>
  <c r="L42" i="18"/>
  <c r="N42" i="18" s="1"/>
  <c r="AK42" i="18"/>
  <c r="E42" i="18" s="1"/>
  <c r="AL42" i="18"/>
  <c r="H42" i="18" s="1"/>
  <c r="AM42" i="18"/>
  <c r="AN42" i="18"/>
  <c r="AO42" i="18"/>
  <c r="AT42" i="18"/>
  <c r="AU42" i="18"/>
  <c r="AX42" i="18" s="1"/>
  <c r="AW42" i="18"/>
  <c r="L45" i="18"/>
  <c r="N45" i="18" s="1"/>
  <c r="AK45" i="18"/>
  <c r="E45" i="18" s="1"/>
  <c r="AM45" i="18"/>
  <c r="AN45" i="18"/>
  <c r="AO45" i="18"/>
  <c r="AT45" i="18"/>
  <c r="AU45" i="18" s="1"/>
  <c r="AX45" i="18" s="1"/>
  <c r="AW45" i="18"/>
  <c r="L48" i="18"/>
  <c r="N48" i="18" s="1"/>
  <c r="AK48" i="18"/>
  <c r="E48" i="18" s="1"/>
  <c r="AM48" i="18"/>
  <c r="AN48" i="18"/>
  <c r="AO48" i="18"/>
  <c r="AT48" i="18"/>
  <c r="AU48" i="18"/>
  <c r="AW48" i="18"/>
  <c r="L51" i="18"/>
  <c r="N51" i="18" s="1"/>
  <c r="AK51" i="18"/>
  <c r="E51" i="18" s="1"/>
  <c r="AL51" i="18"/>
  <c r="H51" i="18" s="1"/>
  <c r="AM51" i="18"/>
  <c r="AN51" i="18"/>
  <c r="AO51" i="18"/>
  <c r="AT51" i="18"/>
  <c r="AU51" i="18" s="1"/>
  <c r="AX51" i="18" s="1"/>
  <c r="AW51" i="18"/>
  <c r="L18" i="17"/>
  <c r="N18" i="17" s="1"/>
  <c r="AK18" i="17"/>
  <c r="E18" i="17" s="1"/>
  <c r="AM18" i="17"/>
  <c r="AN18" i="17"/>
  <c r="AO18" i="17"/>
  <c r="AT18" i="17"/>
  <c r="AU18" i="17" s="1"/>
  <c r="AX18" i="17" s="1"/>
  <c r="AW18" i="17"/>
  <c r="L21" i="17"/>
  <c r="N21" i="17" s="1"/>
  <c r="AK21" i="17"/>
  <c r="E21" i="17" s="1"/>
  <c r="AM21" i="17"/>
  <c r="AN21" i="17"/>
  <c r="AO21" i="17"/>
  <c r="AT21" i="17"/>
  <c r="AU21" i="17" s="1"/>
  <c r="AX21" i="17" s="1"/>
  <c r="AW21" i="17"/>
  <c r="L24" i="17"/>
  <c r="N24" i="17" s="1"/>
  <c r="AK24" i="17"/>
  <c r="E24" i="17" s="1"/>
  <c r="AM24" i="17"/>
  <c r="AN24" i="17"/>
  <c r="AO24" i="17"/>
  <c r="AT24" i="17"/>
  <c r="AU24" i="17" s="1"/>
  <c r="AW24" i="17"/>
  <c r="L27" i="17"/>
  <c r="N27" i="17" s="1"/>
  <c r="AK27" i="17"/>
  <c r="E27" i="17" s="1"/>
  <c r="AM27" i="17"/>
  <c r="AN27" i="17"/>
  <c r="AO27" i="17"/>
  <c r="AT27" i="17"/>
  <c r="AU27" i="17" s="1"/>
  <c r="AW27" i="17"/>
  <c r="L30" i="17"/>
  <c r="N30" i="17" s="1"/>
  <c r="AK30" i="17"/>
  <c r="E30" i="17" s="1"/>
  <c r="AM30" i="17"/>
  <c r="AN30" i="17"/>
  <c r="AO30" i="17"/>
  <c r="AT30" i="17"/>
  <c r="AU30" i="17" s="1"/>
  <c r="AX30" i="17" s="1"/>
  <c r="AW30" i="17"/>
  <c r="L33" i="17"/>
  <c r="N33" i="17" s="1"/>
  <c r="AK33" i="17"/>
  <c r="E33" i="17" s="1"/>
  <c r="AM33" i="17"/>
  <c r="AN33" i="17"/>
  <c r="AO33" i="17"/>
  <c r="AT33" i="17"/>
  <c r="AU33" i="17" s="1"/>
  <c r="AX33" i="17" s="1"/>
  <c r="AW33" i="17"/>
  <c r="L36" i="17"/>
  <c r="N36" i="17" s="1"/>
  <c r="AK36" i="17"/>
  <c r="E36" i="17" s="1"/>
  <c r="AM36" i="17"/>
  <c r="AN36" i="17"/>
  <c r="AO36" i="17"/>
  <c r="AT36" i="17"/>
  <c r="AU36" i="17" s="1"/>
  <c r="AW36" i="17"/>
  <c r="L39" i="17"/>
  <c r="N39" i="17" s="1"/>
  <c r="AK39" i="17"/>
  <c r="E39" i="17" s="1"/>
  <c r="AM39" i="17"/>
  <c r="AN39" i="17"/>
  <c r="AO39" i="17"/>
  <c r="AT39" i="17"/>
  <c r="AU39" i="17" s="1"/>
  <c r="AW39" i="17"/>
  <c r="L42" i="17"/>
  <c r="N42" i="17" s="1"/>
  <c r="AK42" i="17"/>
  <c r="E42" i="17" s="1"/>
  <c r="AM42" i="17"/>
  <c r="AN42" i="17"/>
  <c r="AO42" i="17"/>
  <c r="AT42" i="17"/>
  <c r="AU42" i="17" s="1"/>
  <c r="AX42" i="17" s="1"/>
  <c r="AW42" i="17"/>
  <c r="L45" i="17"/>
  <c r="N45" i="17" s="1"/>
  <c r="AK45" i="17"/>
  <c r="E45" i="17" s="1"/>
  <c r="AM45" i="17"/>
  <c r="AN45" i="17"/>
  <c r="AO45" i="17"/>
  <c r="AT45" i="17"/>
  <c r="AU45" i="17" s="1"/>
  <c r="AW45" i="17"/>
  <c r="L48" i="17"/>
  <c r="N48" i="17" s="1"/>
  <c r="AK48" i="17"/>
  <c r="E48" i="17" s="1"/>
  <c r="AM48" i="17"/>
  <c r="AN48" i="17"/>
  <c r="AO48" i="17"/>
  <c r="AT48" i="17"/>
  <c r="AU48" i="17" s="1"/>
  <c r="AX48" i="17" s="1"/>
  <c r="AW48" i="17"/>
  <c r="L51" i="17"/>
  <c r="N51" i="17" s="1"/>
  <c r="AK51" i="17"/>
  <c r="E51" i="17" s="1"/>
  <c r="AM51" i="17"/>
  <c r="AN51" i="17"/>
  <c r="AO51" i="17"/>
  <c r="AT51" i="17"/>
  <c r="AU51" i="17" s="1"/>
  <c r="AW51" i="17"/>
  <c r="L18" i="16"/>
  <c r="N18" i="16" s="1"/>
  <c r="AK18" i="16"/>
  <c r="E18" i="16" s="1"/>
  <c r="AM18" i="16"/>
  <c r="AN18" i="16"/>
  <c r="AO18" i="16"/>
  <c r="AT18" i="16"/>
  <c r="AU18" i="16"/>
  <c r="AX18" i="16" s="1"/>
  <c r="AW18" i="16"/>
  <c r="L21" i="16"/>
  <c r="N21" i="16" s="1"/>
  <c r="AK21" i="16"/>
  <c r="E21" i="16" s="1"/>
  <c r="AM21" i="16"/>
  <c r="AN21" i="16"/>
  <c r="AO21" i="16"/>
  <c r="AT21" i="16"/>
  <c r="AU21" i="16" s="1"/>
  <c r="AX21" i="16" s="1"/>
  <c r="AW21" i="16"/>
  <c r="L24" i="16"/>
  <c r="N24" i="16" s="1"/>
  <c r="AK24" i="16"/>
  <c r="E24" i="16" s="1"/>
  <c r="AM24" i="16"/>
  <c r="AN24" i="16"/>
  <c r="AO24" i="16"/>
  <c r="AT24" i="16"/>
  <c r="AU24" i="16" s="1"/>
  <c r="AX24" i="16" s="1"/>
  <c r="AW24" i="16"/>
  <c r="L27" i="16"/>
  <c r="N27" i="16" s="1"/>
  <c r="AK27" i="16"/>
  <c r="E27" i="16" s="1"/>
  <c r="AM27" i="16"/>
  <c r="AN27" i="16"/>
  <c r="AO27" i="16"/>
  <c r="AT27" i="16"/>
  <c r="AU27" i="16"/>
  <c r="AW27" i="16"/>
  <c r="L30" i="16"/>
  <c r="N30" i="16" s="1"/>
  <c r="AK30" i="16"/>
  <c r="E30" i="16" s="1"/>
  <c r="AM30" i="16"/>
  <c r="AN30" i="16"/>
  <c r="AO30" i="16"/>
  <c r="AT30" i="16"/>
  <c r="AU30" i="16"/>
  <c r="AX30" i="16" s="1"/>
  <c r="AW30" i="16"/>
  <c r="L33" i="16"/>
  <c r="N33" i="16" s="1"/>
  <c r="AK33" i="16"/>
  <c r="E33" i="16" s="1"/>
  <c r="AL33" i="16"/>
  <c r="H33" i="16" s="1"/>
  <c r="AM33" i="16"/>
  <c r="AN33" i="16"/>
  <c r="AO33" i="16"/>
  <c r="AT33" i="16"/>
  <c r="AU33" i="16" s="1"/>
  <c r="AX33" i="16" s="1"/>
  <c r="AW33" i="16"/>
  <c r="L36" i="16"/>
  <c r="N36" i="16" s="1"/>
  <c r="AK36" i="16"/>
  <c r="E36" i="16" s="1"/>
  <c r="AM36" i="16"/>
  <c r="AN36" i="16"/>
  <c r="AO36" i="16"/>
  <c r="AT36" i="16"/>
  <c r="AU36" i="16" s="1"/>
  <c r="AX36" i="16" s="1"/>
  <c r="AW36" i="16"/>
  <c r="L39" i="16"/>
  <c r="N39" i="16" s="1"/>
  <c r="AK39" i="16"/>
  <c r="E39" i="16" s="1"/>
  <c r="AM39" i="16"/>
  <c r="AN39" i="16"/>
  <c r="AO39" i="16"/>
  <c r="AT39" i="16"/>
  <c r="AU39" i="16"/>
  <c r="AW39" i="16"/>
  <c r="L42" i="16"/>
  <c r="N42" i="16" s="1"/>
  <c r="AK42" i="16"/>
  <c r="E42" i="16" s="1"/>
  <c r="AM42" i="16"/>
  <c r="AN42" i="16"/>
  <c r="AO42" i="16"/>
  <c r="AT42" i="16"/>
  <c r="AU42" i="16"/>
  <c r="AX42" i="16" s="1"/>
  <c r="AW42" i="16"/>
  <c r="L45" i="16"/>
  <c r="N45" i="16" s="1"/>
  <c r="AK45" i="16"/>
  <c r="E45" i="16" s="1"/>
  <c r="AM45" i="16"/>
  <c r="AN45" i="16"/>
  <c r="AO45" i="16"/>
  <c r="AT45" i="16"/>
  <c r="AU45" i="16" s="1"/>
  <c r="AX45" i="16" s="1"/>
  <c r="AW45" i="16"/>
  <c r="L48" i="16"/>
  <c r="N48" i="16" s="1"/>
  <c r="AK48" i="16"/>
  <c r="E48" i="16" s="1"/>
  <c r="AM48" i="16"/>
  <c r="AN48" i="16"/>
  <c r="AO48" i="16"/>
  <c r="AT48" i="16"/>
  <c r="AU48" i="16" s="1"/>
  <c r="AX48" i="16" s="1"/>
  <c r="AW48" i="16"/>
  <c r="L51" i="16"/>
  <c r="N51" i="16" s="1"/>
  <c r="AK51" i="16"/>
  <c r="E51" i="16" s="1"/>
  <c r="AM51" i="16"/>
  <c r="AN51" i="16"/>
  <c r="AO51" i="16"/>
  <c r="AT51" i="16"/>
  <c r="AU51" i="16" s="1"/>
  <c r="AX51" i="16" s="1"/>
  <c r="AW51" i="16"/>
  <c r="L18" i="15"/>
  <c r="N18" i="15" s="1"/>
  <c r="AK18" i="15"/>
  <c r="E18" i="15" s="1"/>
  <c r="AM18" i="15"/>
  <c r="AN18" i="15"/>
  <c r="AO18" i="15"/>
  <c r="AT18" i="15"/>
  <c r="AU18" i="15" s="1"/>
  <c r="AX18" i="15" s="1"/>
  <c r="AW18" i="15"/>
  <c r="L21" i="15"/>
  <c r="N21" i="15" s="1"/>
  <c r="AK21" i="15"/>
  <c r="E21" i="15" s="1"/>
  <c r="AM21" i="15"/>
  <c r="AN21" i="15"/>
  <c r="AO21" i="15"/>
  <c r="AT21" i="15"/>
  <c r="AU21" i="15" s="1"/>
  <c r="AW21" i="15"/>
  <c r="L24" i="15"/>
  <c r="N24" i="15" s="1"/>
  <c r="AK24" i="15"/>
  <c r="E24" i="15" s="1"/>
  <c r="AM24" i="15"/>
  <c r="AN24" i="15"/>
  <c r="AO24" i="15"/>
  <c r="AT24" i="15"/>
  <c r="AU24" i="15" s="1"/>
  <c r="AW24" i="15"/>
  <c r="L27" i="15"/>
  <c r="N27" i="15" s="1"/>
  <c r="AK27" i="15"/>
  <c r="E27" i="15" s="1"/>
  <c r="AM27" i="15"/>
  <c r="AN27" i="15"/>
  <c r="AO27" i="15"/>
  <c r="AT27" i="15"/>
  <c r="AU27" i="15" s="1"/>
  <c r="AX27" i="15" s="1"/>
  <c r="AW27" i="15"/>
  <c r="L30" i="15"/>
  <c r="N30" i="15" s="1"/>
  <c r="AK30" i="15"/>
  <c r="E30" i="15" s="1"/>
  <c r="AM30" i="15"/>
  <c r="AN30" i="15"/>
  <c r="AO30" i="15"/>
  <c r="AT30" i="15"/>
  <c r="AU30" i="15" s="1"/>
  <c r="AX30" i="15" s="1"/>
  <c r="AW30" i="15"/>
  <c r="L33" i="15"/>
  <c r="N33" i="15" s="1"/>
  <c r="AK33" i="15"/>
  <c r="E33" i="15" s="1"/>
  <c r="AM33" i="15"/>
  <c r="AN33" i="15"/>
  <c r="AO33" i="15"/>
  <c r="AT33" i="15"/>
  <c r="AU33" i="15" s="1"/>
  <c r="AW33" i="15"/>
  <c r="L36" i="15"/>
  <c r="N36" i="15" s="1"/>
  <c r="AK36" i="15"/>
  <c r="E36" i="15" s="1"/>
  <c r="AM36" i="15"/>
  <c r="AN36" i="15"/>
  <c r="AO36" i="15"/>
  <c r="AT36" i="15"/>
  <c r="AU36" i="15" s="1"/>
  <c r="AW36" i="15"/>
  <c r="L39" i="15"/>
  <c r="N39" i="15" s="1"/>
  <c r="AK39" i="15"/>
  <c r="E39" i="15" s="1"/>
  <c r="AM39" i="15"/>
  <c r="AN39" i="15"/>
  <c r="AO39" i="15"/>
  <c r="AT39" i="15"/>
  <c r="AU39" i="15" s="1"/>
  <c r="AX39" i="15" s="1"/>
  <c r="AW39" i="15"/>
  <c r="L42" i="15"/>
  <c r="N42" i="15" s="1"/>
  <c r="AK42" i="15"/>
  <c r="E42" i="15" s="1"/>
  <c r="AM42" i="15"/>
  <c r="AN42" i="15"/>
  <c r="AO42" i="15"/>
  <c r="AT42" i="15"/>
  <c r="AU42" i="15" s="1"/>
  <c r="AX42" i="15" s="1"/>
  <c r="AW42" i="15"/>
  <c r="L45" i="15"/>
  <c r="N45" i="15" s="1"/>
  <c r="AK45" i="15"/>
  <c r="E45" i="15" s="1"/>
  <c r="AM45" i="15"/>
  <c r="AN45" i="15"/>
  <c r="AO45" i="15"/>
  <c r="AT45" i="15"/>
  <c r="AU45" i="15" s="1"/>
  <c r="AW45" i="15"/>
  <c r="L48" i="15"/>
  <c r="N48" i="15" s="1"/>
  <c r="AK48" i="15"/>
  <c r="E48" i="15" s="1"/>
  <c r="AM48" i="15"/>
  <c r="AN48" i="15"/>
  <c r="AO48" i="15"/>
  <c r="AT48" i="15"/>
  <c r="AU48" i="15" s="1"/>
  <c r="AW48" i="15"/>
  <c r="L51" i="15"/>
  <c r="N51" i="15" s="1"/>
  <c r="AK51" i="15"/>
  <c r="E51" i="15" s="1"/>
  <c r="AM51" i="15"/>
  <c r="AN51" i="15"/>
  <c r="AO51" i="15"/>
  <c r="AT51" i="15"/>
  <c r="AU51" i="15" s="1"/>
  <c r="AX51" i="15" s="1"/>
  <c r="AW51" i="15"/>
  <c r="L18" i="14"/>
  <c r="N18" i="14"/>
  <c r="AK18" i="14"/>
  <c r="E18" i="14" s="1"/>
  <c r="AM18" i="14"/>
  <c r="AN18" i="14"/>
  <c r="AO18" i="14"/>
  <c r="AT18" i="14"/>
  <c r="AU18" i="14" s="1"/>
  <c r="AW18" i="14"/>
  <c r="L21" i="14"/>
  <c r="N21" i="14" s="1"/>
  <c r="AK21" i="14"/>
  <c r="E21" i="14" s="1"/>
  <c r="AM21" i="14"/>
  <c r="AN21" i="14"/>
  <c r="AO21" i="14"/>
  <c r="AT21" i="14"/>
  <c r="AU21" i="14" s="1"/>
  <c r="AX21" i="14" s="1"/>
  <c r="AW21" i="14"/>
  <c r="L24" i="14"/>
  <c r="N24" i="14" s="1"/>
  <c r="AK24" i="14"/>
  <c r="E24" i="14" s="1"/>
  <c r="AM24" i="14"/>
  <c r="AN24" i="14"/>
  <c r="AO24" i="14"/>
  <c r="AT24" i="14"/>
  <c r="AU24" i="14" s="1"/>
  <c r="AX24" i="14" s="1"/>
  <c r="AW24" i="14"/>
  <c r="L27" i="14"/>
  <c r="N27" i="14" s="1"/>
  <c r="AK27" i="14"/>
  <c r="E27" i="14" s="1"/>
  <c r="AM27" i="14"/>
  <c r="AN27" i="14"/>
  <c r="AO27" i="14"/>
  <c r="AT27" i="14"/>
  <c r="AU27" i="14" s="1"/>
  <c r="AW27" i="14"/>
  <c r="L30" i="14"/>
  <c r="N30" i="14" s="1"/>
  <c r="AK30" i="14"/>
  <c r="E30" i="14" s="1"/>
  <c r="AM30" i="14"/>
  <c r="AN30" i="14"/>
  <c r="AO30" i="14"/>
  <c r="AT30" i="14"/>
  <c r="AU30" i="14" s="1"/>
  <c r="AW30" i="14"/>
  <c r="L33" i="14"/>
  <c r="N33" i="14" s="1"/>
  <c r="AK33" i="14"/>
  <c r="E33" i="14" s="1"/>
  <c r="AM33" i="14"/>
  <c r="AN33" i="14"/>
  <c r="AO33" i="14"/>
  <c r="AT33" i="14"/>
  <c r="AU33" i="14" s="1"/>
  <c r="AX33" i="14" s="1"/>
  <c r="AW33" i="14"/>
  <c r="L36" i="14"/>
  <c r="N36" i="14" s="1"/>
  <c r="AK36" i="14"/>
  <c r="E36" i="14" s="1"/>
  <c r="AM36" i="14"/>
  <c r="AN36" i="14"/>
  <c r="AO36" i="14"/>
  <c r="AT36" i="14"/>
  <c r="AU36" i="14" s="1"/>
  <c r="AX36" i="14" s="1"/>
  <c r="AW36" i="14"/>
  <c r="L39" i="14"/>
  <c r="N39" i="14" s="1"/>
  <c r="AK39" i="14"/>
  <c r="E39" i="14" s="1"/>
  <c r="AM39" i="14"/>
  <c r="AN39" i="14"/>
  <c r="AO39" i="14"/>
  <c r="AT39" i="14"/>
  <c r="AU39" i="14" s="1"/>
  <c r="AW39" i="14"/>
  <c r="L42" i="14"/>
  <c r="N42" i="14" s="1"/>
  <c r="AK42" i="14"/>
  <c r="E42" i="14" s="1"/>
  <c r="AM42" i="14"/>
  <c r="AN42" i="14"/>
  <c r="AO42" i="14"/>
  <c r="AT42" i="14"/>
  <c r="AU42" i="14" s="1"/>
  <c r="AW42" i="14"/>
  <c r="L45" i="14"/>
  <c r="N45" i="14" s="1"/>
  <c r="AK45" i="14"/>
  <c r="E45" i="14" s="1"/>
  <c r="AM45" i="14"/>
  <c r="AN45" i="14"/>
  <c r="AO45" i="14"/>
  <c r="AT45" i="14"/>
  <c r="AU45" i="14" s="1"/>
  <c r="AX45" i="14" s="1"/>
  <c r="AW45" i="14"/>
  <c r="L48" i="14"/>
  <c r="N48" i="14"/>
  <c r="AK48" i="14"/>
  <c r="E48" i="14" s="1"/>
  <c r="AM48" i="14"/>
  <c r="AN48" i="14"/>
  <c r="AO48" i="14"/>
  <c r="AT48" i="14"/>
  <c r="AU48" i="14" s="1"/>
  <c r="AW48" i="14"/>
  <c r="L51" i="14"/>
  <c r="N51" i="14" s="1"/>
  <c r="AK51" i="14"/>
  <c r="E51" i="14" s="1"/>
  <c r="AL51" i="14"/>
  <c r="H51" i="14" s="1"/>
  <c r="AM51" i="14"/>
  <c r="AN51" i="14"/>
  <c r="AO51" i="14"/>
  <c r="AT51" i="14"/>
  <c r="AU51" i="14" s="1"/>
  <c r="AW51" i="14"/>
  <c r="G48" i="51" l="1"/>
  <c r="AP48" i="48"/>
  <c r="J48" i="48" s="1"/>
  <c r="AQ48" i="48" s="1"/>
  <c r="AP18" i="48"/>
  <c r="J18" i="48" s="1"/>
  <c r="AQ18" i="48" s="1"/>
  <c r="AP21" i="48"/>
  <c r="J21" i="48" s="1"/>
  <c r="AQ21" i="48" s="1"/>
  <c r="I48" i="47"/>
  <c r="AP18" i="47"/>
  <c r="J18" i="47" s="1"/>
  <c r="AQ18" i="47" s="1"/>
  <c r="AR24" i="63"/>
  <c r="AS24" i="63" s="1"/>
  <c r="AV24" i="63" s="1"/>
  <c r="F24" i="63" s="1"/>
  <c r="AY24" i="63" s="1"/>
  <c r="G24" i="63" s="1"/>
  <c r="AR36" i="63"/>
  <c r="AS36" i="63" s="1"/>
  <c r="AV36" i="63" s="1"/>
  <c r="F36" i="63" s="1"/>
  <c r="AY36" i="63" s="1"/>
  <c r="G36" i="63" s="1"/>
  <c r="BB30" i="63"/>
  <c r="BD30" i="63" s="1"/>
  <c r="G48" i="63"/>
  <c r="AZ48" i="63" s="1"/>
  <c r="AP39" i="63"/>
  <c r="J39" i="63" s="1"/>
  <c r="AQ39" i="63" s="1"/>
  <c r="AP48" i="62"/>
  <c r="J48" i="62" s="1"/>
  <c r="AQ48" i="62" s="1"/>
  <c r="BA33" i="62"/>
  <c r="BA36" i="62"/>
  <c r="AP18" i="61"/>
  <c r="J18" i="61" s="1"/>
  <c r="AQ18" i="61" s="1"/>
  <c r="AP42" i="61"/>
  <c r="J42" i="61" s="1"/>
  <c r="AQ42" i="61" s="1"/>
  <c r="AP24" i="61"/>
  <c r="J24" i="61" s="1"/>
  <c r="AQ24" i="61" s="1"/>
  <c r="AR24" i="61" s="1"/>
  <c r="AS24" i="61" s="1"/>
  <c r="AV24" i="61" s="1"/>
  <c r="F24" i="61" s="1"/>
  <c r="AY24" i="61" s="1"/>
  <c r="G24" i="61" s="1"/>
  <c r="BA24" i="61" s="1"/>
  <c r="BB24" i="61"/>
  <c r="AR39" i="61"/>
  <c r="AS39" i="61" s="1"/>
  <c r="AV39" i="61" s="1"/>
  <c r="F39" i="61" s="1"/>
  <c r="AY39" i="61" s="1"/>
  <c r="G39" i="61" s="1"/>
  <c r="AP48" i="61"/>
  <c r="J48" i="61" s="1"/>
  <c r="AQ48" i="61" s="1"/>
  <c r="I24" i="60"/>
  <c r="I48" i="58"/>
  <c r="AR48" i="58"/>
  <c r="AS48" i="58" s="1"/>
  <c r="AV48" i="58" s="1"/>
  <c r="F48" i="58" s="1"/>
  <c r="AY48" i="58" s="1"/>
  <c r="G48" i="58" s="1"/>
  <c r="H45" i="58"/>
  <c r="AP27" i="58"/>
  <c r="J27" i="58" s="1"/>
  <c r="AQ27" i="58" s="1"/>
  <c r="AR27" i="58" s="1"/>
  <c r="AS27" i="58" s="1"/>
  <c r="AV27" i="58" s="1"/>
  <c r="F27" i="58" s="1"/>
  <c r="AY27" i="58" s="1"/>
  <c r="G27" i="58" s="1"/>
  <c r="H48" i="58"/>
  <c r="AP21" i="58"/>
  <c r="J21" i="58" s="1"/>
  <c r="AQ21" i="58" s="1"/>
  <c r="AP30" i="58"/>
  <c r="J30" i="58" s="1"/>
  <c r="AQ30" i="58" s="1"/>
  <c r="G45" i="59"/>
  <c r="H42" i="59"/>
  <c r="BC24" i="76"/>
  <c r="G24" i="76" s="1"/>
  <c r="BF24" i="76"/>
  <c r="AT21" i="76"/>
  <c r="J21" i="76" s="1"/>
  <c r="AU21" i="76" s="1"/>
  <c r="AT45" i="76"/>
  <c r="J45" i="76" s="1"/>
  <c r="AU45" i="76" s="1"/>
  <c r="AV33" i="76"/>
  <c r="AW33" i="76" s="1"/>
  <c r="AZ33" i="76" s="1"/>
  <c r="F33" i="76" s="1"/>
  <c r="BC33" i="76" s="1"/>
  <c r="G33" i="76" s="1"/>
  <c r="AT27" i="76"/>
  <c r="J27" i="76" s="1"/>
  <c r="AU27" i="76" s="1"/>
  <c r="AT51" i="76"/>
  <c r="J51" i="76" s="1"/>
  <c r="AU51" i="76" s="1"/>
  <c r="I27" i="75"/>
  <c r="AT30" i="75"/>
  <c r="J30" i="75" s="1"/>
  <c r="AU30" i="75" s="1"/>
  <c r="AV24" i="74"/>
  <c r="AW24" i="74" s="1"/>
  <c r="AZ24" i="74" s="1"/>
  <c r="F24" i="74" s="1"/>
  <c r="BC24" i="74" s="1"/>
  <c r="G24" i="74" s="1"/>
  <c r="AT21" i="74"/>
  <c r="J21" i="74" s="1"/>
  <c r="AU21" i="74" s="1"/>
  <c r="AT42" i="74"/>
  <c r="J42" i="74" s="1"/>
  <c r="AU42" i="74" s="1"/>
  <c r="AV27" i="73"/>
  <c r="AW27" i="73" s="1"/>
  <c r="AZ27" i="73" s="1"/>
  <c r="F27" i="73" s="1"/>
  <c r="BC27" i="73" s="1"/>
  <c r="G27" i="73" s="1"/>
  <c r="AV51" i="73"/>
  <c r="AW51" i="73" s="1"/>
  <c r="AZ51" i="73" s="1"/>
  <c r="F51" i="73" s="1"/>
  <c r="BC51" i="73" s="1"/>
  <c r="G51" i="73" s="1"/>
  <c r="AT33" i="73"/>
  <c r="J33" i="73" s="1"/>
  <c r="AU33" i="73" s="1"/>
  <c r="AV33" i="73" s="1"/>
  <c r="AW33" i="73" s="1"/>
  <c r="AZ33" i="73" s="1"/>
  <c r="F33" i="73" s="1"/>
  <c r="BC33" i="73" s="1"/>
  <c r="G33" i="73" s="1"/>
  <c r="BF27" i="72"/>
  <c r="BH27" i="72" s="1"/>
  <c r="AV24" i="72"/>
  <c r="AW24" i="72" s="1"/>
  <c r="AZ24" i="72" s="1"/>
  <c r="F24" i="72" s="1"/>
  <c r="BC24" i="72" s="1"/>
  <c r="G24" i="72" s="1"/>
  <c r="I27" i="72"/>
  <c r="BE27" i="72"/>
  <c r="G48" i="72"/>
  <c r="BF45" i="72"/>
  <c r="AP45" i="41"/>
  <c r="J45" i="41" s="1"/>
  <c r="AQ45" i="41" s="1"/>
  <c r="AP18" i="41"/>
  <c r="J18" i="41" s="1"/>
  <c r="AQ18" i="41" s="1"/>
  <c r="AP30" i="41"/>
  <c r="J30" i="41" s="1"/>
  <c r="AQ30" i="41" s="1"/>
  <c r="BA33" i="39"/>
  <c r="AP39" i="39"/>
  <c r="J39" i="39" s="1"/>
  <c r="AQ39" i="39" s="1"/>
  <c r="AP30" i="56"/>
  <c r="J30" i="56" s="1"/>
  <c r="AQ30" i="56" s="1"/>
  <c r="G27" i="56"/>
  <c r="AR36" i="56"/>
  <c r="AS36" i="56" s="1"/>
  <c r="AV36" i="56" s="1"/>
  <c r="F36" i="56" s="1"/>
  <c r="AY36" i="56" s="1"/>
  <c r="G36" i="56" s="1"/>
  <c r="AP48" i="56"/>
  <c r="J48" i="56" s="1"/>
  <c r="AQ48" i="56" s="1"/>
  <c r="I30" i="57"/>
  <c r="AP24" i="57"/>
  <c r="J24" i="57" s="1"/>
  <c r="AQ24" i="57" s="1"/>
  <c r="I21" i="57"/>
  <c r="I30" i="54"/>
  <c r="AR45" i="54"/>
  <c r="AS45" i="54" s="1"/>
  <c r="AV45" i="54" s="1"/>
  <c r="F45" i="54" s="1"/>
  <c r="AY45" i="54" s="1"/>
  <c r="G45" i="54" s="1"/>
  <c r="BA48" i="54"/>
  <c r="BF30" i="71"/>
  <c r="BH30" i="71" s="1"/>
  <c r="I42" i="71"/>
  <c r="BF27" i="71"/>
  <c r="BH27" i="71" s="1"/>
  <c r="AV24" i="71"/>
  <c r="AW24" i="71" s="1"/>
  <c r="AZ24" i="71" s="1"/>
  <c r="F24" i="71" s="1"/>
  <c r="BC24" i="71" s="1"/>
  <c r="G24" i="71" s="1"/>
  <c r="BD24" i="71" s="1"/>
  <c r="BD30" i="71"/>
  <c r="I30" i="71"/>
  <c r="I27" i="71"/>
  <c r="BF51" i="71"/>
  <c r="BH51" i="71" s="1"/>
  <c r="I33" i="68"/>
  <c r="AT18" i="68"/>
  <c r="J18" i="68" s="1"/>
  <c r="AU18" i="68" s="1"/>
  <c r="AT39" i="68"/>
  <c r="J39" i="68" s="1"/>
  <c r="AU39" i="68" s="1"/>
  <c r="AT21" i="68"/>
  <c r="J21" i="68" s="1"/>
  <c r="AU21" i="68" s="1"/>
  <c r="AT30" i="70"/>
  <c r="J30" i="70" s="1"/>
  <c r="AU30" i="70" s="1"/>
  <c r="BF48" i="70"/>
  <c r="BH48" i="70" s="1"/>
  <c r="AT30" i="69"/>
  <c r="J30" i="69" s="1"/>
  <c r="AU30" i="69" s="1"/>
  <c r="BF24" i="69"/>
  <c r="BH24" i="69" s="1"/>
  <c r="AT36" i="69"/>
  <c r="J36" i="69" s="1"/>
  <c r="AU36" i="69" s="1"/>
  <c r="AT39" i="69"/>
  <c r="J39" i="69" s="1"/>
  <c r="AU39" i="69" s="1"/>
  <c r="I24" i="69"/>
  <c r="BF27" i="69"/>
  <c r="BF21" i="69"/>
  <c r="BH21" i="69" s="1"/>
  <c r="AT18" i="69"/>
  <c r="J18" i="69" s="1"/>
  <c r="AU18" i="69" s="1"/>
  <c r="AT48" i="69"/>
  <c r="J48" i="69" s="1"/>
  <c r="AU48" i="69" s="1"/>
  <c r="AV48" i="69" s="1"/>
  <c r="AW48" i="69" s="1"/>
  <c r="AZ48" i="69" s="1"/>
  <c r="F48" i="69" s="1"/>
  <c r="BC48" i="69" s="1"/>
  <c r="G48" i="69" s="1"/>
  <c r="AT27" i="77"/>
  <c r="J27" i="77" s="1"/>
  <c r="AU27" i="77" s="1"/>
  <c r="I27" i="77" s="1"/>
  <c r="AT51" i="77"/>
  <c r="J51" i="77" s="1"/>
  <c r="AU51" i="77" s="1"/>
  <c r="I51" i="77" s="1"/>
  <c r="E30" i="22"/>
  <c r="E42" i="22"/>
  <c r="BC42" i="19"/>
  <c r="BC51" i="32"/>
  <c r="AL42" i="32"/>
  <c r="AL36" i="32"/>
  <c r="H36" i="32" s="1"/>
  <c r="AL24" i="32"/>
  <c r="H24" i="32" s="1"/>
  <c r="AL18" i="32"/>
  <c r="H18" i="32" s="1"/>
  <c r="AL42" i="36"/>
  <c r="H42" i="36" s="1"/>
  <c r="BC39" i="36"/>
  <c r="AL36" i="36"/>
  <c r="H36" i="36" s="1"/>
  <c r="AL30" i="36"/>
  <c r="H30" i="36" s="1"/>
  <c r="AL24" i="36"/>
  <c r="H24" i="36" s="1"/>
  <c r="AL42" i="34"/>
  <c r="H42" i="34" s="1"/>
  <c r="AL33" i="34"/>
  <c r="H33" i="34" s="1"/>
  <c r="AL30" i="34"/>
  <c r="H30" i="34" s="1"/>
  <c r="AL21" i="34"/>
  <c r="H21" i="34" s="1"/>
  <c r="BC39" i="33"/>
  <c r="BC30" i="30"/>
  <c r="AL30" i="29"/>
  <c r="H30" i="29" s="1"/>
  <c r="BC42" i="27"/>
  <c r="BC27" i="25"/>
  <c r="BC45" i="25"/>
  <c r="BC39" i="25"/>
  <c r="AL27" i="25"/>
  <c r="H27" i="25" s="1"/>
  <c r="BC48" i="18"/>
  <c r="BC42" i="18"/>
  <c r="AL24" i="18"/>
  <c r="H24" i="18" s="1"/>
  <c r="AL48" i="17"/>
  <c r="H48" i="17" s="1"/>
  <c r="AL45" i="17"/>
  <c r="H45" i="17" s="1"/>
  <c r="AL42" i="16"/>
  <c r="H42" i="16" s="1"/>
  <c r="AL18" i="15"/>
  <c r="H18" i="15" s="1"/>
  <c r="I18" i="62"/>
  <c r="AP42" i="62"/>
  <c r="J42" i="62" s="1"/>
  <c r="AQ42" i="62" s="1"/>
  <c r="AR42" i="62" s="1"/>
  <c r="AS42" i="62" s="1"/>
  <c r="AV42" i="62" s="1"/>
  <c r="F42" i="62" s="1"/>
  <c r="AY42" i="62" s="1"/>
  <c r="G42" i="62" s="1"/>
  <c r="BA42" i="62" s="1"/>
  <c r="AP21" i="62"/>
  <c r="J21" i="62" s="1"/>
  <c r="AQ21" i="62" s="1"/>
  <c r="G51" i="62"/>
  <c r="BA51" i="62" s="1"/>
  <c r="BB33" i="62"/>
  <c r="BD33" i="62" s="1"/>
  <c r="AP24" i="62"/>
  <c r="J24" i="62" s="1"/>
  <c r="AQ24" i="62" s="1"/>
  <c r="AP27" i="62"/>
  <c r="J27" i="62" s="1"/>
  <c r="AQ27" i="62" s="1"/>
  <c r="BA39" i="62"/>
  <c r="BB39" i="62"/>
  <c r="BD39" i="62" s="1"/>
  <c r="AP45" i="62"/>
  <c r="J45" i="62" s="1"/>
  <c r="AQ45" i="62" s="1"/>
  <c r="I30" i="60"/>
  <c r="AP48" i="60"/>
  <c r="J48" i="60" s="1"/>
  <c r="AQ48" i="60" s="1"/>
  <c r="AP42" i="60"/>
  <c r="J42" i="60" s="1"/>
  <c r="AQ42" i="60" s="1"/>
  <c r="AR42" i="60" s="1"/>
  <c r="AS42" i="60" s="1"/>
  <c r="AV42" i="60" s="1"/>
  <c r="F42" i="60" s="1"/>
  <c r="AY42" i="60" s="1"/>
  <c r="G42" i="60" s="1"/>
  <c r="AP45" i="60"/>
  <c r="J45" i="60" s="1"/>
  <c r="AQ45" i="60" s="1"/>
  <c r="AP21" i="60"/>
  <c r="J21" i="60" s="1"/>
  <c r="AQ21" i="60" s="1"/>
  <c r="AR21" i="60" s="1"/>
  <c r="AS21" i="60" s="1"/>
  <c r="AV21" i="60" s="1"/>
  <c r="F21" i="60" s="1"/>
  <c r="AY21" i="60" s="1"/>
  <c r="G21" i="60" s="1"/>
  <c r="I39" i="58"/>
  <c r="AR39" i="58"/>
  <c r="AS39" i="58" s="1"/>
  <c r="AV39" i="58" s="1"/>
  <c r="F39" i="58" s="1"/>
  <c r="AY39" i="58" s="1"/>
  <c r="G39" i="58" s="1"/>
  <c r="AX33" i="15"/>
  <c r="AX21" i="15"/>
  <c r="BC30" i="16"/>
  <c r="AL51" i="16"/>
  <c r="H51" i="16" s="1"/>
  <c r="AL36" i="16"/>
  <c r="H36" i="16" s="1"/>
  <c r="AL18" i="17"/>
  <c r="H18" i="17" s="1"/>
  <c r="AL45" i="18"/>
  <c r="H45" i="18" s="1"/>
  <c r="BC39" i="19"/>
  <c r="BC24" i="19"/>
  <c r="AP30" i="22"/>
  <c r="J30" i="22" s="1"/>
  <c r="AQ30" i="22" s="1"/>
  <c r="AR30" i="22" s="1"/>
  <c r="AS30" i="22" s="1"/>
  <c r="AV30" i="22" s="1"/>
  <c r="F30" i="22" s="1"/>
  <c r="AY30" i="22" s="1"/>
  <c r="G30" i="22" s="1"/>
  <c r="BC48" i="23"/>
  <c r="BC36" i="25"/>
  <c r="AL33" i="25"/>
  <c r="H33" i="25" s="1"/>
  <c r="AL24" i="25"/>
  <c r="H24" i="25" s="1"/>
  <c r="BC48" i="26"/>
  <c r="BC21" i="27"/>
  <c r="AL42" i="28"/>
  <c r="H42" i="28" s="1"/>
  <c r="AL30" i="28"/>
  <c r="H30" i="28" s="1"/>
  <c r="BC48" i="29"/>
  <c r="AL36" i="29"/>
  <c r="H36" i="29" s="1"/>
  <c r="AL48" i="30"/>
  <c r="AL48" i="32"/>
  <c r="BC33" i="32"/>
  <c r="AL48" i="33"/>
  <c r="H48" i="33" s="1"/>
  <c r="AL27" i="33"/>
  <c r="H27" i="33" s="1"/>
  <c r="AL36" i="34"/>
  <c r="H36" i="34" s="1"/>
  <c r="AL24" i="34"/>
  <c r="H24" i="34" s="1"/>
  <c r="AL45" i="36"/>
  <c r="H45" i="36" s="1"/>
  <c r="BH24" i="76"/>
  <c r="AT21" i="77"/>
  <c r="J21" i="77" s="1"/>
  <c r="AU21" i="77" s="1"/>
  <c r="BB42" i="62"/>
  <c r="BD42" i="62" s="1"/>
  <c r="AP36" i="48"/>
  <c r="J36" i="48" s="1"/>
  <c r="AQ36" i="48" s="1"/>
  <c r="AL51" i="25"/>
  <c r="H51" i="25" s="1"/>
  <c r="AL51" i="28"/>
  <c r="H51" i="28" s="1"/>
  <c r="AL39" i="28"/>
  <c r="H39" i="28" s="1"/>
  <c r="AL27" i="28"/>
  <c r="H27" i="28" s="1"/>
  <c r="BC45" i="29"/>
  <c r="AL33" i="29"/>
  <c r="H33" i="29" s="1"/>
  <c r="BC24" i="29"/>
  <c r="AL42" i="30"/>
  <c r="AL30" i="30"/>
  <c r="H30" i="30" s="1"/>
  <c r="AL18" i="30"/>
  <c r="H18" i="30" s="1"/>
  <c r="AX36" i="36"/>
  <c r="AX33" i="36"/>
  <c r="AX30" i="36"/>
  <c r="AX27" i="36"/>
  <c r="AX24" i="36"/>
  <c r="AX21" i="36"/>
  <c r="AX18" i="36"/>
  <c r="BB51" i="37"/>
  <c r="BB48" i="37"/>
  <c r="BB45" i="37"/>
  <c r="BB42" i="37"/>
  <c r="BB39" i="37"/>
  <c r="BB36" i="37"/>
  <c r="BB33" i="37"/>
  <c r="BB30" i="37"/>
  <c r="BB27" i="37"/>
  <c r="AP27" i="37"/>
  <c r="H27" i="37" s="1"/>
  <c r="BB24" i="37"/>
  <c r="BB21" i="37"/>
  <c r="AP21" i="37"/>
  <c r="H21" i="37" s="1"/>
  <c r="BB18" i="37"/>
  <c r="BB36" i="63"/>
  <c r="BD36" i="63" s="1"/>
  <c r="BH45" i="70"/>
  <c r="I24" i="77"/>
  <c r="BD42" i="54"/>
  <c r="BF30" i="74"/>
  <c r="BH30" i="74" s="1"/>
  <c r="AP21" i="59"/>
  <c r="J21" i="59" s="1"/>
  <c r="AQ21" i="59" s="1"/>
  <c r="AP33" i="47"/>
  <c r="J33" i="47" s="1"/>
  <c r="AQ33" i="47" s="1"/>
  <c r="BC51" i="16"/>
  <c r="AX39" i="16"/>
  <c r="BC18" i="16"/>
  <c r="AX45" i="17"/>
  <c r="AX36" i="17"/>
  <c r="AX24" i="17"/>
  <c r="AX48" i="18"/>
  <c r="BC33" i="18"/>
  <c r="AX45" i="19"/>
  <c r="AX42" i="20"/>
  <c r="BC39" i="23"/>
  <c r="AX51" i="26"/>
  <c r="BC39" i="26"/>
  <c r="AX36" i="26"/>
  <c r="BC21" i="29"/>
  <c r="AX48" i="31"/>
  <c r="AX45" i="31"/>
  <c r="AX42" i="31"/>
  <c r="AX24" i="31"/>
  <c r="AX21" i="31"/>
  <c r="AX18" i="31"/>
  <c r="BC48" i="32"/>
  <c r="AX33" i="32"/>
  <c r="BC30" i="32"/>
  <c r="AX21" i="32"/>
  <c r="AX51" i="33"/>
  <c r="BC42" i="33"/>
  <c r="AX39" i="33"/>
  <c r="AX30" i="33"/>
  <c r="AX18" i="33"/>
  <c r="AX42" i="34"/>
  <c r="AX30" i="34"/>
  <c r="AX18" i="34"/>
  <c r="AX39" i="35"/>
  <c r="AX27" i="35"/>
  <c r="AP45" i="36"/>
  <c r="J45" i="36" s="1"/>
  <c r="AQ45" i="36" s="1"/>
  <c r="BG48" i="38"/>
  <c r="AV30" i="77"/>
  <c r="AW30" i="77" s="1"/>
  <c r="AZ30" i="77" s="1"/>
  <c r="F30" i="77" s="1"/>
  <c r="BC30" i="77" s="1"/>
  <c r="G30" i="77" s="1"/>
  <c r="BE30" i="77" s="1"/>
  <c r="AP24" i="39"/>
  <c r="J24" i="39" s="1"/>
  <c r="AQ24" i="39" s="1"/>
  <c r="AT36" i="73"/>
  <c r="J36" i="73" s="1"/>
  <c r="AU36" i="73" s="1"/>
  <c r="AV36" i="73" s="1"/>
  <c r="AW36" i="73" s="1"/>
  <c r="AZ36" i="73" s="1"/>
  <c r="F36" i="73" s="1"/>
  <c r="AP36" i="59"/>
  <c r="J36" i="59" s="1"/>
  <c r="AQ36" i="59" s="1"/>
  <c r="AX51" i="14"/>
  <c r="AX39" i="14"/>
  <c r="AX27" i="14"/>
  <c r="AX45" i="15"/>
  <c r="AX27" i="16"/>
  <c r="AX51" i="17"/>
  <c r="AX30" i="18"/>
  <c r="AX21" i="18"/>
  <c r="BC51" i="19"/>
  <c r="AX42" i="19"/>
  <c r="AX27" i="19"/>
  <c r="AX45" i="20"/>
  <c r="AX48" i="14"/>
  <c r="AL48" i="14"/>
  <c r="H48" i="14" s="1"/>
  <c r="AX42" i="14"/>
  <c r="AX30" i="14"/>
  <c r="AX18" i="14"/>
  <c r="AL18" i="14"/>
  <c r="H18" i="14" s="1"/>
  <c r="AX48" i="15"/>
  <c r="AX36" i="15"/>
  <c r="AX24" i="15"/>
  <c r="AP18" i="15"/>
  <c r="J18" i="15" s="1"/>
  <c r="AQ18" i="15" s="1"/>
  <c r="I18" i="15" s="1"/>
  <c r="AL39" i="16"/>
  <c r="H39" i="16" s="1"/>
  <c r="AP48" i="17"/>
  <c r="J48" i="17" s="1"/>
  <c r="AQ48" i="17" s="1"/>
  <c r="AR48" i="17" s="1"/>
  <c r="AS48" i="17" s="1"/>
  <c r="AV48" i="17" s="1"/>
  <c r="F48" i="17" s="1"/>
  <c r="AY48" i="17" s="1"/>
  <c r="G48" i="17" s="1"/>
  <c r="AX39" i="17"/>
  <c r="AX27" i="17"/>
  <c r="AP51" i="18"/>
  <c r="J51" i="18" s="1"/>
  <c r="AQ51" i="18" s="1"/>
  <c r="AL48" i="18"/>
  <c r="H48" i="18" s="1"/>
  <c r="AL30" i="18"/>
  <c r="H30" i="18" s="1"/>
  <c r="AL21" i="18"/>
  <c r="H21" i="18" s="1"/>
  <c r="BC45" i="19"/>
  <c r="BC27" i="19"/>
  <c r="E48" i="22"/>
  <c r="AP21" i="22"/>
  <c r="J21" i="22" s="1"/>
  <c r="AQ21" i="22" s="1"/>
  <c r="AR21" i="22" s="1"/>
  <c r="AS21" i="22" s="1"/>
  <c r="AV21" i="22" s="1"/>
  <c r="F21" i="22" s="1"/>
  <c r="AY21" i="22" s="1"/>
  <c r="BC51" i="23"/>
  <c r="BC36" i="23"/>
  <c r="BC51" i="25"/>
  <c r="AL39" i="25"/>
  <c r="BC30" i="25"/>
  <c r="BC51" i="26"/>
  <c r="BC36" i="27"/>
  <c r="BC24" i="27"/>
  <c r="AL39" i="29"/>
  <c r="H39" i="29" s="1"/>
  <c r="BC30" i="29"/>
  <c r="AL18" i="29"/>
  <c r="H18" i="29" s="1"/>
  <c r="BC42" i="30"/>
  <c r="AL36" i="30"/>
  <c r="H36" i="30" s="1"/>
  <c r="BC24" i="30"/>
  <c r="AL21" i="30"/>
  <c r="H21" i="30" s="1"/>
  <c r="BC18" i="30"/>
  <c r="BC42" i="32"/>
  <c r="AL33" i="32"/>
  <c r="H33" i="32" s="1"/>
  <c r="BC27" i="32"/>
  <c r="AL21" i="32"/>
  <c r="H21" i="32" s="1"/>
  <c r="AL51" i="33"/>
  <c r="H51" i="33" s="1"/>
  <c r="BC45" i="33"/>
  <c r="AP33" i="33"/>
  <c r="J33" i="33" s="1"/>
  <c r="AQ33" i="33" s="1"/>
  <c r="AR33" i="33" s="1"/>
  <c r="AS33" i="33" s="1"/>
  <c r="AV33" i="33" s="1"/>
  <c r="F33" i="33" s="1"/>
  <c r="AY33" i="33" s="1"/>
  <c r="G33" i="33" s="1"/>
  <c r="AL30" i="33"/>
  <c r="H30" i="33" s="1"/>
  <c r="AL18" i="33"/>
  <c r="H18" i="33" s="1"/>
  <c r="AX51" i="34"/>
  <c r="AL51" i="34"/>
  <c r="H51" i="34" s="1"/>
  <c r="AX45" i="34"/>
  <c r="AX39" i="34"/>
  <c r="AL39" i="34"/>
  <c r="H39" i="34" s="1"/>
  <c r="AP33" i="34"/>
  <c r="J33" i="34" s="1"/>
  <c r="AQ33" i="34" s="1"/>
  <c r="AX27" i="34"/>
  <c r="AL27" i="34"/>
  <c r="H27" i="34" s="1"/>
  <c r="AP21" i="34"/>
  <c r="J21" i="34" s="1"/>
  <c r="AQ21" i="34" s="1"/>
  <c r="AX48" i="35"/>
  <c r="AL48" i="35"/>
  <c r="H48" i="35" s="1"/>
  <c r="AX42" i="35"/>
  <c r="AX30" i="35"/>
  <c r="AX18" i="35"/>
  <c r="AL18" i="35"/>
  <c r="H18" i="35" s="1"/>
  <c r="AX51" i="36"/>
  <c r="AL51" i="36"/>
  <c r="H51" i="36" s="1"/>
  <c r="AX48" i="36"/>
  <c r="AL48" i="36"/>
  <c r="H48" i="36" s="1"/>
  <c r="BB39" i="48"/>
  <c r="BB18" i="53"/>
  <c r="BD18" i="53" s="1"/>
  <c r="BE45" i="70"/>
  <c r="BF45" i="71"/>
  <c r="BH45" i="71" s="1"/>
  <c r="BF42" i="68"/>
  <c r="BH42" i="68" s="1"/>
  <c r="AT27" i="68"/>
  <c r="J27" i="68" s="1"/>
  <c r="AU27" i="68" s="1"/>
  <c r="AP27" i="54"/>
  <c r="J27" i="54" s="1"/>
  <c r="AQ27" i="54" s="1"/>
  <c r="AP27" i="57"/>
  <c r="J27" i="57" s="1"/>
  <c r="AQ27" i="57" s="1"/>
  <c r="AP48" i="41"/>
  <c r="J48" i="41" s="1"/>
  <c r="AQ48" i="41" s="1"/>
  <c r="AT42" i="73"/>
  <c r="J42" i="73" s="1"/>
  <c r="AU42" i="73" s="1"/>
  <c r="I42" i="73" s="1"/>
  <c r="AP27" i="60"/>
  <c r="J27" i="60" s="1"/>
  <c r="AQ27" i="60" s="1"/>
  <c r="AP21" i="47"/>
  <c r="J21" i="47" s="1"/>
  <c r="AQ21" i="47" s="1"/>
  <c r="AP45" i="48"/>
  <c r="J45" i="48" s="1"/>
  <c r="AQ45" i="48" s="1"/>
  <c r="I45" i="48" s="1"/>
  <c r="AT33" i="69"/>
  <c r="J33" i="69" s="1"/>
  <c r="AU33" i="69" s="1"/>
  <c r="BB48" i="51"/>
  <c r="BD48" i="51" s="1"/>
  <c r="BD39" i="48"/>
  <c r="AP42" i="48"/>
  <c r="J42" i="48" s="1"/>
  <c r="AQ42" i="48" s="1"/>
  <c r="AP51" i="48"/>
  <c r="J51" i="48" s="1"/>
  <c r="AQ51" i="48" s="1"/>
  <c r="AR27" i="47"/>
  <c r="AS27" i="47" s="1"/>
  <c r="AV27" i="47" s="1"/>
  <c r="F27" i="47" s="1"/>
  <c r="AY27" i="47" s="1"/>
  <c r="G27" i="47" s="1"/>
  <c r="BA27" i="47" s="1"/>
  <c r="AR24" i="47"/>
  <c r="AS24" i="47" s="1"/>
  <c r="AV24" i="47" s="1"/>
  <c r="F24" i="47" s="1"/>
  <c r="AY24" i="47" s="1"/>
  <c r="G24" i="47" s="1"/>
  <c r="AR36" i="47"/>
  <c r="AS36" i="47" s="1"/>
  <c r="AV36" i="47" s="1"/>
  <c r="F36" i="47" s="1"/>
  <c r="AY36" i="47" s="1"/>
  <c r="G36" i="47" s="1"/>
  <c r="BA36" i="47" s="1"/>
  <c r="AP51" i="47"/>
  <c r="J51" i="47" s="1"/>
  <c r="AQ51" i="47" s="1"/>
  <c r="AP39" i="47"/>
  <c r="J39" i="47" s="1"/>
  <c r="AQ39" i="47" s="1"/>
  <c r="AR51" i="63"/>
  <c r="AS51" i="63" s="1"/>
  <c r="AV51" i="63" s="1"/>
  <c r="F51" i="63" s="1"/>
  <c r="AY51" i="63" s="1"/>
  <c r="G51" i="63" s="1"/>
  <c r="AR33" i="63"/>
  <c r="AS33" i="63" s="1"/>
  <c r="AV33" i="63" s="1"/>
  <c r="F33" i="63" s="1"/>
  <c r="AR42" i="63"/>
  <c r="AS42" i="63" s="1"/>
  <c r="AV42" i="63" s="1"/>
  <c r="F42" i="63" s="1"/>
  <c r="AY42" i="63" s="1"/>
  <c r="G42" i="63" s="1"/>
  <c r="BA42" i="63" s="1"/>
  <c r="AP21" i="63"/>
  <c r="J21" i="63" s="1"/>
  <c r="AQ21" i="63" s="1"/>
  <c r="AP27" i="63"/>
  <c r="J27" i="63" s="1"/>
  <c r="AQ27" i="63" s="1"/>
  <c r="AP18" i="63"/>
  <c r="J18" i="63" s="1"/>
  <c r="AQ18" i="63" s="1"/>
  <c r="I42" i="62"/>
  <c r="I39" i="62"/>
  <c r="I36" i="62"/>
  <c r="AP30" i="62"/>
  <c r="J30" i="62" s="1"/>
  <c r="AQ30" i="62" s="1"/>
  <c r="BD24" i="61"/>
  <c r="BD36" i="61"/>
  <c r="I33" i="61"/>
  <c r="AZ33" i="61"/>
  <c r="AR51" i="61"/>
  <c r="AS51" i="61" s="1"/>
  <c r="AV51" i="61" s="1"/>
  <c r="F51" i="61" s="1"/>
  <c r="AY51" i="61" s="1"/>
  <c r="G51" i="61" s="1"/>
  <c r="BA51" i="61" s="1"/>
  <c r="AP27" i="61"/>
  <c r="J27" i="61" s="1"/>
  <c r="AQ27" i="61" s="1"/>
  <c r="AP30" i="61"/>
  <c r="J30" i="61" s="1"/>
  <c r="AQ30" i="61" s="1"/>
  <c r="AP21" i="61"/>
  <c r="J21" i="61" s="1"/>
  <c r="AQ21" i="61" s="1"/>
  <c r="BB42" i="60"/>
  <c r="BD42" i="60" s="1"/>
  <c r="I42" i="60"/>
  <c r="AR51" i="60"/>
  <c r="AS51" i="60" s="1"/>
  <c r="AV51" i="60" s="1"/>
  <c r="F51" i="60" s="1"/>
  <c r="AY51" i="60" s="1"/>
  <c r="G51" i="60" s="1"/>
  <c r="BA51" i="60" s="1"/>
  <c r="AP33" i="60"/>
  <c r="J33" i="60" s="1"/>
  <c r="AQ33" i="60" s="1"/>
  <c r="AP39" i="60"/>
  <c r="J39" i="60" s="1"/>
  <c r="AQ39" i="60" s="1"/>
  <c r="AP18" i="60"/>
  <c r="J18" i="60" s="1"/>
  <c r="AQ18" i="60" s="1"/>
  <c r="AP33" i="58"/>
  <c r="J33" i="58" s="1"/>
  <c r="AQ33" i="58" s="1"/>
  <c r="AR45" i="58"/>
  <c r="AS45" i="58" s="1"/>
  <c r="AV45" i="58" s="1"/>
  <c r="F45" i="58" s="1"/>
  <c r="AY45" i="58" s="1"/>
  <c r="G45" i="58" s="1"/>
  <c r="BB36" i="58"/>
  <c r="BD36" i="58" s="1"/>
  <c r="BB18" i="58"/>
  <c r="BD18" i="58" s="1"/>
  <c r="AR42" i="59"/>
  <c r="AS42" i="59" s="1"/>
  <c r="AV42" i="59" s="1"/>
  <c r="F42" i="59" s="1"/>
  <c r="AY42" i="59" s="1"/>
  <c r="G42" i="59" s="1"/>
  <c r="I42" i="59"/>
  <c r="BB42" i="59"/>
  <c r="BD42" i="59" s="1"/>
  <c r="BB45" i="59"/>
  <c r="BD45" i="59" s="1"/>
  <c r="BB48" i="59"/>
  <c r="BD48" i="59" s="1"/>
  <c r="BF33" i="76"/>
  <c r="BH33" i="76" s="1"/>
  <c r="BF48" i="76"/>
  <c r="BH48" i="76" s="1"/>
  <c r="AT18" i="76"/>
  <c r="J18" i="76" s="1"/>
  <c r="AU18" i="76" s="1"/>
  <c r="BH24" i="75"/>
  <c r="BF36" i="75"/>
  <c r="BH36" i="75" s="1"/>
  <c r="BD36" i="75"/>
  <c r="BH27" i="75"/>
  <c r="I36" i="75"/>
  <c r="BF45" i="75"/>
  <c r="BH45" i="75" s="1"/>
  <c r="AT51" i="75"/>
  <c r="J51" i="75" s="1"/>
  <c r="AU51" i="75" s="1"/>
  <c r="AT18" i="75"/>
  <c r="J18" i="75" s="1"/>
  <c r="AU18" i="75" s="1"/>
  <c r="AT27" i="74"/>
  <c r="J27" i="74" s="1"/>
  <c r="AU27" i="74" s="1"/>
  <c r="BF48" i="74"/>
  <c r="BH48" i="74" s="1"/>
  <c r="BF24" i="74"/>
  <c r="BH24" i="74" s="1"/>
  <c r="BF36" i="74"/>
  <c r="BH36" i="74" s="1"/>
  <c r="AT39" i="74"/>
  <c r="J39" i="74" s="1"/>
  <c r="AU39" i="74" s="1"/>
  <c r="AT51" i="74"/>
  <c r="J51" i="74" s="1"/>
  <c r="AU51" i="74" s="1"/>
  <c r="BC36" i="73"/>
  <c r="G36" i="73" s="1"/>
  <c r="BE36" i="73" s="1"/>
  <c r="BF36" i="73"/>
  <c r="BH36" i="73" s="1"/>
  <c r="BC21" i="73"/>
  <c r="G21" i="73" s="1"/>
  <c r="BE21" i="73" s="1"/>
  <c r="BF21" i="73"/>
  <c r="BH21" i="73" s="1"/>
  <c r="I36" i="73"/>
  <c r="I21" i="73"/>
  <c r="I33" i="73"/>
  <c r="AV45" i="73"/>
  <c r="AW45" i="73" s="1"/>
  <c r="AZ45" i="73" s="1"/>
  <c r="F45" i="73" s="1"/>
  <c r="BC45" i="73" s="1"/>
  <c r="G45" i="73" s="1"/>
  <c r="AV42" i="73"/>
  <c r="AW42" i="73" s="1"/>
  <c r="AZ42" i="73" s="1"/>
  <c r="F42" i="73" s="1"/>
  <c r="BC42" i="73" s="1"/>
  <c r="G42" i="73" s="1"/>
  <c r="BE42" i="73" s="1"/>
  <c r="AT48" i="73"/>
  <c r="J48" i="73" s="1"/>
  <c r="AU48" i="73" s="1"/>
  <c r="AT24" i="73"/>
  <c r="J24" i="73" s="1"/>
  <c r="AU24" i="73" s="1"/>
  <c r="AT30" i="73"/>
  <c r="J30" i="73" s="1"/>
  <c r="AU30" i="73" s="1"/>
  <c r="BF18" i="73"/>
  <c r="BH18" i="73"/>
  <c r="AT36" i="72"/>
  <c r="J36" i="72" s="1"/>
  <c r="AU36" i="72" s="1"/>
  <c r="BF42" i="72"/>
  <c r="BH42" i="72" s="1"/>
  <c r="AV21" i="72"/>
  <c r="AW21" i="72" s="1"/>
  <c r="AZ21" i="72" s="1"/>
  <c r="F21" i="72" s="1"/>
  <c r="BC21" i="72" s="1"/>
  <c r="G21" i="72" s="1"/>
  <c r="BE21" i="72" s="1"/>
  <c r="BF24" i="72"/>
  <c r="BH24" i="72" s="1"/>
  <c r="BD42" i="72"/>
  <c r="AT30" i="72"/>
  <c r="J30" i="72" s="1"/>
  <c r="AU30" i="72" s="1"/>
  <c r="I42" i="72"/>
  <c r="BF39" i="72"/>
  <c r="BH39" i="72" s="1"/>
  <c r="AT51" i="72"/>
  <c r="J51" i="72" s="1"/>
  <c r="AU51" i="72" s="1"/>
  <c r="AT33" i="72"/>
  <c r="J33" i="72" s="1"/>
  <c r="AU33" i="72" s="1"/>
  <c r="AP33" i="41"/>
  <c r="J33" i="41" s="1"/>
  <c r="AQ33" i="41" s="1"/>
  <c r="I51" i="41"/>
  <c r="BB24" i="41"/>
  <c r="BD24" i="41" s="1"/>
  <c r="AP21" i="41"/>
  <c r="J21" i="41" s="1"/>
  <c r="AQ21" i="41" s="1"/>
  <c r="AR36" i="41"/>
  <c r="AS36" i="41" s="1"/>
  <c r="AV36" i="41" s="1"/>
  <c r="F36" i="41" s="1"/>
  <c r="AY36" i="41" s="1"/>
  <c r="G36" i="41" s="1"/>
  <c r="AP39" i="41"/>
  <c r="J39" i="41" s="1"/>
  <c r="AQ39" i="41" s="1"/>
  <c r="AP27" i="41"/>
  <c r="J27" i="41" s="1"/>
  <c r="AQ27" i="41" s="1"/>
  <c r="AZ30" i="39"/>
  <c r="AP42" i="39"/>
  <c r="J42" i="39" s="1"/>
  <c r="AQ42" i="39" s="1"/>
  <c r="BB30" i="39"/>
  <c r="BD30" i="39" s="1"/>
  <c r="AP45" i="39"/>
  <c r="J45" i="39" s="1"/>
  <c r="AQ45" i="39" s="1"/>
  <c r="I30" i="39"/>
  <c r="AP21" i="39"/>
  <c r="J21" i="39" s="1"/>
  <c r="AQ21" i="39" s="1"/>
  <c r="AP48" i="39"/>
  <c r="J48" i="39" s="1"/>
  <c r="AQ48" i="39" s="1"/>
  <c r="BD45" i="56"/>
  <c r="BB24" i="56"/>
  <c r="BD24" i="56" s="1"/>
  <c r="BB33" i="56"/>
  <c r="BD33" i="56" s="1"/>
  <c r="AP18" i="56"/>
  <c r="J18" i="56" s="1"/>
  <c r="AQ18" i="56" s="1"/>
  <c r="AR39" i="57"/>
  <c r="AS39" i="57" s="1"/>
  <c r="AV39" i="57" s="1"/>
  <c r="F39" i="57" s="1"/>
  <c r="AY39" i="57" s="1"/>
  <c r="G39" i="57" s="1"/>
  <c r="AZ39" i="57" s="1"/>
  <c r="AP45" i="57"/>
  <c r="J45" i="57" s="1"/>
  <c r="AQ45" i="57" s="1"/>
  <c r="AP33" i="57"/>
  <c r="J33" i="57" s="1"/>
  <c r="AQ33" i="57" s="1"/>
  <c r="AP51" i="57"/>
  <c r="J51" i="57" s="1"/>
  <c r="AQ51" i="57" s="1"/>
  <c r="AY36" i="54"/>
  <c r="G36" i="54" s="1"/>
  <c r="BB36" i="54"/>
  <c r="BD36" i="54" s="1"/>
  <c r="BB48" i="54"/>
  <c r="BD48" i="54" s="1"/>
  <c r="BA51" i="54"/>
  <c r="AP21" i="54"/>
  <c r="J21" i="54" s="1"/>
  <c r="AQ21" i="54" s="1"/>
  <c r="BB51" i="54"/>
  <c r="BD51" i="54" s="1"/>
  <c r="I48" i="54"/>
  <c r="AP33" i="54"/>
  <c r="J33" i="54" s="1"/>
  <c r="AQ33" i="54" s="1"/>
  <c r="AP39" i="54"/>
  <c r="J39" i="54" s="1"/>
  <c r="AQ39" i="54" s="1"/>
  <c r="AP30" i="53"/>
  <c r="J30" i="53" s="1"/>
  <c r="AQ30" i="53" s="1"/>
  <c r="AR21" i="53"/>
  <c r="AS21" i="53" s="1"/>
  <c r="AV21" i="53" s="1"/>
  <c r="F21" i="53" s="1"/>
  <c r="AY21" i="53" s="1"/>
  <c r="G21" i="53" s="1"/>
  <c r="BA21" i="53" s="1"/>
  <c r="I51" i="53"/>
  <c r="AP42" i="53"/>
  <c r="J42" i="53" s="1"/>
  <c r="AQ42" i="53" s="1"/>
  <c r="AP45" i="53"/>
  <c r="J45" i="53" s="1"/>
  <c r="AQ45" i="53" s="1"/>
  <c r="AV36" i="71"/>
  <c r="AW36" i="71" s="1"/>
  <c r="AZ36" i="71" s="1"/>
  <c r="F36" i="71" s="1"/>
  <c r="BC36" i="71" s="1"/>
  <c r="G36" i="71" s="1"/>
  <c r="BE36" i="71" s="1"/>
  <c r="AV33" i="71"/>
  <c r="AW33" i="71" s="1"/>
  <c r="AZ33" i="71" s="1"/>
  <c r="F33" i="71" s="1"/>
  <c r="BC33" i="71" s="1"/>
  <c r="G33" i="71" s="1"/>
  <c r="AT30" i="68"/>
  <c r="J30" i="68" s="1"/>
  <c r="AU30" i="68" s="1"/>
  <c r="BF36" i="68"/>
  <c r="BH36" i="68" s="1"/>
  <c r="BD33" i="68"/>
  <c r="I36" i="68"/>
  <c r="BH48" i="68"/>
  <c r="BF33" i="68"/>
  <c r="BH33" i="68" s="1"/>
  <c r="AT51" i="68"/>
  <c r="J51" i="68" s="1"/>
  <c r="AU51" i="68" s="1"/>
  <c r="I45" i="70"/>
  <c r="BF39" i="70"/>
  <c r="BH39" i="70" s="1"/>
  <c r="AV21" i="70"/>
  <c r="AW21" i="70" s="1"/>
  <c r="AZ21" i="70" s="1"/>
  <c r="F21" i="70" s="1"/>
  <c r="BC21" i="70" s="1"/>
  <c r="G21" i="70" s="1"/>
  <c r="BD21" i="70" s="1"/>
  <c r="AV33" i="70"/>
  <c r="AW33" i="70" s="1"/>
  <c r="AZ33" i="70" s="1"/>
  <c r="F33" i="70" s="1"/>
  <c r="BC33" i="70" s="1"/>
  <c r="G33" i="70" s="1"/>
  <c r="BE33" i="70" s="1"/>
  <c r="AT24" i="70"/>
  <c r="J24" i="70" s="1"/>
  <c r="AU24" i="70" s="1"/>
  <c r="BF51" i="70"/>
  <c r="AT42" i="70"/>
  <c r="J42" i="70" s="1"/>
  <c r="AU42" i="70" s="1"/>
  <c r="AT36" i="70"/>
  <c r="J36" i="70" s="1"/>
  <c r="AU36" i="70" s="1"/>
  <c r="I21" i="69"/>
  <c r="I48" i="69"/>
  <c r="BF45" i="69"/>
  <c r="BH45" i="69" s="1"/>
  <c r="BD21" i="69"/>
  <c r="I45" i="69"/>
  <c r="AT42" i="69"/>
  <c r="J42" i="69" s="1"/>
  <c r="AU42" i="69" s="1"/>
  <c r="BC24" i="77"/>
  <c r="G24" i="77" s="1"/>
  <c r="BE24" i="77" s="1"/>
  <c r="BF24" i="77"/>
  <c r="BH24" i="77" s="1"/>
  <c r="AV42" i="77"/>
  <c r="AW42" i="77" s="1"/>
  <c r="AZ42" i="77" s="1"/>
  <c r="F42" i="77" s="1"/>
  <c r="BC42" i="77" s="1"/>
  <c r="G42" i="77" s="1"/>
  <c r="BE42" i="77" s="1"/>
  <c r="AV27" i="77"/>
  <c r="AW27" i="77" s="1"/>
  <c r="AZ27" i="77" s="1"/>
  <c r="F27" i="77" s="1"/>
  <c r="BC27" i="77" s="1"/>
  <c r="G27" i="77" s="1"/>
  <c r="BD27" i="77" s="1"/>
  <c r="AV51" i="77"/>
  <c r="AW51" i="77" s="1"/>
  <c r="AZ51" i="77" s="1"/>
  <c r="F51" i="77" s="1"/>
  <c r="BC51" i="77" s="1"/>
  <c r="G51" i="77" s="1"/>
  <c r="BD51" i="77" s="1"/>
  <c r="BF30" i="77"/>
  <c r="BH30" i="77" s="1"/>
  <c r="BF42" i="77"/>
  <c r="BH42" i="77" s="1"/>
  <c r="AT36" i="77"/>
  <c r="J36" i="77" s="1"/>
  <c r="AU36" i="77" s="1"/>
  <c r="BF39" i="77"/>
  <c r="BH39" i="77" s="1"/>
  <c r="AT33" i="77"/>
  <c r="J33" i="77" s="1"/>
  <c r="AU33" i="77" s="1"/>
  <c r="AT48" i="77"/>
  <c r="J48" i="77" s="1"/>
  <c r="AU48" i="77" s="1"/>
  <c r="AT45" i="77"/>
  <c r="J45" i="77" s="1"/>
  <c r="AU45" i="77" s="1"/>
  <c r="AT18" i="77"/>
  <c r="J18" i="77" s="1"/>
  <c r="AU18" i="77" s="1"/>
  <c r="BE27" i="77"/>
  <c r="BF27" i="77"/>
  <c r="BH27" i="77" s="1"/>
  <c r="BE51" i="77"/>
  <c r="BD30" i="77"/>
  <c r="BE39" i="77"/>
  <c r="BD39" i="77"/>
  <c r="BE42" i="76"/>
  <c r="BD42" i="76"/>
  <c r="BE39" i="76"/>
  <c r="BD39" i="76"/>
  <c r="BE36" i="76"/>
  <c r="BD36" i="76"/>
  <c r="BF42" i="76"/>
  <c r="BH42" i="76" s="1"/>
  <c r="BE33" i="76"/>
  <c r="BD33" i="76"/>
  <c r="BF39" i="76"/>
  <c r="BH39" i="76" s="1"/>
  <c r="BF30" i="76"/>
  <c r="BH30" i="76" s="1"/>
  <c r="BF36" i="76"/>
  <c r="BH36" i="76" s="1"/>
  <c r="BE24" i="76"/>
  <c r="BD24" i="76"/>
  <c r="BE30" i="76"/>
  <c r="BD30" i="76"/>
  <c r="BE48" i="76"/>
  <c r="BD48" i="76"/>
  <c r="BE45" i="75"/>
  <c r="BD45" i="75"/>
  <c r="BF42" i="75"/>
  <c r="BH42" i="75" s="1"/>
  <c r="I48" i="75"/>
  <c r="AV48" i="75"/>
  <c r="AW48" i="75" s="1"/>
  <c r="AZ48" i="75" s="1"/>
  <c r="F48" i="75" s="1"/>
  <c r="BC48" i="75" s="1"/>
  <c r="G48" i="75" s="1"/>
  <c r="BE27" i="75"/>
  <c r="BD27" i="75"/>
  <c r="BE39" i="75"/>
  <c r="BD39" i="75"/>
  <c r="BF39" i="75"/>
  <c r="BH39" i="75" s="1"/>
  <c r="BE42" i="75"/>
  <c r="BD42" i="75"/>
  <c r="BE33" i="74"/>
  <c r="BD33" i="74"/>
  <c r="BF33" i="74"/>
  <c r="BH33" i="74" s="1"/>
  <c r="BE45" i="74"/>
  <c r="BD45" i="74"/>
  <c r="BE48" i="74"/>
  <c r="BD48" i="74"/>
  <c r="BF45" i="74"/>
  <c r="BH45" i="74" s="1"/>
  <c r="BE24" i="74"/>
  <c r="BD24" i="74"/>
  <c r="BE18" i="74"/>
  <c r="BD18" i="74"/>
  <c r="BE30" i="74"/>
  <c r="BD30" i="74"/>
  <c r="BE36" i="74"/>
  <c r="BD36" i="74"/>
  <c r="BF18" i="74"/>
  <c r="BH18" i="74" s="1"/>
  <c r="BE27" i="73"/>
  <c r="BD27" i="73"/>
  <c r="BE51" i="73"/>
  <c r="BD51" i="73"/>
  <c r="BD21" i="73"/>
  <c r="BE39" i="73"/>
  <c r="BD39" i="73"/>
  <c r="BE45" i="73"/>
  <c r="BD45" i="73"/>
  <c r="BE33" i="73"/>
  <c r="BD33" i="73"/>
  <c r="BF39" i="73"/>
  <c r="BH39" i="73" s="1"/>
  <c r="BD42" i="73"/>
  <c r="BF27" i="73"/>
  <c r="BH27" i="73" s="1"/>
  <c r="BF33" i="73"/>
  <c r="BH33" i="73" s="1"/>
  <c r="BF51" i="73"/>
  <c r="BH51" i="73" s="1"/>
  <c r="BE18" i="73"/>
  <c r="BD18" i="73"/>
  <c r="BE24" i="72"/>
  <c r="BD24" i="72"/>
  <c r="BF18" i="72"/>
  <c r="BH18" i="72" s="1"/>
  <c r="BE48" i="72"/>
  <c r="BD48" i="72"/>
  <c r="BH45" i="72"/>
  <c r="BE18" i="72"/>
  <c r="BD18" i="72"/>
  <c r="BF48" i="72"/>
  <c r="BH48" i="72" s="1"/>
  <c r="BE45" i="71"/>
  <c r="BD45" i="71"/>
  <c r="BE21" i="71"/>
  <c r="BD21" i="71"/>
  <c r="H18" i="71"/>
  <c r="BE48" i="71"/>
  <c r="BD48" i="71"/>
  <c r="BE33" i="71"/>
  <c r="BD33" i="71"/>
  <c r="BF21" i="71"/>
  <c r="BH21" i="71" s="1"/>
  <c r="BF33" i="71"/>
  <c r="BH33" i="71" s="1"/>
  <c r="AT18" i="71"/>
  <c r="J18" i="71" s="1"/>
  <c r="AU18" i="71" s="1"/>
  <c r="BH39" i="71"/>
  <c r="BE48" i="70"/>
  <c r="BD48" i="70"/>
  <c r="BE27" i="70"/>
  <c r="BD27" i="70"/>
  <c r="BH51" i="70"/>
  <c r="BE21" i="70"/>
  <c r="BF27" i="70"/>
  <c r="BH27" i="70" s="1"/>
  <c r="H18" i="70"/>
  <c r="AT18" i="70"/>
  <c r="J18" i="70" s="1"/>
  <c r="AU18" i="70" s="1"/>
  <c r="BE39" i="70"/>
  <c r="BD39" i="70"/>
  <c r="BF51" i="69"/>
  <c r="BH51" i="69" s="1"/>
  <c r="BE48" i="69"/>
  <c r="BD48" i="69"/>
  <c r="BF48" i="69"/>
  <c r="BH48" i="69" s="1"/>
  <c r="BE51" i="69"/>
  <c r="BD51" i="69"/>
  <c r="BH27" i="69"/>
  <c r="BE42" i="68"/>
  <c r="BD42" i="68"/>
  <c r="I51" i="67"/>
  <c r="AV51" i="67"/>
  <c r="AW51" i="67" s="1"/>
  <c r="AZ51" i="67" s="1"/>
  <c r="F51" i="67" s="1"/>
  <c r="BC51" i="67" s="1"/>
  <c r="G51" i="67" s="1"/>
  <c r="H27" i="67"/>
  <c r="I30" i="67"/>
  <c r="AV30" i="67"/>
  <c r="AW30" i="67" s="1"/>
  <c r="AZ30" i="67" s="1"/>
  <c r="F30" i="67" s="1"/>
  <c r="BC30" i="67" s="1"/>
  <c r="G30" i="67" s="1"/>
  <c r="H18" i="67"/>
  <c r="H30" i="67"/>
  <c r="H42" i="67"/>
  <c r="I45" i="67"/>
  <c r="AV45" i="67"/>
  <c r="AW45" i="67" s="1"/>
  <c r="AZ45" i="67" s="1"/>
  <c r="F45" i="67" s="1"/>
  <c r="BC45" i="67" s="1"/>
  <c r="G45" i="67" s="1"/>
  <c r="H21" i="67"/>
  <c r="H33" i="67"/>
  <c r="H45" i="67"/>
  <c r="AT27" i="67"/>
  <c r="J27" i="67" s="1"/>
  <c r="AU27" i="67" s="1"/>
  <c r="AT18" i="67"/>
  <c r="J18" i="67" s="1"/>
  <c r="AU18" i="67" s="1"/>
  <c r="AT42" i="67"/>
  <c r="J42" i="67" s="1"/>
  <c r="AU42" i="67" s="1"/>
  <c r="H39" i="67"/>
  <c r="H51" i="67"/>
  <c r="AT39" i="67"/>
  <c r="J39" i="67" s="1"/>
  <c r="AU39" i="67" s="1"/>
  <c r="I21" i="67"/>
  <c r="AV21" i="67"/>
  <c r="AW21" i="67" s="1"/>
  <c r="AZ21" i="67" s="1"/>
  <c r="F21" i="67" s="1"/>
  <c r="BC21" i="67" s="1"/>
  <c r="G21" i="67" s="1"/>
  <c r="I36" i="67"/>
  <c r="AV36" i="67"/>
  <c r="AW36" i="67" s="1"/>
  <c r="AZ36" i="67" s="1"/>
  <c r="F36" i="67" s="1"/>
  <c r="BC36" i="67" s="1"/>
  <c r="G36" i="67" s="1"/>
  <c r="H24" i="67"/>
  <c r="H36" i="67"/>
  <c r="H48" i="67"/>
  <c r="AT33" i="67"/>
  <c r="J33" i="67" s="1"/>
  <c r="AU33" i="67" s="1"/>
  <c r="AT24" i="67"/>
  <c r="J24" i="67" s="1"/>
  <c r="AU24" i="67" s="1"/>
  <c r="AT48" i="67"/>
  <c r="J48" i="67" s="1"/>
  <c r="AU48" i="67" s="1"/>
  <c r="I33" i="66"/>
  <c r="AV33" i="66"/>
  <c r="AW33" i="66" s="1"/>
  <c r="AZ33" i="66" s="1"/>
  <c r="F33" i="66" s="1"/>
  <c r="BC33" i="66" s="1"/>
  <c r="G33" i="66" s="1"/>
  <c r="I45" i="66"/>
  <c r="AV45" i="66"/>
  <c r="AW45" i="66" s="1"/>
  <c r="AZ45" i="66" s="1"/>
  <c r="F45" i="66" s="1"/>
  <c r="BC45" i="66" s="1"/>
  <c r="G45" i="66" s="1"/>
  <c r="I39" i="66"/>
  <c r="AV39" i="66"/>
  <c r="AW39" i="66" s="1"/>
  <c r="AZ39" i="66" s="1"/>
  <c r="F39" i="66" s="1"/>
  <c r="BC39" i="66" s="1"/>
  <c r="G39" i="66" s="1"/>
  <c r="H24" i="66"/>
  <c r="H36" i="66"/>
  <c r="H48" i="66"/>
  <c r="AT24" i="66"/>
  <c r="J24" i="66" s="1"/>
  <c r="AU24" i="66" s="1"/>
  <c r="I42" i="66"/>
  <c r="AV42" i="66"/>
  <c r="AW42" i="66" s="1"/>
  <c r="AZ42" i="66" s="1"/>
  <c r="F42" i="66" s="1"/>
  <c r="BC42" i="66" s="1"/>
  <c r="G42" i="66" s="1"/>
  <c r="I51" i="66"/>
  <c r="AV51" i="66"/>
  <c r="AW51" i="66" s="1"/>
  <c r="AZ51" i="66" s="1"/>
  <c r="F51" i="66" s="1"/>
  <c r="BC51" i="66" s="1"/>
  <c r="G51" i="66" s="1"/>
  <c r="H27" i="66"/>
  <c r="H39" i="66"/>
  <c r="H51" i="66"/>
  <c r="AT27" i="66"/>
  <c r="J27" i="66" s="1"/>
  <c r="AU27" i="66" s="1"/>
  <c r="H21" i="66"/>
  <c r="H33" i="66"/>
  <c r="H45" i="66"/>
  <c r="AT21" i="66"/>
  <c r="J21" i="66" s="1"/>
  <c r="AU21" i="66" s="1"/>
  <c r="H18" i="66"/>
  <c r="H30" i="66"/>
  <c r="H42" i="66"/>
  <c r="AT18" i="66"/>
  <c r="J18" i="66" s="1"/>
  <c r="AU18" i="66" s="1"/>
  <c r="AT30" i="66"/>
  <c r="J30" i="66" s="1"/>
  <c r="AU30" i="66" s="1"/>
  <c r="AT36" i="66"/>
  <c r="J36" i="66" s="1"/>
  <c r="AU36" i="66" s="1"/>
  <c r="AT48" i="66"/>
  <c r="J48" i="66" s="1"/>
  <c r="AU48" i="66" s="1"/>
  <c r="BB45" i="63"/>
  <c r="BD45" i="63" s="1"/>
  <c r="BA51" i="63"/>
  <c r="AZ51" i="63"/>
  <c r="BA24" i="63"/>
  <c r="AZ24" i="63"/>
  <c r="BA30" i="63"/>
  <c r="AZ30" i="63"/>
  <c r="BA48" i="63"/>
  <c r="BB51" i="63"/>
  <c r="BD51" i="63" s="1"/>
  <c r="BB24" i="63"/>
  <c r="BD24" i="63" s="1"/>
  <c r="BB48" i="63"/>
  <c r="BD48" i="63" s="1"/>
  <c r="BA45" i="63"/>
  <c r="AZ45" i="63"/>
  <c r="BA36" i="63"/>
  <c r="AZ36" i="63"/>
  <c r="BA18" i="62"/>
  <c r="AZ18" i="62"/>
  <c r="BB18" i="62"/>
  <c r="BD18" i="62" s="1"/>
  <c r="BB51" i="62"/>
  <c r="BD51" i="62" s="1"/>
  <c r="AZ42" i="62"/>
  <c r="I45" i="61"/>
  <c r="AR45" i="61"/>
  <c r="AS45" i="61" s="1"/>
  <c r="AV45" i="61" s="1"/>
  <c r="F45" i="61" s="1"/>
  <c r="AY45" i="61" s="1"/>
  <c r="G45" i="61" s="1"/>
  <c r="I48" i="61"/>
  <c r="AR48" i="61"/>
  <c r="AS48" i="61" s="1"/>
  <c r="AV48" i="61" s="1"/>
  <c r="F48" i="61" s="1"/>
  <c r="AY48" i="61" s="1"/>
  <c r="G48" i="61" s="1"/>
  <c r="BA39" i="61"/>
  <c r="AZ39" i="61"/>
  <c r="BA36" i="60"/>
  <c r="AZ36" i="60"/>
  <c r="BA21" i="60"/>
  <c r="AZ21" i="60"/>
  <c r="BA30" i="60"/>
  <c r="AZ30" i="60"/>
  <c r="BA24" i="60"/>
  <c r="AZ24" i="60"/>
  <c r="BB36" i="60"/>
  <c r="BD36" i="60" s="1"/>
  <c r="BB21" i="60"/>
  <c r="BD21" i="60" s="1"/>
  <c r="BB30" i="60"/>
  <c r="BD30" i="60" s="1"/>
  <c r="BB24" i="60"/>
  <c r="BD24" i="60" s="1"/>
  <c r="BA39" i="59"/>
  <c r="AZ39" i="59"/>
  <c r="BA24" i="59"/>
  <c r="AZ24" i="59"/>
  <c r="BB24" i="59"/>
  <c r="BD24" i="59" s="1"/>
  <c r="BA18" i="59"/>
  <c r="AZ18" i="59"/>
  <c r="BB33" i="59"/>
  <c r="BD33" i="59" s="1"/>
  <c r="I27" i="59"/>
  <c r="AR27" i="59"/>
  <c r="AS27" i="59" s="1"/>
  <c r="AV27" i="59" s="1"/>
  <c r="F27" i="59" s="1"/>
  <c r="AY27" i="59" s="1"/>
  <c r="G27" i="59" s="1"/>
  <c r="BA30" i="59"/>
  <c r="AZ30" i="59"/>
  <c r="BA45" i="59"/>
  <c r="AZ45" i="59"/>
  <c r="BB18" i="59"/>
  <c r="BD18" i="59" s="1"/>
  <c r="BA51" i="59"/>
  <c r="AZ51" i="59"/>
  <c r="BA33" i="59"/>
  <c r="AZ33" i="59"/>
  <c r="BB39" i="59"/>
  <c r="BD39" i="59" s="1"/>
  <c r="BA48" i="59"/>
  <c r="AZ48" i="59"/>
  <c r="BA42" i="59"/>
  <c r="AZ42" i="59"/>
  <c r="BB30" i="59"/>
  <c r="BD30" i="59" s="1"/>
  <c r="BB51" i="59"/>
  <c r="BD51" i="59" s="1"/>
  <c r="I27" i="58"/>
  <c r="BA42" i="58"/>
  <c r="AZ42" i="58"/>
  <c r="BA51" i="58"/>
  <c r="AZ51" i="58"/>
  <c r="BA24" i="58"/>
  <c r="AZ24" i="58"/>
  <c r="BA39" i="58"/>
  <c r="AZ39" i="58"/>
  <c r="BA45" i="58"/>
  <c r="AZ45" i="58"/>
  <c r="BA48" i="58"/>
  <c r="AZ48" i="58"/>
  <c r="BA36" i="58"/>
  <c r="AZ36" i="58"/>
  <c r="BB24" i="58"/>
  <c r="BD24" i="58" s="1"/>
  <c r="BA18" i="58"/>
  <c r="AZ18" i="58"/>
  <c r="BB42" i="58"/>
  <c r="BD42" i="58" s="1"/>
  <c r="BB48" i="58"/>
  <c r="BD48" i="58" s="1"/>
  <c r="BB51" i="58"/>
  <c r="BD51" i="58" s="1"/>
  <c r="BA42" i="57"/>
  <c r="AZ42" i="57"/>
  <c r="BB21" i="57"/>
  <c r="BD21" i="57" s="1"/>
  <c r="BB18" i="57"/>
  <c r="BD18" i="57" s="1"/>
  <c r="BA36" i="57"/>
  <c r="AZ36" i="57"/>
  <c r="BB42" i="57"/>
  <c r="BD42" i="57" s="1"/>
  <c r="BA18" i="57"/>
  <c r="AZ18" i="57"/>
  <c r="BA30" i="57"/>
  <c r="AZ30" i="57"/>
  <c r="BB36" i="57"/>
  <c r="BD36" i="57" s="1"/>
  <c r="BA21" i="57"/>
  <c r="AZ21" i="57"/>
  <c r="BA48" i="57"/>
  <c r="AZ48" i="57"/>
  <c r="BB30" i="57"/>
  <c r="BD30" i="57" s="1"/>
  <c r="BB48" i="57"/>
  <c r="BD48" i="57" s="1"/>
  <c r="BA21" i="56"/>
  <c r="AZ21" i="56"/>
  <c r="BA39" i="56"/>
  <c r="AZ39" i="56"/>
  <c r="BB21" i="56"/>
  <c r="BD21" i="56" s="1"/>
  <c r="BB39" i="56"/>
  <c r="BD39" i="56" s="1"/>
  <c r="BA51" i="56"/>
  <c r="AZ51" i="56"/>
  <c r="BA24" i="56"/>
  <c r="AZ24" i="56"/>
  <c r="BA45" i="56"/>
  <c r="AZ45" i="56"/>
  <c r="BA42" i="56"/>
  <c r="AZ42" i="56"/>
  <c r="BB51" i="56"/>
  <c r="BD51" i="56" s="1"/>
  <c r="BA36" i="56"/>
  <c r="AZ36" i="56"/>
  <c r="BB42" i="56"/>
  <c r="BD42" i="56" s="1"/>
  <c r="BA27" i="56"/>
  <c r="AZ27" i="56"/>
  <c r="BB27" i="56"/>
  <c r="BD27" i="56" s="1"/>
  <c r="BB36" i="56"/>
  <c r="BD36" i="56" s="1"/>
  <c r="BA33" i="56"/>
  <c r="AZ33" i="56"/>
  <c r="I27" i="55"/>
  <c r="AR27" i="55"/>
  <c r="AS27" i="55" s="1"/>
  <c r="AV27" i="55" s="1"/>
  <c r="F27" i="55" s="1"/>
  <c r="AY27" i="55" s="1"/>
  <c r="G27" i="55" s="1"/>
  <c r="I42" i="55"/>
  <c r="AR42" i="55"/>
  <c r="AS42" i="55" s="1"/>
  <c r="AV42" i="55" s="1"/>
  <c r="F42" i="55" s="1"/>
  <c r="AY42" i="55" s="1"/>
  <c r="G42" i="55" s="1"/>
  <c r="I36" i="55"/>
  <c r="AR36" i="55"/>
  <c r="AS36" i="55" s="1"/>
  <c r="AV36" i="55" s="1"/>
  <c r="F36" i="55" s="1"/>
  <c r="AY36" i="55" s="1"/>
  <c r="G36" i="55" s="1"/>
  <c r="H21" i="55"/>
  <c r="H33" i="55"/>
  <c r="H45" i="55"/>
  <c r="I24" i="55"/>
  <c r="AR24" i="55"/>
  <c r="AS24" i="55" s="1"/>
  <c r="AV24" i="55" s="1"/>
  <c r="F24" i="55" s="1"/>
  <c r="AY24" i="55" s="1"/>
  <c r="G24" i="55" s="1"/>
  <c r="I39" i="55"/>
  <c r="AR39" i="55"/>
  <c r="AS39" i="55" s="1"/>
  <c r="AV39" i="55" s="1"/>
  <c r="F39" i="55" s="1"/>
  <c r="AY39" i="55" s="1"/>
  <c r="G39" i="55" s="1"/>
  <c r="H18" i="55"/>
  <c r="H30" i="55"/>
  <c r="I21" i="55"/>
  <c r="AR21" i="55"/>
  <c r="AS21" i="55" s="1"/>
  <c r="AV21" i="55" s="1"/>
  <c r="F21" i="55" s="1"/>
  <c r="AY21" i="55" s="1"/>
  <c r="G21" i="55" s="1"/>
  <c r="BB24" i="55"/>
  <c r="BD24" i="55" s="1"/>
  <c r="H24" i="55"/>
  <c r="H36" i="55"/>
  <c r="H48" i="55"/>
  <c r="AP48" i="55"/>
  <c r="J48" i="55" s="1"/>
  <c r="AQ48" i="55" s="1"/>
  <c r="AP45" i="55"/>
  <c r="J45" i="55" s="1"/>
  <c r="AQ45" i="55" s="1"/>
  <c r="H42" i="55"/>
  <c r="I33" i="55"/>
  <c r="AR33" i="55"/>
  <c r="AS33" i="55" s="1"/>
  <c r="AV33" i="55" s="1"/>
  <c r="F33" i="55" s="1"/>
  <c r="AY33" i="55" s="1"/>
  <c r="G33" i="55" s="1"/>
  <c r="H27" i="55"/>
  <c r="H39" i="55"/>
  <c r="H51" i="55"/>
  <c r="AP18" i="55"/>
  <c r="J18" i="55" s="1"/>
  <c r="AQ18" i="55" s="1"/>
  <c r="AP30" i="55"/>
  <c r="J30" i="55" s="1"/>
  <c r="AQ30" i="55" s="1"/>
  <c r="AP51" i="55"/>
  <c r="J51" i="55" s="1"/>
  <c r="AQ51" i="55" s="1"/>
  <c r="BB30" i="54"/>
  <c r="BD30" i="54" s="1"/>
  <c r="BA45" i="54"/>
  <c r="AZ45" i="54"/>
  <c r="BA24" i="54"/>
  <c r="AZ24" i="54"/>
  <c r="BA18" i="54"/>
  <c r="AZ18" i="54"/>
  <c r="BB24" i="54"/>
  <c r="BD24" i="54" s="1"/>
  <c r="BB45" i="54"/>
  <c r="BD45" i="54" s="1"/>
  <c r="BA30" i="54"/>
  <c r="AZ30" i="54"/>
  <c r="BA36" i="54"/>
  <c r="AZ36" i="54"/>
  <c r="BB18" i="54"/>
  <c r="BD18" i="54" s="1"/>
  <c r="BA51" i="53"/>
  <c r="AZ51" i="53"/>
  <c r="BB36" i="53"/>
  <c r="BD36" i="53" s="1"/>
  <c r="BB51" i="53"/>
  <c r="BD51" i="53" s="1"/>
  <c r="BA33" i="53"/>
  <c r="AZ33" i="53"/>
  <c r="BA24" i="53"/>
  <c r="AZ24" i="53"/>
  <c r="BA27" i="53"/>
  <c r="AZ27" i="53"/>
  <c r="BB33" i="53"/>
  <c r="BD33" i="53" s="1"/>
  <c r="BB24" i="53"/>
  <c r="BD24" i="53" s="1"/>
  <c r="BA36" i="53"/>
  <c r="AZ36" i="53"/>
  <c r="BB27" i="53"/>
  <c r="BD27" i="53" s="1"/>
  <c r="BA18" i="53"/>
  <c r="AZ18" i="53"/>
  <c r="BD39" i="53"/>
  <c r="I21" i="52"/>
  <c r="AR21" i="52"/>
  <c r="AS21" i="52" s="1"/>
  <c r="AV21" i="52" s="1"/>
  <c r="F21" i="52" s="1"/>
  <c r="AY21" i="52" s="1"/>
  <c r="G21" i="52" s="1"/>
  <c r="I45" i="52"/>
  <c r="AR45" i="52"/>
  <c r="AS45" i="52" s="1"/>
  <c r="AV45" i="52" s="1"/>
  <c r="F45" i="52" s="1"/>
  <c r="AY45" i="52" s="1"/>
  <c r="G45" i="52" s="1"/>
  <c r="H24" i="52"/>
  <c r="H36" i="52"/>
  <c r="H48" i="52"/>
  <c r="I39" i="52"/>
  <c r="AR39" i="52"/>
  <c r="AS39" i="52" s="1"/>
  <c r="AV39" i="52" s="1"/>
  <c r="F39" i="52" s="1"/>
  <c r="AY39" i="52" s="1"/>
  <c r="G39" i="52" s="1"/>
  <c r="I18" i="52"/>
  <c r="AR18" i="52"/>
  <c r="AS18" i="52" s="1"/>
  <c r="AV18" i="52" s="1"/>
  <c r="F18" i="52" s="1"/>
  <c r="AY18" i="52" s="1"/>
  <c r="G18" i="52" s="1"/>
  <c r="H27" i="52"/>
  <c r="H39" i="52"/>
  <c r="H51" i="52"/>
  <c r="AP24" i="52"/>
  <c r="J24" i="52" s="1"/>
  <c r="AQ24" i="52" s="1"/>
  <c r="AP27" i="52"/>
  <c r="J27" i="52" s="1"/>
  <c r="AQ27" i="52" s="1"/>
  <c r="H21" i="52"/>
  <c r="H33" i="52"/>
  <c r="H45" i="52"/>
  <c r="I42" i="52"/>
  <c r="AR42" i="52"/>
  <c r="AS42" i="52" s="1"/>
  <c r="AV42" i="52" s="1"/>
  <c r="F42" i="52" s="1"/>
  <c r="AY42" i="52" s="1"/>
  <c r="G42" i="52" s="1"/>
  <c r="I48" i="52"/>
  <c r="AR48" i="52"/>
  <c r="AS48" i="52" s="1"/>
  <c r="AV48" i="52" s="1"/>
  <c r="F48" i="52" s="1"/>
  <c r="AY48" i="52" s="1"/>
  <c r="G48" i="52" s="1"/>
  <c r="H18" i="52"/>
  <c r="H30" i="52"/>
  <c r="H42" i="52"/>
  <c r="I51" i="52"/>
  <c r="AR51" i="52"/>
  <c r="AS51" i="52" s="1"/>
  <c r="AV51" i="52" s="1"/>
  <c r="F51" i="52" s="1"/>
  <c r="AY51" i="52" s="1"/>
  <c r="G51" i="52" s="1"/>
  <c r="AP30" i="52"/>
  <c r="J30" i="52" s="1"/>
  <c r="AQ30" i="52" s="1"/>
  <c r="AP36" i="52"/>
  <c r="J36" i="52" s="1"/>
  <c r="AQ36" i="52" s="1"/>
  <c r="AP33" i="52"/>
  <c r="J33" i="52" s="1"/>
  <c r="AQ33" i="52" s="1"/>
  <c r="H21" i="51"/>
  <c r="H33" i="51"/>
  <c r="BC42" i="51"/>
  <c r="I18" i="51"/>
  <c r="AR18" i="51"/>
  <c r="AS18" i="51" s="1"/>
  <c r="AV18" i="51" s="1"/>
  <c r="F18" i="51" s="1"/>
  <c r="AY18" i="51" s="1"/>
  <c r="G18" i="51" s="1"/>
  <c r="I36" i="51"/>
  <c r="AR36" i="51"/>
  <c r="AS36" i="51" s="1"/>
  <c r="AV36" i="51" s="1"/>
  <c r="F36" i="51" s="1"/>
  <c r="AY36" i="51" s="1"/>
  <c r="G36" i="51" s="1"/>
  <c r="AP21" i="51"/>
  <c r="J21" i="51" s="1"/>
  <c r="AQ21" i="51" s="1"/>
  <c r="H24" i="51"/>
  <c r="H36" i="51"/>
  <c r="I27" i="51"/>
  <c r="AR27" i="51"/>
  <c r="AS27" i="51" s="1"/>
  <c r="AV27" i="51" s="1"/>
  <c r="F27" i="51" s="1"/>
  <c r="AY27" i="51" s="1"/>
  <c r="G27" i="51" s="1"/>
  <c r="AP24" i="51"/>
  <c r="J24" i="51" s="1"/>
  <c r="AQ24" i="51" s="1"/>
  <c r="AR42" i="51"/>
  <c r="AS42" i="51" s="1"/>
  <c r="AV42" i="51" s="1"/>
  <c r="F42" i="51" s="1"/>
  <c r="AY42" i="51" s="1"/>
  <c r="G42" i="51" s="1"/>
  <c r="I42" i="51"/>
  <c r="H27" i="51"/>
  <c r="H39" i="51"/>
  <c r="AP39" i="51"/>
  <c r="J39" i="51" s="1"/>
  <c r="AQ39" i="51" s="1"/>
  <c r="BC45" i="51"/>
  <c r="BC51" i="51"/>
  <c r="H18" i="51"/>
  <c r="H30" i="51"/>
  <c r="H42" i="51"/>
  <c r="AP30" i="51"/>
  <c r="J30" i="51" s="1"/>
  <c r="AQ30" i="51" s="1"/>
  <c r="I45" i="51"/>
  <c r="AR45" i="51"/>
  <c r="AS45" i="51" s="1"/>
  <c r="AV45" i="51" s="1"/>
  <c r="F45" i="51" s="1"/>
  <c r="AR51" i="51"/>
  <c r="AS51" i="51" s="1"/>
  <c r="AV51" i="51" s="1"/>
  <c r="F51" i="51" s="1"/>
  <c r="AY51" i="51" s="1"/>
  <c r="G51" i="51" s="1"/>
  <c r="I51" i="51"/>
  <c r="AP33" i="51"/>
  <c r="J33" i="51" s="1"/>
  <c r="AQ33" i="51" s="1"/>
  <c r="H33" i="48"/>
  <c r="BA39" i="48"/>
  <c r="AZ39" i="48"/>
  <c r="H30" i="48"/>
  <c r="H24" i="48"/>
  <c r="AP24" i="48"/>
  <c r="J24" i="48" s="1"/>
  <c r="AQ24" i="48" s="1"/>
  <c r="H27" i="48"/>
  <c r="AP27" i="48"/>
  <c r="J27" i="48" s="1"/>
  <c r="AQ27" i="48" s="1"/>
  <c r="AP30" i="48"/>
  <c r="J30" i="48" s="1"/>
  <c r="AQ30" i="48" s="1"/>
  <c r="AP33" i="48"/>
  <c r="J33" i="48" s="1"/>
  <c r="AQ33" i="48" s="1"/>
  <c r="BB45" i="47"/>
  <c r="BD45" i="47" s="1"/>
  <c r="BA24" i="47"/>
  <c r="AZ24" i="47"/>
  <c r="BB30" i="47"/>
  <c r="BD30" i="47" s="1"/>
  <c r="BA48" i="47"/>
  <c r="AZ48" i="47"/>
  <c r="BB24" i="47"/>
  <c r="BD24" i="47" s="1"/>
  <c r="BB48" i="47"/>
  <c r="BD48" i="47" s="1"/>
  <c r="BA45" i="47"/>
  <c r="AZ45" i="47"/>
  <c r="BA30" i="47"/>
  <c r="AZ30" i="47"/>
  <c r="BA42" i="47"/>
  <c r="AZ42" i="47"/>
  <c r="I30" i="45"/>
  <c r="AR30" i="45"/>
  <c r="AS30" i="45" s="1"/>
  <c r="AV30" i="45" s="1"/>
  <c r="F30" i="45" s="1"/>
  <c r="AY30" i="45" s="1"/>
  <c r="G30" i="45" s="1"/>
  <c r="H21" i="45"/>
  <c r="H33" i="45"/>
  <c r="H45" i="45"/>
  <c r="I39" i="45"/>
  <c r="AR39" i="45"/>
  <c r="AS39" i="45" s="1"/>
  <c r="AV39" i="45" s="1"/>
  <c r="F39" i="45" s="1"/>
  <c r="AY39" i="45" s="1"/>
  <c r="G39" i="45" s="1"/>
  <c r="I36" i="45"/>
  <c r="AR36" i="45"/>
  <c r="AS36" i="45" s="1"/>
  <c r="AV36" i="45" s="1"/>
  <c r="F36" i="45" s="1"/>
  <c r="AY36" i="45" s="1"/>
  <c r="G36" i="45" s="1"/>
  <c r="I48" i="45"/>
  <c r="AR48" i="45"/>
  <c r="AS48" i="45" s="1"/>
  <c r="AV48" i="45" s="1"/>
  <c r="F48" i="45" s="1"/>
  <c r="AY48" i="45" s="1"/>
  <c r="G48" i="45" s="1"/>
  <c r="H18" i="45"/>
  <c r="H30" i="45"/>
  <c r="H42" i="45"/>
  <c r="I21" i="45"/>
  <c r="AR21" i="45"/>
  <c r="AS21" i="45" s="1"/>
  <c r="AV21" i="45" s="1"/>
  <c r="F21" i="45" s="1"/>
  <c r="AY21" i="45" s="1"/>
  <c r="G21" i="45" s="1"/>
  <c r="H24" i="45"/>
  <c r="H36" i="45"/>
  <c r="H48" i="45"/>
  <c r="I27" i="45"/>
  <c r="AR27" i="45"/>
  <c r="AS27" i="45" s="1"/>
  <c r="AV27" i="45" s="1"/>
  <c r="F27" i="45" s="1"/>
  <c r="AY27" i="45" s="1"/>
  <c r="G27" i="45" s="1"/>
  <c r="AP45" i="45"/>
  <c r="J45" i="45" s="1"/>
  <c r="AQ45" i="45" s="1"/>
  <c r="AP18" i="45"/>
  <c r="J18" i="45" s="1"/>
  <c r="AQ18" i="45" s="1"/>
  <c r="I24" i="45"/>
  <c r="AR24" i="45"/>
  <c r="AS24" i="45" s="1"/>
  <c r="AV24" i="45" s="1"/>
  <c r="F24" i="45" s="1"/>
  <c r="AY24" i="45" s="1"/>
  <c r="G24" i="45" s="1"/>
  <c r="AP42" i="45"/>
  <c r="J42" i="45" s="1"/>
  <c r="AQ42" i="45" s="1"/>
  <c r="H27" i="45"/>
  <c r="BB39" i="45"/>
  <c r="BD39" i="45" s="1"/>
  <c r="H39" i="45"/>
  <c r="H51" i="45"/>
  <c r="AP51" i="45"/>
  <c r="J51" i="45" s="1"/>
  <c r="AQ51" i="45" s="1"/>
  <c r="AP33" i="45"/>
  <c r="J33" i="45" s="1"/>
  <c r="AQ33" i="45" s="1"/>
  <c r="I27" i="42"/>
  <c r="AR27" i="42"/>
  <c r="AS27" i="42" s="1"/>
  <c r="AV27" i="42" s="1"/>
  <c r="F27" i="42" s="1"/>
  <c r="AY27" i="42" s="1"/>
  <c r="G27" i="42" s="1"/>
  <c r="I39" i="42"/>
  <c r="AR39" i="42"/>
  <c r="AS39" i="42" s="1"/>
  <c r="AV39" i="42" s="1"/>
  <c r="F39" i="42" s="1"/>
  <c r="AY39" i="42" s="1"/>
  <c r="G39" i="42" s="1"/>
  <c r="I51" i="42"/>
  <c r="AR51" i="42"/>
  <c r="AS51" i="42" s="1"/>
  <c r="AV51" i="42" s="1"/>
  <c r="F51" i="42" s="1"/>
  <c r="AY51" i="42" s="1"/>
  <c r="G51" i="42" s="1"/>
  <c r="H18" i="42"/>
  <c r="H30" i="42"/>
  <c r="H42" i="42"/>
  <c r="H21" i="42"/>
  <c r="H33" i="42"/>
  <c r="H45" i="42"/>
  <c r="AP18" i="42"/>
  <c r="J18" i="42" s="1"/>
  <c r="AQ18" i="42" s="1"/>
  <c r="AP30" i="42"/>
  <c r="J30" i="42" s="1"/>
  <c r="AQ30" i="42" s="1"/>
  <c r="H27" i="42"/>
  <c r="H39" i="42"/>
  <c r="H51" i="42"/>
  <c r="I24" i="42"/>
  <c r="AR24" i="42"/>
  <c r="AS24" i="42" s="1"/>
  <c r="AV24" i="42" s="1"/>
  <c r="F24" i="42" s="1"/>
  <c r="AY24" i="42" s="1"/>
  <c r="G24" i="42" s="1"/>
  <c r="I36" i="42"/>
  <c r="AR36" i="42"/>
  <c r="AS36" i="42" s="1"/>
  <c r="AV36" i="42" s="1"/>
  <c r="F36" i="42" s="1"/>
  <c r="AY36" i="42" s="1"/>
  <c r="G36" i="42" s="1"/>
  <c r="I48" i="42"/>
  <c r="AR48" i="42"/>
  <c r="AS48" i="42" s="1"/>
  <c r="AV48" i="42" s="1"/>
  <c r="F48" i="42" s="1"/>
  <c r="AY48" i="42" s="1"/>
  <c r="G48" i="42" s="1"/>
  <c r="H24" i="42"/>
  <c r="BB36" i="42"/>
  <c r="BD36" i="42" s="1"/>
  <c r="H36" i="42"/>
  <c r="H48" i="42"/>
  <c r="AP45" i="42"/>
  <c r="J45" i="42" s="1"/>
  <c r="AQ45" i="42" s="1"/>
  <c r="AP21" i="42"/>
  <c r="J21" i="42" s="1"/>
  <c r="AQ21" i="42" s="1"/>
  <c r="AP33" i="42"/>
  <c r="J33" i="42" s="1"/>
  <c r="AQ33" i="42" s="1"/>
  <c r="AP42" i="42"/>
  <c r="J42" i="42" s="1"/>
  <c r="AQ42" i="42" s="1"/>
  <c r="BB36" i="41"/>
  <c r="BD36" i="41" s="1"/>
  <c r="BB51" i="41"/>
  <c r="BD51" i="41" s="1"/>
  <c r="BA36" i="41"/>
  <c r="AZ36" i="41"/>
  <c r="BA51" i="41"/>
  <c r="AZ51" i="41"/>
  <c r="BA24" i="41"/>
  <c r="AZ24" i="41"/>
  <c r="I36" i="40"/>
  <c r="AR36" i="40"/>
  <c r="AS36" i="40" s="1"/>
  <c r="AV36" i="40" s="1"/>
  <c r="F36" i="40" s="1"/>
  <c r="AY36" i="40" s="1"/>
  <c r="G36" i="40" s="1"/>
  <c r="H27" i="40"/>
  <c r="H39" i="40"/>
  <c r="H51" i="40"/>
  <c r="AP27" i="40"/>
  <c r="J27" i="40" s="1"/>
  <c r="AQ27" i="40" s="1"/>
  <c r="H18" i="40"/>
  <c r="H30" i="40"/>
  <c r="H42" i="40"/>
  <c r="AP18" i="40"/>
  <c r="J18" i="40" s="1"/>
  <c r="AQ18" i="40" s="1"/>
  <c r="AP30" i="40"/>
  <c r="J30" i="40" s="1"/>
  <c r="AQ30" i="40" s="1"/>
  <c r="AP51" i="40"/>
  <c r="J51" i="40" s="1"/>
  <c r="AQ51" i="40" s="1"/>
  <c r="I42" i="40"/>
  <c r="AR42" i="40"/>
  <c r="AS42" i="40" s="1"/>
  <c r="AV42" i="40" s="1"/>
  <c r="F42" i="40" s="1"/>
  <c r="AY42" i="40" s="1"/>
  <c r="G42" i="40" s="1"/>
  <c r="H21" i="40"/>
  <c r="H33" i="40"/>
  <c r="H45" i="40"/>
  <c r="AP21" i="40"/>
  <c r="J21" i="40" s="1"/>
  <c r="AQ21" i="40" s="1"/>
  <c r="AP33" i="40"/>
  <c r="J33" i="40" s="1"/>
  <c r="AQ33" i="40" s="1"/>
  <c r="I45" i="40"/>
  <c r="AR45" i="40"/>
  <c r="AS45" i="40" s="1"/>
  <c r="AV45" i="40" s="1"/>
  <c r="F45" i="40" s="1"/>
  <c r="AY45" i="40" s="1"/>
  <c r="G45" i="40" s="1"/>
  <c r="H24" i="40"/>
  <c r="BB36" i="40"/>
  <c r="BD36" i="40" s="1"/>
  <c r="H36" i="40"/>
  <c r="H48" i="40"/>
  <c r="AP24" i="40"/>
  <c r="J24" i="40" s="1"/>
  <c r="AQ24" i="40" s="1"/>
  <c r="AP39" i="40"/>
  <c r="J39" i="40" s="1"/>
  <c r="AQ39" i="40" s="1"/>
  <c r="AP48" i="40"/>
  <c r="J48" i="40" s="1"/>
  <c r="AQ48" i="40" s="1"/>
  <c r="I18" i="39"/>
  <c r="AR18" i="39"/>
  <c r="AS18" i="39" s="1"/>
  <c r="AV18" i="39" s="1"/>
  <c r="F18" i="39" s="1"/>
  <c r="AY18" i="39" s="1"/>
  <c r="G18" i="39" s="1"/>
  <c r="BA51" i="39"/>
  <c r="AZ51" i="39"/>
  <c r="BB51" i="39"/>
  <c r="BD51" i="39" s="1"/>
  <c r="BA27" i="39"/>
  <c r="AZ27" i="39"/>
  <c r="BD36" i="39"/>
  <c r="H18" i="39"/>
  <c r="BB27" i="39"/>
  <c r="BD27" i="39" s="1"/>
  <c r="BC33" i="23"/>
  <c r="BC45" i="23"/>
  <c r="BC42" i="23"/>
  <c r="BC30" i="23"/>
  <c r="AP51" i="22"/>
  <c r="J51" i="22" s="1"/>
  <c r="AQ51" i="22" s="1"/>
  <c r="AR51" i="22" s="1"/>
  <c r="AS51" i="22" s="1"/>
  <c r="AV51" i="22" s="1"/>
  <c r="F51" i="22" s="1"/>
  <c r="AY51" i="22" s="1"/>
  <c r="AP36" i="22"/>
  <c r="J36" i="22" s="1"/>
  <c r="AQ36" i="22" s="1"/>
  <c r="AR36" i="22" s="1"/>
  <c r="AS36" i="22" s="1"/>
  <c r="AV36" i="22" s="1"/>
  <c r="F36" i="22" s="1"/>
  <c r="AY36" i="22" s="1"/>
  <c r="AP42" i="22"/>
  <c r="J42" i="22" s="1"/>
  <c r="AQ42" i="22" s="1"/>
  <c r="AR42" i="22" s="1"/>
  <c r="AS42" i="22" s="1"/>
  <c r="AV42" i="22" s="1"/>
  <c r="F42" i="22" s="1"/>
  <c r="AY42" i="22" s="1"/>
  <c r="G42" i="22" s="1"/>
  <c r="BA42" i="22" s="1"/>
  <c r="E51" i="22"/>
  <c r="AP48" i="22"/>
  <c r="J48" i="22" s="1"/>
  <c r="AQ48" i="22" s="1"/>
  <c r="AR48" i="22" s="1"/>
  <c r="AS48" i="22" s="1"/>
  <c r="AV48" i="22" s="1"/>
  <c r="F48" i="22" s="1"/>
  <c r="AY48" i="22" s="1"/>
  <c r="G48" i="22" s="1"/>
  <c r="AZ48" i="22" s="1"/>
  <c r="E36" i="22"/>
  <c r="AP18" i="22"/>
  <c r="J18" i="22" s="1"/>
  <c r="AQ18" i="22" s="1"/>
  <c r="AR18" i="22" s="1"/>
  <c r="AS18" i="22" s="1"/>
  <c r="AV18" i="22" s="1"/>
  <c r="F18" i="22" s="1"/>
  <c r="AY18" i="22" s="1"/>
  <c r="BC48" i="19"/>
  <c r="BC33" i="19"/>
  <c r="BC21" i="19"/>
  <c r="BC30" i="19"/>
  <c r="BC18" i="19"/>
  <c r="BC45" i="20"/>
  <c r="BC51" i="20"/>
  <c r="BC39" i="20"/>
  <c r="AL51" i="32"/>
  <c r="AP48" i="32"/>
  <c r="J48" i="32" s="1"/>
  <c r="AQ48" i="32" s="1"/>
  <c r="BC45" i="32"/>
  <c r="AL39" i="32"/>
  <c r="H39" i="32" s="1"/>
  <c r="AP51" i="32"/>
  <c r="J51" i="32" s="1"/>
  <c r="AQ51" i="32" s="1"/>
  <c r="AP33" i="32"/>
  <c r="J33" i="32" s="1"/>
  <c r="AQ33" i="32" s="1"/>
  <c r="AL45" i="32"/>
  <c r="AP45" i="32" s="1"/>
  <c r="J45" i="32" s="1"/>
  <c r="AQ45" i="32" s="1"/>
  <c r="I45" i="32" s="1"/>
  <c r="AP42" i="32"/>
  <c r="J42" i="32" s="1"/>
  <c r="AQ42" i="32" s="1"/>
  <c r="BC39" i="32"/>
  <c r="AL30" i="32"/>
  <c r="H30" i="32" s="1"/>
  <c r="BC21" i="32"/>
  <c r="AP18" i="32"/>
  <c r="J18" i="32" s="1"/>
  <c r="AQ18" i="32" s="1"/>
  <c r="BC48" i="31"/>
  <c r="BC42" i="31"/>
  <c r="BC51" i="36"/>
  <c r="AP48" i="36"/>
  <c r="J48" i="36" s="1"/>
  <c r="AQ48" i="36" s="1"/>
  <c r="AR48" i="36" s="1"/>
  <c r="AS48" i="36" s="1"/>
  <c r="AV48" i="36" s="1"/>
  <c r="F48" i="36" s="1"/>
  <c r="AY48" i="36" s="1"/>
  <c r="G48" i="36" s="1"/>
  <c r="AZ48" i="36" s="1"/>
  <c r="BC36" i="36"/>
  <c r="AP51" i="36"/>
  <c r="J51" i="36" s="1"/>
  <c r="AQ51" i="36" s="1"/>
  <c r="I51" i="36" s="1"/>
  <c r="BC45" i="36"/>
  <c r="AP42" i="36"/>
  <c r="J42" i="36" s="1"/>
  <c r="AQ42" i="36" s="1"/>
  <c r="AR42" i="36" s="1"/>
  <c r="AS42" i="36" s="1"/>
  <c r="AV42" i="36" s="1"/>
  <c r="F42" i="36" s="1"/>
  <c r="AY42" i="36" s="1"/>
  <c r="G42" i="36" s="1"/>
  <c r="AZ42" i="36" s="1"/>
  <c r="AL39" i="36"/>
  <c r="H39" i="36" s="1"/>
  <c r="AP36" i="36"/>
  <c r="J36" i="36" s="1"/>
  <c r="AQ36" i="36" s="1"/>
  <c r="I36" i="36" s="1"/>
  <c r="AL33" i="36"/>
  <c r="H33" i="36" s="1"/>
  <c r="AP30" i="36"/>
  <c r="J30" i="36" s="1"/>
  <c r="AQ30" i="36" s="1"/>
  <c r="AR30" i="36" s="1"/>
  <c r="AS30" i="36" s="1"/>
  <c r="AV30" i="36" s="1"/>
  <c r="F30" i="36" s="1"/>
  <c r="AY30" i="36" s="1"/>
  <c r="G30" i="36" s="1"/>
  <c r="AL27" i="36"/>
  <c r="H27" i="36" s="1"/>
  <c r="AP24" i="36"/>
  <c r="J24" i="36" s="1"/>
  <c r="AQ24" i="36" s="1"/>
  <c r="I24" i="36" s="1"/>
  <c r="AL21" i="36"/>
  <c r="H21" i="36" s="1"/>
  <c r="AL18" i="36"/>
  <c r="H18" i="36" s="1"/>
  <c r="BC42" i="35"/>
  <c r="AL45" i="35"/>
  <c r="H45" i="35" s="1"/>
  <c r="AL39" i="35"/>
  <c r="H39" i="35" s="1"/>
  <c r="AL33" i="35"/>
  <c r="H33" i="35" s="1"/>
  <c r="AL27" i="35"/>
  <c r="H27" i="35" s="1"/>
  <c r="AL21" i="35"/>
  <c r="H21" i="35" s="1"/>
  <c r="AP51" i="35"/>
  <c r="J51" i="35" s="1"/>
  <c r="AQ51" i="35" s="1"/>
  <c r="AR51" i="35" s="1"/>
  <c r="AS51" i="35" s="1"/>
  <c r="AV51" i="35" s="1"/>
  <c r="F51" i="35" s="1"/>
  <c r="AY51" i="35" s="1"/>
  <c r="G51" i="35" s="1"/>
  <c r="BA51" i="35" s="1"/>
  <c r="BC48" i="35"/>
  <c r="AL42" i="35"/>
  <c r="H42" i="35" s="1"/>
  <c r="AL36" i="35"/>
  <c r="H36" i="35" s="1"/>
  <c r="AP33" i="35"/>
  <c r="J33" i="35" s="1"/>
  <c r="AQ33" i="35" s="1"/>
  <c r="AR33" i="35" s="1"/>
  <c r="AS33" i="35" s="1"/>
  <c r="AV33" i="35" s="1"/>
  <c r="F33" i="35" s="1"/>
  <c r="AY33" i="35" s="1"/>
  <c r="G33" i="35" s="1"/>
  <c r="AL30" i="35"/>
  <c r="H30" i="35" s="1"/>
  <c r="AL24" i="35"/>
  <c r="H24" i="35" s="1"/>
  <c r="AP21" i="35"/>
  <c r="J21" i="35" s="1"/>
  <c r="AQ21" i="35" s="1"/>
  <c r="AR21" i="35" s="1"/>
  <c r="AS21" i="35" s="1"/>
  <c r="AV21" i="35" s="1"/>
  <c r="F21" i="35" s="1"/>
  <c r="AY21" i="35" s="1"/>
  <c r="G21" i="35" s="1"/>
  <c r="AP18" i="35"/>
  <c r="J18" i="35" s="1"/>
  <c r="AQ18" i="35" s="1"/>
  <c r="I18" i="35" s="1"/>
  <c r="AP51" i="34"/>
  <c r="J51" i="34" s="1"/>
  <c r="AQ51" i="34" s="1"/>
  <c r="AP42" i="34"/>
  <c r="J42" i="34" s="1"/>
  <c r="AQ42" i="34" s="1"/>
  <c r="AR42" i="34" s="1"/>
  <c r="AS42" i="34" s="1"/>
  <c r="AV42" i="34" s="1"/>
  <c r="F42" i="34" s="1"/>
  <c r="AY42" i="34" s="1"/>
  <c r="G42" i="34" s="1"/>
  <c r="BA42" i="34" s="1"/>
  <c r="AP36" i="34"/>
  <c r="J36" i="34" s="1"/>
  <c r="AQ36" i="34" s="1"/>
  <c r="AP30" i="34"/>
  <c r="J30" i="34" s="1"/>
  <c r="AQ30" i="34" s="1"/>
  <c r="AR30" i="34" s="1"/>
  <c r="AS30" i="34" s="1"/>
  <c r="AV30" i="34" s="1"/>
  <c r="F30" i="34" s="1"/>
  <c r="AY30" i="34" s="1"/>
  <c r="G30" i="34" s="1"/>
  <c r="AP24" i="34"/>
  <c r="J24" i="34" s="1"/>
  <c r="AQ24" i="34" s="1"/>
  <c r="AL48" i="34"/>
  <c r="H48" i="34" s="1"/>
  <c r="AP45" i="34"/>
  <c r="J45" i="34" s="1"/>
  <c r="AQ45" i="34" s="1"/>
  <c r="BC48" i="34"/>
  <c r="AL45" i="34"/>
  <c r="H45" i="34" s="1"/>
  <c r="BC42" i="34"/>
  <c r="BC36" i="34"/>
  <c r="AL18" i="34"/>
  <c r="H18" i="34" s="1"/>
  <c r="BC21" i="33"/>
  <c r="BC48" i="33"/>
  <c r="AP45" i="33"/>
  <c r="J45" i="33" s="1"/>
  <c r="AQ45" i="33" s="1"/>
  <c r="AL39" i="33"/>
  <c r="H39" i="33" s="1"/>
  <c r="AL36" i="33"/>
  <c r="H36" i="33" s="1"/>
  <c r="BC30" i="33"/>
  <c r="AP27" i="33"/>
  <c r="J27" i="33" s="1"/>
  <c r="AQ27" i="33" s="1"/>
  <c r="AR27" i="33" s="1"/>
  <c r="AS27" i="33" s="1"/>
  <c r="AV27" i="33" s="1"/>
  <c r="F27" i="33" s="1"/>
  <c r="AY27" i="33" s="1"/>
  <c r="G27" i="33" s="1"/>
  <c r="AP24" i="33"/>
  <c r="J24" i="33" s="1"/>
  <c r="AQ24" i="33" s="1"/>
  <c r="AR24" i="33" s="1"/>
  <c r="AS24" i="33" s="1"/>
  <c r="AV24" i="33" s="1"/>
  <c r="F24" i="33" s="1"/>
  <c r="AY24" i="33" s="1"/>
  <c r="G24" i="33" s="1"/>
  <c r="BA24" i="33" s="1"/>
  <c r="AP21" i="33"/>
  <c r="J21" i="33" s="1"/>
  <c r="AQ21" i="33" s="1"/>
  <c r="AR21" i="33" s="1"/>
  <c r="AS21" i="33" s="1"/>
  <c r="AV21" i="33" s="1"/>
  <c r="F21" i="33" s="1"/>
  <c r="AY21" i="33" s="1"/>
  <c r="G21" i="33" s="1"/>
  <c r="BA21" i="33" s="1"/>
  <c r="AP42" i="33"/>
  <c r="J42" i="33" s="1"/>
  <c r="AQ42" i="33" s="1"/>
  <c r="AR42" i="33" s="1"/>
  <c r="AS42" i="33" s="1"/>
  <c r="AV42" i="33" s="1"/>
  <c r="F42" i="33" s="1"/>
  <c r="BC24" i="33"/>
  <c r="AL42" i="33"/>
  <c r="H42" i="33" s="1"/>
  <c r="BC36" i="33"/>
  <c r="BC33" i="33"/>
  <c r="AP30" i="33"/>
  <c r="J30" i="33" s="1"/>
  <c r="AQ30" i="33" s="1"/>
  <c r="BC18" i="33"/>
  <c r="AP18" i="33"/>
  <c r="J18" i="33" s="1"/>
  <c r="AQ18" i="33" s="1"/>
  <c r="AR18" i="33" s="1"/>
  <c r="AS18" i="33" s="1"/>
  <c r="AV18" i="33" s="1"/>
  <c r="F18" i="33" s="1"/>
  <c r="AY18" i="33" s="1"/>
  <c r="G18" i="33" s="1"/>
  <c r="BG42" i="38"/>
  <c r="AT51" i="37"/>
  <c r="J51" i="37" s="1"/>
  <c r="AU51" i="37" s="1"/>
  <c r="AV51" i="37" s="1"/>
  <c r="AW51" i="37" s="1"/>
  <c r="AZ51" i="37" s="1"/>
  <c r="F51" i="37" s="1"/>
  <c r="BC51" i="37" s="1"/>
  <c r="G51" i="37" s="1"/>
  <c r="AP48" i="37"/>
  <c r="H48" i="37" s="1"/>
  <c r="AT45" i="37"/>
  <c r="J45" i="37" s="1"/>
  <c r="AU45" i="37" s="1"/>
  <c r="AP42" i="37"/>
  <c r="H42" i="37" s="1"/>
  <c r="AT39" i="37"/>
  <c r="J39" i="37" s="1"/>
  <c r="AU39" i="37" s="1"/>
  <c r="I39" i="37" s="1"/>
  <c r="AP36" i="37"/>
  <c r="H36" i="37" s="1"/>
  <c r="AT33" i="37"/>
  <c r="J33" i="37" s="1"/>
  <c r="AU33" i="37" s="1"/>
  <c r="AP30" i="37"/>
  <c r="H30" i="37" s="1"/>
  <c r="AT27" i="37"/>
  <c r="J27" i="37" s="1"/>
  <c r="AU27" i="37" s="1"/>
  <c r="AP24" i="37"/>
  <c r="H24" i="37" s="1"/>
  <c r="AT30" i="37"/>
  <c r="J30" i="37" s="1"/>
  <c r="AU30" i="37" s="1"/>
  <c r="AV30" i="37" s="1"/>
  <c r="AW30" i="37" s="1"/>
  <c r="AZ30" i="37" s="1"/>
  <c r="F30" i="37" s="1"/>
  <c r="BC30" i="37" s="1"/>
  <c r="G30" i="37" s="1"/>
  <c r="AP18" i="37"/>
  <c r="H18" i="37" s="1"/>
  <c r="BC39" i="18"/>
  <c r="BC45" i="18"/>
  <c r="AP42" i="18"/>
  <c r="J42" i="18" s="1"/>
  <c r="AQ42" i="18" s="1"/>
  <c r="I42" i="18" s="1"/>
  <c r="BC24" i="18"/>
  <c r="BC21" i="18"/>
  <c r="BC51" i="18"/>
  <c r="AL39" i="18"/>
  <c r="H39" i="18" s="1"/>
  <c r="AL36" i="18"/>
  <c r="H36" i="18" s="1"/>
  <c r="AL33" i="18"/>
  <c r="H33" i="18" s="1"/>
  <c r="BC30" i="18"/>
  <c r="AP27" i="18"/>
  <c r="J27" i="18" s="1"/>
  <c r="AQ27" i="18" s="1"/>
  <c r="I27" i="18" s="1"/>
  <c r="AP24" i="18"/>
  <c r="J24" i="18" s="1"/>
  <c r="AQ24" i="18" s="1"/>
  <c r="AR24" i="18" s="1"/>
  <c r="AS24" i="18" s="1"/>
  <c r="AV24" i="18" s="1"/>
  <c r="F24" i="18" s="1"/>
  <c r="AY24" i="18" s="1"/>
  <c r="G24" i="18" s="1"/>
  <c r="BA24" i="18" s="1"/>
  <c r="AP21" i="18"/>
  <c r="J21" i="18" s="1"/>
  <c r="AQ21" i="18" s="1"/>
  <c r="AR21" i="18" s="1"/>
  <c r="AS21" i="18" s="1"/>
  <c r="AV21" i="18" s="1"/>
  <c r="F21" i="18" s="1"/>
  <c r="AY21" i="18" s="1"/>
  <c r="G21" i="18" s="1"/>
  <c r="AL18" i="18"/>
  <c r="H18" i="18" s="1"/>
  <c r="BC18" i="18"/>
  <c r="BC36" i="17"/>
  <c r="AL39" i="17"/>
  <c r="H39" i="17" s="1"/>
  <c r="AL33" i="17"/>
  <c r="H33" i="17" s="1"/>
  <c r="AL27" i="17"/>
  <c r="H27" i="17" s="1"/>
  <c r="AL21" i="17"/>
  <c r="H21" i="17" s="1"/>
  <c r="AP45" i="17"/>
  <c r="J45" i="17" s="1"/>
  <c r="AQ45" i="17" s="1"/>
  <c r="I45" i="17" s="1"/>
  <c r="BC42" i="17"/>
  <c r="AL51" i="17"/>
  <c r="H51" i="17" s="1"/>
  <c r="BC48" i="17"/>
  <c r="AL42" i="17"/>
  <c r="H42" i="17" s="1"/>
  <c r="AP39" i="17"/>
  <c r="J39" i="17" s="1"/>
  <c r="AQ39" i="17" s="1"/>
  <c r="AR39" i="17" s="1"/>
  <c r="AS39" i="17" s="1"/>
  <c r="AV39" i="17" s="1"/>
  <c r="F39" i="17" s="1"/>
  <c r="AY39" i="17" s="1"/>
  <c r="G39" i="17" s="1"/>
  <c r="BA39" i="17" s="1"/>
  <c r="AL36" i="17"/>
  <c r="H36" i="17" s="1"/>
  <c r="AL30" i="17"/>
  <c r="H30" i="17" s="1"/>
  <c r="AL24" i="17"/>
  <c r="H24" i="17" s="1"/>
  <c r="AP21" i="17"/>
  <c r="J21" i="17" s="1"/>
  <c r="AQ21" i="17" s="1"/>
  <c r="AR21" i="17" s="1"/>
  <c r="AS21" i="17" s="1"/>
  <c r="AV21" i="17" s="1"/>
  <c r="F21" i="17" s="1"/>
  <c r="AY21" i="17" s="1"/>
  <c r="G21" i="17" s="1"/>
  <c r="BC48" i="16"/>
  <c r="BC33" i="16"/>
  <c r="AL45" i="16"/>
  <c r="H45" i="16" s="1"/>
  <c r="BC42" i="16"/>
  <c r="AP39" i="16"/>
  <c r="J39" i="16" s="1"/>
  <c r="AQ39" i="16" s="1"/>
  <c r="AP36" i="16"/>
  <c r="J36" i="16" s="1"/>
  <c r="AQ36" i="16" s="1"/>
  <c r="AR36" i="16" s="1"/>
  <c r="AS36" i="16" s="1"/>
  <c r="AV36" i="16" s="1"/>
  <c r="F36" i="16" s="1"/>
  <c r="AY36" i="16" s="1"/>
  <c r="G36" i="16" s="1"/>
  <c r="AP33" i="16"/>
  <c r="J33" i="16" s="1"/>
  <c r="AQ33" i="16" s="1"/>
  <c r="AR33" i="16" s="1"/>
  <c r="AS33" i="16" s="1"/>
  <c r="AV33" i="16" s="1"/>
  <c r="F33" i="16" s="1"/>
  <c r="AY33" i="16" s="1"/>
  <c r="G33" i="16" s="1"/>
  <c r="BA33" i="16" s="1"/>
  <c r="AL27" i="16"/>
  <c r="H27" i="16" s="1"/>
  <c r="AL24" i="16"/>
  <c r="H24" i="16" s="1"/>
  <c r="AL21" i="16"/>
  <c r="H21" i="16" s="1"/>
  <c r="BC36" i="16"/>
  <c r="AL48" i="16"/>
  <c r="H48" i="16" s="1"/>
  <c r="BC45" i="16"/>
  <c r="AP42" i="16"/>
  <c r="J42" i="16" s="1"/>
  <c r="AQ42" i="16" s="1"/>
  <c r="I42" i="16" s="1"/>
  <c r="AL30" i="16"/>
  <c r="H30" i="16" s="1"/>
  <c r="BC24" i="16"/>
  <c r="BC21" i="16"/>
  <c r="AL18" i="16"/>
  <c r="H18" i="16" s="1"/>
  <c r="AL51" i="15"/>
  <c r="H51" i="15" s="1"/>
  <c r="AL45" i="15"/>
  <c r="H45" i="15" s="1"/>
  <c r="AL39" i="15"/>
  <c r="H39" i="15" s="1"/>
  <c r="AL33" i="15"/>
  <c r="H33" i="15" s="1"/>
  <c r="AL27" i="15"/>
  <c r="H27" i="15" s="1"/>
  <c r="AL21" i="15"/>
  <c r="H21" i="15" s="1"/>
  <c r="AP51" i="15"/>
  <c r="J51" i="15" s="1"/>
  <c r="AQ51" i="15" s="1"/>
  <c r="AR51" i="15" s="1"/>
  <c r="AS51" i="15" s="1"/>
  <c r="AV51" i="15" s="1"/>
  <c r="F51" i="15" s="1"/>
  <c r="AY51" i="15" s="1"/>
  <c r="G51" i="15" s="1"/>
  <c r="BA51" i="15" s="1"/>
  <c r="AL48" i="15"/>
  <c r="H48" i="15" s="1"/>
  <c r="AL42" i="15"/>
  <c r="H42" i="15" s="1"/>
  <c r="AL36" i="15"/>
  <c r="H36" i="15" s="1"/>
  <c r="AL30" i="15"/>
  <c r="H30" i="15" s="1"/>
  <c r="AL24" i="15"/>
  <c r="H24" i="15" s="1"/>
  <c r="BC42" i="14"/>
  <c r="AL45" i="14"/>
  <c r="H45" i="14" s="1"/>
  <c r="AL39" i="14"/>
  <c r="H39" i="14" s="1"/>
  <c r="AL33" i="14"/>
  <c r="H33" i="14" s="1"/>
  <c r="AL27" i="14"/>
  <c r="H27" i="14" s="1"/>
  <c r="AL21" i="14"/>
  <c r="H21" i="14" s="1"/>
  <c r="AP51" i="14"/>
  <c r="J51" i="14" s="1"/>
  <c r="AQ51" i="14" s="1"/>
  <c r="AR51" i="14" s="1"/>
  <c r="AS51" i="14" s="1"/>
  <c r="AV51" i="14" s="1"/>
  <c r="F51" i="14" s="1"/>
  <c r="AY51" i="14" s="1"/>
  <c r="G51" i="14" s="1"/>
  <c r="BC45" i="14"/>
  <c r="BC48" i="14"/>
  <c r="AL42" i="14"/>
  <c r="H42" i="14" s="1"/>
  <c r="AP39" i="14"/>
  <c r="J39" i="14" s="1"/>
  <c r="AQ39" i="14" s="1"/>
  <c r="AL36" i="14"/>
  <c r="H36" i="14" s="1"/>
  <c r="AL30" i="14"/>
  <c r="H30" i="14" s="1"/>
  <c r="AL24" i="14"/>
  <c r="H24" i="14" s="1"/>
  <c r="AL45" i="28"/>
  <c r="H45" i="28" s="1"/>
  <c r="AP39" i="28"/>
  <c r="J39" i="28" s="1"/>
  <c r="AQ39" i="28" s="1"/>
  <c r="I39" i="28" s="1"/>
  <c r="AL33" i="28"/>
  <c r="H33" i="28" s="1"/>
  <c r="AP27" i="28"/>
  <c r="J27" i="28" s="1"/>
  <c r="AQ27" i="28" s="1"/>
  <c r="I27" i="28" s="1"/>
  <c r="AL21" i="28"/>
  <c r="H21" i="28" s="1"/>
  <c r="AL48" i="28"/>
  <c r="H48" i="28" s="1"/>
  <c r="AP42" i="28"/>
  <c r="J42" i="28" s="1"/>
  <c r="AQ42" i="28" s="1"/>
  <c r="AR42" i="28" s="1"/>
  <c r="AS42" i="28" s="1"/>
  <c r="AV42" i="28" s="1"/>
  <c r="F42" i="28" s="1"/>
  <c r="AY42" i="28" s="1"/>
  <c r="G42" i="28" s="1"/>
  <c r="AL36" i="28"/>
  <c r="H36" i="28" s="1"/>
  <c r="AL24" i="28"/>
  <c r="H24" i="28" s="1"/>
  <c r="AL51" i="30"/>
  <c r="AP51" i="30" s="1"/>
  <c r="J51" i="30" s="1"/>
  <c r="AQ51" i="30" s="1"/>
  <c r="AP48" i="30"/>
  <c r="J48" i="30" s="1"/>
  <c r="AQ48" i="30" s="1"/>
  <c r="I48" i="30" s="1"/>
  <c r="BC45" i="30"/>
  <c r="AL39" i="30"/>
  <c r="AP39" i="30" s="1"/>
  <c r="J39" i="30" s="1"/>
  <c r="AQ39" i="30" s="1"/>
  <c r="AL27" i="30"/>
  <c r="H27" i="30" s="1"/>
  <c r="AL24" i="30"/>
  <c r="H24" i="30" s="1"/>
  <c r="BC21" i="30"/>
  <c r="AP36" i="30"/>
  <c r="J36" i="30" s="1"/>
  <c r="AQ36" i="30" s="1"/>
  <c r="AP21" i="30"/>
  <c r="J21" i="30" s="1"/>
  <c r="AQ21" i="30" s="1"/>
  <c r="I21" i="30" s="1"/>
  <c r="BC33" i="30"/>
  <c r="BC51" i="30"/>
  <c r="AL45" i="30"/>
  <c r="AP45" i="30" s="1"/>
  <c r="J45" i="30" s="1"/>
  <c r="AQ45" i="30" s="1"/>
  <c r="AP42" i="30"/>
  <c r="J42" i="30" s="1"/>
  <c r="AQ42" i="30" s="1"/>
  <c r="I42" i="30" s="1"/>
  <c r="BC39" i="30"/>
  <c r="AL33" i="30"/>
  <c r="H33" i="30" s="1"/>
  <c r="BC27" i="30"/>
  <c r="AP18" i="30"/>
  <c r="J18" i="30" s="1"/>
  <c r="AQ18" i="30" s="1"/>
  <c r="I18" i="30" s="1"/>
  <c r="AP42" i="29"/>
  <c r="J42" i="29" s="1"/>
  <c r="AQ42" i="29" s="1"/>
  <c r="AR42" i="29" s="1"/>
  <c r="AS42" i="29" s="1"/>
  <c r="AV42" i="29" s="1"/>
  <c r="F42" i="29" s="1"/>
  <c r="AY42" i="29" s="1"/>
  <c r="G42" i="29" s="1"/>
  <c r="BC36" i="29"/>
  <c r="BC33" i="29"/>
  <c r="AP30" i="29"/>
  <c r="J30" i="29" s="1"/>
  <c r="AQ30" i="29" s="1"/>
  <c r="AL51" i="29"/>
  <c r="H51" i="29" s="1"/>
  <c r="AL48" i="29"/>
  <c r="H48" i="29" s="1"/>
  <c r="AL45" i="29"/>
  <c r="H45" i="29" s="1"/>
  <c r="BC42" i="29"/>
  <c r="AP39" i="29"/>
  <c r="J39" i="29" s="1"/>
  <c r="AQ39" i="29" s="1"/>
  <c r="I39" i="29" s="1"/>
  <c r="AL27" i="29"/>
  <c r="H27" i="29" s="1"/>
  <c r="AL24" i="29"/>
  <c r="H24" i="29" s="1"/>
  <c r="AL21" i="29"/>
  <c r="H21" i="29" s="1"/>
  <c r="AP18" i="29"/>
  <c r="J18" i="29" s="1"/>
  <c r="AQ18" i="29" s="1"/>
  <c r="BC45" i="27"/>
  <c r="BC33" i="27"/>
  <c r="BC30" i="27"/>
  <c r="BC39" i="27"/>
  <c r="AP48" i="27"/>
  <c r="J48" i="27" s="1"/>
  <c r="AQ48" i="27" s="1"/>
  <c r="AL42" i="27"/>
  <c r="H42" i="27" s="1"/>
  <c r="AL36" i="27"/>
  <c r="AL33" i="27"/>
  <c r="AL30" i="27"/>
  <c r="AL27" i="27"/>
  <c r="AL24" i="27"/>
  <c r="AL21" i="27"/>
  <c r="BC51" i="27"/>
  <c r="AL51" i="27"/>
  <c r="H51" i="27" s="1"/>
  <c r="AP45" i="27"/>
  <c r="J45" i="27" s="1"/>
  <c r="AQ45" i="27" s="1"/>
  <c r="AL39" i="27"/>
  <c r="H39" i="27" s="1"/>
  <c r="E48" i="27"/>
  <c r="BC48" i="27" s="1"/>
  <c r="H18" i="27"/>
  <c r="AP18" i="27"/>
  <c r="J18" i="27" s="1"/>
  <c r="AQ18" i="27" s="1"/>
  <c r="AR18" i="27" s="1"/>
  <c r="AS18" i="27" s="1"/>
  <c r="AV18" i="27" s="1"/>
  <c r="F18" i="27" s="1"/>
  <c r="AY18" i="27" s="1"/>
  <c r="G18" i="27" s="1"/>
  <c r="E18" i="27"/>
  <c r="BC18" i="27" s="1"/>
  <c r="AL48" i="25"/>
  <c r="AP48" i="25" s="1"/>
  <c r="J48" i="25" s="1"/>
  <c r="AQ48" i="25" s="1"/>
  <c r="AP45" i="25"/>
  <c r="J45" i="25" s="1"/>
  <c r="AQ45" i="25" s="1"/>
  <c r="AR45" i="25" s="1"/>
  <c r="AS45" i="25" s="1"/>
  <c r="AV45" i="25" s="1"/>
  <c r="F45" i="25" s="1"/>
  <c r="AY45" i="25" s="1"/>
  <c r="G45" i="25" s="1"/>
  <c r="BC42" i="25"/>
  <c r="AL30" i="25"/>
  <c r="H30" i="25" s="1"/>
  <c r="BC21" i="25"/>
  <c r="AP51" i="25"/>
  <c r="J51" i="25" s="1"/>
  <c r="AQ51" i="25" s="1"/>
  <c r="AR51" i="25" s="1"/>
  <c r="AS51" i="25" s="1"/>
  <c r="AV51" i="25" s="1"/>
  <c r="F51" i="25" s="1"/>
  <c r="BC48" i="25"/>
  <c r="AL42" i="25"/>
  <c r="AP42" i="25" s="1"/>
  <c r="J42" i="25" s="1"/>
  <c r="AQ42" i="25" s="1"/>
  <c r="AP39" i="25"/>
  <c r="J39" i="25" s="1"/>
  <c r="AQ39" i="25" s="1"/>
  <c r="AL36" i="25"/>
  <c r="H36" i="25" s="1"/>
  <c r="BC33" i="25"/>
  <c r="AP30" i="25"/>
  <c r="J30" i="25" s="1"/>
  <c r="AQ30" i="25" s="1"/>
  <c r="AR30" i="25" s="1"/>
  <c r="AS30" i="25" s="1"/>
  <c r="AV30" i="25" s="1"/>
  <c r="F30" i="25" s="1"/>
  <c r="AY30" i="25" s="1"/>
  <c r="G30" i="25" s="1"/>
  <c r="AL21" i="25"/>
  <c r="H21" i="25" s="1"/>
  <c r="AP18" i="25"/>
  <c r="J18" i="25" s="1"/>
  <c r="AQ18" i="25" s="1"/>
  <c r="AR18" i="25" s="1"/>
  <c r="AS18" i="25" s="1"/>
  <c r="AV18" i="25" s="1"/>
  <c r="F18" i="25" s="1"/>
  <c r="AY18" i="25" s="1"/>
  <c r="G18" i="25" s="1"/>
  <c r="BC45" i="26"/>
  <c r="BC42" i="26"/>
  <c r="BG33" i="38"/>
  <c r="BG30" i="38"/>
  <c r="BG18" i="38"/>
  <c r="AT51" i="38"/>
  <c r="J51" i="38" s="1"/>
  <c r="AU51" i="38" s="1"/>
  <c r="BG39" i="38"/>
  <c r="BG27" i="38"/>
  <c r="BG21" i="38"/>
  <c r="BG51" i="38"/>
  <c r="BG45" i="38"/>
  <c r="AT39" i="38"/>
  <c r="J39" i="38" s="1"/>
  <c r="AU39" i="38" s="1"/>
  <c r="BG36" i="38"/>
  <c r="BG24" i="38"/>
  <c r="AP51" i="38"/>
  <c r="AP48" i="38"/>
  <c r="AP45" i="38"/>
  <c r="AP42" i="38"/>
  <c r="AT42" i="38" s="1"/>
  <c r="J42" i="38" s="1"/>
  <c r="AU42" i="38" s="1"/>
  <c r="AP39" i="38"/>
  <c r="AP36" i="38"/>
  <c r="AT36" i="38" s="1"/>
  <c r="J36" i="38" s="1"/>
  <c r="AU36" i="38" s="1"/>
  <c r="AP33" i="38"/>
  <c r="AP30" i="38"/>
  <c r="AP27" i="38"/>
  <c r="AT27" i="38" s="1"/>
  <c r="J27" i="38" s="1"/>
  <c r="AU27" i="38" s="1"/>
  <c r="AP24" i="38"/>
  <c r="AT24" i="38" s="1"/>
  <c r="J24" i="38" s="1"/>
  <c r="AU24" i="38" s="1"/>
  <c r="AP21" i="38"/>
  <c r="AT21" i="38" s="1"/>
  <c r="J21" i="38" s="1"/>
  <c r="AU21" i="38" s="1"/>
  <c r="AP18" i="38"/>
  <c r="BG42" i="37"/>
  <c r="BG30" i="37"/>
  <c r="I30" i="37"/>
  <c r="BG48" i="37"/>
  <c r="BG24" i="37"/>
  <c r="BG51" i="37"/>
  <c r="BG45" i="37"/>
  <c r="BG39" i="37"/>
  <c r="BG33" i="37"/>
  <c r="BG27" i="37"/>
  <c r="BG21" i="37"/>
  <c r="BG36" i="37"/>
  <c r="BG18" i="37"/>
  <c r="I45" i="37"/>
  <c r="AV45" i="37"/>
  <c r="AW45" i="37" s="1"/>
  <c r="AZ45" i="37" s="1"/>
  <c r="F45" i="37" s="1"/>
  <c r="BC45" i="37" s="1"/>
  <c r="G45" i="37" s="1"/>
  <c r="I33" i="37"/>
  <c r="AV33" i="37"/>
  <c r="AW33" i="37" s="1"/>
  <c r="AZ33" i="37" s="1"/>
  <c r="F33" i="37" s="1"/>
  <c r="BC33" i="37" s="1"/>
  <c r="G33" i="37" s="1"/>
  <c r="AV27" i="37"/>
  <c r="AW27" i="37" s="1"/>
  <c r="AZ27" i="37" s="1"/>
  <c r="F27" i="37" s="1"/>
  <c r="BC27" i="37" s="1"/>
  <c r="G27" i="37" s="1"/>
  <c r="BC30" i="36"/>
  <c r="BC18" i="36"/>
  <c r="I45" i="36"/>
  <c r="BC24" i="36"/>
  <c r="BC48" i="36"/>
  <c r="BC42" i="36"/>
  <c r="BC33" i="36"/>
  <c r="BC27" i="36"/>
  <c r="BC21" i="36"/>
  <c r="AR45" i="36"/>
  <c r="AS45" i="36" s="1"/>
  <c r="AV45" i="36" s="1"/>
  <c r="F45" i="36" s="1"/>
  <c r="AY45" i="36" s="1"/>
  <c r="G45" i="36" s="1"/>
  <c r="BC24" i="35"/>
  <c r="BC36" i="35"/>
  <c r="BC30" i="35"/>
  <c r="BC51" i="35"/>
  <c r="BC45" i="35"/>
  <c r="BC39" i="35"/>
  <c r="BC33" i="35"/>
  <c r="BC27" i="35"/>
  <c r="BC21" i="35"/>
  <c r="BC18" i="35"/>
  <c r="I51" i="35"/>
  <c r="I21" i="35"/>
  <c r="BC30" i="34"/>
  <c r="BC18" i="34"/>
  <c r="I36" i="34"/>
  <c r="AR36" i="34"/>
  <c r="AS36" i="34" s="1"/>
  <c r="AV36" i="34" s="1"/>
  <c r="F36" i="34" s="1"/>
  <c r="AY36" i="34" s="1"/>
  <c r="G36" i="34" s="1"/>
  <c r="I30" i="34"/>
  <c r="I24" i="34"/>
  <c r="AR24" i="34"/>
  <c r="AS24" i="34" s="1"/>
  <c r="AV24" i="34" s="1"/>
  <c r="F24" i="34" s="1"/>
  <c r="AY24" i="34" s="1"/>
  <c r="G24" i="34" s="1"/>
  <c r="I51" i="34"/>
  <c r="I45" i="34"/>
  <c r="BC24" i="34"/>
  <c r="AR51" i="34"/>
  <c r="AS51" i="34" s="1"/>
  <c r="AV51" i="34" s="1"/>
  <c r="F51" i="34" s="1"/>
  <c r="AY51" i="34" s="1"/>
  <c r="G51" i="34" s="1"/>
  <c r="AR45" i="34"/>
  <c r="AS45" i="34" s="1"/>
  <c r="AV45" i="34" s="1"/>
  <c r="F45" i="34" s="1"/>
  <c r="AY45" i="34" s="1"/>
  <c r="G45" i="34" s="1"/>
  <c r="I42" i="34"/>
  <c r="BC33" i="34"/>
  <c r="BC27" i="34"/>
  <c r="BC21" i="34"/>
  <c r="BC51" i="34"/>
  <c r="BC45" i="34"/>
  <c r="BC39" i="34"/>
  <c r="I33" i="34"/>
  <c r="AR33" i="34"/>
  <c r="AS33" i="34" s="1"/>
  <c r="AV33" i="34" s="1"/>
  <c r="F33" i="34" s="1"/>
  <c r="AY33" i="34" s="1"/>
  <c r="G33" i="34" s="1"/>
  <c r="I21" i="34"/>
  <c r="AR21" i="34"/>
  <c r="AS21" i="34" s="1"/>
  <c r="AV21" i="34" s="1"/>
  <c r="F21" i="34" s="1"/>
  <c r="AY21" i="34" s="1"/>
  <c r="G21" i="34" s="1"/>
  <c r="BA33" i="33"/>
  <c r="AZ33" i="33"/>
  <c r="BA27" i="33"/>
  <c r="AZ27" i="33"/>
  <c r="I45" i="33"/>
  <c r="I30" i="33"/>
  <c r="I33" i="33"/>
  <c r="BB33" i="33"/>
  <c r="BD33" i="33" s="1"/>
  <c r="BB21" i="33"/>
  <c r="BD21" i="33" s="1"/>
  <c r="I27" i="33"/>
  <c r="BB27" i="33"/>
  <c r="AP48" i="33"/>
  <c r="J48" i="33" s="1"/>
  <c r="AQ48" i="33" s="1"/>
  <c r="AR45" i="33"/>
  <c r="AS45" i="33" s="1"/>
  <c r="AV45" i="33" s="1"/>
  <c r="F45" i="33" s="1"/>
  <c r="AY45" i="33" s="1"/>
  <c r="G45" i="33" s="1"/>
  <c r="AR30" i="33"/>
  <c r="AS30" i="33" s="1"/>
  <c r="AV30" i="33" s="1"/>
  <c r="F30" i="33" s="1"/>
  <c r="AY30" i="33" s="1"/>
  <c r="G30" i="33" s="1"/>
  <c r="BC27" i="33"/>
  <c r="I33" i="32"/>
  <c r="AR33" i="32"/>
  <c r="AS33" i="32" s="1"/>
  <c r="AV33" i="32" s="1"/>
  <c r="F33" i="32" s="1"/>
  <c r="AY33" i="32" s="1"/>
  <c r="G33" i="32" s="1"/>
  <c r="I42" i="32"/>
  <c r="AR42" i="32"/>
  <c r="AS42" i="32" s="1"/>
  <c r="AV42" i="32" s="1"/>
  <c r="F42" i="32" s="1"/>
  <c r="AY42" i="32" s="1"/>
  <c r="G42" i="32" s="1"/>
  <c r="I18" i="32"/>
  <c r="AR18" i="32"/>
  <c r="AS18" i="32" s="1"/>
  <c r="AV18" i="32" s="1"/>
  <c r="F18" i="32" s="1"/>
  <c r="AY18" i="32" s="1"/>
  <c r="G18" i="32" s="1"/>
  <c r="I51" i="32"/>
  <c r="AR51" i="32"/>
  <c r="AS51" i="32" s="1"/>
  <c r="AV51" i="32" s="1"/>
  <c r="F51" i="32" s="1"/>
  <c r="AY51" i="32" s="1"/>
  <c r="G51" i="32" s="1"/>
  <c r="I48" i="32"/>
  <c r="AR48" i="32"/>
  <c r="AS48" i="32" s="1"/>
  <c r="AV48" i="32" s="1"/>
  <c r="F48" i="32" s="1"/>
  <c r="AY48" i="32" s="1"/>
  <c r="G48" i="32" s="1"/>
  <c r="H51" i="32"/>
  <c r="H48" i="32"/>
  <c r="H45" i="32"/>
  <c r="H42" i="32"/>
  <c r="AP36" i="32"/>
  <c r="J36" i="32" s="1"/>
  <c r="AQ36" i="32" s="1"/>
  <c r="AP24" i="32"/>
  <c r="J24" i="32" s="1"/>
  <c r="AQ24" i="32" s="1"/>
  <c r="AP27" i="32"/>
  <c r="J27" i="32" s="1"/>
  <c r="AQ27" i="32" s="1"/>
  <c r="BC30" i="31"/>
  <c r="BC18" i="31"/>
  <c r="BC33" i="31"/>
  <c r="BC39" i="31"/>
  <c r="BC27" i="31"/>
  <c r="BC21" i="31"/>
  <c r="BC51" i="31"/>
  <c r="BC45" i="31"/>
  <c r="BC36" i="31"/>
  <c r="BC24" i="31"/>
  <c r="AL51" i="31"/>
  <c r="AP51" i="31" s="1"/>
  <c r="J51" i="31" s="1"/>
  <c r="AQ51" i="31" s="1"/>
  <c r="AL48" i="31"/>
  <c r="AP48" i="31" s="1"/>
  <c r="J48" i="31" s="1"/>
  <c r="AQ48" i="31" s="1"/>
  <c r="AL45" i="31"/>
  <c r="AP45" i="31" s="1"/>
  <c r="J45" i="31" s="1"/>
  <c r="AQ45" i="31" s="1"/>
  <c r="AL42" i="31"/>
  <c r="AL39" i="31"/>
  <c r="AP39" i="31" s="1"/>
  <c r="J39" i="31" s="1"/>
  <c r="AQ39" i="31" s="1"/>
  <c r="AL36" i="31"/>
  <c r="AP36" i="31" s="1"/>
  <c r="J36" i="31" s="1"/>
  <c r="AQ36" i="31" s="1"/>
  <c r="AL33" i="31"/>
  <c r="AL30" i="31"/>
  <c r="AL27" i="31"/>
  <c r="AP27" i="31" s="1"/>
  <c r="J27" i="31" s="1"/>
  <c r="AQ27" i="31" s="1"/>
  <c r="AL24" i="31"/>
  <c r="AP24" i="31" s="1"/>
  <c r="J24" i="31" s="1"/>
  <c r="AQ24" i="31" s="1"/>
  <c r="AL21" i="31"/>
  <c r="AP21" i="31" s="1"/>
  <c r="J21" i="31" s="1"/>
  <c r="AQ21" i="31" s="1"/>
  <c r="AL18" i="31"/>
  <c r="AR42" i="30"/>
  <c r="AS42" i="30" s="1"/>
  <c r="AV42" i="30" s="1"/>
  <c r="F42" i="30" s="1"/>
  <c r="AY42" i="30" s="1"/>
  <c r="G42" i="30" s="1"/>
  <c r="I36" i="30"/>
  <c r="H39" i="30"/>
  <c r="H51" i="30"/>
  <c r="H48" i="30"/>
  <c r="H42" i="30"/>
  <c r="AR36" i="30"/>
  <c r="AS36" i="30" s="1"/>
  <c r="AV36" i="30" s="1"/>
  <c r="F36" i="30" s="1"/>
  <c r="AY36" i="30" s="1"/>
  <c r="G36" i="30" s="1"/>
  <c r="BC18" i="29"/>
  <c r="I18" i="29"/>
  <c r="AR18" i="29"/>
  <c r="AS18" i="29" s="1"/>
  <c r="AV18" i="29" s="1"/>
  <c r="F18" i="29" s="1"/>
  <c r="AY18" i="29" s="1"/>
  <c r="G18" i="29" s="1"/>
  <c r="AR39" i="29"/>
  <c r="AS39" i="29" s="1"/>
  <c r="AV39" i="29" s="1"/>
  <c r="F39" i="29" s="1"/>
  <c r="AY39" i="29" s="1"/>
  <c r="G39" i="29" s="1"/>
  <c r="I30" i="29"/>
  <c r="BC51" i="29"/>
  <c r="BC39" i="29"/>
  <c r="AR30" i="29"/>
  <c r="AS30" i="29" s="1"/>
  <c r="AV30" i="29" s="1"/>
  <c r="F30" i="29" s="1"/>
  <c r="AY30" i="29" s="1"/>
  <c r="G30" i="29" s="1"/>
  <c r="BC27" i="29"/>
  <c r="BC51" i="28"/>
  <c r="BC39" i="28"/>
  <c r="BC27" i="28"/>
  <c r="BC18" i="28"/>
  <c r="BC42" i="28"/>
  <c r="AR39" i="28"/>
  <c r="AS39" i="28" s="1"/>
  <c r="AV39" i="28" s="1"/>
  <c r="F39" i="28" s="1"/>
  <c r="AY39" i="28" s="1"/>
  <c r="G39" i="28" s="1"/>
  <c r="BC30" i="28"/>
  <c r="BC48" i="28"/>
  <c r="BC36" i="28"/>
  <c r="BC24" i="28"/>
  <c r="BC45" i="28"/>
  <c r="I42" i="28"/>
  <c r="BC33" i="28"/>
  <c r="BC21" i="28"/>
  <c r="AL18" i="28"/>
  <c r="AP18" i="28" s="1"/>
  <c r="J18" i="28" s="1"/>
  <c r="AQ18" i="28" s="1"/>
  <c r="I48" i="27"/>
  <c r="AR48" i="27"/>
  <c r="AS48" i="27" s="1"/>
  <c r="AV48" i="27" s="1"/>
  <c r="F48" i="27" s="1"/>
  <c r="AY48" i="27" s="1"/>
  <c r="G48" i="27" s="1"/>
  <c r="I45" i="27"/>
  <c r="BC30" i="26"/>
  <c r="BC18" i="26"/>
  <c r="BC33" i="26"/>
  <c r="BC21" i="26"/>
  <c r="BC27" i="26"/>
  <c r="BC36" i="26"/>
  <c r="BC24" i="26"/>
  <c r="AL51" i="26"/>
  <c r="AL48" i="26"/>
  <c r="AL45" i="26"/>
  <c r="AL42" i="26"/>
  <c r="AL39" i="26"/>
  <c r="AP39" i="26" s="1"/>
  <c r="J39" i="26" s="1"/>
  <c r="AQ39" i="26" s="1"/>
  <c r="AL36" i="26"/>
  <c r="AL33" i="26"/>
  <c r="AP33" i="26" s="1"/>
  <c r="J33" i="26" s="1"/>
  <c r="AQ33" i="26" s="1"/>
  <c r="AL30" i="26"/>
  <c r="AL27" i="26"/>
  <c r="AP27" i="26" s="1"/>
  <c r="J27" i="26" s="1"/>
  <c r="AQ27" i="26" s="1"/>
  <c r="AL24" i="26"/>
  <c r="AP24" i="26" s="1"/>
  <c r="J24" i="26" s="1"/>
  <c r="AQ24" i="26" s="1"/>
  <c r="AL21" i="26"/>
  <c r="AL18" i="26"/>
  <c r="AP18" i="26" s="1"/>
  <c r="J18" i="26" s="1"/>
  <c r="AQ18" i="26" s="1"/>
  <c r="I39" i="25"/>
  <c r="AR39" i="25"/>
  <c r="AS39" i="25" s="1"/>
  <c r="AV39" i="25" s="1"/>
  <c r="F39" i="25" s="1"/>
  <c r="AY39" i="25" s="1"/>
  <c r="G39" i="25" s="1"/>
  <c r="I30" i="25"/>
  <c r="I18" i="25"/>
  <c r="I45" i="25"/>
  <c r="H39" i="25"/>
  <c r="H48" i="25"/>
  <c r="H45" i="25"/>
  <c r="H42" i="25"/>
  <c r="BC21" i="23"/>
  <c r="BC18" i="23"/>
  <c r="BC27" i="23"/>
  <c r="BC24" i="23"/>
  <c r="AL51" i="23"/>
  <c r="AP51" i="23" s="1"/>
  <c r="J51" i="23" s="1"/>
  <c r="AQ51" i="23" s="1"/>
  <c r="AL48" i="23"/>
  <c r="AP48" i="23" s="1"/>
  <c r="J48" i="23" s="1"/>
  <c r="AQ48" i="23" s="1"/>
  <c r="AL45" i="23"/>
  <c r="AL42" i="23"/>
  <c r="AL39" i="23"/>
  <c r="AP39" i="23" s="1"/>
  <c r="J39" i="23" s="1"/>
  <c r="AQ39" i="23" s="1"/>
  <c r="AL36" i="23"/>
  <c r="AL33" i="23"/>
  <c r="AL30" i="23"/>
  <c r="AL27" i="23"/>
  <c r="AP27" i="23" s="1"/>
  <c r="J27" i="23" s="1"/>
  <c r="AQ27" i="23" s="1"/>
  <c r="AL24" i="23"/>
  <c r="AL21" i="23"/>
  <c r="AL18" i="23"/>
  <c r="BA30" i="22"/>
  <c r="AZ30" i="22"/>
  <c r="AZ42" i="22"/>
  <c r="BC48" i="22"/>
  <c r="BC30" i="22"/>
  <c r="H27" i="22"/>
  <c r="E27" i="22"/>
  <c r="BB51" i="22"/>
  <c r="H51" i="22"/>
  <c r="H45" i="22"/>
  <c r="H39" i="22"/>
  <c r="H33" i="22"/>
  <c r="AP27" i="22"/>
  <c r="J27" i="22" s="1"/>
  <c r="AQ27" i="22" s="1"/>
  <c r="H24" i="22"/>
  <c r="E24" i="22"/>
  <c r="I21" i="22"/>
  <c r="AX18" i="22"/>
  <c r="AX51" i="22"/>
  <c r="BC51" i="22"/>
  <c r="I48" i="22"/>
  <c r="AX45" i="22"/>
  <c r="AP45" i="22"/>
  <c r="J45" i="22" s="1"/>
  <c r="AQ45" i="22" s="1"/>
  <c r="E45" i="22"/>
  <c r="AX39" i="22"/>
  <c r="AP39" i="22"/>
  <c r="J39" i="22" s="1"/>
  <c r="AQ39" i="22" s="1"/>
  <c r="E39" i="22"/>
  <c r="I36" i="22"/>
  <c r="AX33" i="22"/>
  <c r="AP33" i="22"/>
  <c r="J33" i="22" s="1"/>
  <c r="AQ33" i="22" s="1"/>
  <c r="E33" i="22"/>
  <c r="I30" i="22"/>
  <c r="AX27" i="22"/>
  <c r="AP24" i="22"/>
  <c r="J24" i="22" s="1"/>
  <c r="AQ24" i="22" s="1"/>
  <c r="BB21" i="22"/>
  <c r="H21" i="22"/>
  <c r="E21" i="22"/>
  <c r="I18" i="22"/>
  <c r="BC42" i="22"/>
  <c r="BC36" i="22"/>
  <c r="H48" i="22"/>
  <c r="H42" i="22"/>
  <c r="BB36" i="22"/>
  <c r="BD36" i="22" s="1"/>
  <c r="H36" i="22"/>
  <c r="BB30" i="22"/>
  <c r="BD30" i="22" s="1"/>
  <c r="H30" i="22"/>
  <c r="BB18" i="22"/>
  <c r="H18" i="22"/>
  <c r="E18" i="22"/>
  <c r="G18" i="22" s="1"/>
  <c r="BC33" i="20"/>
  <c r="BC30" i="20"/>
  <c r="BC18" i="20"/>
  <c r="BC27" i="20"/>
  <c r="BC21" i="20"/>
  <c r="BC48" i="20"/>
  <c r="BC42" i="20"/>
  <c r="BC36" i="20"/>
  <c r="BC24" i="20"/>
  <c r="AL51" i="20"/>
  <c r="AL48" i="20"/>
  <c r="AL45" i="20"/>
  <c r="AP45" i="20" s="1"/>
  <c r="J45" i="20" s="1"/>
  <c r="AQ45" i="20" s="1"/>
  <c r="AL42" i="20"/>
  <c r="AL39" i="20"/>
  <c r="AL36" i="20"/>
  <c r="AL33" i="20"/>
  <c r="AP33" i="20" s="1"/>
  <c r="J33" i="20" s="1"/>
  <c r="AQ33" i="20" s="1"/>
  <c r="AL30" i="20"/>
  <c r="AP30" i="20" s="1"/>
  <c r="J30" i="20" s="1"/>
  <c r="AQ30" i="20" s="1"/>
  <c r="AL27" i="20"/>
  <c r="AP27" i="20" s="1"/>
  <c r="J27" i="20" s="1"/>
  <c r="AQ27" i="20" s="1"/>
  <c r="AL24" i="20"/>
  <c r="AL21" i="20"/>
  <c r="AL18" i="20"/>
  <c r="AP18" i="20" s="1"/>
  <c r="J18" i="20" s="1"/>
  <c r="AQ18" i="20" s="1"/>
  <c r="AL51" i="19"/>
  <c r="AP51" i="19" s="1"/>
  <c r="J51" i="19" s="1"/>
  <c r="AQ51" i="19" s="1"/>
  <c r="AL48" i="19"/>
  <c r="AL45" i="19"/>
  <c r="AP45" i="19" s="1"/>
  <c r="J45" i="19" s="1"/>
  <c r="AQ45" i="19" s="1"/>
  <c r="AL42" i="19"/>
  <c r="AL39" i="19"/>
  <c r="AL36" i="19"/>
  <c r="AP36" i="19" s="1"/>
  <c r="J36" i="19" s="1"/>
  <c r="AQ36" i="19" s="1"/>
  <c r="AL33" i="19"/>
  <c r="AL30" i="19"/>
  <c r="AL27" i="19"/>
  <c r="AP27" i="19" s="1"/>
  <c r="J27" i="19" s="1"/>
  <c r="AQ27" i="19" s="1"/>
  <c r="AL24" i="19"/>
  <c r="AL21" i="19"/>
  <c r="AP21" i="19" s="1"/>
  <c r="J21" i="19" s="1"/>
  <c r="AQ21" i="19" s="1"/>
  <c r="AL18" i="19"/>
  <c r="BA21" i="18"/>
  <c r="AZ21" i="18"/>
  <c r="I51" i="18"/>
  <c r="AR51" i="18"/>
  <c r="AS51" i="18" s="1"/>
  <c r="AV51" i="18" s="1"/>
  <c r="F51" i="18" s="1"/>
  <c r="AY51" i="18" s="1"/>
  <c r="G51" i="18" s="1"/>
  <c r="I21" i="18"/>
  <c r="BB21" i="18"/>
  <c r="BD21" i="18" s="1"/>
  <c r="AR42" i="18"/>
  <c r="AS42" i="18" s="1"/>
  <c r="AV42" i="18" s="1"/>
  <c r="F42" i="18" s="1"/>
  <c r="AY42" i="18" s="1"/>
  <c r="G42" i="18" s="1"/>
  <c r="BC27" i="18"/>
  <c r="BB24" i="18"/>
  <c r="BA48" i="17"/>
  <c r="AZ48" i="17"/>
  <c r="BC30" i="17"/>
  <c r="BC18" i="17"/>
  <c r="I48" i="17"/>
  <c r="BB48" i="17"/>
  <c r="BD48" i="17" s="1"/>
  <c r="BC33" i="17"/>
  <c r="BC27" i="17"/>
  <c r="BC21" i="17"/>
  <c r="BC24" i="17"/>
  <c r="BC51" i="17"/>
  <c r="BC45" i="17"/>
  <c r="BC39" i="17"/>
  <c r="I21" i="17"/>
  <c r="BA36" i="16"/>
  <c r="AZ36" i="16"/>
  <c r="I39" i="16"/>
  <c r="AR39" i="16"/>
  <c r="AS39" i="16" s="1"/>
  <c r="AV39" i="16" s="1"/>
  <c r="F39" i="16" s="1"/>
  <c r="AY39" i="16" s="1"/>
  <c r="G39" i="16" s="1"/>
  <c r="I33" i="16"/>
  <c r="AR42" i="16"/>
  <c r="AS42" i="16" s="1"/>
  <c r="AV42" i="16" s="1"/>
  <c r="F42" i="16" s="1"/>
  <c r="AY42" i="16" s="1"/>
  <c r="G42" i="16" s="1"/>
  <c r="BC39" i="16"/>
  <c r="I36" i="16"/>
  <c r="BB36" i="16"/>
  <c r="BC27" i="16"/>
  <c r="BC36" i="15"/>
  <c r="BC24" i="15"/>
  <c r="BC48" i="15"/>
  <c r="BC30" i="15"/>
  <c r="BC51" i="15"/>
  <c r="BC45" i="15"/>
  <c r="BC39" i="15"/>
  <c r="BC33" i="15"/>
  <c r="BC27" i="15"/>
  <c r="BC21" i="15"/>
  <c r="BC42" i="15"/>
  <c r="BC18" i="15"/>
  <c r="BA51" i="14"/>
  <c r="AZ51" i="14"/>
  <c r="BC36" i="14"/>
  <c r="BC24" i="14"/>
  <c r="BC51" i="14"/>
  <c r="BC39" i="14"/>
  <c r="BC33" i="14"/>
  <c r="BC27" i="14"/>
  <c r="BC21" i="14"/>
  <c r="BC30" i="14"/>
  <c r="BC18" i="14"/>
  <c r="I51" i="14"/>
  <c r="BB51" i="14"/>
  <c r="I39" i="14"/>
  <c r="AR39" i="14"/>
  <c r="AS39" i="14" s="1"/>
  <c r="AV39" i="14" s="1"/>
  <c r="F39" i="14" s="1"/>
  <c r="AY39" i="14" s="1"/>
  <c r="G39" i="14" s="1"/>
  <c r="L18" i="13"/>
  <c r="N18" i="13" s="1"/>
  <c r="AO18" i="13"/>
  <c r="E18" i="13" s="1"/>
  <c r="AQ18" i="13"/>
  <c r="AR18" i="13"/>
  <c r="AS18" i="13"/>
  <c r="AX18" i="13"/>
  <c r="AY18" i="13"/>
  <c r="BA18" i="13"/>
  <c r="L21" i="13"/>
  <c r="N21" i="13" s="1"/>
  <c r="AO21" i="13"/>
  <c r="E21" i="13" s="1"/>
  <c r="AQ21" i="13"/>
  <c r="AR21" i="13"/>
  <c r="AS21" i="13"/>
  <c r="AX21" i="13"/>
  <c r="AY21" i="13"/>
  <c r="BA21" i="13"/>
  <c r="L24" i="13"/>
  <c r="N24" i="13" s="1"/>
  <c r="AO24" i="13"/>
  <c r="E24" i="13" s="1"/>
  <c r="AQ24" i="13"/>
  <c r="AR24" i="13"/>
  <c r="AS24" i="13"/>
  <c r="AX24" i="13"/>
  <c r="AY24" i="13"/>
  <c r="BA24" i="13"/>
  <c r="L27" i="13"/>
  <c r="N27" i="13" s="1"/>
  <c r="AO27" i="13"/>
  <c r="E27" i="13" s="1"/>
  <c r="AQ27" i="13"/>
  <c r="AR27" i="13"/>
  <c r="AS27" i="13"/>
  <c r="AX27" i="13"/>
  <c r="AY27" i="13"/>
  <c r="BA27" i="13"/>
  <c r="L30" i="13"/>
  <c r="N30" i="13" s="1"/>
  <c r="AO30" i="13"/>
  <c r="E30" i="13" s="1"/>
  <c r="AQ30" i="13"/>
  <c r="AR30" i="13"/>
  <c r="AS30" i="13"/>
  <c r="AX30" i="13"/>
  <c r="AY30" i="13"/>
  <c r="BA30" i="13"/>
  <c r="L33" i="13"/>
  <c r="N33" i="13" s="1"/>
  <c r="AO33" i="13"/>
  <c r="E33" i="13" s="1"/>
  <c r="AQ33" i="13"/>
  <c r="AR33" i="13"/>
  <c r="AS33" i="13"/>
  <c r="AX33" i="13"/>
  <c r="AY33" i="13"/>
  <c r="BA33" i="13"/>
  <c r="L36" i="13"/>
  <c r="N36" i="13" s="1"/>
  <c r="AO36" i="13"/>
  <c r="E36" i="13" s="1"/>
  <c r="BG36" i="13" s="1"/>
  <c r="AQ36" i="13"/>
  <c r="AR36" i="13"/>
  <c r="AS36" i="13"/>
  <c r="AX36" i="13"/>
  <c r="AY36" i="13"/>
  <c r="BA36" i="13"/>
  <c r="L39" i="13"/>
  <c r="N39" i="13" s="1"/>
  <c r="AO39" i="13"/>
  <c r="E39" i="13" s="1"/>
  <c r="BG39" i="13" s="1"/>
  <c r="AQ39" i="13"/>
  <c r="AR39" i="13"/>
  <c r="AS39" i="13"/>
  <c r="AX39" i="13"/>
  <c r="AY39" i="13"/>
  <c r="BA39" i="13"/>
  <c r="L42" i="13"/>
  <c r="N42" i="13" s="1"/>
  <c r="AO42" i="13"/>
  <c r="E42" i="13" s="1"/>
  <c r="BG42" i="13" s="1"/>
  <c r="AQ42" i="13"/>
  <c r="AR42" i="13"/>
  <c r="AS42" i="13"/>
  <c r="AX42" i="13"/>
  <c r="AY42" i="13" s="1"/>
  <c r="BA42" i="13"/>
  <c r="L45" i="13"/>
  <c r="N45" i="13" s="1"/>
  <c r="AO45" i="13"/>
  <c r="E45" i="13" s="1"/>
  <c r="AQ45" i="13"/>
  <c r="AR45" i="13"/>
  <c r="AS45" i="13"/>
  <c r="AX45" i="13"/>
  <c r="AY45" i="13" s="1"/>
  <c r="BA45" i="13"/>
  <c r="L48" i="13"/>
  <c r="N48" i="13" s="1"/>
  <c r="AO48" i="13"/>
  <c r="E48" i="13" s="1"/>
  <c r="BG48" i="13" s="1"/>
  <c r="AQ48" i="13"/>
  <c r="AR48" i="13"/>
  <c r="AS48" i="13"/>
  <c r="AX48" i="13"/>
  <c r="AY48" i="13" s="1"/>
  <c r="BB48" i="13" s="1"/>
  <c r="BA48" i="13"/>
  <c r="L51" i="13"/>
  <c r="N51" i="13" s="1"/>
  <c r="AO51" i="13"/>
  <c r="E51" i="13" s="1"/>
  <c r="AQ51" i="13"/>
  <c r="AR51" i="13"/>
  <c r="AS51" i="13"/>
  <c r="AX51" i="13"/>
  <c r="AY51" i="13"/>
  <c r="BA51" i="13"/>
  <c r="L18" i="12"/>
  <c r="N18" i="12" s="1"/>
  <c r="AO18" i="12"/>
  <c r="E18" i="12" s="1"/>
  <c r="AP18" i="12"/>
  <c r="H18" i="12" s="1"/>
  <c r="AQ18" i="12"/>
  <c r="AR18" i="12"/>
  <c r="AS18" i="12"/>
  <c r="AX18" i="12"/>
  <c r="AY18" i="12" s="1"/>
  <c r="BA18" i="12"/>
  <c r="L21" i="12"/>
  <c r="N21" i="12" s="1"/>
  <c r="AO21" i="12"/>
  <c r="E21" i="12" s="1"/>
  <c r="AQ21" i="12"/>
  <c r="AR21" i="12"/>
  <c r="AS21" i="12"/>
  <c r="AX21" i="12"/>
  <c r="AY21" i="12"/>
  <c r="BA21" i="12"/>
  <c r="L24" i="12"/>
  <c r="N24" i="12" s="1"/>
  <c r="AO24" i="12"/>
  <c r="AQ24" i="12"/>
  <c r="AR24" i="12"/>
  <c r="AS24" i="12"/>
  <c r="AX24" i="12"/>
  <c r="AY24" i="12"/>
  <c r="BA24" i="12"/>
  <c r="L27" i="12"/>
  <c r="N27" i="12" s="1"/>
  <c r="AO27" i="12"/>
  <c r="E27" i="12" s="1"/>
  <c r="AP27" i="12"/>
  <c r="H27" i="12" s="1"/>
  <c r="AQ27" i="12"/>
  <c r="AR27" i="12"/>
  <c r="AS27" i="12"/>
  <c r="AX27" i="12"/>
  <c r="AY27" i="12" s="1"/>
  <c r="BB27" i="12" s="1"/>
  <c r="BA27" i="12"/>
  <c r="L30" i="12"/>
  <c r="N30" i="12" s="1"/>
  <c r="AO30" i="12"/>
  <c r="E30" i="12" s="1"/>
  <c r="AQ30" i="12"/>
  <c r="AR30" i="12"/>
  <c r="AS30" i="12"/>
  <c r="AX30" i="12"/>
  <c r="AY30" i="12" s="1"/>
  <c r="BA30" i="12"/>
  <c r="L33" i="12"/>
  <c r="N33" i="12" s="1"/>
  <c r="AO33" i="12"/>
  <c r="E33" i="12" s="1"/>
  <c r="AQ33" i="12"/>
  <c r="AR33" i="12"/>
  <c r="AS33" i="12"/>
  <c r="AX33" i="12"/>
  <c r="AY33" i="12" s="1"/>
  <c r="BA33" i="12"/>
  <c r="L36" i="12"/>
  <c r="N36" i="12"/>
  <c r="AO36" i="12"/>
  <c r="E36" i="12" s="1"/>
  <c r="AQ36" i="12"/>
  <c r="AR36" i="12"/>
  <c r="AS36" i="12"/>
  <c r="AX36" i="12"/>
  <c r="AY36" i="12"/>
  <c r="BA36" i="12"/>
  <c r="L39" i="12"/>
  <c r="N39" i="12" s="1"/>
  <c r="AO39" i="12"/>
  <c r="E39" i="12" s="1"/>
  <c r="AP39" i="12"/>
  <c r="H39" i="12" s="1"/>
  <c r="AQ39" i="12"/>
  <c r="AR39" i="12"/>
  <c r="AS39" i="12"/>
  <c r="AX39" i="12"/>
  <c r="AY39" i="12"/>
  <c r="BB39" i="12" s="1"/>
  <c r="BA39" i="12"/>
  <c r="L42" i="12"/>
  <c r="N42" i="12" s="1"/>
  <c r="AO42" i="12"/>
  <c r="E42" i="12" s="1"/>
  <c r="AQ42" i="12"/>
  <c r="AR42" i="12"/>
  <c r="AS42" i="12"/>
  <c r="AX42" i="12"/>
  <c r="AY42" i="12"/>
  <c r="BB42" i="12" s="1"/>
  <c r="BA42" i="12"/>
  <c r="L45" i="12"/>
  <c r="N45" i="12"/>
  <c r="AO45" i="12"/>
  <c r="AQ45" i="12"/>
  <c r="AR45" i="12"/>
  <c r="AS45" i="12"/>
  <c r="AX45" i="12"/>
  <c r="AY45" i="12" s="1"/>
  <c r="BA45" i="12"/>
  <c r="L48" i="12"/>
  <c r="N48" i="12" s="1"/>
  <c r="AO48" i="12"/>
  <c r="E48" i="12" s="1"/>
  <c r="AQ48" i="12"/>
  <c r="AR48" i="12"/>
  <c r="AS48" i="12"/>
  <c r="AX48" i="12"/>
  <c r="AY48" i="12" s="1"/>
  <c r="BB48" i="12" s="1"/>
  <c r="BA48" i="12"/>
  <c r="L51" i="12"/>
  <c r="N51" i="12" s="1"/>
  <c r="AO51" i="12"/>
  <c r="AQ51" i="12"/>
  <c r="AR51" i="12"/>
  <c r="AS51" i="12"/>
  <c r="AX51" i="12"/>
  <c r="AY51" i="12" s="1"/>
  <c r="BA51" i="12"/>
  <c r="L18" i="11"/>
  <c r="N18" i="11" s="1"/>
  <c r="AO18" i="11"/>
  <c r="E18" i="11" s="1"/>
  <c r="AQ18" i="11"/>
  <c r="AR18" i="11"/>
  <c r="AS18" i="11"/>
  <c r="AX18" i="11"/>
  <c r="AY18" i="11" s="1"/>
  <c r="BA18" i="11"/>
  <c r="L21" i="11"/>
  <c r="N21" i="11" s="1"/>
  <c r="AO21" i="11"/>
  <c r="E21" i="11" s="1"/>
  <c r="AP21" i="11"/>
  <c r="H21" i="11" s="1"/>
  <c r="AQ21" i="11"/>
  <c r="AR21" i="11"/>
  <c r="AS21" i="11"/>
  <c r="AX21" i="11"/>
  <c r="AY21" i="11" s="1"/>
  <c r="BA21" i="11"/>
  <c r="L24" i="11"/>
  <c r="N24" i="11" s="1"/>
  <c r="AO24" i="11"/>
  <c r="E24" i="11" s="1"/>
  <c r="AP24" i="11"/>
  <c r="H24" i="11" s="1"/>
  <c r="AQ24" i="11"/>
  <c r="AR24" i="11"/>
  <c r="AS24" i="11"/>
  <c r="AX24" i="11"/>
  <c r="AY24" i="11" s="1"/>
  <c r="BA24" i="11"/>
  <c r="L27" i="11"/>
  <c r="N27" i="11" s="1"/>
  <c r="AO27" i="11"/>
  <c r="E27" i="11" s="1"/>
  <c r="AQ27" i="11"/>
  <c r="AR27" i="11"/>
  <c r="AS27" i="11"/>
  <c r="AX27" i="11"/>
  <c r="AY27" i="11" s="1"/>
  <c r="BA27" i="11"/>
  <c r="L30" i="11"/>
  <c r="N30" i="11" s="1"/>
  <c r="AO30" i="11"/>
  <c r="E30" i="11" s="1"/>
  <c r="AP30" i="11"/>
  <c r="H30" i="11" s="1"/>
  <c r="AQ30" i="11"/>
  <c r="AR30" i="11"/>
  <c r="AS30" i="11"/>
  <c r="AX30" i="11"/>
  <c r="AY30" i="11"/>
  <c r="BA30" i="11"/>
  <c r="L33" i="11"/>
  <c r="N33" i="11"/>
  <c r="AO33" i="11"/>
  <c r="E33" i="11" s="1"/>
  <c r="AQ33" i="11"/>
  <c r="AR33" i="11"/>
  <c r="AS33" i="11"/>
  <c r="AX33" i="11"/>
  <c r="AY33" i="11" s="1"/>
  <c r="BB33" i="11" s="1"/>
  <c r="BA33" i="11"/>
  <c r="L36" i="11"/>
  <c r="N36" i="11"/>
  <c r="AO36" i="11"/>
  <c r="E36" i="11" s="1"/>
  <c r="AQ36" i="11"/>
  <c r="AR36" i="11"/>
  <c r="AS36" i="11"/>
  <c r="AX36" i="11"/>
  <c r="AY36" i="11"/>
  <c r="BA36" i="11"/>
  <c r="L39" i="11"/>
  <c r="N39" i="11" s="1"/>
  <c r="AO39" i="11"/>
  <c r="E39" i="11" s="1"/>
  <c r="AQ39" i="11"/>
  <c r="AR39" i="11"/>
  <c r="AS39" i="11"/>
  <c r="AX39" i="11"/>
  <c r="AY39" i="11"/>
  <c r="BA39" i="11"/>
  <c r="L42" i="11"/>
  <c r="N42" i="11" s="1"/>
  <c r="AO42" i="11"/>
  <c r="E42" i="11" s="1"/>
  <c r="AP42" i="11"/>
  <c r="H42" i="11" s="1"/>
  <c r="AQ42" i="11"/>
  <c r="AR42" i="11"/>
  <c r="AS42" i="11"/>
  <c r="AX42" i="11"/>
  <c r="AY42" i="11" s="1"/>
  <c r="BA42" i="11"/>
  <c r="L45" i="11"/>
  <c r="N45" i="11" s="1"/>
  <c r="AO45" i="11"/>
  <c r="E45" i="11" s="1"/>
  <c r="AP45" i="11"/>
  <c r="H45" i="11" s="1"/>
  <c r="AQ45" i="11"/>
  <c r="AR45" i="11"/>
  <c r="AS45" i="11"/>
  <c r="AX45" i="11"/>
  <c r="AY45" i="11" s="1"/>
  <c r="BB45" i="11" s="1"/>
  <c r="BA45" i="11"/>
  <c r="L48" i="11"/>
  <c r="N48" i="11"/>
  <c r="AO48" i="11"/>
  <c r="E48" i="11" s="1"/>
  <c r="AQ48" i="11"/>
  <c r="AR48" i="11"/>
  <c r="AS48" i="11"/>
  <c r="AX48" i="11"/>
  <c r="AY48" i="11" s="1"/>
  <c r="BA48" i="11"/>
  <c r="L51" i="11"/>
  <c r="N51" i="11" s="1"/>
  <c r="AO51" i="11"/>
  <c r="E51" i="11" s="1"/>
  <c r="AQ51" i="11"/>
  <c r="AR51" i="11"/>
  <c r="AS51" i="11"/>
  <c r="AX51" i="11"/>
  <c r="AY51" i="11" s="1"/>
  <c r="BA51" i="11"/>
  <c r="L18" i="10"/>
  <c r="N18" i="10" s="1"/>
  <c r="AO18" i="10"/>
  <c r="E18" i="10" s="1"/>
  <c r="AQ18" i="10"/>
  <c r="AR18" i="10"/>
  <c r="AS18" i="10"/>
  <c r="AX18" i="10"/>
  <c r="AY18" i="10" s="1"/>
  <c r="BB18" i="10" s="1"/>
  <c r="BA18" i="10"/>
  <c r="L21" i="10"/>
  <c r="N21" i="10" s="1"/>
  <c r="AO21" i="10"/>
  <c r="AQ21" i="10"/>
  <c r="AR21" i="10"/>
  <c r="AS21" i="10"/>
  <c r="AX21" i="10"/>
  <c r="AY21" i="10"/>
  <c r="BA21" i="10"/>
  <c r="L24" i="10"/>
  <c r="N24" i="10" s="1"/>
  <c r="AO24" i="10"/>
  <c r="E24" i="10" s="1"/>
  <c r="AQ24" i="10"/>
  <c r="AR24" i="10"/>
  <c r="AS24" i="10"/>
  <c r="AX24" i="10"/>
  <c r="AY24" i="10"/>
  <c r="BA24" i="10"/>
  <c r="L27" i="10"/>
  <c r="N27" i="10" s="1"/>
  <c r="AO27" i="10"/>
  <c r="AQ27" i="10"/>
  <c r="AR27" i="10"/>
  <c r="AS27" i="10"/>
  <c r="AX27" i="10"/>
  <c r="AY27" i="10"/>
  <c r="BA27" i="10"/>
  <c r="L30" i="10"/>
  <c r="N30" i="10" s="1"/>
  <c r="AO30" i="10"/>
  <c r="E30" i="10" s="1"/>
  <c r="AQ30" i="10"/>
  <c r="AR30" i="10"/>
  <c r="AS30" i="10"/>
  <c r="AX30" i="10"/>
  <c r="AY30" i="10"/>
  <c r="BB30" i="10" s="1"/>
  <c r="BA30" i="10"/>
  <c r="L33" i="10"/>
  <c r="N33" i="10" s="1"/>
  <c r="AO33" i="10"/>
  <c r="E33" i="10" s="1"/>
  <c r="AQ33" i="10"/>
  <c r="AR33" i="10"/>
  <c r="AS33" i="10"/>
  <c r="AX33" i="10"/>
  <c r="AY33" i="10" s="1"/>
  <c r="BA33" i="10"/>
  <c r="L36" i="10"/>
  <c r="N36" i="10" s="1"/>
  <c r="AO36" i="10"/>
  <c r="E36" i="10" s="1"/>
  <c r="AQ36" i="10"/>
  <c r="AR36" i="10"/>
  <c r="AS36" i="10"/>
  <c r="AX36" i="10"/>
  <c r="AY36" i="10" s="1"/>
  <c r="BA36" i="10"/>
  <c r="L39" i="10"/>
  <c r="N39" i="10" s="1"/>
  <c r="AO39" i="10"/>
  <c r="E39" i="10" s="1"/>
  <c r="AP39" i="10"/>
  <c r="H39" i="10" s="1"/>
  <c r="AQ39" i="10"/>
  <c r="AR39" i="10"/>
  <c r="AS39" i="10"/>
  <c r="AX39" i="10"/>
  <c r="AY39" i="10" s="1"/>
  <c r="BA39" i="10"/>
  <c r="L42" i="10"/>
  <c r="N42" i="10" s="1"/>
  <c r="AO42" i="10"/>
  <c r="E42" i="10" s="1"/>
  <c r="AQ42" i="10"/>
  <c r="AR42" i="10"/>
  <c r="AS42" i="10"/>
  <c r="AX42" i="10"/>
  <c r="AY42" i="10"/>
  <c r="BA42" i="10"/>
  <c r="L45" i="10"/>
  <c r="N45" i="10" s="1"/>
  <c r="AO45" i="10"/>
  <c r="E45" i="10" s="1"/>
  <c r="BG45" i="10" s="1"/>
  <c r="AQ45" i="10"/>
  <c r="AR45" i="10"/>
  <c r="AS45" i="10"/>
  <c r="AX45" i="10"/>
  <c r="AY45" i="10"/>
  <c r="BB45" i="10" s="1"/>
  <c r="BA45" i="10"/>
  <c r="L48" i="10"/>
  <c r="N48" i="10" s="1"/>
  <c r="AO48" i="10"/>
  <c r="AQ48" i="10"/>
  <c r="AR48" i="10"/>
  <c r="AS48" i="10"/>
  <c r="AX48" i="10"/>
  <c r="AY48" i="10" s="1"/>
  <c r="BA48" i="10"/>
  <c r="L51" i="10"/>
  <c r="N51" i="10" s="1"/>
  <c r="AO51" i="10"/>
  <c r="E51" i="10" s="1"/>
  <c r="AQ51" i="10"/>
  <c r="AR51" i="10"/>
  <c r="AS51" i="10"/>
  <c r="AX51" i="10"/>
  <c r="AY51" i="10" s="1"/>
  <c r="BB51" i="10" s="1"/>
  <c r="BA51" i="10"/>
  <c r="L18" i="9"/>
  <c r="N18" i="9" s="1"/>
  <c r="AO18" i="9"/>
  <c r="E18" i="9" s="1"/>
  <c r="AQ18" i="9"/>
  <c r="AR18" i="9"/>
  <c r="AS18" i="9"/>
  <c r="AX18" i="9"/>
  <c r="AY18" i="9" s="1"/>
  <c r="BA18" i="9"/>
  <c r="L21" i="9"/>
  <c r="N21" i="9" s="1"/>
  <c r="AO21" i="9"/>
  <c r="E21" i="9" s="1"/>
  <c r="AQ21" i="9"/>
  <c r="AR21" i="9"/>
  <c r="AS21" i="9"/>
  <c r="AX21" i="9"/>
  <c r="AY21" i="9" s="1"/>
  <c r="BB21" i="9" s="1"/>
  <c r="BA21" i="9"/>
  <c r="L24" i="9"/>
  <c r="N24" i="9" s="1"/>
  <c r="AO24" i="9"/>
  <c r="E24" i="9" s="1"/>
  <c r="AQ24" i="9"/>
  <c r="AR24" i="9"/>
  <c r="AS24" i="9"/>
  <c r="AX24" i="9"/>
  <c r="AY24" i="9" s="1"/>
  <c r="BA24" i="9"/>
  <c r="L27" i="9"/>
  <c r="N27" i="9" s="1"/>
  <c r="AO27" i="9"/>
  <c r="E27" i="9" s="1"/>
  <c r="AQ27" i="9"/>
  <c r="AR27" i="9"/>
  <c r="AS27" i="9"/>
  <c r="AX27" i="9"/>
  <c r="AY27" i="9" s="1"/>
  <c r="BA27" i="9"/>
  <c r="L30" i="9"/>
  <c r="N30" i="9" s="1"/>
  <c r="AO30" i="9"/>
  <c r="E30" i="9" s="1"/>
  <c r="AQ30" i="9"/>
  <c r="AR30" i="9"/>
  <c r="AS30" i="9"/>
  <c r="AX30" i="9"/>
  <c r="AY30" i="9" s="1"/>
  <c r="BA30" i="9"/>
  <c r="L33" i="9"/>
  <c r="N33" i="9" s="1"/>
  <c r="AO33" i="9"/>
  <c r="E33" i="9" s="1"/>
  <c r="AQ33" i="9"/>
  <c r="AR33" i="9"/>
  <c r="AS33" i="9"/>
  <c r="AX33" i="9"/>
  <c r="AY33" i="9" s="1"/>
  <c r="BA33" i="9"/>
  <c r="L36" i="9"/>
  <c r="N36" i="9" s="1"/>
  <c r="AO36" i="9"/>
  <c r="E36" i="9" s="1"/>
  <c r="AQ36" i="9"/>
  <c r="AR36" i="9"/>
  <c r="AS36" i="9"/>
  <c r="AX36" i="9"/>
  <c r="AY36" i="9"/>
  <c r="BA36" i="9"/>
  <c r="L39" i="9"/>
  <c r="N39" i="9" s="1"/>
  <c r="AO39" i="9"/>
  <c r="E39" i="9" s="1"/>
  <c r="AQ39" i="9"/>
  <c r="AR39" i="9"/>
  <c r="AS39" i="9"/>
  <c r="AX39" i="9"/>
  <c r="AY39" i="9" s="1"/>
  <c r="BA39" i="9"/>
  <c r="L42" i="9"/>
  <c r="N42" i="9" s="1"/>
  <c r="AO42" i="9"/>
  <c r="E42" i="9" s="1"/>
  <c r="AQ42" i="9"/>
  <c r="AR42" i="9"/>
  <c r="AS42" i="9"/>
  <c r="AX42" i="9"/>
  <c r="AY42" i="9"/>
  <c r="BB42" i="9" s="1"/>
  <c r="BA42" i="9"/>
  <c r="L45" i="9"/>
  <c r="N45" i="9" s="1"/>
  <c r="AO45" i="9"/>
  <c r="E45" i="9" s="1"/>
  <c r="AQ45" i="9"/>
  <c r="AR45" i="9"/>
  <c r="AS45" i="9"/>
  <c r="AX45" i="9"/>
  <c r="AY45" i="9"/>
  <c r="BB45" i="9" s="1"/>
  <c r="BA45" i="9"/>
  <c r="L48" i="9"/>
  <c r="N48" i="9" s="1"/>
  <c r="AO48" i="9"/>
  <c r="E48" i="9" s="1"/>
  <c r="BG48" i="9" s="1"/>
  <c r="AQ48" i="9"/>
  <c r="AR48" i="9"/>
  <c r="AS48" i="9"/>
  <c r="AX48" i="9"/>
  <c r="AY48" i="9"/>
  <c r="BB48" i="9" s="1"/>
  <c r="BA48" i="9"/>
  <c r="L51" i="9"/>
  <c r="N51" i="9"/>
  <c r="AO51" i="9"/>
  <c r="E51" i="9" s="1"/>
  <c r="BG51" i="9" s="1"/>
  <c r="AQ51" i="9"/>
  <c r="AR51" i="9"/>
  <c r="AS51" i="9"/>
  <c r="AX51" i="9"/>
  <c r="AY51" i="9" s="1"/>
  <c r="BB51" i="9" s="1"/>
  <c r="BA51" i="9"/>
  <c r="L18" i="8"/>
  <c r="N18" i="8" s="1"/>
  <c r="AO18" i="8"/>
  <c r="E18" i="8" s="1"/>
  <c r="AQ18" i="8"/>
  <c r="AR18" i="8"/>
  <c r="AS18" i="8"/>
  <c r="AX18" i="8"/>
  <c r="AY18" i="8" s="1"/>
  <c r="BA18" i="8"/>
  <c r="L21" i="8"/>
  <c r="N21" i="8" s="1"/>
  <c r="AO21" i="8"/>
  <c r="AQ21" i="8"/>
  <c r="AR21" i="8"/>
  <c r="AS21" i="8"/>
  <c r="AX21" i="8"/>
  <c r="AY21" i="8"/>
  <c r="BA21" i="8"/>
  <c r="L24" i="8"/>
  <c r="N24" i="8" s="1"/>
  <c r="AO24" i="8"/>
  <c r="E24" i="8" s="1"/>
  <c r="AQ24" i="8"/>
  <c r="AR24" i="8"/>
  <c r="AS24" i="8"/>
  <c r="AX24" i="8"/>
  <c r="AY24" i="8"/>
  <c r="BA24" i="8"/>
  <c r="L27" i="8"/>
  <c r="N27" i="8" s="1"/>
  <c r="AO27" i="8"/>
  <c r="E27" i="8" s="1"/>
  <c r="AQ27" i="8"/>
  <c r="AR27" i="8"/>
  <c r="AS27" i="8"/>
  <c r="AX27" i="8"/>
  <c r="AY27" i="8"/>
  <c r="BA27" i="8"/>
  <c r="L30" i="8"/>
  <c r="N30" i="8" s="1"/>
  <c r="AO30" i="8"/>
  <c r="E30" i="8" s="1"/>
  <c r="AQ30" i="8"/>
  <c r="AR30" i="8"/>
  <c r="AS30" i="8"/>
  <c r="AX30" i="8"/>
  <c r="AY30" i="8"/>
  <c r="BA30" i="8"/>
  <c r="L33" i="8"/>
  <c r="N33" i="8" s="1"/>
  <c r="AO33" i="8"/>
  <c r="E33" i="8" s="1"/>
  <c r="AQ33" i="8"/>
  <c r="AR33" i="8"/>
  <c r="AS33" i="8"/>
  <c r="AX33" i="8"/>
  <c r="AY33" i="8"/>
  <c r="BA33" i="8"/>
  <c r="L36" i="8"/>
  <c r="N36" i="8" s="1"/>
  <c r="AO36" i="8"/>
  <c r="AQ36" i="8"/>
  <c r="AR36" i="8"/>
  <c r="AS36" i="8"/>
  <c r="AX36" i="8"/>
  <c r="AY36" i="8"/>
  <c r="BA36" i="8"/>
  <c r="L39" i="8"/>
  <c r="N39" i="8" s="1"/>
  <c r="AO39" i="8"/>
  <c r="E39" i="8" s="1"/>
  <c r="AQ39" i="8"/>
  <c r="AR39" i="8"/>
  <c r="AS39" i="8"/>
  <c r="AX39" i="8"/>
  <c r="AY39" i="8" s="1"/>
  <c r="BA39" i="8"/>
  <c r="L42" i="8"/>
  <c r="N42" i="8" s="1"/>
  <c r="AO42" i="8"/>
  <c r="E42" i="8" s="1"/>
  <c r="AQ42" i="8"/>
  <c r="AR42" i="8"/>
  <c r="AS42" i="8"/>
  <c r="AX42" i="8"/>
  <c r="AY42" i="8" s="1"/>
  <c r="BA42" i="8"/>
  <c r="L45" i="8"/>
  <c r="N45" i="8" s="1"/>
  <c r="AO45" i="8"/>
  <c r="AQ45" i="8"/>
  <c r="AR45" i="8"/>
  <c r="AS45" i="8"/>
  <c r="AX45" i="8"/>
  <c r="AY45" i="8"/>
  <c r="BA45" i="8"/>
  <c r="L48" i="8"/>
  <c r="N48" i="8" s="1"/>
  <c r="AO48" i="8"/>
  <c r="E48" i="8" s="1"/>
  <c r="AP48" i="8"/>
  <c r="H48" i="8" s="1"/>
  <c r="AQ48" i="8"/>
  <c r="AR48" i="8"/>
  <c r="AS48" i="8"/>
  <c r="AX48" i="8"/>
  <c r="AY48" i="8"/>
  <c r="BA48" i="8"/>
  <c r="L51" i="8"/>
  <c r="N51" i="8" s="1"/>
  <c r="AO51" i="8"/>
  <c r="E51" i="8" s="1"/>
  <c r="AQ51" i="8"/>
  <c r="AR51" i="8"/>
  <c r="AS51" i="8"/>
  <c r="AX51" i="8"/>
  <c r="AY51" i="8" s="1"/>
  <c r="BA51" i="8"/>
  <c r="L18" i="7"/>
  <c r="N18" i="7" s="1"/>
  <c r="AK18" i="7"/>
  <c r="E18" i="7" s="1"/>
  <c r="AL18" i="7"/>
  <c r="H18" i="7" s="1"/>
  <c r="AM18" i="7"/>
  <c r="AN18" i="7"/>
  <c r="AO18" i="7"/>
  <c r="AT18" i="7"/>
  <c r="AU18" i="7"/>
  <c r="AW18" i="7"/>
  <c r="L21" i="7"/>
  <c r="N21" i="7"/>
  <c r="AK21" i="7"/>
  <c r="AM21" i="7"/>
  <c r="AN21" i="7"/>
  <c r="AO21" i="7"/>
  <c r="AT21" i="7"/>
  <c r="AU21" i="7" s="1"/>
  <c r="AX21" i="7" s="1"/>
  <c r="AW21" i="7"/>
  <c r="L24" i="7"/>
  <c r="N24" i="7" s="1"/>
  <c r="AK24" i="7"/>
  <c r="E24" i="7" s="1"/>
  <c r="AM24" i="7"/>
  <c r="AN24" i="7"/>
  <c r="AO24" i="7"/>
  <c r="AT24" i="7"/>
  <c r="AU24" i="7" s="1"/>
  <c r="AX24" i="7" s="1"/>
  <c r="AW24" i="7"/>
  <c r="L27" i="7"/>
  <c r="N27" i="7" s="1"/>
  <c r="AK27" i="7"/>
  <c r="E27" i="7" s="1"/>
  <c r="AM27" i="7"/>
  <c r="AN27" i="7"/>
  <c r="AO27" i="7"/>
  <c r="AT27" i="7"/>
  <c r="AU27" i="7" s="1"/>
  <c r="AX27" i="7" s="1"/>
  <c r="AW27" i="7"/>
  <c r="L30" i="7"/>
  <c r="N30" i="7"/>
  <c r="AK30" i="7"/>
  <c r="E30" i="7" s="1"/>
  <c r="AM30" i="7"/>
  <c r="AN30" i="7"/>
  <c r="AO30" i="7"/>
  <c r="AT30" i="7"/>
  <c r="AU30" i="7" s="1"/>
  <c r="AX30" i="7" s="1"/>
  <c r="AW30" i="7"/>
  <c r="L33" i="7"/>
  <c r="N33" i="7"/>
  <c r="AK33" i="7"/>
  <c r="E33" i="7" s="1"/>
  <c r="AM33" i="7"/>
  <c r="AN33" i="7"/>
  <c r="AO33" i="7"/>
  <c r="AT33" i="7"/>
  <c r="AU33" i="7" s="1"/>
  <c r="AW33" i="7"/>
  <c r="L36" i="7"/>
  <c r="N36" i="7" s="1"/>
  <c r="AK36" i="7"/>
  <c r="E36" i="7" s="1"/>
  <c r="AM36" i="7"/>
  <c r="AN36" i="7"/>
  <c r="AO36" i="7"/>
  <c r="AT36" i="7"/>
  <c r="AU36" i="7" s="1"/>
  <c r="AX36" i="7" s="1"/>
  <c r="AW36" i="7"/>
  <c r="L39" i="7"/>
  <c r="N39" i="7" s="1"/>
  <c r="AK39" i="7"/>
  <c r="E39" i="7" s="1"/>
  <c r="AM39" i="7"/>
  <c r="AN39" i="7"/>
  <c r="AO39" i="7"/>
  <c r="AT39" i="7"/>
  <c r="AU39" i="7" s="1"/>
  <c r="AW39" i="7"/>
  <c r="L42" i="7"/>
  <c r="N42" i="7" s="1"/>
  <c r="AK42" i="7"/>
  <c r="E42" i="7" s="1"/>
  <c r="AM42" i="7"/>
  <c r="AN42" i="7"/>
  <c r="AO42" i="7"/>
  <c r="AT42" i="7"/>
  <c r="AU42" i="7" s="1"/>
  <c r="AW42" i="7"/>
  <c r="L45" i="7"/>
  <c r="N45" i="7" s="1"/>
  <c r="AK45" i="7"/>
  <c r="E45" i="7" s="1"/>
  <c r="AM45" i="7"/>
  <c r="AN45" i="7"/>
  <c r="AO45" i="7"/>
  <c r="AT45" i="7"/>
  <c r="AU45" i="7" s="1"/>
  <c r="AW45" i="7"/>
  <c r="L48" i="7"/>
  <c r="N48" i="7" s="1"/>
  <c r="AK48" i="7"/>
  <c r="E48" i="7" s="1"/>
  <c r="AM48" i="7"/>
  <c r="AN48" i="7"/>
  <c r="AO48" i="7"/>
  <c r="AT48" i="7"/>
  <c r="AU48" i="7" s="1"/>
  <c r="AW48" i="7"/>
  <c r="L51" i="7"/>
  <c r="N51" i="7" s="1"/>
  <c r="AK51" i="7"/>
  <c r="E51" i="7" s="1"/>
  <c r="AM51" i="7"/>
  <c r="AN51" i="7"/>
  <c r="AO51" i="7"/>
  <c r="AT51" i="7"/>
  <c r="AU51" i="7" s="1"/>
  <c r="AX51" i="7" s="1"/>
  <c r="AW51" i="7"/>
  <c r="L18" i="6"/>
  <c r="N18" i="6" s="1"/>
  <c r="AK18" i="6"/>
  <c r="E18" i="6" s="1"/>
  <c r="AM18" i="6"/>
  <c r="AN18" i="6"/>
  <c r="AO18" i="6"/>
  <c r="AT18" i="6"/>
  <c r="AU18" i="6" s="1"/>
  <c r="AW18" i="6"/>
  <c r="L21" i="6"/>
  <c r="N21" i="6" s="1"/>
  <c r="AK21" i="6"/>
  <c r="E21" i="6" s="1"/>
  <c r="AM21" i="6"/>
  <c r="AN21" i="6"/>
  <c r="AO21" i="6"/>
  <c r="AT21" i="6"/>
  <c r="AU21" i="6"/>
  <c r="AW21" i="6"/>
  <c r="L24" i="6"/>
  <c r="N24" i="6" s="1"/>
  <c r="AK24" i="6"/>
  <c r="E24" i="6" s="1"/>
  <c r="AM24" i="6"/>
  <c r="AN24" i="6"/>
  <c r="AO24" i="6"/>
  <c r="AT24" i="6"/>
  <c r="AU24" i="6" s="1"/>
  <c r="AW24" i="6"/>
  <c r="L27" i="6"/>
  <c r="N27" i="6" s="1"/>
  <c r="AK27" i="6"/>
  <c r="E27" i="6" s="1"/>
  <c r="AM27" i="6"/>
  <c r="AN27" i="6"/>
  <c r="AO27" i="6"/>
  <c r="AT27" i="6"/>
  <c r="AU27" i="6" s="1"/>
  <c r="AW27" i="6"/>
  <c r="L30" i="6"/>
  <c r="N30" i="6"/>
  <c r="AK30" i="6"/>
  <c r="E30" i="6" s="1"/>
  <c r="AM30" i="6"/>
  <c r="AN30" i="6"/>
  <c r="AO30" i="6"/>
  <c r="AT30" i="6"/>
  <c r="AU30" i="6"/>
  <c r="AW30" i="6"/>
  <c r="L33" i="6"/>
  <c r="N33" i="6" s="1"/>
  <c r="AK33" i="6"/>
  <c r="E33" i="6" s="1"/>
  <c r="AM33" i="6"/>
  <c r="AN33" i="6"/>
  <c r="AO33" i="6"/>
  <c r="AT33" i="6"/>
  <c r="AU33" i="6"/>
  <c r="AW33" i="6"/>
  <c r="L36" i="6"/>
  <c r="N36" i="6" s="1"/>
  <c r="AK36" i="6"/>
  <c r="E36" i="6" s="1"/>
  <c r="AL36" i="6"/>
  <c r="H36" i="6" s="1"/>
  <c r="AM36" i="6"/>
  <c r="AN36" i="6"/>
  <c r="AO36" i="6"/>
  <c r="AT36" i="6"/>
  <c r="AU36" i="6"/>
  <c r="AX36" i="6" s="1"/>
  <c r="AW36" i="6"/>
  <c r="L39" i="6"/>
  <c r="N39" i="6"/>
  <c r="AK39" i="6"/>
  <c r="E39" i="6" s="1"/>
  <c r="AM39" i="6"/>
  <c r="AN39" i="6"/>
  <c r="AO39" i="6"/>
  <c r="AT39" i="6"/>
  <c r="AU39" i="6" s="1"/>
  <c r="AX39" i="6" s="1"/>
  <c r="AW39" i="6"/>
  <c r="L42" i="6"/>
  <c r="N42" i="6"/>
  <c r="AK42" i="6"/>
  <c r="E42" i="6" s="1"/>
  <c r="AM42" i="6"/>
  <c r="AN42" i="6"/>
  <c r="AO42" i="6"/>
  <c r="AT42" i="6"/>
  <c r="AU42" i="6" s="1"/>
  <c r="AW42" i="6"/>
  <c r="L45" i="6"/>
  <c r="N45" i="6" s="1"/>
  <c r="AK45" i="6"/>
  <c r="E45" i="6" s="1"/>
  <c r="AM45" i="6"/>
  <c r="AN45" i="6"/>
  <c r="AO45" i="6"/>
  <c r="AT45" i="6"/>
  <c r="AU45" i="6" s="1"/>
  <c r="AW45" i="6"/>
  <c r="L48" i="6"/>
  <c r="N48" i="6" s="1"/>
  <c r="AK48" i="6"/>
  <c r="E48" i="6" s="1"/>
  <c r="AL48" i="6"/>
  <c r="H48" i="6" s="1"/>
  <c r="AM48" i="6"/>
  <c r="AN48" i="6"/>
  <c r="AO48" i="6"/>
  <c r="AT48" i="6"/>
  <c r="AU48" i="6" s="1"/>
  <c r="AW48" i="6"/>
  <c r="L51" i="6"/>
  <c r="N51" i="6" s="1"/>
  <c r="AK51" i="6"/>
  <c r="E51" i="6" s="1"/>
  <c r="AM51" i="6"/>
  <c r="AN51" i="6"/>
  <c r="AO51" i="6"/>
  <c r="AT51" i="6"/>
  <c r="AU51" i="6"/>
  <c r="AX51" i="6" s="1"/>
  <c r="AW51" i="6"/>
  <c r="L18" i="5"/>
  <c r="N18" i="5" s="1"/>
  <c r="AK18" i="5"/>
  <c r="E18" i="5" s="1"/>
  <c r="AM18" i="5"/>
  <c r="AN18" i="5"/>
  <c r="AO18" i="5"/>
  <c r="AT18" i="5"/>
  <c r="AU18" i="5"/>
  <c r="AX18" i="5" s="1"/>
  <c r="AW18" i="5"/>
  <c r="L21" i="5"/>
  <c r="N21" i="5" s="1"/>
  <c r="AK21" i="5"/>
  <c r="E21" i="5" s="1"/>
  <c r="AM21" i="5"/>
  <c r="AN21" i="5"/>
  <c r="AO21" i="5"/>
  <c r="AT21" i="5"/>
  <c r="AU21" i="5" s="1"/>
  <c r="AW21" i="5"/>
  <c r="L24" i="5"/>
  <c r="N24" i="5" s="1"/>
  <c r="AK24" i="5"/>
  <c r="E24" i="5" s="1"/>
  <c r="AM24" i="5"/>
  <c r="AN24" i="5"/>
  <c r="AO24" i="5"/>
  <c r="AT24" i="5"/>
  <c r="AU24" i="5" s="1"/>
  <c r="AW24" i="5"/>
  <c r="L27" i="5"/>
  <c r="N27" i="5" s="1"/>
  <c r="AK27" i="5"/>
  <c r="E27" i="5" s="1"/>
  <c r="AM27" i="5"/>
  <c r="AN27" i="5"/>
  <c r="AO27" i="5"/>
  <c r="AT27" i="5"/>
  <c r="AU27" i="5" s="1"/>
  <c r="AW27" i="5"/>
  <c r="L30" i="5"/>
  <c r="N30" i="5" s="1"/>
  <c r="AK30" i="5"/>
  <c r="E30" i="5" s="1"/>
  <c r="AM30" i="5"/>
  <c r="AN30" i="5"/>
  <c r="AO30" i="5"/>
  <c r="AT30" i="5"/>
  <c r="AU30" i="5"/>
  <c r="AW30" i="5"/>
  <c r="L33" i="5"/>
  <c r="N33" i="5" s="1"/>
  <c r="AK33" i="5"/>
  <c r="E33" i="5" s="1"/>
  <c r="AM33" i="5"/>
  <c r="AN33" i="5"/>
  <c r="AO33" i="5"/>
  <c r="AT33" i="5"/>
  <c r="AU33" i="5"/>
  <c r="AW33" i="5"/>
  <c r="L36" i="5"/>
  <c r="N36" i="5" s="1"/>
  <c r="AK36" i="5"/>
  <c r="E36" i="5" s="1"/>
  <c r="AM36" i="5"/>
  <c r="AN36" i="5"/>
  <c r="AO36" i="5"/>
  <c r="AT36" i="5"/>
  <c r="AU36" i="5"/>
  <c r="AW36" i="5"/>
  <c r="L39" i="5"/>
  <c r="N39" i="5" s="1"/>
  <c r="AK39" i="5"/>
  <c r="E39" i="5" s="1"/>
  <c r="AM39" i="5"/>
  <c r="AN39" i="5"/>
  <c r="AO39" i="5"/>
  <c r="AT39" i="5"/>
  <c r="AU39" i="5"/>
  <c r="AW39" i="5"/>
  <c r="L42" i="5"/>
  <c r="N42" i="5" s="1"/>
  <c r="AK42" i="5"/>
  <c r="E42" i="5" s="1"/>
  <c r="AM42" i="5"/>
  <c r="AN42" i="5"/>
  <c r="AO42" i="5"/>
  <c r="AT42" i="5"/>
  <c r="AU42" i="5" s="1"/>
  <c r="AW42" i="5"/>
  <c r="L45" i="5"/>
  <c r="N45" i="5" s="1"/>
  <c r="AK45" i="5"/>
  <c r="E45" i="5" s="1"/>
  <c r="AM45" i="5"/>
  <c r="AN45" i="5"/>
  <c r="AO45" i="5"/>
  <c r="AT45" i="5"/>
  <c r="AU45" i="5"/>
  <c r="AX45" i="5" s="1"/>
  <c r="AW45" i="5"/>
  <c r="L48" i="5"/>
  <c r="N48" i="5" s="1"/>
  <c r="AK48" i="5"/>
  <c r="E48" i="5" s="1"/>
  <c r="AM48" i="5"/>
  <c r="AN48" i="5"/>
  <c r="AO48" i="5"/>
  <c r="AT48" i="5"/>
  <c r="AU48" i="5"/>
  <c r="AX48" i="5" s="1"/>
  <c r="AW48" i="5"/>
  <c r="L51" i="5"/>
  <c r="N51" i="5" s="1"/>
  <c r="AK51" i="5"/>
  <c r="E51" i="5" s="1"/>
  <c r="AM51" i="5"/>
  <c r="AN51" i="5"/>
  <c r="AO51" i="5"/>
  <c r="AT51" i="5"/>
  <c r="AU51" i="5"/>
  <c r="AX51" i="5" s="1"/>
  <c r="AW51" i="5"/>
  <c r="L18" i="4"/>
  <c r="N18" i="4" s="1"/>
  <c r="AK18" i="4"/>
  <c r="E18" i="4" s="1"/>
  <c r="AM18" i="4"/>
  <c r="AN18" i="4"/>
  <c r="AO18" i="4"/>
  <c r="AT18" i="4"/>
  <c r="AU18" i="4" s="1"/>
  <c r="AW18" i="4"/>
  <c r="L21" i="4"/>
  <c r="N21" i="4" s="1"/>
  <c r="AK21" i="4"/>
  <c r="E21" i="4" s="1"/>
  <c r="AM21" i="4"/>
  <c r="AN21" i="4"/>
  <c r="AO21" i="4"/>
  <c r="AT21" i="4"/>
  <c r="AU21" i="4" s="1"/>
  <c r="AW21" i="4"/>
  <c r="L24" i="4"/>
  <c r="N24" i="4" s="1"/>
  <c r="AK24" i="4"/>
  <c r="AM24" i="4"/>
  <c r="AN24" i="4"/>
  <c r="AO24" i="4"/>
  <c r="AT24" i="4"/>
  <c r="AU24" i="4" s="1"/>
  <c r="AW24" i="4"/>
  <c r="L27" i="4"/>
  <c r="N27" i="4" s="1"/>
  <c r="AK27" i="4"/>
  <c r="E27" i="4" s="1"/>
  <c r="AM27" i="4"/>
  <c r="AN27" i="4"/>
  <c r="AO27" i="4"/>
  <c r="AT27" i="4"/>
  <c r="AU27" i="4" s="1"/>
  <c r="AX27" i="4" s="1"/>
  <c r="AW27" i="4"/>
  <c r="L30" i="4"/>
  <c r="N30" i="4" s="1"/>
  <c r="AK30" i="4"/>
  <c r="E30" i="4" s="1"/>
  <c r="AM30" i="4"/>
  <c r="AN30" i="4"/>
  <c r="AO30" i="4"/>
  <c r="AT30" i="4"/>
  <c r="AU30" i="4" s="1"/>
  <c r="AW30" i="4"/>
  <c r="L33" i="4"/>
  <c r="N33" i="4" s="1"/>
  <c r="AK33" i="4"/>
  <c r="E33" i="4" s="1"/>
  <c r="AM33" i="4"/>
  <c r="AN33" i="4"/>
  <c r="AO33" i="4"/>
  <c r="AT33" i="4"/>
  <c r="AU33" i="4"/>
  <c r="AW33" i="4"/>
  <c r="L36" i="4"/>
  <c r="N36" i="4" s="1"/>
  <c r="AK36" i="4"/>
  <c r="E36" i="4" s="1"/>
  <c r="AM36" i="4"/>
  <c r="AN36" i="4"/>
  <c r="AO36" i="4"/>
  <c r="AT36" i="4"/>
  <c r="AU36" i="4"/>
  <c r="AW36" i="4"/>
  <c r="L39" i="4"/>
  <c r="N39" i="4" s="1"/>
  <c r="AK39" i="4"/>
  <c r="E39" i="4" s="1"/>
  <c r="AM39" i="4"/>
  <c r="AN39" i="4"/>
  <c r="AO39" i="4"/>
  <c r="AT39" i="4"/>
  <c r="AU39" i="4"/>
  <c r="AW39" i="4"/>
  <c r="L42" i="4"/>
  <c r="N42" i="4"/>
  <c r="AK42" i="4"/>
  <c r="E42" i="4" s="1"/>
  <c r="AM42" i="4"/>
  <c r="AN42" i="4"/>
  <c r="AO42" i="4"/>
  <c r="AT42" i="4"/>
  <c r="AU42" i="4" s="1"/>
  <c r="AX42" i="4" s="1"/>
  <c r="AW42" i="4"/>
  <c r="L45" i="4"/>
  <c r="N45" i="4" s="1"/>
  <c r="AK45" i="4"/>
  <c r="E45" i="4" s="1"/>
  <c r="AM45" i="4"/>
  <c r="AN45" i="4"/>
  <c r="AO45" i="4"/>
  <c r="AT45" i="4"/>
  <c r="AU45" i="4" s="1"/>
  <c r="AX45" i="4" s="1"/>
  <c r="AW45" i="4"/>
  <c r="L48" i="4"/>
  <c r="N48" i="4" s="1"/>
  <c r="AK48" i="4"/>
  <c r="E48" i="4" s="1"/>
  <c r="AM48" i="4"/>
  <c r="AN48" i="4"/>
  <c r="AO48" i="4"/>
  <c r="AT48" i="4"/>
  <c r="AU48" i="4" s="1"/>
  <c r="AW48" i="4"/>
  <c r="L51" i="4"/>
  <c r="N51" i="4" s="1"/>
  <c r="AK51" i="4"/>
  <c r="E51" i="4" s="1"/>
  <c r="AM51" i="4"/>
  <c r="AN51" i="4"/>
  <c r="AO51" i="4"/>
  <c r="AT51" i="4"/>
  <c r="AU51" i="4" s="1"/>
  <c r="AW51" i="4"/>
  <c r="L18" i="2"/>
  <c r="N18" i="2" s="1"/>
  <c r="AK18" i="2"/>
  <c r="AM18" i="2"/>
  <c r="AN18" i="2"/>
  <c r="AO18" i="2"/>
  <c r="AT18" i="2"/>
  <c r="AU18" i="2"/>
  <c r="AW18" i="2"/>
  <c r="L21" i="2"/>
  <c r="N21" i="2" s="1"/>
  <c r="AK21" i="2"/>
  <c r="E21" i="2" s="1"/>
  <c r="AM21" i="2"/>
  <c r="AN21" i="2"/>
  <c r="AO21" i="2"/>
  <c r="AT21" i="2"/>
  <c r="AU21" i="2"/>
  <c r="AW21" i="2"/>
  <c r="L24" i="2"/>
  <c r="N24" i="2" s="1"/>
  <c r="AK24" i="2"/>
  <c r="E24" i="2" s="1"/>
  <c r="AM24" i="2"/>
  <c r="AN24" i="2"/>
  <c r="AO24" i="2"/>
  <c r="AT24" i="2"/>
  <c r="AU24" i="2"/>
  <c r="AX24" i="2" s="1"/>
  <c r="AW24" i="2"/>
  <c r="L27" i="2"/>
  <c r="N27" i="2" s="1"/>
  <c r="AK27" i="2"/>
  <c r="E27" i="2" s="1"/>
  <c r="AM27" i="2"/>
  <c r="AN27" i="2"/>
  <c r="AO27" i="2"/>
  <c r="AT27" i="2"/>
  <c r="AU27" i="2"/>
  <c r="AX27" i="2" s="1"/>
  <c r="AW27" i="2"/>
  <c r="L30" i="2"/>
  <c r="N30" i="2" s="1"/>
  <c r="AK30" i="2"/>
  <c r="AM30" i="2"/>
  <c r="AN30" i="2"/>
  <c r="AO30" i="2"/>
  <c r="AT30" i="2"/>
  <c r="AU30" i="2"/>
  <c r="AW30" i="2"/>
  <c r="L33" i="2"/>
  <c r="N33" i="2" s="1"/>
  <c r="AK33" i="2"/>
  <c r="E33" i="2" s="1"/>
  <c r="AM33" i="2"/>
  <c r="AN33" i="2"/>
  <c r="AO33" i="2"/>
  <c r="AT33" i="2"/>
  <c r="AU33" i="2"/>
  <c r="AW33" i="2"/>
  <c r="L36" i="2"/>
  <c r="N36" i="2" s="1"/>
  <c r="AK36" i="2"/>
  <c r="E36" i="2" s="1"/>
  <c r="AM36" i="2"/>
  <c r="AN36" i="2"/>
  <c r="AO36" i="2"/>
  <c r="AT36" i="2"/>
  <c r="AU36" i="2"/>
  <c r="AW36" i="2"/>
  <c r="L39" i="2"/>
  <c r="N39" i="2" s="1"/>
  <c r="AK39" i="2"/>
  <c r="E39" i="2" s="1"/>
  <c r="AM39" i="2"/>
  <c r="AN39" i="2"/>
  <c r="AO39" i="2"/>
  <c r="AT39" i="2"/>
  <c r="AU39" i="2"/>
  <c r="AW39" i="2"/>
  <c r="L42" i="2"/>
  <c r="N42" i="2" s="1"/>
  <c r="AK42" i="2"/>
  <c r="AM42" i="2"/>
  <c r="AN42" i="2"/>
  <c r="AO42" i="2"/>
  <c r="AT42" i="2"/>
  <c r="AU42" i="2"/>
  <c r="AW42" i="2"/>
  <c r="L45" i="2"/>
  <c r="N45" i="2" s="1"/>
  <c r="AK45" i="2"/>
  <c r="E45" i="2" s="1"/>
  <c r="AM45" i="2"/>
  <c r="AN45" i="2"/>
  <c r="AO45" i="2"/>
  <c r="AT45" i="2"/>
  <c r="AU45" i="2"/>
  <c r="AW45" i="2"/>
  <c r="L48" i="2"/>
  <c r="N48" i="2" s="1"/>
  <c r="AK48" i="2"/>
  <c r="E48" i="2" s="1"/>
  <c r="AM48" i="2"/>
  <c r="AN48" i="2"/>
  <c r="AO48" i="2"/>
  <c r="AT48" i="2"/>
  <c r="AU48" i="2"/>
  <c r="AW48" i="2"/>
  <c r="L51" i="2"/>
  <c r="N51" i="2" s="1"/>
  <c r="BC51" i="2" s="1"/>
  <c r="AK51" i="2"/>
  <c r="E51" i="2" s="1"/>
  <c r="AM51" i="2"/>
  <c r="AN51" i="2"/>
  <c r="AO51" i="2"/>
  <c r="AT51" i="2"/>
  <c r="AU51" i="2"/>
  <c r="AW51" i="2"/>
  <c r="L18" i="1"/>
  <c r="N18" i="1" s="1"/>
  <c r="AK18" i="1"/>
  <c r="E18" i="1" s="1"/>
  <c r="AM18" i="1"/>
  <c r="AN18" i="1"/>
  <c r="AO18" i="1"/>
  <c r="AT18" i="1"/>
  <c r="AU18" i="1" s="1"/>
  <c r="AW18" i="1"/>
  <c r="AX18" i="1" s="1"/>
  <c r="L21" i="1"/>
  <c r="N21" i="1" s="1"/>
  <c r="AK21" i="1"/>
  <c r="E21" i="1" s="1"/>
  <c r="AM21" i="1"/>
  <c r="AN21" i="1"/>
  <c r="AO21" i="1"/>
  <c r="AT21" i="1"/>
  <c r="AU21" i="1" s="1"/>
  <c r="AX21" i="1" s="1"/>
  <c r="AW21" i="1"/>
  <c r="L24" i="1"/>
  <c r="N24" i="1" s="1"/>
  <c r="AK24" i="1"/>
  <c r="E24" i="1" s="1"/>
  <c r="AL24" i="1"/>
  <c r="H24" i="1" s="1"/>
  <c r="AM24" i="1"/>
  <c r="AN24" i="1"/>
  <c r="AO24" i="1"/>
  <c r="AT24" i="1"/>
  <c r="AU24" i="1" s="1"/>
  <c r="AX24" i="1" s="1"/>
  <c r="AW24" i="1"/>
  <c r="L27" i="1"/>
  <c r="N27" i="1" s="1"/>
  <c r="AK27" i="1"/>
  <c r="E27" i="1" s="1"/>
  <c r="AM27" i="1"/>
  <c r="AN27" i="1"/>
  <c r="AO27" i="1"/>
  <c r="AT27" i="1"/>
  <c r="AU27" i="1" s="1"/>
  <c r="AW27" i="1"/>
  <c r="L30" i="1"/>
  <c r="N30" i="1" s="1"/>
  <c r="AK30" i="1"/>
  <c r="E30" i="1" s="1"/>
  <c r="AM30" i="1"/>
  <c r="AN30" i="1"/>
  <c r="AO30" i="1"/>
  <c r="AT30" i="1"/>
  <c r="AU30" i="1" s="1"/>
  <c r="AW30" i="1"/>
  <c r="L33" i="1"/>
  <c r="N33" i="1" s="1"/>
  <c r="AK33" i="1"/>
  <c r="E33" i="1" s="1"/>
  <c r="AM33" i="1"/>
  <c r="AN33" i="1"/>
  <c r="AO33" i="1"/>
  <c r="AT33" i="1"/>
  <c r="AU33" i="1" s="1"/>
  <c r="AW33" i="1"/>
  <c r="AX33" i="1"/>
  <c r="L36" i="1"/>
  <c r="N36" i="1" s="1"/>
  <c r="AK36" i="1"/>
  <c r="E36" i="1" s="1"/>
  <c r="AM36" i="1"/>
  <c r="AN36" i="1"/>
  <c r="AO36" i="1"/>
  <c r="AT36" i="1"/>
  <c r="AU36" i="1" s="1"/>
  <c r="AW36" i="1"/>
  <c r="AX36" i="1"/>
  <c r="L39" i="1"/>
  <c r="N39" i="1" s="1"/>
  <c r="AK39" i="1"/>
  <c r="AL39" i="1" s="1"/>
  <c r="AM39" i="1"/>
  <c r="AN39" i="1"/>
  <c r="AO39" i="1"/>
  <c r="AT39" i="1"/>
  <c r="AU39" i="1" s="1"/>
  <c r="AW39" i="1"/>
  <c r="E42" i="1"/>
  <c r="L42" i="1"/>
  <c r="N42" i="1" s="1"/>
  <c r="AK42" i="1"/>
  <c r="AL42" i="1" s="1"/>
  <c r="H42" i="1" s="1"/>
  <c r="AM42" i="1"/>
  <c r="AN42" i="1"/>
  <c r="AO42" i="1"/>
  <c r="AT42" i="1"/>
  <c r="AU42" i="1"/>
  <c r="AW42" i="1"/>
  <c r="L45" i="1"/>
  <c r="N45" i="1" s="1"/>
  <c r="AK45" i="1"/>
  <c r="AL45" i="1" s="1"/>
  <c r="AM45" i="1"/>
  <c r="AN45" i="1"/>
  <c r="AO45" i="1"/>
  <c r="AT45" i="1"/>
  <c r="AU45" i="1" s="1"/>
  <c r="AW45" i="1"/>
  <c r="L48" i="1"/>
  <c r="N48" i="1" s="1"/>
  <c r="AK48" i="1"/>
  <c r="AM48" i="1"/>
  <c r="AN48" i="1"/>
  <c r="AO48" i="1"/>
  <c r="AT48" i="1"/>
  <c r="AU48" i="1" s="1"/>
  <c r="AW48" i="1"/>
  <c r="L51" i="1"/>
  <c r="N51" i="1" s="1"/>
  <c r="AK51" i="1"/>
  <c r="AL51" i="1" s="1"/>
  <c r="AM51" i="1"/>
  <c r="AN51" i="1"/>
  <c r="AO51" i="1"/>
  <c r="AT51" i="1"/>
  <c r="AU51" i="1" s="1"/>
  <c r="AW51" i="1"/>
  <c r="BA48" i="51" l="1"/>
  <c r="AZ48" i="51"/>
  <c r="I21" i="48"/>
  <c r="AR21" i="48"/>
  <c r="AS21" i="48" s="1"/>
  <c r="AV21" i="48" s="1"/>
  <c r="F21" i="48" s="1"/>
  <c r="AR18" i="48"/>
  <c r="AS18" i="48" s="1"/>
  <c r="AV18" i="48" s="1"/>
  <c r="F18" i="48" s="1"/>
  <c r="I18" i="48"/>
  <c r="AR48" i="48"/>
  <c r="AS48" i="48" s="1"/>
  <c r="AV48" i="48" s="1"/>
  <c r="F48" i="48" s="1"/>
  <c r="AY48" i="48" s="1"/>
  <c r="G48" i="48" s="1"/>
  <c r="I48" i="48"/>
  <c r="AZ27" i="47"/>
  <c r="I18" i="47"/>
  <c r="AR18" i="47"/>
  <c r="AS18" i="47" s="1"/>
  <c r="AV18" i="47" s="1"/>
  <c r="F18" i="47" s="1"/>
  <c r="I39" i="63"/>
  <c r="AR39" i="63"/>
  <c r="AS39" i="63" s="1"/>
  <c r="AV39" i="63" s="1"/>
  <c r="F39" i="63" s="1"/>
  <c r="AR48" i="62"/>
  <c r="AS48" i="62" s="1"/>
  <c r="AV48" i="62" s="1"/>
  <c r="F48" i="62" s="1"/>
  <c r="I48" i="62"/>
  <c r="AZ24" i="61"/>
  <c r="AR18" i="61"/>
  <c r="AS18" i="61" s="1"/>
  <c r="AV18" i="61" s="1"/>
  <c r="F18" i="61" s="1"/>
  <c r="I18" i="61"/>
  <c r="I24" i="61"/>
  <c r="AR42" i="61"/>
  <c r="AS42" i="61" s="1"/>
  <c r="AV42" i="61" s="1"/>
  <c r="F42" i="61" s="1"/>
  <c r="I42" i="61"/>
  <c r="BB39" i="61"/>
  <c r="BD39" i="61" s="1"/>
  <c r="AZ51" i="61"/>
  <c r="BB51" i="61"/>
  <c r="BD51" i="61" s="1"/>
  <c r="BB39" i="58"/>
  <c r="BD39" i="58" s="1"/>
  <c r="I30" i="58"/>
  <c r="AR30" i="58"/>
  <c r="AS30" i="58" s="1"/>
  <c r="AV30" i="58" s="1"/>
  <c r="F30" i="58" s="1"/>
  <c r="AR21" i="58"/>
  <c r="AS21" i="58" s="1"/>
  <c r="AV21" i="58" s="1"/>
  <c r="F21" i="58" s="1"/>
  <c r="I21" i="58"/>
  <c r="BF45" i="67"/>
  <c r="BH45" i="67" s="1"/>
  <c r="I45" i="76"/>
  <c r="AV45" i="76"/>
  <c r="AW45" i="76" s="1"/>
  <c r="AZ45" i="76" s="1"/>
  <c r="F45" i="76" s="1"/>
  <c r="BC45" i="76" s="1"/>
  <c r="G45" i="76" s="1"/>
  <c r="AV51" i="76"/>
  <c r="AW51" i="76" s="1"/>
  <c r="AZ51" i="76" s="1"/>
  <c r="F51" i="76" s="1"/>
  <c r="BC51" i="76" s="1"/>
  <c r="G51" i="76" s="1"/>
  <c r="I51" i="76"/>
  <c r="I27" i="76"/>
  <c r="AV27" i="76"/>
  <c r="AW27" i="76" s="1"/>
  <c r="AZ27" i="76" s="1"/>
  <c r="F27" i="76" s="1"/>
  <c r="AV21" i="76"/>
  <c r="AW21" i="76" s="1"/>
  <c r="AZ21" i="76" s="1"/>
  <c r="F21" i="76" s="1"/>
  <c r="BC21" i="76" s="1"/>
  <c r="G21" i="76" s="1"/>
  <c r="I21" i="76"/>
  <c r="I30" i="75"/>
  <c r="AV30" i="75"/>
  <c r="AW30" i="75" s="1"/>
  <c r="AZ30" i="75" s="1"/>
  <c r="F30" i="75" s="1"/>
  <c r="I42" i="74"/>
  <c r="AV42" i="74"/>
  <c r="AW42" i="74" s="1"/>
  <c r="AZ42" i="74" s="1"/>
  <c r="F42" i="74" s="1"/>
  <c r="I21" i="74"/>
  <c r="AV21" i="74"/>
  <c r="AW21" i="74" s="1"/>
  <c r="AZ21" i="74" s="1"/>
  <c r="F21" i="74" s="1"/>
  <c r="BD36" i="73"/>
  <c r="BD21" i="72"/>
  <c r="I18" i="41"/>
  <c r="AR18" i="41"/>
  <c r="AS18" i="41" s="1"/>
  <c r="AV18" i="41" s="1"/>
  <c r="F18" i="41" s="1"/>
  <c r="I30" i="41"/>
  <c r="AR30" i="41"/>
  <c r="AS30" i="41" s="1"/>
  <c r="AV30" i="41" s="1"/>
  <c r="F30" i="41" s="1"/>
  <c r="AY30" i="41" s="1"/>
  <c r="G30" i="41" s="1"/>
  <c r="I45" i="41"/>
  <c r="AR45" i="41"/>
  <c r="AS45" i="41" s="1"/>
  <c r="AV45" i="41" s="1"/>
  <c r="F45" i="41" s="1"/>
  <c r="I39" i="39"/>
  <c r="AR39" i="39"/>
  <c r="AS39" i="39" s="1"/>
  <c r="AV39" i="39" s="1"/>
  <c r="F39" i="39" s="1"/>
  <c r="AY39" i="39" s="1"/>
  <c r="G39" i="39" s="1"/>
  <c r="BB39" i="39"/>
  <c r="BD39" i="39" s="1"/>
  <c r="I48" i="56"/>
  <c r="AR48" i="56"/>
  <c r="AS48" i="56" s="1"/>
  <c r="AV48" i="56" s="1"/>
  <c r="F48" i="56" s="1"/>
  <c r="AY48" i="56" s="1"/>
  <c r="G48" i="56" s="1"/>
  <c r="I30" i="56"/>
  <c r="AR30" i="56"/>
  <c r="AS30" i="56" s="1"/>
  <c r="AV30" i="56" s="1"/>
  <c r="F30" i="56" s="1"/>
  <c r="BA39" i="57"/>
  <c r="AR24" i="57"/>
  <c r="AS24" i="57" s="1"/>
  <c r="AV24" i="57" s="1"/>
  <c r="F24" i="57" s="1"/>
  <c r="I24" i="57"/>
  <c r="BB39" i="57"/>
  <c r="BD39" i="57" s="1"/>
  <c r="BB27" i="55"/>
  <c r="BD27" i="55" s="1"/>
  <c r="AZ21" i="53"/>
  <c r="BE24" i="71"/>
  <c r="BD36" i="71"/>
  <c r="BF36" i="71"/>
  <c r="BH36" i="71" s="1"/>
  <c r="BF24" i="71"/>
  <c r="BH24" i="71" s="1"/>
  <c r="AV39" i="68"/>
  <c r="AW39" i="68" s="1"/>
  <c r="AZ39" i="68" s="1"/>
  <c r="F39" i="68" s="1"/>
  <c r="I39" i="68"/>
  <c r="AV18" i="68"/>
  <c r="AW18" i="68" s="1"/>
  <c r="AZ18" i="68" s="1"/>
  <c r="F18" i="68" s="1"/>
  <c r="I18" i="68"/>
  <c r="AV21" i="68"/>
  <c r="AW21" i="68" s="1"/>
  <c r="AZ21" i="68" s="1"/>
  <c r="F21" i="68" s="1"/>
  <c r="I21" i="68"/>
  <c r="I30" i="70"/>
  <c r="AV30" i="70"/>
  <c r="AW30" i="70" s="1"/>
  <c r="AZ30" i="70" s="1"/>
  <c r="F30" i="70" s="1"/>
  <c r="AV36" i="69"/>
  <c r="AW36" i="69" s="1"/>
  <c r="AZ36" i="69" s="1"/>
  <c r="F36" i="69" s="1"/>
  <c r="BC36" i="69" s="1"/>
  <c r="G36" i="69" s="1"/>
  <c r="I36" i="69"/>
  <c r="BF36" i="69"/>
  <c r="BH36" i="69" s="1"/>
  <c r="I18" i="69"/>
  <c r="AV18" i="69"/>
  <c r="AW18" i="69" s="1"/>
  <c r="AZ18" i="69" s="1"/>
  <c r="F18" i="69" s="1"/>
  <c r="AV39" i="69"/>
  <c r="AW39" i="69" s="1"/>
  <c r="AZ39" i="69" s="1"/>
  <c r="F39" i="69" s="1"/>
  <c r="BC39" i="69" s="1"/>
  <c r="G39" i="69" s="1"/>
  <c r="I39" i="69"/>
  <c r="BF39" i="69"/>
  <c r="BH39" i="69" s="1"/>
  <c r="I30" i="69"/>
  <c r="AV30" i="69"/>
  <c r="AW30" i="69" s="1"/>
  <c r="AZ30" i="69" s="1"/>
  <c r="F30" i="69" s="1"/>
  <c r="BF42" i="66"/>
  <c r="BH42" i="66" s="1"/>
  <c r="BF51" i="77"/>
  <c r="BH51" i="77" s="1"/>
  <c r="BD24" i="77"/>
  <c r="BB48" i="22"/>
  <c r="BD48" i="22" s="1"/>
  <c r="BA48" i="22"/>
  <c r="I42" i="36"/>
  <c r="I30" i="36"/>
  <c r="BA42" i="36"/>
  <c r="AP21" i="36"/>
  <c r="J21" i="36" s="1"/>
  <c r="AQ21" i="36" s="1"/>
  <c r="I21" i="36" s="1"/>
  <c r="BB48" i="36"/>
  <c r="BD48" i="36" s="1"/>
  <c r="BA48" i="36"/>
  <c r="AP33" i="36"/>
  <c r="J33" i="36" s="1"/>
  <c r="AQ33" i="36" s="1"/>
  <c r="AP30" i="35"/>
  <c r="J30" i="35" s="1"/>
  <c r="AQ30" i="35" s="1"/>
  <c r="AR18" i="35"/>
  <c r="AS18" i="35" s="1"/>
  <c r="AV18" i="35" s="1"/>
  <c r="F18" i="35" s="1"/>
  <c r="AY18" i="35" s="1"/>
  <c r="G18" i="35" s="1"/>
  <c r="AZ51" i="35"/>
  <c r="I33" i="35"/>
  <c r="AZ42" i="34"/>
  <c r="BB42" i="34"/>
  <c r="BD42" i="34" s="1"/>
  <c r="I24" i="33"/>
  <c r="AZ24" i="33"/>
  <c r="I18" i="33"/>
  <c r="AZ21" i="33"/>
  <c r="AP51" i="33"/>
  <c r="J51" i="33" s="1"/>
  <c r="AQ51" i="33" s="1"/>
  <c r="BB24" i="33"/>
  <c r="BD24" i="33" s="1"/>
  <c r="AT36" i="37"/>
  <c r="J36" i="37" s="1"/>
  <c r="AU36" i="37" s="1"/>
  <c r="I36" i="37" s="1"/>
  <c r="AT21" i="37"/>
  <c r="J21" i="37" s="1"/>
  <c r="AU21" i="37" s="1"/>
  <c r="AP51" i="28"/>
  <c r="J51" i="28" s="1"/>
  <c r="AQ51" i="28" s="1"/>
  <c r="AR27" i="28"/>
  <c r="AS27" i="28" s="1"/>
  <c r="AV27" i="28" s="1"/>
  <c r="F27" i="28" s="1"/>
  <c r="AY27" i="28" s="1"/>
  <c r="G27" i="28" s="1"/>
  <c r="AP30" i="28"/>
  <c r="J30" i="28" s="1"/>
  <c r="AQ30" i="28" s="1"/>
  <c r="AR30" i="28" s="1"/>
  <c r="AS30" i="28" s="1"/>
  <c r="AV30" i="28" s="1"/>
  <c r="F30" i="28" s="1"/>
  <c r="AY30" i="28" s="1"/>
  <c r="G30" i="28" s="1"/>
  <c r="AP21" i="28"/>
  <c r="J21" i="28" s="1"/>
  <c r="AQ21" i="28" s="1"/>
  <c r="AR18" i="30"/>
  <c r="AS18" i="30" s="1"/>
  <c r="AV18" i="30" s="1"/>
  <c r="F18" i="30" s="1"/>
  <c r="AY18" i="30" s="1"/>
  <c r="G18" i="30" s="1"/>
  <c r="AP30" i="30"/>
  <c r="J30" i="30" s="1"/>
  <c r="AQ30" i="30" s="1"/>
  <c r="AP33" i="29"/>
  <c r="J33" i="29" s="1"/>
  <c r="AQ33" i="29" s="1"/>
  <c r="I42" i="29"/>
  <c r="AP36" i="29"/>
  <c r="J36" i="29" s="1"/>
  <c r="AQ36" i="29" s="1"/>
  <c r="AR36" i="29" s="1"/>
  <c r="AS36" i="29" s="1"/>
  <c r="AV36" i="29" s="1"/>
  <c r="F36" i="29" s="1"/>
  <c r="AY36" i="29" s="1"/>
  <c r="G36" i="29" s="1"/>
  <c r="I18" i="27"/>
  <c r="AP24" i="25"/>
  <c r="J24" i="25" s="1"/>
  <c r="AQ24" i="25" s="1"/>
  <c r="AP27" i="25"/>
  <c r="J27" i="25" s="1"/>
  <c r="AQ27" i="25" s="1"/>
  <c r="I51" i="25"/>
  <c r="AP33" i="25"/>
  <c r="J33" i="25" s="1"/>
  <c r="AQ33" i="25" s="1"/>
  <c r="BG45" i="13"/>
  <c r="AP30" i="10"/>
  <c r="H30" i="10" s="1"/>
  <c r="BG48" i="8"/>
  <c r="AP39" i="8"/>
  <c r="H39" i="8" s="1"/>
  <c r="AP33" i="12"/>
  <c r="H33" i="12" s="1"/>
  <c r="AL24" i="2"/>
  <c r="H24" i="2" s="1"/>
  <c r="AR27" i="18"/>
  <c r="AS27" i="18" s="1"/>
  <c r="AV27" i="18" s="1"/>
  <c r="F27" i="18" s="1"/>
  <c r="AY27" i="18" s="1"/>
  <c r="G27" i="18" s="1"/>
  <c r="AP48" i="18"/>
  <c r="J48" i="18" s="1"/>
  <c r="AQ48" i="18" s="1"/>
  <c r="AP45" i="18"/>
  <c r="J45" i="18" s="1"/>
  <c r="AQ45" i="18" s="1"/>
  <c r="BD24" i="18"/>
  <c r="AP33" i="18"/>
  <c r="J33" i="18" s="1"/>
  <c r="AQ33" i="18" s="1"/>
  <c r="AZ39" i="17"/>
  <c r="AP18" i="17"/>
  <c r="J18" i="17" s="1"/>
  <c r="AQ18" i="17" s="1"/>
  <c r="AP48" i="16"/>
  <c r="J48" i="16" s="1"/>
  <c r="AQ48" i="16" s="1"/>
  <c r="BB33" i="16"/>
  <c r="BD33" i="16" s="1"/>
  <c r="AZ33" i="16"/>
  <c r="AP51" i="16"/>
  <c r="J51" i="16" s="1"/>
  <c r="AQ51" i="16" s="1"/>
  <c r="AZ51" i="15"/>
  <c r="BB51" i="15"/>
  <c r="AR18" i="15"/>
  <c r="AS18" i="15" s="1"/>
  <c r="AV18" i="15" s="1"/>
  <c r="F18" i="15" s="1"/>
  <c r="AY18" i="15" s="1"/>
  <c r="G18" i="15" s="1"/>
  <c r="I51" i="15"/>
  <c r="AP27" i="15"/>
  <c r="J27" i="15" s="1"/>
  <c r="AQ27" i="15" s="1"/>
  <c r="AP45" i="14"/>
  <c r="J45" i="14" s="1"/>
  <c r="AQ45" i="14" s="1"/>
  <c r="AP21" i="14"/>
  <c r="J21" i="14" s="1"/>
  <c r="AQ21" i="14" s="1"/>
  <c r="AP18" i="14"/>
  <c r="J18" i="14" s="1"/>
  <c r="AQ18" i="14" s="1"/>
  <c r="AR21" i="62"/>
  <c r="AS21" i="62" s="1"/>
  <c r="AV21" i="62" s="1"/>
  <c r="F21" i="62" s="1"/>
  <c r="AY21" i="62" s="1"/>
  <c r="G21" i="62" s="1"/>
  <c r="I21" i="62"/>
  <c r="AZ51" i="62"/>
  <c r="AR27" i="62"/>
  <c r="AS27" i="62" s="1"/>
  <c r="AV27" i="62" s="1"/>
  <c r="F27" i="62" s="1"/>
  <c r="I27" i="62"/>
  <c r="AR24" i="62"/>
  <c r="AS24" i="62" s="1"/>
  <c r="AV24" i="62" s="1"/>
  <c r="F24" i="62" s="1"/>
  <c r="I24" i="62"/>
  <c r="AR45" i="62"/>
  <c r="AS45" i="62" s="1"/>
  <c r="AV45" i="62" s="1"/>
  <c r="F45" i="62" s="1"/>
  <c r="I45" i="62"/>
  <c r="AR48" i="60"/>
  <c r="AS48" i="60" s="1"/>
  <c r="AV48" i="60" s="1"/>
  <c r="F48" i="60" s="1"/>
  <c r="I48" i="60"/>
  <c r="AZ51" i="60"/>
  <c r="BA42" i="60"/>
  <c r="AZ42" i="60"/>
  <c r="BB51" i="60"/>
  <c r="BD51" i="60" s="1"/>
  <c r="I21" i="60"/>
  <c r="I45" i="60"/>
  <c r="AR45" i="60"/>
  <c r="AS45" i="60" s="1"/>
  <c r="AV45" i="60" s="1"/>
  <c r="F45" i="60" s="1"/>
  <c r="AX18" i="7"/>
  <c r="BB39" i="13"/>
  <c r="AP24" i="28"/>
  <c r="J24" i="28" s="1"/>
  <c r="AQ24" i="28" s="1"/>
  <c r="I24" i="28" s="1"/>
  <c r="AP27" i="14"/>
  <c r="J27" i="14" s="1"/>
  <c r="AQ27" i="14" s="1"/>
  <c r="AP39" i="15"/>
  <c r="J39" i="15" s="1"/>
  <c r="AQ39" i="15" s="1"/>
  <c r="AP27" i="17"/>
  <c r="J27" i="17" s="1"/>
  <c r="AQ27" i="17" s="1"/>
  <c r="G36" i="22"/>
  <c r="BB21" i="45"/>
  <c r="BD21" i="45" s="1"/>
  <c r="AR48" i="41"/>
  <c r="AS48" i="41" s="1"/>
  <c r="AV48" i="41" s="1"/>
  <c r="F48" i="41" s="1"/>
  <c r="AY48" i="41" s="1"/>
  <c r="G48" i="41" s="1"/>
  <c r="I48" i="41"/>
  <c r="AP39" i="34"/>
  <c r="J39" i="34" s="1"/>
  <c r="AQ39" i="34" s="1"/>
  <c r="AX30" i="1"/>
  <c r="AX51" i="2"/>
  <c r="AX48" i="2"/>
  <c r="AX45" i="2"/>
  <c r="AX42" i="2"/>
  <c r="AX39" i="2"/>
  <c r="AX36" i="2"/>
  <c r="AX18" i="4"/>
  <c r="AX39" i="5"/>
  <c r="AX21" i="5"/>
  <c r="AX21" i="6"/>
  <c r="AX18" i="6"/>
  <c r="BB39" i="8"/>
  <c r="BB33" i="8"/>
  <c r="BB30" i="8"/>
  <c r="BB36" i="9"/>
  <c r="BG51" i="10"/>
  <c r="BB39" i="10"/>
  <c r="BB24" i="10"/>
  <c r="BG42" i="11"/>
  <c r="BB24" i="11"/>
  <c r="BB21" i="11"/>
  <c r="BB30" i="12"/>
  <c r="BB21" i="12"/>
  <c r="BB42" i="13"/>
  <c r="AP21" i="25"/>
  <c r="J21" i="25" s="1"/>
  <c r="AQ21" i="25" s="1"/>
  <c r="AP39" i="27"/>
  <c r="J39" i="27" s="1"/>
  <c r="AQ39" i="27" s="1"/>
  <c r="AR39" i="27" s="1"/>
  <c r="AS39" i="27" s="1"/>
  <c r="AV39" i="27" s="1"/>
  <c r="F39" i="27" s="1"/>
  <c r="AY39" i="27" s="1"/>
  <c r="G39" i="27" s="1"/>
  <c r="AP45" i="29"/>
  <c r="J45" i="29" s="1"/>
  <c r="AQ45" i="29" s="1"/>
  <c r="AR45" i="29" s="1"/>
  <c r="AS45" i="29" s="1"/>
  <c r="AV45" i="29" s="1"/>
  <c r="F45" i="29" s="1"/>
  <c r="AY45" i="29" s="1"/>
  <c r="G45" i="29" s="1"/>
  <c r="BA45" i="29" s="1"/>
  <c r="BB30" i="28"/>
  <c r="BD30" i="28" s="1"/>
  <c r="AP48" i="28"/>
  <c r="J48" i="28" s="1"/>
  <c r="AQ48" i="28" s="1"/>
  <c r="BF33" i="66"/>
  <c r="BH33" i="66" s="1"/>
  <c r="BF51" i="66"/>
  <c r="BH51" i="66" s="1"/>
  <c r="BB27" i="47"/>
  <c r="BD27" i="47" s="1"/>
  <c r="AR45" i="48"/>
  <c r="AS45" i="48" s="1"/>
  <c r="AV45" i="48" s="1"/>
  <c r="F45" i="48" s="1"/>
  <c r="AY45" i="48" s="1"/>
  <c r="G45" i="48" s="1"/>
  <c r="I21" i="47"/>
  <c r="AR21" i="47"/>
  <c r="AS21" i="47" s="1"/>
  <c r="AV21" i="47" s="1"/>
  <c r="F21" i="47" s="1"/>
  <c r="I27" i="57"/>
  <c r="AR27" i="57"/>
  <c r="AS27" i="57" s="1"/>
  <c r="AV27" i="57" s="1"/>
  <c r="F27" i="57" s="1"/>
  <c r="I36" i="59"/>
  <c r="AR36" i="59"/>
  <c r="AS36" i="59" s="1"/>
  <c r="AV36" i="59" s="1"/>
  <c r="F36" i="59" s="1"/>
  <c r="I33" i="47"/>
  <c r="AR33" i="47"/>
  <c r="AS33" i="47" s="1"/>
  <c r="AV33" i="47" s="1"/>
  <c r="F33" i="47" s="1"/>
  <c r="AP21" i="32"/>
  <c r="J21" i="32" s="1"/>
  <c r="AQ21" i="32" s="1"/>
  <c r="AV21" i="77"/>
  <c r="AW21" i="77" s="1"/>
  <c r="AZ21" i="77" s="1"/>
  <c r="F21" i="77" s="1"/>
  <c r="I21" i="77"/>
  <c r="AX39" i="1"/>
  <c r="AL36" i="2"/>
  <c r="H36" i="2" s="1"/>
  <c r="AX24" i="5"/>
  <c r="AL30" i="6"/>
  <c r="H30" i="6" s="1"/>
  <c r="BB42" i="8"/>
  <c r="BB18" i="9"/>
  <c r="BG24" i="10"/>
  <c r="AP36" i="11"/>
  <c r="H36" i="11" s="1"/>
  <c r="BB27" i="11"/>
  <c r="AP36" i="12"/>
  <c r="H36" i="12" s="1"/>
  <c r="AT33" i="12"/>
  <c r="J33" i="12" s="1"/>
  <c r="AU33" i="12" s="1"/>
  <c r="AV33" i="12" s="1"/>
  <c r="AW33" i="12" s="1"/>
  <c r="AZ33" i="12" s="1"/>
  <c r="F33" i="12" s="1"/>
  <c r="BC33" i="12" s="1"/>
  <c r="G33" i="12" s="1"/>
  <c r="AP21" i="12"/>
  <c r="H21" i="12" s="1"/>
  <c r="BB45" i="13"/>
  <c r="BB18" i="15"/>
  <c r="BD18" i="15" s="1"/>
  <c r="BB33" i="34"/>
  <c r="BD33" i="34" s="1"/>
  <c r="AP33" i="14"/>
  <c r="J33" i="14" s="1"/>
  <c r="AQ33" i="14" s="1"/>
  <c r="AP33" i="17"/>
  <c r="J33" i="17" s="1"/>
  <c r="AQ33" i="17" s="1"/>
  <c r="AP51" i="17"/>
  <c r="J51" i="17" s="1"/>
  <c r="AQ51" i="17" s="1"/>
  <c r="AT24" i="37"/>
  <c r="J24" i="37" s="1"/>
  <c r="AU24" i="37" s="1"/>
  <c r="I24" i="37" s="1"/>
  <c r="BF27" i="37"/>
  <c r="BH27" i="37" s="1"/>
  <c r="AP45" i="35"/>
  <c r="J45" i="35" s="1"/>
  <c r="AQ45" i="35" s="1"/>
  <c r="AP42" i="35"/>
  <c r="J42" i="35" s="1"/>
  <c r="AQ42" i="35" s="1"/>
  <c r="BB18" i="52"/>
  <c r="BD18" i="52" s="1"/>
  <c r="BF21" i="67"/>
  <c r="BH21" i="67" s="1"/>
  <c r="BD42" i="77"/>
  <c r="AR27" i="60"/>
  <c r="AS27" i="60" s="1"/>
  <c r="AV27" i="60" s="1"/>
  <c r="F27" i="60" s="1"/>
  <c r="I27" i="60"/>
  <c r="AR27" i="54"/>
  <c r="AS27" i="54" s="1"/>
  <c r="AV27" i="54" s="1"/>
  <c r="F27" i="54" s="1"/>
  <c r="I27" i="54"/>
  <c r="AR21" i="59"/>
  <c r="AS21" i="59" s="1"/>
  <c r="AV21" i="59" s="1"/>
  <c r="F21" i="59" s="1"/>
  <c r="I21" i="59"/>
  <c r="AP48" i="35"/>
  <c r="J48" i="35" s="1"/>
  <c r="AQ48" i="35" s="1"/>
  <c r="AP30" i="18"/>
  <c r="J30" i="18" s="1"/>
  <c r="AQ30" i="18" s="1"/>
  <c r="AL45" i="6"/>
  <c r="H45" i="6" s="1"/>
  <c r="BC30" i="7"/>
  <c r="AP51" i="10"/>
  <c r="H51" i="10" s="1"/>
  <c r="AP36" i="10"/>
  <c r="H36" i="10" s="1"/>
  <c r="AP18" i="10"/>
  <c r="H18" i="10" s="1"/>
  <c r="AP48" i="11"/>
  <c r="H48" i="11" s="1"/>
  <c r="AP33" i="11"/>
  <c r="H33" i="11" s="1"/>
  <c r="AT30" i="11"/>
  <c r="J30" i="11" s="1"/>
  <c r="AU30" i="11" s="1"/>
  <c r="AV30" i="11" s="1"/>
  <c r="AW30" i="11" s="1"/>
  <c r="AZ30" i="11" s="1"/>
  <c r="F30" i="11" s="1"/>
  <c r="BC30" i="11" s="1"/>
  <c r="G30" i="11" s="1"/>
  <c r="BE30" i="11" s="1"/>
  <c r="AP48" i="12"/>
  <c r="H48" i="12" s="1"/>
  <c r="AV33" i="69"/>
  <c r="AW33" i="69" s="1"/>
  <c r="AZ33" i="69" s="1"/>
  <c r="F33" i="69" s="1"/>
  <c r="BC33" i="69" s="1"/>
  <c r="G33" i="69" s="1"/>
  <c r="I33" i="69"/>
  <c r="BF33" i="69"/>
  <c r="BH33" i="69" s="1"/>
  <c r="AV27" i="68"/>
  <c r="AW27" i="68" s="1"/>
  <c r="AZ27" i="68" s="1"/>
  <c r="F27" i="68" s="1"/>
  <c r="BC27" i="68" s="1"/>
  <c r="G27" i="68" s="1"/>
  <c r="I27" i="68"/>
  <c r="AR24" i="39"/>
  <c r="AS24" i="39" s="1"/>
  <c r="AV24" i="39" s="1"/>
  <c r="F24" i="39" s="1"/>
  <c r="I24" i="39"/>
  <c r="AP48" i="14"/>
  <c r="J48" i="14" s="1"/>
  <c r="AQ48" i="14" s="1"/>
  <c r="AP27" i="34"/>
  <c r="J27" i="34" s="1"/>
  <c r="AQ27" i="34" s="1"/>
  <c r="I36" i="48"/>
  <c r="AR36" i="48"/>
  <c r="AS36" i="48" s="1"/>
  <c r="AV36" i="48" s="1"/>
  <c r="F36" i="48" s="1"/>
  <c r="BB27" i="51"/>
  <c r="BD27" i="51" s="1"/>
  <c r="BB36" i="51"/>
  <c r="BD36" i="51" s="1"/>
  <c r="I51" i="48"/>
  <c r="AR51" i="48"/>
  <c r="AS51" i="48" s="1"/>
  <c r="AV51" i="48" s="1"/>
  <c r="F51" i="48" s="1"/>
  <c r="AY51" i="48" s="1"/>
  <c r="G51" i="48" s="1"/>
  <c r="BB45" i="48"/>
  <c r="BD45" i="48" s="1"/>
  <c r="AR42" i="48"/>
  <c r="AS42" i="48" s="1"/>
  <c r="AV42" i="48" s="1"/>
  <c r="F42" i="48" s="1"/>
  <c r="I42" i="48"/>
  <c r="AZ36" i="47"/>
  <c r="AR51" i="47"/>
  <c r="AS51" i="47" s="1"/>
  <c r="AV51" i="47" s="1"/>
  <c r="F51" i="47" s="1"/>
  <c r="I51" i="47"/>
  <c r="I39" i="47"/>
  <c r="AR39" i="47"/>
  <c r="AS39" i="47" s="1"/>
  <c r="AV39" i="47" s="1"/>
  <c r="F39" i="47" s="1"/>
  <c r="AY39" i="47" s="1"/>
  <c r="G39" i="47" s="1"/>
  <c r="BB36" i="47"/>
  <c r="BD36" i="47" s="1"/>
  <c r="BB30" i="45"/>
  <c r="BD30" i="45" s="1"/>
  <c r="BB24" i="45"/>
  <c r="BD24" i="45" s="1"/>
  <c r="BB48" i="45"/>
  <c r="BD48" i="45" s="1"/>
  <c r="AY33" i="63"/>
  <c r="G33" i="63" s="1"/>
  <c r="BB33" i="63"/>
  <c r="BD33" i="63" s="1"/>
  <c r="AZ42" i="63"/>
  <c r="AR27" i="63"/>
  <c r="AS27" i="63" s="1"/>
  <c r="AV27" i="63" s="1"/>
  <c r="F27" i="63" s="1"/>
  <c r="I27" i="63"/>
  <c r="BB42" i="63"/>
  <c r="BD42" i="63" s="1"/>
  <c r="I21" i="63"/>
  <c r="AR21" i="63"/>
  <c r="AS21" i="63" s="1"/>
  <c r="AV21" i="63" s="1"/>
  <c r="F21" i="63" s="1"/>
  <c r="AR18" i="63"/>
  <c r="AS18" i="63" s="1"/>
  <c r="AV18" i="63" s="1"/>
  <c r="F18" i="63" s="1"/>
  <c r="I18" i="63"/>
  <c r="AR30" i="62"/>
  <c r="AS30" i="62" s="1"/>
  <c r="AV30" i="62" s="1"/>
  <c r="F30" i="62" s="1"/>
  <c r="AY30" i="62" s="1"/>
  <c r="G30" i="62" s="1"/>
  <c r="I30" i="62"/>
  <c r="I27" i="61"/>
  <c r="AR27" i="61"/>
  <c r="AS27" i="61" s="1"/>
  <c r="AV27" i="61" s="1"/>
  <c r="F27" i="61" s="1"/>
  <c r="AR21" i="61"/>
  <c r="AS21" i="61" s="1"/>
  <c r="AV21" i="61" s="1"/>
  <c r="F21" i="61" s="1"/>
  <c r="AY21" i="61" s="1"/>
  <c r="G21" i="61" s="1"/>
  <c r="I21" i="61"/>
  <c r="I30" i="61"/>
  <c r="AR30" i="61"/>
  <c r="AS30" i="61" s="1"/>
  <c r="AV30" i="61" s="1"/>
  <c r="F30" i="61" s="1"/>
  <c r="AY30" i="61" s="1"/>
  <c r="G30" i="61" s="1"/>
  <c r="AR39" i="60"/>
  <c r="AS39" i="60" s="1"/>
  <c r="AV39" i="60" s="1"/>
  <c r="F39" i="60" s="1"/>
  <c r="AY39" i="60" s="1"/>
  <c r="G39" i="60" s="1"/>
  <c r="I39" i="60"/>
  <c r="I33" i="60"/>
  <c r="AR33" i="60"/>
  <c r="AS33" i="60" s="1"/>
  <c r="AV33" i="60" s="1"/>
  <c r="F33" i="60" s="1"/>
  <c r="AY33" i="60" s="1"/>
  <c r="G33" i="60" s="1"/>
  <c r="I18" i="60"/>
  <c r="AR18" i="60"/>
  <c r="AS18" i="60" s="1"/>
  <c r="AV18" i="60" s="1"/>
  <c r="F18" i="60" s="1"/>
  <c r="I33" i="58"/>
  <c r="AR33" i="58"/>
  <c r="AS33" i="58" s="1"/>
  <c r="AV33" i="58" s="1"/>
  <c r="F33" i="58" s="1"/>
  <c r="AY33" i="58" s="1"/>
  <c r="G33" i="58" s="1"/>
  <c r="BB45" i="58"/>
  <c r="BD45" i="58" s="1"/>
  <c r="BF51" i="67"/>
  <c r="BH51" i="67" s="1"/>
  <c r="I18" i="76"/>
  <c r="AV18" i="76"/>
  <c r="AW18" i="76" s="1"/>
  <c r="AZ18" i="76" s="1"/>
  <c r="F18" i="76" s="1"/>
  <c r="I51" i="75"/>
  <c r="AV51" i="75"/>
  <c r="AW51" i="75" s="1"/>
  <c r="AZ51" i="75" s="1"/>
  <c r="F51" i="75" s="1"/>
  <c r="BC51" i="75" s="1"/>
  <c r="G51" i="75" s="1"/>
  <c r="AV18" i="75"/>
  <c r="AW18" i="75" s="1"/>
  <c r="AZ18" i="75" s="1"/>
  <c r="F18" i="75" s="1"/>
  <c r="BC18" i="75" s="1"/>
  <c r="G18" i="75" s="1"/>
  <c r="I18" i="75"/>
  <c r="I39" i="74"/>
  <c r="AV39" i="74"/>
  <c r="AW39" i="74" s="1"/>
  <c r="AZ39" i="74" s="1"/>
  <c r="F39" i="74" s="1"/>
  <c r="BC39" i="74" s="1"/>
  <c r="G39" i="74" s="1"/>
  <c r="I27" i="74"/>
  <c r="AV27" i="74"/>
  <c r="AW27" i="74" s="1"/>
  <c r="AZ27" i="74" s="1"/>
  <c r="F27" i="74" s="1"/>
  <c r="AV51" i="74"/>
  <c r="AW51" i="74" s="1"/>
  <c r="AZ51" i="74" s="1"/>
  <c r="F51" i="74" s="1"/>
  <c r="BC51" i="74" s="1"/>
  <c r="G51" i="74" s="1"/>
  <c r="I51" i="74"/>
  <c r="AV30" i="73"/>
  <c r="AW30" i="73" s="1"/>
  <c r="AZ30" i="73" s="1"/>
  <c r="F30" i="73" s="1"/>
  <c r="I30" i="73"/>
  <c r="AV48" i="73"/>
  <c r="AW48" i="73" s="1"/>
  <c r="AZ48" i="73" s="1"/>
  <c r="F48" i="73" s="1"/>
  <c r="BC48" i="73" s="1"/>
  <c r="G48" i="73" s="1"/>
  <c r="I48" i="73"/>
  <c r="BF42" i="73"/>
  <c r="BH42" i="73" s="1"/>
  <c r="AV24" i="73"/>
  <c r="AW24" i="73" s="1"/>
  <c r="AZ24" i="73" s="1"/>
  <c r="F24" i="73" s="1"/>
  <c r="BC24" i="73" s="1"/>
  <c r="G24" i="73" s="1"/>
  <c r="I24" i="73"/>
  <c r="BF45" i="73"/>
  <c r="BH45" i="73" s="1"/>
  <c r="AV30" i="72"/>
  <c r="AW30" i="72" s="1"/>
  <c r="AZ30" i="72" s="1"/>
  <c r="F30" i="72" s="1"/>
  <c r="BC30" i="72" s="1"/>
  <c r="G30" i="72" s="1"/>
  <c r="I30" i="72"/>
  <c r="I36" i="72"/>
  <c r="AV36" i="72"/>
  <c r="AW36" i="72" s="1"/>
  <c r="AZ36" i="72" s="1"/>
  <c r="F36" i="72" s="1"/>
  <c r="BC36" i="72" s="1"/>
  <c r="G36" i="72" s="1"/>
  <c r="I33" i="72"/>
  <c r="AV33" i="72"/>
  <c r="AW33" i="72" s="1"/>
  <c r="AZ33" i="72" s="1"/>
  <c r="F33" i="72" s="1"/>
  <c r="BC33" i="72" s="1"/>
  <c r="G33" i="72" s="1"/>
  <c r="AV51" i="72"/>
  <c r="AW51" i="72" s="1"/>
  <c r="AZ51" i="72" s="1"/>
  <c r="F51" i="72" s="1"/>
  <c r="BC51" i="72" s="1"/>
  <c r="G51" i="72" s="1"/>
  <c r="I51" i="72"/>
  <c r="BF21" i="72"/>
  <c r="BH21" i="72" s="1"/>
  <c r="BB21" i="52"/>
  <c r="BD21" i="52" s="1"/>
  <c r="BB42" i="52"/>
  <c r="BD42" i="52" s="1"/>
  <c r="AR21" i="41"/>
  <c r="AS21" i="41" s="1"/>
  <c r="AV21" i="41" s="1"/>
  <c r="F21" i="41" s="1"/>
  <c r="AY21" i="41" s="1"/>
  <c r="G21" i="41" s="1"/>
  <c r="I21" i="41"/>
  <c r="I27" i="41"/>
  <c r="AR27" i="41"/>
  <c r="AS27" i="41" s="1"/>
  <c r="AV27" i="41" s="1"/>
  <c r="F27" i="41" s="1"/>
  <c r="AR39" i="41"/>
  <c r="AS39" i="41" s="1"/>
  <c r="AV39" i="41" s="1"/>
  <c r="F39" i="41" s="1"/>
  <c r="AY39" i="41" s="1"/>
  <c r="G39" i="41" s="1"/>
  <c r="I39" i="41"/>
  <c r="I33" i="41"/>
  <c r="AR33" i="41"/>
  <c r="AS33" i="41" s="1"/>
  <c r="AV33" i="41" s="1"/>
  <c r="F33" i="41" s="1"/>
  <c r="AR45" i="39"/>
  <c r="AS45" i="39" s="1"/>
  <c r="AV45" i="39" s="1"/>
  <c r="F45" i="39" s="1"/>
  <c r="AY45" i="39" s="1"/>
  <c r="G45" i="39" s="1"/>
  <c r="I45" i="39"/>
  <c r="AR21" i="39"/>
  <c r="AS21" i="39" s="1"/>
  <c r="AV21" i="39" s="1"/>
  <c r="F21" i="39" s="1"/>
  <c r="AY21" i="39" s="1"/>
  <c r="G21" i="39" s="1"/>
  <c r="I21" i="39"/>
  <c r="AR42" i="39"/>
  <c r="AS42" i="39" s="1"/>
  <c r="AV42" i="39" s="1"/>
  <c r="F42" i="39" s="1"/>
  <c r="AY42" i="39" s="1"/>
  <c r="G42" i="39" s="1"/>
  <c r="I42" i="39"/>
  <c r="I48" i="39"/>
  <c r="AR48" i="39"/>
  <c r="AS48" i="39" s="1"/>
  <c r="AV48" i="39" s="1"/>
  <c r="F48" i="39" s="1"/>
  <c r="AY48" i="39" s="1"/>
  <c r="G48" i="39" s="1"/>
  <c r="BB18" i="39"/>
  <c r="BD18" i="39" s="1"/>
  <c r="I18" i="56"/>
  <c r="AR18" i="56"/>
  <c r="AS18" i="56" s="1"/>
  <c r="AV18" i="56" s="1"/>
  <c r="F18" i="56" s="1"/>
  <c r="I45" i="57"/>
  <c r="AR45" i="57"/>
  <c r="AS45" i="57" s="1"/>
  <c r="AV45" i="57" s="1"/>
  <c r="F45" i="57" s="1"/>
  <c r="AY45" i="57" s="1"/>
  <c r="G45" i="57" s="1"/>
  <c r="BB45" i="57"/>
  <c r="BD45" i="57" s="1"/>
  <c r="AR51" i="57"/>
  <c r="AS51" i="57" s="1"/>
  <c r="AV51" i="57" s="1"/>
  <c r="F51" i="57" s="1"/>
  <c r="AY51" i="57" s="1"/>
  <c r="G51" i="57" s="1"/>
  <c r="I51" i="57"/>
  <c r="I33" i="57"/>
  <c r="AR33" i="57"/>
  <c r="AS33" i="57" s="1"/>
  <c r="AV33" i="57" s="1"/>
  <c r="F33" i="57" s="1"/>
  <c r="AR33" i="54"/>
  <c r="AS33" i="54" s="1"/>
  <c r="AV33" i="54" s="1"/>
  <c r="F33" i="54" s="1"/>
  <c r="AY33" i="54" s="1"/>
  <c r="G33" i="54" s="1"/>
  <c r="I33" i="54"/>
  <c r="BB33" i="54"/>
  <c r="BD33" i="54" s="1"/>
  <c r="AR39" i="54"/>
  <c r="AS39" i="54" s="1"/>
  <c r="AV39" i="54" s="1"/>
  <c r="F39" i="54" s="1"/>
  <c r="AY39" i="54" s="1"/>
  <c r="G39" i="54" s="1"/>
  <c r="I39" i="54"/>
  <c r="AR21" i="54"/>
  <c r="AS21" i="54" s="1"/>
  <c r="AV21" i="54" s="1"/>
  <c r="F21" i="54" s="1"/>
  <c r="I21" i="54"/>
  <c r="I45" i="53"/>
  <c r="AR45" i="53"/>
  <c r="AS45" i="53" s="1"/>
  <c r="AV45" i="53" s="1"/>
  <c r="F45" i="53" s="1"/>
  <c r="AR42" i="53"/>
  <c r="AS42" i="53" s="1"/>
  <c r="AV42" i="53" s="1"/>
  <c r="F42" i="53" s="1"/>
  <c r="I42" i="53"/>
  <c r="I30" i="53"/>
  <c r="AR30" i="53"/>
  <c r="AS30" i="53" s="1"/>
  <c r="AV30" i="53" s="1"/>
  <c r="F30" i="53" s="1"/>
  <c r="BB21" i="53"/>
  <c r="BD21" i="53" s="1"/>
  <c r="AV51" i="68"/>
  <c r="AW51" i="68" s="1"/>
  <c r="AZ51" i="68" s="1"/>
  <c r="F51" i="68" s="1"/>
  <c r="BC51" i="68" s="1"/>
  <c r="G51" i="68" s="1"/>
  <c r="I51" i="68"/>
  <c r="I30" i="68"/>
  <c r="AV30" i="68"/>
  <c r="AW30" i="68" s="1"/>
  <c r="AZ30" i="68" s="1"/>
  <c r="F30" i="68" s="1"/>
  <c r="BC30" i="68" s="1"/>
  <c r="G30" i="68" s="1"/>
  <c r="I36" i="70"/>
  <c r="AV36" i="70"/>
  <c r="AW36" i="70" s="1"/>
  <c r="AZ36" i="70" s="1"/>
  <c r="F36" i="70" s="1"/>
  <c r="BC36" i="70" s="1"/>
  <c r="G36" i="70" s="1"/>
  <c r="I42" i="70"/>
  <c r="AV42" i="70"/>
  <c r="AW42" i="70" s="1"/>
  <c r="AZ42" i="70" s="1"/>
  <c r="F42" i="70" s="1"/>
  <c r="BF21" i="70"/>
  <c r="BH21" i="70" s="1"/>
  <c r="BD33" i="70"/>
  <c r="BF33" i="70"/>
  <c r="BH33" i="70" s="1"/>
  <c r="I24" i="70"/>
  <c r="AV24" i="70"/>
  <c r="AW24" i="70" s="1"/>
  <c r="AZ24" i="70" s="1"/>
  <c r="F24" i="70" s="1"/>
  <c r="I42" i="69"/>
  <c r="AV42" i="69"/>
  <c r="AW42" i="69" s="1"/>
  <c r="AZ42" i="69" s="1"/>
  <c r="F42" i="69" s="1"/>
  <c r="BC42" i="69" s="1"/>
  <c r="G42" i="69" s="1"/>
  <c r="BF39" i="66"/>
  <c r="BH39" i="66" s="1"/>
  <c r="AV45" i="77"/>
  <c r="AW45" i="77" s="1"/>
  <c r="AZ45" i="77" s="1"/>
  <c r="F45" i="77" s="1"/>
  <c r="BC45" i="77" s="1"/>
  <c r="G45" i="77" s="1"/>
  <c r="I45" i="77"/>
  <c r="AV36" i="77"/>
  <c r="AW36" i="77" s="1"/>
  <c r="AZ36" i="77" s="1"/>
  <c r="F36" i="77" s="1"/>
  <c r="BC36" i="77" s="1"/>
  <c r="G36" i="77" s="1"/>
  <c r="I36" i="77"/>
  <c r="AV48" i="77"/>
  <c r="AW48" i="77" s="1"/>
  <c r="AZ48" i="77" s="1"/>
  <c r="F48" i="77" s="1"/>
  <c r="BC48" i="77" s="1"/>
  <c r="G48" i="77" s="1"/>
  <c r="I48" i="77"/>
  <c r="AV33" i="77"/>
  <c r="AW33" i="77" s="1"/>
  <c r="AZ33" i="77" s="1"/>
  <c r="F33" i="77" s="1"/>
  <c r="BC33" i="77" s="1"/>
  <c r="G33" i="77" s="1"/>
  <c r="I33" i="77"/>
  <c r="AV18" i="77"/>
  <c r="AW18" i="77" s="1"/>
  <c r="AZ18" i="77" s="1"/>
  <c r="F18" i="77" s="1"/>
  <c r="BC18" i="77" s="1"/>
  <c r="G18" i="77" s="1"/>
  <c r="I18" i="77"/>
  <c r="BE48" i="75"/>
  <c r="BD48" i="75"/>
  <c r="BF48" i="75"/>
  <c r="BH48" i="75" s="1"/>
  <c r="I18" i="71"/>
  <c r="AV18" i="71"/>
  <c r="AW18" i="71" s="1"/>
  <c r="AZ18" i="71" s="1"/>
  <c r="F18" i="71" s="1"/>
  <c r="I18" i="70"/>
  <c r="AV18" i="70"/>
  <c r="AW18" i="70" s="1"/>
  <c r="AZ18" i="70" s="1"/>
  <c r="F18" i="70" s="1"/>
  <c r="I33" i="67"/>
  <c r="AV33" i="67"/>
  <c r="AW33" i="67" s="1"/>
  <c r="AZ33" i="67" s="1"/>
  <c r="F33" i="67" s="1"/>
  <c r="BC33" i="67" s="1"/>
  <c r="G33" i="67" s="1"/>
  <c r="BF36" i="67"/>
  <c r="BH36" i="67" s="1"/>
  <c r="I42" i="67"/>
  <c r="AV42" i="67"/>
  <c r="AW42" i="67" s="1"/>
  <c r="AZ42" i="67" s="1"/>
  <c r="F42" i="67" s="1"/>
  <c r="BC42" i="67" s="1"/>
  <c r="G42" i="67" s="1"/>
  <c r="I24" i="67"/>
  <c r="AV24" i="67"/>
  <c r="AW24" i="67" s="1"/>
  <c r="AZ24" i="67" s="1"/>
  <c r="F24" i="67" s="1"/>
  <c r="BC24" i="67" s="1"/>
  <c r="G24" i="67" s="1"/>
  <c r="I39" i="67"/>
  <c r="AV39" i="67"/>
  <c r="AW39" i="67" s="1"/>
  <c r="AZ39" i="67" s="1"/>
  <c r="F39" i="67" s="1"/>
  <c r="BC39" i="67" s="1"/>
  <c r="G39" i="67" s="1"/>
  <c r="BE21" i="67"/>
  <c r="BD21" i="67"/>
  <c r="I18" i="67"/>
  <c r="AV18" i="67"/>
  <c r="AW18" i="67" s="1"/>
  <c r="AZ18" i="67" s="1"/>
  <c r="F18" i="67" s="1"/>
  <c r="BE45" i="67"/>
  <c r="BD45" i="67"/>
  <c r="BE30" i="67"/>
  <c r="BD30" i="67"/>
  <c r="BE51" i="67"/>
  <c r="BD51" i="67"/>
  <c r="BE36" i="67"/>
  <c r="BD36" i="67"/>
  <c r="I48" i="67"/>
  <c r="AV48" i="67"/>
  <c r="AW48" i="67" s="1"/>
  <c r="AZ48" i="67" s="1"/>
  <c r="F48" i="67" s="1"/>
  <c r="BC48" i="67" s="1"/>
  <c r="G48" i="67" s="1"/>
  <c r="I27" i="67"/>
  <c r="AV27" i="67"/>
  <c r="AW27" i="67" s="1"/>
  <c r="AZ27" i="67" s="1"/>
  <c r="F27" i="67" s="1"/>
  <c r="BF30" i="67"/>
  <c r="BH30" i="67" s="1"/>
  <c r="I30" i="66"/>
  <c r="AV30" i="66"/>
  <c r="AW30" i="66" s="1"/>
  <c r="AZ30" i="66" s="1"/>
  <c r="F30" i="66" s="1"/>
  <c r="BC30" i="66" s="1"/>
  <c r="G30" i="66" s="1"/>
  <c r="I21" i="66"/>
  <c r="AV21" i="66"/>
  <c r="AW21" i="66" s="1"/>
  <c r="AZ21" i="66" s="1"/>
  <c r="F21" i="66" s="1"/>
  <c r="BC21" i="66" s="1"/>
  <c r="G21" i="66" s="1"/>
  <c r="BE42" i="66"/>
  <c r="BD42" i="66"/>
  <c r="I27" i="66"/>
  <c r="AV27" i="66"/>
  <c r="AW27" i="66" s="1"/>
  <c r="AZ27" i="66" s="1"/>
  <c r="F27" i="66" s="1"/>
  <c r="BC27" i="66" s="1"/>
  <c r="G27" i="66" s="1"/>
  <c r="I18" i="66"/>
  <c r="AV18" i="66"/>
  <c r="AW18" i="66" s="1"/>
  <c r="AZ18" i="66" s="1"/>
  <c r="F18" i="66" s="1"/>
  <c r="BE39" i="66"/>
  <c r="BD39" i="66"/>
  <c r="BE33" i="66"/>
  <c r="BD33" i="66"/>
  <c r="I36" i="66"/>
  <c r="AV36" i="66"/>
  <c r="AW36" i="66" s="1"/>
  <c r="AZ36" i="66" s="1"/>
  <c r="F36" i="66" s="1"/>
  <c r="BC36" i="66" s="1"/>
  <c r="G36" i="66" s="1"/>
  <c r="BE45" i="66"/>
  <c r="BD45" i="66"/>
  <c r="I48" i="66"/>
  <c r="AV48" i="66"/>
  <c r="AW48" i="66" s="1"/>
  <c r="AZ48" i="66" s="1"/>
  <c r="F48" i="66" s="1"/>
  <c r="BC48" i="66" s="1"/>
  <c r="G48" i="66" s="1"/>
  <c r="BF45" i="66"/>
  <c r="BH45" i="66" s="1"/>
  <c r="BE51" i="66"/>
  <c r="BD51" i="66"/>
  <c r="I24" i="66"/>
  <c r="AV24" i="66"/>
  <c r="AW24" i="66" s="1"/>
  <c r="AZ24" i="66" s="1"/>
  <c r="F24" i="66" s="1"/>
  <c r="BA45" i="61"/>
  <c r="AZ45" i="61"/>
  <c r="BA48" i="61"/>
  <c r="AZ48" i="61"/>
  <c r="BB45" i="61"/>
  <c r="BD45" i="61" s="1"/>
  <c r="BB48" i="61"/>
  <c r="BD48" i="61" s="1"/>
  <c r="BA27" i="59"/>
  <c r="AZ27" i="59"/>
  <c r="BB27" i="59"/>
  <c r="BD27" i="59" s="1"/>
  <c r="BA27" i="58"/>
  <c r="AZ27" i="58"/>
  <c r="BB27" i="58"/>
  <c r="BD27" i="58" s="1"/>
  <c r="I51" i="55"/>
  <c r="AR51" i="55"/>
  <c r="AS51" i="55" s="1"/>
  <c r="AV51" i="55" s="1"/>
  <c r="F51" i="55" s="1"/>
  <c r="AY51" i="55" s="1"/>
  <c r="G51" i="55" s="1"/>
  <c r="BB42" i="55"/>
  <c r="BD42" i="55" s="1"/>
  <c r="BB21" i="55"/>
  <c r="BD21" i="55" s="1"/>
  <c r="BA39" i="55"/>
  <c r="AZ39" i="55"/>
  <c r="I30" i="55"/>
  <c r="AR30" i="55"/>
  <c r="AS30" i="55" s="1"/>
  <c r="AV30" i="55" s="1"/>
  <c r="F30" i="55" s="1"/>
  <c r="AY30" i="55" s="1"/>
  <c r="G30" i="55" s="1"/>
  <c r="BA33" i="55"/>
  <c r="AZ33" i="55"/>
  <c r="I45" i="55"/>
  <c r="AR45" i="55"/>
  <c r="AS45" i="55" s="1"/>
  <c r="AV45" i="55" s="1"/>
  <c r="F45" i="55" s="1"/>
  <c r="AY45" i="55" s="1"/>
  <c r="G45" i="55" s="1"/>
  <c r="BA21" i="55"/>
  <c r="AZ21" i="55"/>
  <c r="BA24" i="55"/>
  <c r="AZ24" i="55"/>
  <c r="BA36" i="55"/>
  <c r="AZ36" i="55"/>
  <c r="BA27" i="55"/>
  <c r="AZ27" i="55"/>
  <c r="BA42" i="55"/>
  <c r="AZ42" i="55"/>
  <c r="I18" i="55"/>
  <c r="AR18" i="55"/>
  <c r="AS18" i="55" s="1"/>
  <c r="AV18" i="55" s="1"/>
  <c r="F18" i="55" s="1"/>
  <c r="AY18" i="55" s="1"/>
  <c r="G18" i="55" s="1"/>
  <c r="BB39" i="55"/>
  <c r="BD39" i="55" s="1"/>
  <c r="I48" i="55"/>
  <c r="AR48" i="55"/>
  <c r="AS48" i="55" s="1"/>
  <c r="AV48" i="55" s="1"/>
  <c r="F48" i="55" s="1"/>
  <c r="BB36" i="55"/>
  <c r="BD36" i="55" s="1"/>
  <c r="BB18" i="55"/>
  <c r="BD18" i="55" s="1"/>
  <c r="BB33" i="55"/>
  <c r="BD33" i="55" s="1"/>
  <c r="BA48" i="52"/>
  <c r="AZ48" i="52"/>
  <c r="BA45" i="52"/>
  <c r="AZ45" i="52"/>
  <c r="I33" i="52"/>
  <c r="AR33" i="52"/>
  <c r="AS33" i="52" s="1"/>
  <c r="AV33" i="52" s="1"/>
  <c r="F33" i="52" s="1"/>
  <c r="BB45" i="52"/>
  <c r="BD45" i="52" s="1"/>
  <c r="BB51" i="52"/>
  <c r="BD51" i="52" s="1"/>
  <c r="BA51" i="52"/>
  <c r="AZ51" i="52"/>
  <c r="BA39" i="52"/>
  <c r="AZ39" i="52"/>
  <c r="I36" i="52"/>
  <c r="AR36" i="52"/>
  <c r="AS36" i="52" s="1"/>
  <c r="AV36" i="52" s="1"/>
  <c r="F36" i="52" s="1"/>
  <c r="AY36" i="52" s="1"/>
  <c r="G36" i="52" s="1"/>
  <c r="BA42" i="52"/>
  <c r="AZ42" i="52"/>
  <c r="I27" i="52"/>
  <c r="AR27" i="52"/>
  <c r="AS27" i="52" s="1"/>
  <c r="AV27" i="52" s="1"/>
  <c r="F27" i="52" s="1"/>
  <c r="AY27" i="52" s="1"/>
  <c r="G27" i="52" s="1"/>
  <c r="BA18" i="52"/>
  <c r="AZ18" i="52"/>
  <c r="BA21" i="52"/>
  <c r="AZ21" i="52"/>
  <c r="I30" i="52"/>
  <c r="AR30" i="52"/>
  <c r="AS30" i="52" s="1"/>
  <c r="AV30" i="52" s="1"/>
  <c r="F30" i="52" s="1"/>
  <c r="AY30" i="52" s="1"/>
  <c r="G30" i="52" s="1"/>
  <c r="I24" i="52"/>
  <c r="AR24" i="52"/>
  <c r="AS24" i="52" s="1"/>
  <c r="AV24" i="52" s="1"/>
  <c r="F24" i="52" s="1"/>
  <c r="AY24" i="52" s="1"/>
  <c r="G24" i="52" s="1"/>
  <c r="BB39" i="52"/>
  <c r="BD39" i="52" s="1"/>
  <c r="BB48" i="52"/>
  <c r="BD48" i="52" s="1"/>
  <c r="I30" i="51"/>
  <c r="AR30" i="51"/>
  <c r="AS30" i="51" s="1"/>
  <c r="AV30" i="51" s="1"/>
  <c r="F30" i="51" s="1"/>
  <c r="AY30" i="51" s="1"/>
  <c r="G30" i="51" s="1"/>
  <c r="BA18" i="51"/>
  <c r="AZ18" i="51"/>
  <c r="AZ51" i="51"/>
  <c r="BA51" i="51"/>
  <c r="I21" i="51"/>
  <c r="AR21" i="51"/>
  <c r="AS21" i="51" s="1"/>
  <c r="AV21" i="51" s="1"/>
  <c r="F21" i="51" s="1"/>
  <c r="AY21" i="51" s="1"/>
  <c r="G21" i="51" s="1"/>
  <c r="BB51" i="51"/>
  <c r="BD51" i="51" s="1"/>
  <c r="AY45" i="51"/>
  <c r="G45" i="51" s="1"/>
  <c r="BB45" i="51"/>
  <c r="BD45" i="51" s="1"/>
  <c r="BB42" i="51"/>
  <c r="BD42" i="51" s="1"/>
  <c r="BB18" i="51"/>
  <c r="BD18" i="51" s="1"/>
  <c r="I24" i="51"/>
  <c r="AR24" i="51"/>
  <c r="AS24" i="51" s="1"/>
  <c r="AV24" i="51" s="1"/>
  <c r="F24" i="51" s="1"/>
  <c r="BA36" i="51"/>
  <c r="AZ36" i="51"/>
  <c r="BA42" i="51"/>
  <c r="AZ42" i="51"/>
  <c r="I33" i="51"/>
  <c r="AR33" i="51"/>
  <c r="AS33" i="51" s="1"/>
  <c r="AV33" i="51" s="1"/>
  <c r="F33" i="51" s="1"/>
  <c r="I39" i="51"/>
  <c r="AR39" i="51"/>
  <c r="AS39" i="51" s="1"/>
  <c r="AV39" i="51" s="1"/>
  <c r="F39" i="51" s="1"/>
  <c r="BA27" i="51"/>
  <c r="AZ27" i="51"/>
  <c r="I33" i="48"/>
  <c r="AR33" i="48"/>
  <c r="AS33" i="48" s="1"/>
  <c r="AV33" i="48" s="1"/>
  <c r="F33" i="48" s="1"/>
  <c r="AY33" i="48" s="1"/>
  <c r="G33" i="48" s="1"/>
  <c r="I27" i="48"/>
  <c r="AR27" i="48"/>
  <c r="AS27" i="48" s="1"/>
  <c r="AV27" i="48" s="1"/>
  <c r="F27" i="48" s="1"/>
  <c r="AY27" i="48" s="1"/>
  <c r="G27" i="48" s="1"/>
  <c r="I30" i="48"/>
  <c r="AR30" i="48"/>
  <c r="AS30" i="48" s="1"/>
  <c r="AV30" i="48" s="1"/>
  <c r="F30" i="48" s="1"/>
  <c r="AY30" i="48" s="1"/>
  <c r="G30" i="48" s="1"/>
  <c r="I24" i="48"/>
  <c r="AR24" i="48"/>
  <c r="AS24" i="48" s="1"/>
  <c r="AV24" i="48" s="1"/>
  <c r="F24" i="48" s="1"/>
  <c r="AY24" i="48" s="1"/>
  <c r="G24" i="48" s="1"/>
  <c r="BA36" i="45"/>
  <c r="AZ36" i="45"/>
  <c r="I33" i="45"/>
  <c r="AR33" i="45"/>
  <c r="AS33" i="45" s="1"/>
  <c r="AV33" i="45" s="1"/>
  <c r="F33" i="45" s="1"/>
  <c r="AY33" i="45" s="1"/>
  <c r="G33" i="45" s="1"/>
  <c r="I42" i="45"/>
  <c r="AR42" i="45"/>
  <c r="AS42" i="45" s="1"/>
  <c r="AV42" i="45" s="1"/>
  <c r="F42" i="45" s="1"/>
  <c r="AY42" i="45" s="1"/>
  <c r="G42" i="45" s="1"/>
  <c r="I45" i="45"/>
  <c r="AR45" i="45"/>
  <c r="AS45" i="45" s="1"/>
  <c r="AV45" i="45" s="1"/>
  <c r="F45" i="45" s="1"/>
  <c r="AY45" i="45" s="1"/>
  <c r="G45" i="45" s="1"/>
  <c r="I51" i="45"/>
  <c r="AR51" i="45"/>
  <c r="AS51" i="45" s="1"/>
  <c r="AV51" i="45" s="1"/>
  <c r="F51" i="45" s="1"/>
  <c r="BA24" i="45"/>
  <c r="AZ24" i="45"/>
  <c r="BA27" i="45"/>
  <c r="AZ27" i="45"/>
  <c r="BA21" i="45"/>
  <c r="AZ21" i="45"/>
  <c r="BA48" i="45"/>
  <c r="AZ48" i="45"/>
  <c r="BA39" i="45"/>
  <c r="AZ39" i="45"/>
  <c r="BA30" i="45"/>
  <c r="AZ30" i="45"/>
  <c r="I18" i="45"/>
  <c r="AR18" i="45"/>
  <c r="AS18" i="45" s="1"/>
  <c r="AV18" i="45" s="1"/>
  <c r="F18" i="45" s="1"/>
  <c r="AY18" i="45" s="1"/>
  <c r="G18" i="45" s="1"/>
  <c r="BB27" i="45"/>
  <c r="BD27" i="45" s="1"/>
  <c r="BB36" i="45"/>
  <c r="BD36" i="45" s="1"/>
  <c r="BB33" i="45"/>
  <c r="BD33" i="45" s="1"/>
  <c r="I21" i="42"/>
  <c r="AR21" i="42"/>
  <c r="AS21" i="42" s="1"/>
  <c r="AV21" i="42" s="1"/>
  <c r="F21" i="42" s="1"/>
  <c r="AY21" i="42" s="1"/>
  <c r="G21" i="42" s="1"/>
  <c r="BA48" i="42"/>
  <c r="AZ48" i="42"/>
  <c r="BA24" i="42"/>
  <c r="AZ24" i="42"/>
  <c r="I30" i="42"/>
  <c r="AR30" i="42"/>
  <c r="AS30" i="42" s="1"/>
  <c r="AV30" i="42" s="1"/>
  <c r="F30" i="42" s="1"/>
  <c r="AY30" i="42" s="1"/>
  <c r="G30" i="42" s="1"/>
  <c r="BA39" i="42"/>
  <c r="AZ39" i="42"/>
  <c r="I45" i="42"/>
  <c r="AR45" i="42"/>
  <c r="AS45" i="42" s="1"/>
  <c r="AV45" i="42" s="1"/>
  <c r="F45" i="42" s="1"/>
  <c r="AY45" i="42" s="1"/>
  <c r="G45" i="42" s="1"/>
  <c r="BB39" i="42"/>
  <c r="BD39" i="42" s="1"/>
  <c r="I18" i="42"/>
  <c r="AR18" i="42"/>
  <c r="AS18" i="42" s="1"/>
  <c r="AV18" i="42" s="1"/>
  <c r="F18" i="42" s="1"/>
  <c r="AY18" i="42" s="1"/>
  <c r="G18" i="42" s="1"/>
  <c r="BB18" i="42"/>
  <c r="BD18" i="42" s="1"/>
  <c r="I42" i="42"/>
  <c r="AR42" i="42"/>
  <c r="AS42" i="42" s="1"/>
  <c r="AV42" i="42" s="1"/>
  <c r="F42" i="42" s="1"/>
  <c r="BA36" i="42"/>
  <c r="AZ36" i="42"/>
  <c r="BA51" i="42"/>
  <c r="AZ51" i="42"/>
  <c r="BA27" i="42"/>
  <c r="AZ27" i="42"/>
  <c r="I33" i="42"/>
  <c r="AR33" i="42"/>
  <c r="AS33" i="42" s="1"/>
  <c r="AV33" i="42" s="1"/>
  <c r="F33" i="42" s="1"/>
  <c r="BB48" i="42"/>
  <c r="BD48" i="42" s="1"/>
  <c r="BB24" i="42"/>
  <c r="BD24" i="42" s="1"/>
  <c r="BB51" i="42"/>
  <c r="BD51" i="42" s="1"/>
  <c r="BB27" i="42"/>
  <c r="BD27" i="42" s="1"/>
  <c r="I18" i="40"/>
  <c r="AR18" i="40"/>
  <c r="AS18" i="40" s="1"/>
  <c r="AV18" i="40" s="1"/>
  <c r="F18" i="40" s="1"/>
  <c r="AY18" i="40" s="1"/>
  <c r="G18" i="40" s="1"/>
  <c r="I48" i="40"/>
  <c r="AR48" i="40"/>
  <c r="AS48" i="40" s="1"/>
  <c r="AV48" i="40" s="1"/>
  <c r="F48" i="40" s="1"/>
  <c r="AY48" i="40" s="1"/>
  <c r="G48" i="40" s="1"/>
  <c r="I21" i="40"/>
  <c r="AR21" i="40"/>
  <c r="AS21" i="40" s="1"/>
  <c r="AV21" i="40" s="1"/>
  <c r="F21" i="40" s="1"/>
  <c r="AY21" i="40" s="1"/>
  <c r="G21" i="40" s="1"/>
  <c r="BA42" i="40"/>
  <c r="AZ42" i="40"/>
  <c r="I39" i="40"/>
  <c r="AR39" i="40"/>
  <c r="AS39" i="40" s="1"/>
  <c r="AV39" i="40" s="1"/>
  <c r="F39" i="40" s="1"/>
  <c r="AY39" i="40" s="1"/>
  <c r="G39" i="40" s="1"/>
  <c r="BA45" i="40"/>
  <c r="AZ45" i="40"/>
  <c r="I51" i="40"/>
  <c r="AR51" i="40"/>
  <c r="AS51" i="40" s="1"/>
  <c r="AV51" i="40" s="1"/>
  <c r="F51" i="40" s="1"/>
  <c r="AY51" i="40" s="1"/>
  <c r="G51" i="40" s="1"/>
  <c r="BB42" i="40"/>
  <c r="BD42" i="40" s="1"/>
  <c r="BA36" i="40"/>
  <c r="AZ36" i="40"/>
  <c r="I33" i="40"/>
  <c r="AR33" i="40"/>
  <c r="AS33" i="40" s="1"/>
  <c r="AV33" i="40" s="1"/>
  <c r="F33" i="40" s="1"/>
  <c r="AY33" i="40" s="1"/>
  <c r="G33" i="40" s="1"/>
  <c r="I24" i="40"/>
  <c r="AR24" i="40"/>
  <c r="AS24" i="40" s="1"/>
  <c r="AV24" i="40" s="1"/>
  <c r="F24" i="40" s="1"/>
  <c r="BB45" i="40"/>
  <c r="BD45" i="40" s="1"/>
  <c r="I30" i="40"/>
  <c r="AR30" i="40"/>
  <c r="AS30" i="40" s="1"/>
  <c r="AV30" i="40" s="1"/>
  <c r="F30" i="40" s="1"/>
  <c r="I27" i="40"/>
  <c r="AR27" i="40"/>
  <c r="AS27" i="40" s="1"/>
  <c r="AV27" i="40" s="1"/>
  <c r="F27" i="40" s="1"/>
  <c r="BA18" i="39"/>
  <c r="AZ18" i="39"/>
  <c r="I51" i="22"/>
  <c r="BB42" i="22"/>
  <c r="BD42" i="22" s="1"/>
  <c r="I42" i="22"/>
  <c r="BD51" i="22"/>
  <c r="G51" i="22"/>
  <c r="AR45" i="32"/>
  <c r="AS45" i="32" s="1"/>
  <c r="AV45" i="32" s="1"/>
  <c r="F45" i="32" s="1"/>
  <c r="AY45" i="32" s="1"/>
  <c r="G45" i="32" s="1"/>
  <c r="AP39" i="32"/>
  <c r="J39" i="32" s="1"/>
  <c r="AQ39" i="32" s="1"/>
  <c r="BB42" i="32"/>
  <c r="BD42" i="32" s="1"/>
  <c r="AP30" i="32"/>
  <c r="J30" i="32" s="1"/>
  <c r="AQ30" i="32" s="1"/>
  <c r="BB42" i="36"/>
  <c r="BD42" i="36" s="1"/>
  <c r="I48" i="36"/>
  <c r="AR24" i="36"/>
  <c r="AS24" i="36" s="1"/>
  <c r="AV24" i="36" s="1"/>
  <c r="F24" i="36" s="1"/>
  <c r="AY24" i="36" s="1"/>
  <c r="G24" i="36" s="1"/>
  <c r="AZ24" i="36" s="1"/>
  <c r="AR36" i="36"/>
  <c r="AS36" i="36" s="1"/>
  <c r="AV36" i="36" s="1"/>
  <c r="F36" i="36" s="1"/>
  <c r="AY36" i="36" s="1"/>
  <c r="G36" i="36" s="1"/>
  <c r="AP27" i="36"/>
  <c r="J27" i="36" s="1"/>
  <c r="AQ27" i="36" s="1"/>
  <c r="AR51" i="36"/>
  <c r="AS51" i="36" s="1"/>
  <c r="AV51" i="36" s="1"/>
  <c r="F51" i="36" s="1"/>
  <c r="AY51" i="36" s="1"/>
  <c r="G51" i="36" s="1"/>
  <c r="BA51" i="36" s="1"/>
  <c r="AP39" i="36"/>
  <c r="J39" i="36" s="1"/>
  <c r="AQ39" i="36" s="1"/>
  <c r="AP18" i="36"/>
  <c r="J18" i="36" s="1"/>
  <c r="AQ18" i="36" s="1"/>
  <c r="AP27" i="35"/>
  <c r="J27" i="35" s="1"/>
  <c r="AQ27" i="35" s="1"/>
  <c r="AP39" i="35"/>
  <c r="J39" i="35" s="1"/>
  <c r="AQ39" i="35" s="1"/>
  <c r="BB51" i="35"/>
  <c r="AP24" i="35"/>
  <c r="J24" i="35" s="1"/>
  <c r="AQ24" i="35" s="1"/>
  <c r="AP36" i="35"/>
  <c r="J36" i="35" s="1"/>
  <c r="AQ36" i="35" s="1"/>
  <c r="BB36" i="34"/>
  <c r="BD36" i="34" s="1"/>
  <c r="BB51" i="34"/>
  <c r="BD51" i="34" s="1"/>
  <c r="AP48" i="34"/>
  <c r="J48" i="34" s="1"/>
  <c r="AQ48" i="34" s="1"/>
  <c r="AP18" i="34"/>
  <c r="J18" i="34" s="1"/>
  <c r="AQ18" i="34" s="1"/>
  <c r="AY42" i="33"/>
  <c r="G42" i="33" s="1"/>
  <c r="AZ42" i="33" s="1"/>
  <c r="BB42" i="33"/>
  <c r="BD42" i="33" s="1"/>
  <c r="I21" i="33"/>
  <c r="BB30" i="33"/>
  <c r="BD30" i="33" s="1"/>
  <c r="AP36" i="33"/>
  <c r="J36" i="33" s="1"/>
  <c r="AQ36" i="33" s="1"/>
  <c r="I42" i="33"/>
  <c r="AP39" i="33"/>
  <c r="J39" i="33" s="1"/>
  <c r="AQ39" i="33" s="1"/>
  <c r="AV39" i="37"/>
  <c r="AW39" i="37" s="1"/>
  <c r="AZ39" i="37" s="1"/>
  <c r="F39" i="37" s="1"/>
  <c r="BC39" i="37" s="1"/>
  <c r="G39" i="37" s="1"/>
  <c r="BE39" i="37" s="1"/>
  <c r="I27" i="37"/>
  <c r="I51" i="37"/>
  <c r="AV36" i="37"/>
  <c r="AW36" i="37" s="1"/>
  <c r="AZ36" i="37" s="1"/>
  <c r="F36" i="37" s="1"/>
  <c r="BC36" i="37" s="1"/>
  <c r="G36" i="37" s="1"/>
  <c r="BE36" i="37" s="1"/>
  <c r="AT42" i="37"/>
  <c r="J42" i="37" s="1"/>
  <c r="AU42" i="37" s="1"/>
  <c r="AT48" i="37"/>
  <c r="J48" i="37" s="1"/>
  <c r="AU48" i="37" s="1"/>
  <c r="AT18" i="37"/>
  <c r="J18" i="37" s="1"/>
  <c r="AU18" i="37" s="1"/>
  <c r="BC42" i="4"/>
  <c r="BC45" i="4"/>
  <c r="BC51" i="5"/>
  <c r="AL18" i="1"/>
  <c r="H18" i="1" s="1"/>
  <c r="BC18" i="4"/>
  <c r="I24" i="18"/>
  <c r="AZ24" i="18"/>
  <c r="AP36" i="18"/>
  <c r="J36" i="18" s="1"/>
  <c r="AQ36" i="18" s="1"/>
  <c r="AP39" i="18"/>
  <c r="J39" i="18" s="1"/>
  <c r="AQ39" i="18" s="1"/>
  <c r="AP18" i="18"/>
  <c r="J18" i="18" s="1"/>
  <c r="AQ18" i="18" s="1"/>
  <c r="AP30" i="17"/>
  <c r="J30" i="17" s="1"/>
  <c r="AQ30" i="17" s="1"/>
  <c r="AP42" i="17"/>
  <c r="J42" i="17" s="1"/>
  <c r="AQ42" i="17" s="1"/>
  <c r="BB39" i="17"/>
  <c r="I39" i="17"/>
  <c r="AR45" i="17"/>
  <c r="AS45" i="17" s="1"/>
  <c r="AV45" i="17" s="1"/>
  <c r="F45" i="17" s="1"/>
  <c r="AY45" i="17" s="1"/>
  <c r="G45" i="17" s="1"/>
  <c r="AP24" i="17"/>
  <c r="J24" i="17" s="1"/>
  <c r="AQ24" i="17" s="1"/>
  <c r="AP36" i="17"/>
  <c r="J36" i="17" s="1"/>
  <c r="AQ36" i="17" s="1"/>
  <c r="BD36" i="16"/>
  <c r="AP27" i="16"/>
  <c r="J27" i="16" s="1"/>
  <c r="AQ27" i="16" s="1"/>
  <c r="AP21" i="16"/>
  <c r="J21" i="16" s="1"/>
  <c r="AQ21" i="16" s="1"/>
  <c r="AP24" i="16"/>
  <c r="J24" i="16" s="1"/>
  <c r="AQ24" i="16" s="1"/>
  <c r="AP30" i="16"/>
  <c r="J30" i="16" s="1"/>
  <c r="AQ30" i="16" s="1"/>
  <c r="AP45" i="16"/>
  <c r="J45" i="16" s="1"/>
  <c r="AQ45" i="16" s="1"/>
  <c r="AP18" i="16"/>
  <c r="J18" i="16" s="1"/>
  <c r="AQ18" i="16" s="1"/>
  <c r="AP30" i="15"/>
  <c r="J30" i="15" s="1"/>
  <c r="AQ30" i="15" s="1"/>
  <c r="AP42" i="15"/>
  <c r="J42" i="15" s="1"/>
  <c r="AQ42" i="15" s="1"/>
  <c r="BD51" i="15"/>
  <c r="AP21" i="15"/>
  <c r="J21" i="15" s="1"/>
  <c r="AQ21" i="15" s="1"/>
  <c r="AP33" i="15"/>
  <c r="J33" i="15" s="1"/>
  <c r="AQ33" i="15" s="1"/>
  <c r="AP45" i="15"/>
  <c r="J45" i="15" s="1"/>
  <c r="AQ45" i="15" s="1"/>
  <c r="AP24" i="15"/>
  <c r="J24" i="15" s="1"/>
  <c r="AQ24" i="15" s="1"/>
  <c r="AP36" i="15"/>
  <c r="J36" i="15" s="1"/>
  <c r="AQ36" i="15" s="1"/>
  <c r="AP48" i="15"/>
  <c r="J48" i="15" s="1"/>
  <c r="AQ48" i="15" s="1"/>
  <c r="BB39" i="14"/>
  <c r="BD39" i="14" s="1"/>
  <c r="AP30" i="14"/>
  <c r="J30" i="14" s="1"/>
  <c r="AQ30" i="14" s="1"/>
  <c r="AP42" i="14"/>
  <c r="J42" i="14" s="1"/>
  <c r="AQ42" i="14" s="1"/>
  <c r="AP24" i="14"/>
  <c r="J24" i="14" s="1"/>
  <c r="AQ24" i="14" s="1"/>
  <c r="AP36" i="14"/>
  <c r="J36" i="14" s="1"/>
  <c r="AQ36" i="14" s="1"/>
  <c r="I30" i="28"/>
  <c r="AP36" i="28"/>
  <c r="J36" i="28" s="1"/>
  <c r="AQ36" i="28" s="1"/>
  <c r="AP45" i="28"/>
  <c r="J45" i="28" s="1"/>
  <c r="AQ45" i="28" s="1"/>
  <c r="AP33" i="28"/>
  <c r="J33" i="28" s="1"/>
  <c r="AQ33" i="28" s="1"/>
  <c r="I51" i="30"/>
  <c r="AR51" i="30"/>
  <c r="AS51" i="30" s="1"/>
  <c r="AV51" i="30" s="1"/>
  <c r="F51" i="30" s="1"/>
  <c r="AY51" i="30" s="1"/>
  <c r="G51" i="30" s="1"/>
  <c r="AZ51" i="30" s="1"/>
  <c r="AR45" i="30"/>
  <c r="AS45" i="30" s="1"/>
  <c r="AV45" i="30" s="1"/>
  <c r="F45" i="30" s="1"/>
  <c r="AY45" i="30" s="1"/>
  <c r="G45" i="30" s="1"/>
  <c r="I45" i="30"/>
  <c r="AR39" i="30"/>
  <c r="AS39" i="30" s="1"/>
  <c r="AV39" i="30" s="1"/>
  <c r="F39" i="30" s="1"/>
  <c r="AY39" i="30" s="1"/>
  <c r="G39" i="30" s="1"/>
  <c r="BA39" i="30" s="1"/>
  <c r="I39" i="30"/>
  <c r="AR21" i="30"/>
  <c r="AS21" i="30" s="1"/>
  <c r="AV21" i="30" s="1"/>
  <c r="F21" i="30" s="1"/>
  <c r="AY21" i="30" s="1"/>
  <c r="G21" i="30" s="1"/>
  <c r="BA21" i="30" s="1"/>
  <c r="H45" i="30"/>
  <c r="AR48" i="30"/>
  <c r="AS48" i="30" s="1"/>
  <c r="AV48" i="30" s="1"/>
  <c r="F48" i="30" s="1"/>
  <c r="AP33" i="30"/>
  <c r="J33" i="30" s="1"/>
  <c r="AQ33" i="30" s="1"/>
  <c r="AP27" i="30"/>
  <c r="J27" i="30" s="1"/>
  <c r="AQ27" i="30" s="1"/>
  <c r="I27" i="30" s="1"/>
  <c r="AP24" i="30"/>
  <c r="J24" i="30" s="1"/>
  <c r="AQ24" i="30" s="1"/>
  <c r="BB18" i="30"/>
  <c r="BD18" i="30" s="1"/>
  <c r="BB36" i="29"/>
  <c r="BD36" i="29" s="1"/>
  <c r="AP21" i="29"/>
  <c r="J21" i="29" s="1"/>
  <c r="AQ21" i="29" s="1"/>
  <c r="AP48" i="29"/>
  <c r="J48" i="29" s="1"/>
  <c r="AQ48" i="29" s="1"/>
  <c r="BB45" i="29"/>
  <c r="BD45" i="29" s="1"/>
  <c r="BB39" i="29"/>
  <c r="BD39" i="29" s="1"/>
  <c r="AZ45" i="29"/>
  <c r="AP24" i="29"/>
  <c r="J24" i="29" s="1"/>
  <c r="AQ24" i="29" s="1"/>
  <c r="AP51" i="29"/>
  <c r="J51" i="29" s="1"/>
  <c r="AQ51" i="29" s="1"/>
  <c r="I45" i="29"/>
  <c r="AP27" i="29"/>
  <c r="J27" i="29" s="1"/>
  <c r="AQ27" i="29" s="1"/>
  <c r="BB39" i="27"/>
  <c r="BD39" i="27" s="1"/>
  <c r="H24" i="27"/>
  <c r="AP24" i="27"/>
  <c r="J24" i="27" s="1"/>
  <c r="AQ24" i="27" s="1"/>
  <c r="H27" i="27"/>
  <c r="AP27" i="27"/>
  <c r="J27" i="27" s="1"/>
  <c r="AQ27" i="27" s="1"/>
  <c r="AR45" i="27"/>
  <c r="AS45" i="27" s="1"/>
  <c r="AV45" i="27" s="1"/>
  <c r="F45" i="27" s="1"/>
  <c r="AY45" i="27" s="1"/>
  <c r="G45" i="27" s="1"/>
  <c r="AP51" i="27"/>
  <c r="J51" i="27" s="1"/>
  <c r="AQ51" i="27" s="1"/>
  <c r="H30" i="27"/>
  <c r="AP30" i="27"/>
  <c r="J30" i="27" s="1"/>
  <c r="AQ30" i="27" s="1"/>
  <c r="H36" i="27"/>
  <c r="AP36" i="27"/>
  <c r="J36" i="27" s="1"/>
  <c r="AQ36" i="27" s="1"/>
  <c r="AP42" i="27"/>
  <c r="J42" i="27" s="1"/>
  <c r="AQ42" i="27" s="1"/>
  <c r="H21" i="27"/>
  <c r="AP21" i="27"/>
  <c r="J21" i="27" s="1"/>
  <c r="AQ21" i="27" s="1"/>
  <c r="H33" i="27"/>
  <c r="AP33" i="27"/>
  <c r="J33" i="27" s="1"/>
  <c r="AQ33" i="27" s="1"/>
  <c r="AY51" i="25"/>
  <c r="G51" i="25" s="1"/>
  <c r="AZ51" i="25" s="1"/>
  <c r="BB51" i="25"/>
  <c r="BD51" i="25" s="1"/>
  <c r="I42" i="25"/>
  <c r="AR42" i="25"/>
  <c r="AS42" i="25" s="1"/>
  <c r="AV42" i="25" s="1"/>
  <c r="F42" i="25" s="1"/>
  <c r="AY42" i="25" s="1"/>
  <c r="G42" i="25" s="1"/>
  <c r="AR48" i="25"/>
  <c r="AS48" i="25" s="1"/>
  <c r="AV48" i="25" s="1"/>
  <c r="F48" i="25" s="1"/>
  <c r="AY48" i="25" s="1"/>
  <c r="G48" i="25" s="1"/>
  <c r="BA48" i="25" s="1"/>
  <c r="I48" i="25"/>
  <c r="BB39" i="25"/>
  <c r="BD39" i="25" s="1"/>
  <c r="BB45" i="25"/>
  <c r="BD45" i="25" s="1"/>
  <c r="AP36" i="25"/>
  <c r="J36" i="25" s="1"/>
  <c r="AQ36" i="25" s="1"/>
  <c r="I42" i="38"/>
  <c r="AV42" i="38"/>
  <c r="AW42" i="38" s="1"/>
  <c r="AZ42" i="38" s="1"/>
  <c r="F42" i="38" s="1"/>
  <c r="BC42" i="38" s="1"/>
  <c r="G42" i="38" s="1"/>
  <c r="I27" i="38"/>
  <c r="AV27" i="38"/>
  <c r="AW27" i="38" s="1"/>
  <c r="AZ27" i="38" s="1"/>
  <c r="F27" i="38" s="1"/>
  <c r="BC27" i="38" s="1"/>
  <c r="G27" i="38" s="1"/>
  <c r="I36" i="38"/>
  <c r="AV36" i="38"/>
  <c r="AW36" i="38" s="1"/>
  <c r="AZ36" i="38" s="1"/>
  <c r="F36" i="38" s="1"/>
  <c r="BC36" i="38" s="1"/>
  <c r="G36" i="38" s="1"/>
  <c r="H21" i="38"/>
  <c r="H33" i="38"/>
  <c r="H45" i="38"/>
  <c r="I39" i="38"/>
  <c r="AV39" i="38"/>
  <c r="AW39" i="38" s="1"/>
  <c r="AZ39" i="38" s="1"/>
  <c r="F39" i="38" s="1"/>
  <c r="BC39" i="38" s="1"/>
  <c r="G39" i="38" s="1"/>
  <c r="I51" i="38"/>
  <c r="AV51" i="38"/>
  <c r="AW51" i="38" s="1"/>
  <c r="AZ51" i="38" s="1"/>
  <c r="F51" i="38" s="1"/>
  <c r="BC51" i="38" s="1"/>
  <c r="G51" i="38" s="1"/>
  <c r="H18" i="38"/>
  <c r="H30" i="38"/>
  <c r="I21" i="38"/>
  <c r="AV21" i="38"/>
  <c r="AW21" i="38" s="1"/>
  <c r="AZ21" i="38" s="1"/>
  <c r="F21" i="38" s="1"/>
  <c r="BC21" i="38" s="1"/>
  <c r="G21" i="38" s="1"/>
  <c r="H24" i="38"/>
  <c r="H36" i="38"/>
  <c r="H48" i="38"/>
  <c r="H42" i="38"/>
  <c r="AT18" i="38"/>
  <c r="J18" i="38" s="1"/>
  <c r="AU18" i="38" s="1"/>
  <c r="I24" i="38"/>
  <c r="AV24" i="38"/>
  <c r="AW24" i="38" s="1"/>
  <c r="AZ24" i="38" s="1"/>
  <c r="F24" i="38" s="1"/>
  <c r="BC24" i="38" s="1"/>
  <c r="G24" i="38" s="1"/>
  <c r="H27" i="38"/>
  <c r="H39" i="38"/>
  <c r="H51" i="38"/>
  <c r="AT30" i="38"/>
  <c r="J30" i="38" s="1"/>
  <c r="AU30" i="38" s="1"/>
  <c r="AT48" i="38"/>
  <c r="J48" i="38" s="1"/>
  <c r="AU48" i="38" s="1"/>
  <c r="AT33" i="38"/>
  <c r="J33" i="38" s="1"/>
  <c r="AU33" i="38" s="1"/>
  <c r="AT45" i="38"/>
  <c r="J45" i="38" s="1"/>
  <c r="AU45" i="38" s="1"/>
  <c r="BE45" i="37"/>
  <c r="BD45" i="37"/>
  <c r="BF45" i="37"/>
  <c r="BH45" i="37" s="1"/>
  <c r="BF30" i="37"/>
  <c r="BH30" i="37" s="1"/>
  <c r="BE30" i="37"/>
  <c r="BD30" i="37"/>
  <c r="BE33" i="37"/>
  <c r="BD33" i="37"/>
  <c r="BE51" i="37"/>
  <c r="BD51" i="37"/>
  <c r="BE27" i="37"/>
  <c r="BD27" i="37"/>
  <c r="BF33" i="37"/>
  <c r="BH33" i="37" s="1"/>
  <c r="BF51" i="37"/>
  <c r="BH51" i="37" s="1"/>
  <c r="BD36" i="37"/>
  <c r="BA30" i="36"/>
  <c r="AZ30" i="36"/>
  <c r="BB45" i="36"/>
  <c r="BD45" i="36" s="1"/>
  <c r="BA45" i="36"/>
  <c r="AZ45" i="36"/>
  <c r="BA24" i="36"/>
  <c r="BB30" i="36"/>
  <c r="BD30" i="36" s="1"/>
  <c r="BA36" i="36"/>
  <c r="AZ36" i="36"/>
  <c r="BB33" i="35"/>
  <c r="BD33" i="35" s="1"/>
  <c r="BA33" i="35"/>
  <c r="AZ33" i="35"/>
  <c r="BA21" i="35"/>
  <c r="AZ21" i="35"/>
  <c r="BD51" i="35"/>
  <c r="BA18" i="35"/>
  <c r="AZ18" i="35"/>
  <c r="BB21" i="35"/>
  <c r="BD21" i="35" s="1"/>
  <c r="BB18" i="35"/>
  <c r="BD18" i="35" s="1"/>
  <c r="BA30" i="34"/>
  <c r="AZ30" i="34"/>
  <c r="BB21" i="34"/>
  <c r="BD21" i="34" s="1"/>
  <c r="BA24" i="34"/>
  <c r="AZ24" i="34"/>
  <c r="BB30" i="34"/>
  <c r="BD30" i="34" s="1"/>
  <c r="BA21" i="34"/>
  <c r="AZ21" i="34"/>
  <c r="BA45" i="34"/>
  <c r="AZ45" i="34"/>
  <c r="BA33" i="34"/>
  <c r="AZ33" i="34"/>
  <c r="BB45" i="34"/>
  <c r="BD45" i="34" s="1"/>
  <c r="BB24" i="34"/>
  <c r="BD24" i="34" s="1"/>
  <c r="BA51" i="34"/>
  <c r="AZ51" i="34"/>
  <c r="BA36" i="34"/>
  <c r="AZ36" i="34"/>
  <c r="I48" i="33"/>
  <c r="AR48" i="33"/>
  <c r="AS48" i="33" s="1"/>
  <c r="AV48" i="33" s="1"/>
  <c r="F48" i="33" s="1"/>
  <c r="AY48" i="33" s="1"/>
  <c r="G48" i="33" s="1"/>
  <c r="BD27" i="33"/>
  <c r="BB45" i="33"/>
  <c r="BD45" i="33" s="1"/>
  <c r="BA18" i="33"/>
  <c r="AZ18" i="33"/>
  <c r="BA30" i="33"/>
  <c r="AZ30" i="33"/>
  <c r="BA45" i="33"/>
  <c r="AZ45" i="33"/>
  <c r="BB18" i="33"/>
  <c r="BD18" i="33" s="1"/>
  <c r="BA42" i="33"/>
  <c r="I27" i="32"/>
  <c r="AR27" i="32"/>
  <c r="AS27" i="32" s="1"/>
  <c r="AV27" i="32" s="1"/>
  <c r="F27" i="32" s="1"/>
  <c r="AY27" i="32" s="1"/>
  <c r="G27" i="32" s="1"/>
  <c r="I36" i="32"/>
  <c r="AR36" i="32"/>
  <c r="AS36" i="32" s="1"/>
  <c r="AV36" i="32" s="1"/>
  <c r="F36" i="32" s="1"/>
  <c r="AY36" i="32" s="1"/>
  <c r="G36" i="32" s="1"/>
  <c r="BA51" i="32"/>
  <c r="AZ51" i="32"/>
  <c r="BA18" i="32"/>
  <c r="AZ18" i="32"/>
  <c r="BA42" i="32"/>
  <c r="AZ42" i="32"/>
  <c r="BB33" i="32"/>
  <c r="BD33" i="32" s="1"/>
  <c r="BB51" i="32"/>
  <c r="BD51" i="32" s="1"/>
  <c r="BB18" i="32"/>
  <c r="BD18" i="32" s="1"/>
  <c r="BA48" i="32"/>
  <c r="AZ48" i="32"/>
  <c r="BA33" i="32"/>
  <c r="AZ33" i="32"/>
  <c r="I24" i="32"/>
  <c r="AR24" i="32"/>
  <c r="AS24" i="32" s="1"/>
  <c r="AV24" i="32" s="1"/>
  <c r="F24" i="32" s="1"/>
  <c r="AY24" i="32" s="1"/>
  <c r="G24" i="32" s="1"/>
  <c r="BA45" i="32"/>
  <c r="AZ45" i="32"/>
  <c r="BB45" i="32"/>
  <c r="BD45" i="32" s="1"/>
  <c r="BB48" i="32"/>
  <c r="BD48" i="32" s="1"/>
  <c r="I27" i="31"/>
  <c r="AR27" i="31"/>
  <c r="AS27" i="31" s="1"/>
  <c r="AV27" i="31" s="1"/>
  <c r="F27" i="31" s="1"/>
  <c r="AY27" i="31" s="1"/>
  <c r="G27" i="31" s="1"/>
  <c r="I51" i="31"/>
  <c r="AR51" i="31"/>
  <c r="AS51" i="31" s="1"/>
  <c r="AV51" i="31" s="1"/>
  <c r="F51" i="31" s="1"/>
  <c r="AY51" i="31" s="1"/>
  <c r="G51" i="31" s="1"/>
  <c r="H30" i="31"/>
  <c r="H42" i="31"/>
  <c r="AP42" i="31"/>
  <c r="J42" i="31" s="1"/>
  <c r="AQ42" i="31" s="1"/>
  <c r="I21" i="31"/>
  <c r="AR21" i="31"/>
  <c r="AS21" i="31" s="1"/>
  <c r="AV21" i="31" s="1"/>
  <c r="F21" i="31" s="1"/>
  <c r="AY21" i="31" s="1"/>
  <c r="G21" i="31" s="1"/>
  <c r="H21" i="31"/>
  <c r="H33" i="31"/>
  <c r="H45" i="31"/>
  <c r="I39" i="31"/>
  <c r="AR39" i="31"/>
  <c r="AS39" i="31" s="1"/>
  <c r="AV39" i="31" s="1"/>
  <c r="F39" i="31" s="1"/>
  <c r="AY39" i="31" s="1"/>
  <c r="G39" i="31" s="1"/>
  <c r="I36" i="31"/>
  <c r="AR36" i="31"/>
  <c r="AS36" i="31" s="1"/>
  <c r="AV36" i="31" s="1"/>
  <c r="F36" i="31" s="1"/>
  <c r="AY36" i="31" s="1"/>
  <c r="G36" i="31" s="1"/>
  <c r="AP30" i="31"/>
  <c r="J30" i="31" s="1"/>
  <c r="AQ30" i="31" s="1"/>
  <c r="I48" i="31"/>
  <c r="AR48" i="31"/>
  <c r="AS48" i="31" s="1"/>
  <c r="AV48" i="31" s="1"/>
  <c r="F48" i="31" s="1"/>
  <c r="AY48" i="31" s="1"/>
  <c r="G48" i="31" s="1"/>
  <c r="H18" i="31"/>
  <c r="I24" i="31"/>
  <c r="AR24" i="31"/>
  <c r="AS24" i="31" s="1"/>
  <c r="AV24" i="31" s="1"/>
  <c r="F24" i="31" s="1"/>
  <c r="AY24" i="31" s="1"/>
  <c r="G24" i="31" s="1"/>
  <c r="I45" i="31"/>
  <c r="AR45" i="31"/>
  <c r="AS45" i="31" s="1"/>
  <c r="AV45" i="31" s="1"/>
  <c r="F45" i="31" s="1"/>
  <c r="AY45" i="31" s="1"/>
  <c r="G45" i="31" s="1"/>
  <c r="H24" i="31"/>
  <c r="H36" i="31"/>
  <c r="H48" i="31"/>
  <c r="AP18" i="31"/>
  <c r="J18" i="31" s="1"/>
  <c r="AQ18" i="31" s="1"/>
  <c r="H27" i="31"/>
  <c r="BB39" i="31"/>
  <c r="BD39" i="31" s="1"/>
  <c r="H39" i="31"/>
  <c r="H51" i="31"/>
  <c r="AP33" i="31"/>
  <c r="J33" i="31" s="1"/>
  <c r="AQ33" i="31" s="1"/>
  <c r="AZ39" i="30"/>
  <c r="AZ21" i="30"/>
  <c r="BA45" i="30"/>
  <c r="AZ45" i="30"/>
  <c r="BA36" i="30"/>
  <c r="AZ36" i="30"/>
  <c r="BA42" i="30"/>
  <c r="AZ42" i="30"/>
  <c r="BB21" i="30"/>
  <c r="BD21" i="30" s="1"/>
  <c r="BB42" i="30"/>
  <c r="BD42" i="30" s="1"/>
  <c r="BB39" i="30"/>
  <c r="BD39" i="30" s="1"/>
  <c r="BB36" i="30"/>
  <c r="BD36" i="30" s="1"/>
  <c r="BA51" i="30"/>
  <c r="BB45" i="30"/>
  <c r="BD45" i="30" s="1"/>
  <c r="BA18" i="30"/>
  <c r="AZ18" i="30"/>
  <c r="BA18" i="29"/>
  <c r="AZ18" i="29"/>
  <c r="BA30" i="29"/>
  <c r="AZ30" i="29"/>
  <c r="BB18" i="29"/>
  <c r="BD18" i="29" s="1"/>
  <c r="BA42" i="29"/>
  <c r="AZ42" i="29"/>
  <c r="BB42" i="29"/>
  <c r="BD42" i="29" s="1"/>
  <c r="BB30" i="29"/>
  <c r="BD30" i="29" s="1"/>
  <c r="BA39" i="29"/>
  <c r="AZ39" i="29"/>
  <c r="I18" i="28"/>
  <c r="AR18" i="28"/>
  <c r="AS18" i="28" s="1"/>
  <c r="AV18" i="28" s="1"/>
  <c r="F18" i="28" s="1"/>
  <c r="AY18" i="28" s="1"/>
  <c r="G18" i="28" s="1"/>
  <c r="H18" i="28"/>
  <c r="BA30" i="28"/>
  <c r="AZ30" i="28"/>
  <c r="BA42" i="28"/>
  <c r="AZ42" i="28"/>
  <c r="BA27" i="28"/>
  <c r="AZ27" i="28"/>
  <c r="BB42" i="28"/>
  <c r="BD42" i="28" s="1"/>
  <c r="BB27" i="28"/>
  <c r="BD27" i="28" s="1"/>
  <c r="BB39" i="28"/>
  <c r="BD39" i="28" s="1"/>
  <c r="BA39" i="28"/>
  <c r="AZ39" i="28"/>
  <c r="BB18" i="27"/>
  <c r="BD18" i="27" s="1"/>
  <c r="BA48" i="27"/>
  <c r="AZ48" i="27"/>
  <c r="BA18" i="27"/>
  <c r="AZ18" i="27"/>
  <c r="BA45" i="27"/>
  <c r="AZ45" i="27"/>
  <c r="BB48" i="27"/>
  <c r="BD48" i="27" s="1"/>
  <c r="I27" i="26"/>
  <c r="AR27" i="26"/>
  <c r="AS27" i="26" s="1"/>
  <c r="AV27" i="26" s="1"/>
  <c r="F27" i="26" s="1"/>
  <c r="AY27" i="26" s="1"/>
  <c r="G27" i="26" s="1"/>
  <c r="I18" i="26"/>
  <c r="AR18" i="26"/>
  <c r="AS18" i="26" s="1"/>
  <c r="AV18" i="26" s="1"/>
  <c r="F18" i="26" s="1"/>
  <c r="AY18" i="26" s="1"/>
  <c r="G18" i="26" s="1"/>
  <c r="H30" i="26"/>
  <c r="H42" i="26"/>
  <c r="I33" i="26"/>
  <c r="AR33" i="26"/>
  <c r="AS33" i="26" s="1"/>
  <c r="AV33" i="26" s="1"/>
  <c r="F33" i="26" s="1"/>
  <c r="AY33" i="26" s="1"/>
  <c r="G33" i="26" s="1"/>
  <c r="H21" i="26"/>
  <c r="H33" i="26"/>
  <c r="H45" i="26"/>
  <c r="I39" i="26"/>
  <c r="AR39" i="26"/>
  <c r="AS39" i="26" s="1"/>
  <c r="AV39" i="26" s="1"/>
  <c r="F39" i="26" s="1"/>
  <c r="AY39" i="26" s="1"/>
  <c r="G39" i="26" s="1"/>
  <c r="AP21" i="26"/>
  <c r="J21" i="26" s="1"/>
  <c r="AQ21" i="26" s="1"/>
  <c r="AP42" i="26"/>
  <c r="J42" i="26" s="1"/>
  <c r="AQ42" i="26" s="1"/>
  <c r="H18" i="26"/>
  <c r="I24" i="26"/>
  <c r="AR24" i="26"/>
  <c r="AS24" i="26" s="1"/>
  <c r="AV24" i="26" s="1"/>
  <c r="F24" i="26" s="1"/>
  <c r="AY24" i="26" s="1"/>
  <c r="G24" i="26" s="1"/>
  <c r="AP30" i="26"/>
  <c r="J30" i="26" s="1"/>
  <c r="AQ30" i="26" s="1"/>
  <c r="H24" i="26"/>
  <c r="H36" i="26"/>
  <c r="H48" i="26"/>
  <c r="AP45" i="26"/>
  <c r="J45" i="26" s="1"/>
  <c r="AQ45" i="26" s="1"/>
  <c r="AP48" i="26"/>
  <c r="J48" i="26" s="1"/>
  <c r="AQ48" i="26" s="1"/>
  <c r="H27" i="26"/>
  <c r="BB39" i="26"/>
  <c r="BD39" i="26" s="1"/>
  <c r="H39" i="26"/>
  <c r="H51" i="26"/>
  <c r="AP51" i="26"/>
  <c r="J51" i="26" s="1"/>
  <c r="AQ51" i="26" s="1"/>
  <c r="AP36" i="26"/>
  <c r="J36" i="26" s="1"/>
  <c r="AQ36" i="26" s="1"/>
  <c r="BA30" i="25"/>
  <c r="AZ30" i="25"/>
  <c r="I27" i="25"/>
  <c r="AR27" i="25"/>
  <c r="AS27" i="25" s="1"/>
  <c r="AV27" i="25" s="1"/>
  <c r="F27" i="25" s="1"/>
  <c r="AY27" i="25" s="1"/>
  <c r="G27" i="25" s="1"/>
  <c r="BA45" i="25"/>
  <c r="AZ45" i="25"/>
  <c r="BB18" i="25"/>
  <c r="BD18" i="25" s="1"/>
  <c r="BA51" i="25"/>
  <c r="BA18" i="25"/>
  <c r="AZ18" i="25"/>
  <c r="BB30" i="25"/>
  <c r="BD30" i="25" s="1"/>
  <c r="BA42" i="25"/>
  <c r="AZ42" i="25"/>
  <c r="BA39" i="25"/>
  <c r="AZ39" i="25"/>
  <c r="I48" i="23"/>
  <c r="AR48" i="23"/>
  <c r="AS48" i="23" s="1"/>
  <c r="AV48" i="23" s="1"/>
  <c r="F48" i="23" s="1"/>
  <c r="AY48" i="23" s="1"/>
  <c r="G48" i="23" s="1"/>
  <c r="H21" i="23"/>
  <c r="H33" i="23"/>
  <c r="H45" i="23"/>
  <c r="AP45" i="23"/>
  <c r="J45" i="23" s="1"/>
  <c r="AQ45" i="23" s="1"/>
  <c r="AP21" i="23"/>
  <c r="J21" i="23" s="1"/>
  <c r="AQ21" i="23" s="1"/>
  <c r="H18" i="23"/>
  <c r="H30" i="23"/>
  <c r="H42" i="23"/>
  <c r="AP18" i="23"/>
  <c r="J18" i="23" s="1"/>
  <c r="AQ18" i="23" s="1"/>
  <c r="H24" i="23"/>
  <c r="H36" i="23"/>
  <c r="BB48" i="23"/>
  <c r="BD48" i="23" s="1"/>
  <c r="H48" i="23"/>
  <c r="I27" i="23"/>
  <c r="AR27" i="23"/>
  <c r="AS27" i="23" s="1"/>
  <c r="AV27" i="23" s="1"/>
  <c r="F27" i="23" s="1"/>
  <c r="AY27" i="23" s="1"/>
  <c r="G27" i="23" s="1"/>
  <c r="I51" i="23"/>
  <c r="AR51" i="23"/>
  <c r="AS51" i="23" s="1"/>
  <c r="AV51" i="23" s="1"/>
  <c r="F51" i="23" s="1"/>
  <c r="AY51" i="23" s="1"/>
  <c r="G51" i="23" s="1"/>
  <c r="AP30" i="23"/>
  <c r="J30" i="23" s="1"/>
  <c r="AQ30" i="23" s="1"/>
  <c r="I39" i="23"/>
  <c r="AR39" i="23"/>
  <c r="AS39" i="23" s="1"/>
  <c r="AV39" i="23" s="1"/>
  <c r="F39" i="23" s="1"/>
  <c r="AY39" i="23" s="1"/>
  <c r="G39" i="23" s="1"/>
  <c r="AP42" i="23"/>
  <c r="J42" i="23" s="1"/>
  <c r="AQ42" i="23" s="1"/>
  <c r="H27" i="23"/>
  <c r="H39" i="23"/>
  <c r="H51" i="23"/>
  <c r="AP33" i="23"/>
  <c r="J33" i="23" s="1"/>
  <c r="AQ33" i="23" s="1"/>
  <c r="AP24" i="23"/>
  <c r="J24" i="23" s="1"/>
  <c r="AQ24" i="23" s="1"/>
  <c r="AP36" i="23"/>
  <c r="J36" i="23" s="1"/>
  <c r="AQ36" i="23" s="1"/>
  <c r="AZ18" i="22"/>
  <c r="BA18" i="22"/>
  <c r="AR24" i="22"/>
  <c r="AS24" i="22" s="1"/>
  <c r="AV24" i="22" s="1"/>
  <c r="F24" i="22" s="1"/>
  <c r="AY24" i="22" s="1"/>
  <c r="G24" i="22" s="1"/>
  <c r="I24" i="22"/>
  <c r="AR39" i="22"/>
  <c r="AS39" i="22" s="1"/>
  <c r="AV39" i="22" s="1"/>
  <c r="F39" i="22" s="1"/>
  <c r="AY39" i="22" s="1"/>
  <c r="G39" i="22" s="1"/>
  <c r="I39" i="22"/>
  <c r="I45" i="22"/>
  <c r="AR45" i="22"/>
  <c r="AS45" i="22" s="1"/>
  <c r="AV45" i="22" s="1"/>
  <c r="F45" i="22" s="1"/>
  <c r="AY45" i="22" s="1"/>
  <c r="G45" i="22" s="1"/>
  <c r="BC21" i="22"/>
  <c r="BD21" i="22" s="1"/>
  <c r="AR27" i="22"/>
  <c r="AS27" i="22" s="1"/>
  <c r="AV27" i="22" s="1"/>
  <c r="F27" i="22" s="1"/>
  <c r="AY27" i="22" s="1"/>
  <c r="G27" i="22" s="1"/>
  <c r="I27" i="22"/>
  <c r="I33" i="22"/>
  <c r="AR33" i="22"/>
  <c r="AS33" i="22" s="1"/>
  <c r="AV33" i="22" s="1"/>
  <c r="F33" i="22" s="1"/>
  <c r="AY33" i="22" s="1"/>
  <c r="G33" i="22" s="1"/>
  <c r="BC18" i="22"/>
  <c r="BD18" i="22" s="1"/>
  <c r="BC33" i="22"/>
  <c r="BC39" i="22"/>
  <c r="BC45" i="22"/>
  <c r="BC24" i="22"/>
  <c r="BC27" i="22"/>
  <c r="G21" i="22"/>
  <c r="H24" i="20"/>
  <c r="H36" i="20"/>
  <c r="H48" i="20"/>
  <c r="I33" i="20"/>
  <c r="AR33" i="20"/>
  <c r="AS33" i="20" s="1"/>
  <c r="AV33" i="20" s="1"/>
  <c r="F33" i="20" s="1"/>
  <c r="AY33" i="20" s="1"/>
  <c r="G33" i="20" s="1"/>
  <c r="AP48" i="20"/>
  <c r="J48" i="20" s="1"/>
  <c r="AQ48" i="20" s="1"/>
  <c r="AP24" i="20"/>
  <c r="J24" i="20" s="1"/>
  <c r="AQ24" i="20" s="1"/>
  <c r="H27" i="20"/>
  <c r="H39" i="20"/>
  <c r="H51" i="20"/>
  <c r="AP39" i="20"/>
  <c r="J39" i="20" s="1"/>
  <c r="AQ39" i="20" s="1"/>
  <c r="H18" i="20"/>
  <c r="H30" i="20"/>
  <c r="H42" i="20"/>
  <c r="I45" i="20"/>
  <c r="AR45" i="20"/>
  <c r="AS45" i="20" s="1"/>
  <c r="AV45" i="20" s="1"/>
  <c r="F45" i="20" s="1"/>
  <c r="AY45" i="20" s="1"/>
  <c r="G45" i="20" s="1"/>
  <c r="I27" i="20"/>
  <c r="AR27" i="20"/>
  <c r="AS27" i="20" s="1"/>
  <c r="AV27" i="20" s="1"/>
  <c r="F27" i="20" s="1"/>
  <c r="AY27" i="20" s="1"/>
  <c r="G27" i="20" s="1"/>
  <c r="I30" i="20"/>
  <c r="AR30" i="20"/>
  <c r="AS30" i="20" s="1"/>
  <c r="AV30" i="20" s="1"/>
  <c r="F30" i="20" s="1"/>
  <c r="AY30" i="20" s="1"/>
  <c r="G30" i="20" s="1"/>
  <c r="I18" i="20"/>
  <c r="AR18" i="20"/>
  <c r="AS18" i="20" s="1"/>
  <c r="AV18" i="20" s="1"/>
  <c r="F18" i="20" s="1"/>
  <c r="AY18" i="20" s="1"/>
  <c r="G18" i="20" s="1"/>
  <c r="H21" i="20"/>
  <c r="H33" i="20"/>
  <c r="H45" i="20"/>
  <c r="AP21" i="20"/>
  <c r="J21" i="20" s="1"/>
  <c r="AQ21" i="20" s="1"/>
  <c r="AP36" i="20"/>
  <c r="J36" i="20" s="1"/>
  <c r="AQ36" i="20" s="1"/>
  <c r="AP51" i="20"/>
  <c r="J51" i="20" s="1"/>
  <c r="AQ51" i="20" s="1"/>
  <c r="AP42" i="20"/>
  <c r="J42" i="20" s="1"/>
  <c r="AQ42" i="20" s="1"/>
  <c r="H18" i="19"/>
  <c r="H21" i="19"/>
  <c r="H33" i="19"/>
  <c r="H45" i="19"/>
  <c r="I27" i="19"/>
  <c r="AR27" i="19"/>
  <c r="AS27" i="19" s="1"/>
  <c r="AV27" i="19" s="1"/>
  <c r="F27" i="19" s="1"/>
  <c r="AY27" i="19" s="1"/>
  <c r="G27" i="19" s="1"/>
  <c r="I51" i="19"/>
  <c r="AR51" i="19"/>
  <c r="AS51" i="19" s="1"/>
  <c r="AV51" i="19" s="1"/>
  <c r="F51" i="19" s="1"/>
  <c r="AY51" i="19" s="1"/>
  <c r="G51" i="19" s="1"/>
  <c r="I36" i="19"/>
  <c r="AR36" i="19"/>
  <c r="AS36" i="19" s="1"/>
  <c r="AV36" i="19" s="1"/>
  <c r="F36" i="19" s="1"/>
  <c r="AY36" i="19" s="1"/>
  <c r="G36" i="19" s="1"/>
  <c r="H30" i="19"/>
  <c r="H42" i="19"/>
  <c r="I45" i="19"/>
  <c r="AR45" i="19"/>
  <c r="AS45" i="19" s="1"/>
  <c r="AV45" i="19" s="1"/>
  <c r="F45" i="19" s="1"/>
  <c r="AY45" i="19" s="1"/>
  <c r="G45" i="19" s="1"/>
  <c r="H24" i="19"/>
  <c r="H36" i="19"/>
  <c r="H48" i="19"/>
  <c r="AP33" i="19"/>
  <c r="J33" i="19" s="1"/>
  <c r="AQ33" i="19" s="1"/>
  <c r="AP18" i="19"/>
  <c r="J18" i="19" s="1"/>
  <c r="AQ18" i="19" s="1"/>
  <c r="AP42" i="19"/>
  <c r="J42" i="19" s="1"/>
  <c r="AQ42" i="19" s="1"/>
  <c r="I21" i="19"/>
  <c r="AR21" i="19"/>
  <c r="AS21" i="19" s="1"/>
  <c r="AV21" i="19" s="1"/>
  <c r="F21" i="19" s="1"/>
  <c r="AY21" i="19" s="1"/>
  <c r="G21" i="19" s="1"/>
  <c r="AP30" i="19"/>
  <c r="J30" i="19" s="1"/>
  <c r="AQ30" i="19" s="1"/>
  <c r="H27" i="19"/>
  <c r="H39" i="19"/>
  <c r="H51" i="19"/>
  <c r="AP39" i="19"/>
  <c r="J39" i="19" s="1"/>
  <c r="AQ39" i="19" s="1"/>
  <c r="AP24" i="19"/>
  <c r="J24" i="19" s="1"/>
  <c r="AQ24" i="19" s="1"/>
  <c r="AP48" i="19"/>
  <c r="J48" i="19" s="1"/>
  <c r="AQ48" i="19" s="1"/>
  <c r="BA27" i="18"/>
  <c r="AZ27" i="18"/>
  <c r="BB27" i="18"/>
  <c r="BD27" i="18" s="1"/>
  <c r="BA42" i="18"/>
  <c r="AZ42" i="18"/>
  <c r="BB51" i="18"/>
  <c r="BD51" i="18" s="1"/>
  <c r="BA51" i="18"/>
  <c r="AZ51" i="18"/>
  <c r="I45" i="18"/>
  <c r="AR45" i="18"/>
  <c r="AS45" i="18" s="1"/>
  <c r="AV45" i="18" s="1"/>
  <c r="F45" i="18" s="1"/>
  <c r="AY45" i="18" s="1"/>
  <c r="G45" i="18" s="1"/>
  <c r="BB42" i="18"/>
  <c r="BD42" i="18" s="1"/>
  <c r="BA21" i="17"/>
  <c r="AZ21" i="17"/>
  <c r="BD39" i="17"/>
  <c r="BA45" i="17"/>
  <c r="AZ45" i="17"/>
  <c r="BB45" i="17"/>
  <c r="BD45" i="17" s="1"/>
  <c r="BB21" i="17"/>
  <c r="BD21" i="17" s="1"/>
  <c r="BA42" i="16"/>
  <c r="AZ42" i="16"/>
  <c r="I48" i="16"/>
  <c r="AR48" i="16"/>
  <c r="AS48" i="16" s="1"/>
  <c r="AV48" i="16" s="1"/>
  <c r="F48" i="16" s="1"/>
  <c r="AY48" i="16" s="1"/>
  <c r="G48" i="16" s="1"/>
  <c r="BA39" i="16"/>
  <c r="AZ39" i="16"/>
  <c r="BB39" i="16"/>
  <c r="BD39" i="16" s="1"/>
  <c r="BB42" i="16"/>
  <c r="BD42" i="16" s="1"/>
  <c r="BA18" i="15"/>
  <c r="AZ18" i="15"/>
  <c r="BA39" i="14"/>
  <c r="AZ39" i="14"/>
  <c r="BD51" i="14"/>
  <c r="E21" i="8"/>
  <c r="AP21" i="8"/>
  <c r="H21" i="8" s="1"/>
  <c r="E21" i="10"/>
  <c r="BG21" i="10" s="1"/>
  <c r="AP21" i="10"/>
  <c r="H21" i="10" s="1"/>
  <c r="AX42" i="1"/>
  <c r="E42" i="2"/>
  <c r="BC42" i="2" s="1"/>
  <c r="AL42" i="2"/>
  <c r="H42" i="2" s="1"/>
  <c r="AX48" i="4"/>
  <c r="AX39" i="4"/>
  <c r="AX36" i="4"/>
  <c r="AX33" i="4"/>
  <c r="AX42" i="5"/>
  <c r="AX48" i="6"/>
  <c r="AX33" i="6"/>
  <c r="AX30" i="6"/>
  <c r="E21" i="7"/>
  <c r="AL21" i="7"/>
  <c r="H21" i="7" s="1"/>
  <c r="BB48" i="8"/>
  <c r="BB36" i="8"/>
  <c r="BG30" i="8"/>
  <c r="BG18" i="8"/>
  <c r="BB39" i="9"/>
  <c r="BB48" i="10"/>
  <c r="BB36" i="10"/>
  <c r="BB27" i="10"/>
  <c r="BB51" i="11"/>
  <c r="BB42" i="11"/>
  <c r="BB30" i="11"/>
  <c r="E45" i="12"/>
  <c r="AP45" i="12"/>
  <c r="H45" i="12" s="1"/>
  <c r="BB33" i="12"/>
  <c r="E24" i="12"/>
  <c r="BG24" i="12" s="1"/>
  <c r="AP24" i="12"/>
  <c r="H24" i="12" s="1"/>
  <c r="BB36" i="13"/>
  <c r="BB33" i="13"/>
  <c r="BB30" i="13"/>
  <c r="BB27" i="13"/>
  <c r="BB24" i="13"/>
  <c r="BB21" i="13"/>
  <c r="BB18" i="13"/>
  <c r="E30" i="2"/>
  <c r="AL30" i="2"/>
  <c r="H30" i="2" s="1"/>
  <c r="AP42" i="1"/>
  <c r="J42" i="1" s="1"/>
  <c r="AQ42" i="1" s="1"/>
  <c r="AR42" i="1" s="1"/>
  <c r="AS42" i="1" s="1"/>
  <c r="AV42" i="1" s="1"/>
  <c r="F42" i="1" s="1"/>
  <c r="AY42" i="1" s="1"/>
  <c r="G42" i="1" s="1"/>
  <c r="AX21" i="2"/>
  <c r="BC48" i="4"/>
  <c r="AX30" i="4"/>
  <c r="BC30" i="4"/>
  <c r="AX36" i="5"/>
  <c r="AX33" i="5"/>
  <c r="AX30" i="5"/>
  <c r="AX45" i="6"/>
  <c r="AX24" i="6"/>
  <c r="BB51" i="8"/>
  <c r="BB45" i="8"/>
  <c r="E36" i="8"/>
  <c r="BG36" i="8" s="1"/>
  <c r="AP36" i="8"/>
  <c r="H36" i="8" s="1"/>
  <c r="BB33" i="9"/>
  <c r="BB30" i="9"/>
  <c r="BB27" i="9"/>
  <c r="E48" i="10"/>
  <c r="AP48" i="10"/>
  <c r="H48" i="10" s="1"/>
  <c r="AT39" i="10"/>
  <c r="J39" i="10" s="1"/>
  <c r="AU39" i="10" s="1"/>
  <c r="AV39" i="10" s="1"/>
  <c r="AW39" i="10" s="1"/>
  <c r="AZ39" i="10" s="1"/>
  <c r="F39" i="10" s="1"/>
  <c r="BC39" i="10" s="1"/>
  <c r="G39" i="10" s="1"/>
  <c r="BE39" i="10" s="1"/>
  <c r="E27" i="10"/>
  <c r="BG27" i="10" s="1"/>
  <c r="AP27" i="10"/>
  <c r="H27" i="10" s="1"/>
  <c r="BB48" i="11"/>
  <c r="BB39" i="11"/>
  <c r="BB36" i="11"/>
  <c r="BB18" i="11"/>
  <c r="BB18" i="12"/>
  <c r="E24" i="4"/>
  <c r="BC24" i="4" s="1"/>
  <c r="AL24" i="4"/>
  <c r="H24" i="4" s="1"/>
  <c r="AX48" i="1"/>
  <c r="AX18" i="2"/>
  <c r="AX51" i="4"/>
  <c r="E48" i="1"/>
  <c r="BC48" i="1" s="1"/>
  <c r="AL48" i="1"/>
  <c r="H48" i="1" s="1"/>
  <c r="AL33" i="1"/>
  <c r="H33" i="1" s="1"/>
  <c r="AX27" i="1"/>
  <c r="AL21" i="1"/>
  <c r="H21" i="1" s="1"/>
  <c r="AL48" i="2"/>
  <c r="H48" i="2" s="1"/>
  <c r="AX33" i="2"/>
  <c r="AX30" i="2"/>
  <c r="E18" i="2"/>
  <c r="AL18" i="2"/>
  <c r="H18" i="2" s="1"/>
  <c r="AL27" i="4"/>
  <c r="H27" i="4" s="1"/>
  <c r="AX24" i="4"/>
  <c r="AX21" i="4"/>
  <c r="AL21" i="4"/>
  <c r="H21" i="4" s="1"/>
  <c r="AX27" i="5"/>
  <c r="AX42" i="6"/>
  <c r="AX27" i="6"/>
  <c r="AL21" i="6"/>
  <c r="H21" i="6" s="1"/>
  <c r="AX48" i="7"/>
  <c r="AX45" i="7"/>
  <c r="AX42" i="7"/>
  <c r="AX39" i="7"/>
  <c r="AX33" i="7"/>
  <c r="E45" i="8"/>
  <c r="BG45" i="8" s="1"/>
  <c r="AP45" i="8"/>
  <c r="H45" i="8" s="1"/>
  <c r="AP30" i="8"/>
  <c r="H30" i="8" s="1"/>
  <c r="BB27" i="8"/>
  <c r="BB24" i="8"/>
  <c r="BB21" i="8"/>
  <c r="BB18" i="8"/>
  <c r="AP18" i="8"/>
  <c r="H18" i="8" s="1"/>
  <c r="BB24" i="9"/>
  <c r="AP45" i="10"/>
  <c r="H45" i="10" s="1"/>
  <c r="BB42" i="10"/>
  <c r="BB33" i="10"/>
  <c r="AP33" i="10"/>
  <c r="H33" i="10" s="1"/>
  <c r="AP24" i="10"/>
  <c r="H24" i="10" s="1"/>
  <c r="BB21" i="10"/>
  <c r="AP27" i="11"/>
  <c r="H27" i="11" s="1"/>
  <c r="E51" i="12"/>
  <c r="BG51" i="12" s="1"/>
  <c r="AP51" i="12"/>
  <c r="H51" i="12" s="1"/>
  <c r="AP30" i="12"/>
  <c r="H30" i="12" s="1"/>
  <c r="AT33" i="11"/>
  <c r="J33" i="11" s="1"/>
  <c r="AU33" i="11" s="1"/>
  <c r="AV33" i="11" s="1"/>
  <c r="AW33" i="11" s="1"/>
  <c r="AZ33" i="11" s="1"/>
  <c r="F33" i="11" s="1"/>
  <c r="BC33" i="11" s="1"/>
  <c r="G33" i="11" s="1"/>
  <c r="BD33" i="11" s="1"/>
  <c r="AT21" i="11"/>
  <c r="J21" i="11" s="1"/>
  <c r="AU21" i="11" s="1"/>
  <c r="AV21" i="11" s="1"/>
  <c r="AW21" i="11" s="1"/>
  <c r="AZ21" i="11" s="1"/>
  <c r="F21" i="11" s="1"/>
  <c r="BC21" i="11" s="1"/>
  <c r="G21" i="11" s="1"/>
  <c r="BE21" i="11" s="1"/>
  <c r="BG18" i="11"/>
  <c r="BB51" i="12"/>
  <c r="BB45" i="12"/>
  <c r="BB36" i="12"/>
  <c r="AT36" i="12"/>
  <c r="J36" i="12" s="1"/>
  <c r="AU36" i="12" s="1"/>
  <c r="AV36" i="12" s="1"/>
  <c r="AW36" i="12" s="1"/>
  <c r="AZ36" i="12" s="1"/>
  <c r="F36" i="12" s="1"/>
  <c r="BC36" i="12" s="1"/>
  <c r="G36" i="12" s="1"/>
  <c r="BB24" i="12"/>
  <c r="BB51" i="13"/>
  <c r="AX51" i="1"/>
  <c r="AX45" i="1"/>
  <c r="BG39" i="8"/>
  <c r="AT30" i="8"/>
  <c r="J30" i="8" s="1"/>
  <c r="AU30" i="8" s="1"/>
  <c r="I30" i="8" s="1"/>
  <c r="BG24" i="8"/>
  <c r="BG42" i="10"/>
  <c r="AT18" i="10"/>
  <c r="J18" i="10" s="1"/>
  <c r="AU18" i="10" s="1"/>
  <c r="BG51" i="11"/>
  <c r="AT39" i="12"/>
  <c r="J39" i="12" s="1"/>
  <c r="AU39" i="12" s="1"/>
  <c r="AV39" i="12" s="1"/>
  <c r="AW39" i="12" s="1"/>
  <c r="AZ39" i="12" s="1"/>
  <c r="F39" i="12" s="1"/>
  <c r="BC39" i="12" s="1"/>
  <c r="G39" i="12" s="1"/>
  <c r="BE39" i="12" s="1"/>
  <c r="BG51" i="13"/>
  <c r="BG33" i="13"/>
  <c r="AP48" i="6"/>
  <c r="J48" i="6" s="1"/>
  <c r="AQ48" i="6" s="1"/>
  <c r="I48" i="6" s="1"/>
  <c r="AL42" i="6"/>
  <c r="H42" i="6" s="1"/>
  <c r="AL33" i="6"/>
  <c r="H33" i="6" s="1"/>
  <c r="AL24" i="6"/>
  <c r="H24" i="6" s="1"/>
  <c r="BC51" i="7"/>
  <c r="AP21" i="7"/>
  <c r="J21" i="7" s="1"/>
  <c r="AQ21" i="7" s="1"/>
  <c r="AR21" i="7" s="1"/>
  <c r="AS21" i="7" s="1"/>
  <c r="AV21" i="7" s="1"/>
  <c r="F21" i="7" s="1"/>
  <c r="AY21" i="7" s="1"/>
  <c r="G21" i="7" s="1"/>
  <c r="BA21" i="7" s="1"/>
  <c r="BC18" i="7"/>
  <c r="BG48" i="12"/>
  <c r="BG45" i="12"/>
  <c r="AT42" i="12"/>
  <c r="J42" i="12" s="1"/>
  <c r="AU42" i="12" s="1"/>
  <c r="AV42" i="12" s="1"/>
  <c r="AW42" i="12" s="1"/>
  <c r="AZ42" i="12" s="1"/>
  <c r="F42" i="12" s="1"/>
  <c r="BC42" i="12" s="1"/>
  <c r="G42" i="12" s="1"/>
  <c r="BG21" i="12"/>
  <c r="BG30" i="12"/>
  <c r="AT27" i="12"/>
  <c r="J27" i="12" s="1"/>
  <c r="AU27" i="12" s="1"/>
  <c r="AV27" i="12" s="1"/>
  <c r="AW27" i="12" s="1"/>
  <c r="AZ27" i="12" s="1"/>
  <c r="F27" i="12" s="1"/>
  <c r="BC27" i="12" s="1"/>
  <c r="G27" i="12" s="1"/>
  <c r="BE27" i="12" s="1"/>
  <c r="AT24" i="12"/>
  <c r="J24" i="12" s="1"/>
  <c r="AU24" i="12" s="1"/>
  <c r="AV24" i="12" s="1"/>
  <c r="AW24" i="12" s="1"/>
  <c r="AZ24" i="12" s="1"/>
  <c r="F24" i="12" s="1"/>
  <c r="BC24" i="12" s="1"/>
  <c r="BG42" i="12"/>
  <c r="AT48" i="12"/>
  <c r="J48" i="12" s="1"/>
  <c r="AU48" i="12" s="1"/>
  <c r="AV48" i="12" s="1"/>
  <c r="AW48" i="12" s="1"/>
  <c r="AZ48" i="12" s="1"/>
  <c r="F48" i="12" s="1"/>
  <c r="BC48" i="12" s="1"/>
  <c r="G48" i="12" s="1"/>
  <c r="BE48" i="12" s="1"/>
  <c r="AT45" i="12"/>
  <c r="J45" i="12" s="1"/>
  <c r="AU45" i="12" s="1"/>
  <c r="AV45" i="12" s="1"/>
  <c r="AW45" i="12" s="1"/>
  <c r="AZ45" i="12" s="1"/>
  <c r="F45" i="12" s="1"/>
  <c r="BC45" i="12" s="1"/>
  <c r="G45" i="12" s="1"/>
  <c r="BE45" i="12" s="1"/>
  <c r="AP42" i="12"/>
  <c r="H42" i="12" s="1"/>
  <c r="BG36" i="12"/>
  <c r="BG33" i="12"/>
  <c r="AT30" i="12"/>
  <c r="J30" i="12" s="1"/>
  <c r="AU30" i="12" s="1"/>
  <c r="AV30" i="12" s="1"/>
  <c r="AW30" i="12" s="1"/>
  <c r="AZ30" i="12" s="1"/>
  <c r="F30" i="12" s="1"/>
  <c r="BG18" i="12"/>
  <c r="AT18" i="12"/>
  <c r="J18" i="12" s="1"/>
  <c r="AU18" i="12" s="1"/>
  <c r="I18" i="12" s="1"/>
  <c r="AT42" i="11"/>
  <c r="J42" i="11" s="1"/>
  <c r="AU42" i="11" s="1"/>
  <c r="AV42" i="11" s="1"/>
  <c r="AW42" i="11" s="1"/>
  <c r="AZ42" i="11" s="1"/>
  <c r="F42" i="11" s="1"/>
  <c r="BC42" i="11" s="1"/>
  <c r="G42" i="11" s="1"/>
  <c r="BE42" i="11" s="1"/>
  <c r="BG27" i="11"/>
  <c r="AT24" i="11"/>
  <c r="J24" i="11" s="1"/>
  <c r="AU24" i="11" s="1"/>
  <c r="AP51" i="11"/>
  <c r="H51" i="11" s="1"/>
  <c r="BG48" i="11"/>
  <c r="BG45" i="11"/>
  <c r="AP39" i="11"/>
  <c r="H39" i="11" s="1"/>
  <c r="BG30" i="11"/>
  <c r="AT27" i="11"/>
  <c r="J27" i="11" s="1"/>
  <c r="AU27" i="11" s="1"/>
  <c r="I27" i="11" s="1"/>
  <c r="BG39" i="11"/>
  <c r="AT39" i="11"/>
  <c r="J39" i="11" s="1"/>
  <c r="AU39" i="11" s="1"/>
  <c r="I39" i="11" s="1"/>
  <c r="AT45" i="10"/>
  <c r="J45" i="10" s="1"/>
  <c r="AU45" i="10" s="1"/>
  <c r="I45" i="10" s="1"/>
  <c r="AT21" i="10"/>
  <c r="J21" i="10" s="1"/>
  <c r="AU21" i="10" s="1"/>
  <c r="AV21" i="10" s="1"/>
  <c r="AW21" i="10" s="1"/>
  <c r="AZ21" i="10" s="1"/>
  <c r="F21" i="10" s="1"/>
  <c r="BC21" i="10" s="1"/>
  <c r="BG48" i="10"/>
  <c r="BG30" i="10"/>
  <c r="AT27" i="10"/>
  <c r="J27" i="10" s="1"/>
  <c r="AU27" i="10" s="1"/>
  <c r="AV27" i="10" s="1"/>
  <c r="AW27" i="10" s="1"/>
  <c r="AZ27" i="10" s="1"/>
  <c r="F27" i="10" s="1"/>
  <c r="BC27" i="10" s="1"/>
  <c r="G27" i="10" s="1"/>
  <c r="BE27" i="10" s="1"/>
  <c r="AT51" i="10"/>
  <c r="J51" i="10" s="1"/>
  <c r="AU51" i="10" s="1"/>
  <c r="I51" i="10" s="1"/>
  <c r="AP42" i="10"/>
  <c r="H42" i="10" s="1"/>
  <c r="BG36" i="10"/>
  <c r="BG33" i="10"/>
  <c r="AT30" i="10"/>
  <c r="J30" i="10" s="1"/>
  <c r="AU30" i="10" s="1"/>
  <c r="I30" i="10" s="1"/>
  <c r="BG18" i="10"/>
  <c r="BG45" i="9"/>
  <c r="BG42" i="9"/>
  <c r="BG51" i="8"/>
  <c r="BG33" i="8"/>
  <c r="AP51" i="8"/>
  <c r="H51" i="8" s="1"/>
  <c r="AP42" i="8"/>
  <c r="H42" i="8" s="1"/>
  <c r="AP27" i="8"/>
  <c r="H27" i="8" s="1"/>
  <c r="AP24" i="8"/>
  <c r="H24" i="8" s="1"/>
  <c r="BG21" i="8"/>
  <c r="BG42" i="8"/>
  <c r="AT21" i="8"/>
  <c r="J21" i="8" s="1"/>
  <c r="AU21" i="8" s="1"/>
  <c r="I21" i="8" s="1"/>
  <c r="AP33" i="8"/>
  <c r="H33" i="8" s="1"/>
  <c r="BG27" i="8"/>
  <c r="AT24" i="8"/>
  <c r="J24" i="8" s="1"/>
  <c r="AU24" i="8" s="1"/>
  <c r="I24" i="8" s="1"/>
  <c r="AT18" i="8"/>
  <c r="J18" i="8" s="1"/>
  <c r="AU18" i="8" s="1"/>
  <c r="BC42" i="7"/>
  <c r="BC36" i="7"/>
  <c r="BC48" i="7"/>
  <c r="BC45" i="7"/>
  <c r="AL24" i="7"/>
  <c r="H24" i="7" s="1"/>
  <c r="BC24" i="7"/>
  <c r="BC21" i="7"/>
  <c r="AP18" i="7"/>
  <c r="J18" i="7" s="1"/>
  <c r="AQ18" i="7" s="1"/>
  <c r="I18" i="7" s="1"/>
  <c r="AP30" i="6"/>
  <c r="J30" i="6" s="1"/>
  <c r="AQ30" i="6" s="1"/>
  <c r="I30" i="6" s="1"/>
  <c r="AP36" i="6"/>
  <c r="J36" i="6" s="1"/>
  <c r="AQ36" i="6" s="1"/>
  <c r="AR36" i="6" s="1"/>
  <c r="AS36" i="6" s="1"/>
  <c r="AV36" i="6" s="1"/>
  <c r="F36" i="6" s="1"/>
  <c r="AY36" i="6" s="1"/>
  <c r="G36" i="6" s="1"/>
  <c r="AL51" i="6"/>
  <c r="H51" i="6" s="1"/>
  <c r="AP45" i="6"/>
  <c r="J45" i="6" s="1"/>
  <c r="AQ45" i="6" s="1"/>
  <c r="I45" i="6" s="1"/>
  <c r="AL39" i="6"/>
  <c r="H39" i="6" s="1"/>
  <c r="AL27" i="6"/>
  <c r="H27" i="6" s="1"/>
  <c r="AP21" i="6"/>
  <c r="J21" i="6" s="1"/>
  <c r="AQ21" i="6" s="1"/>
  <c r="I21" i="6" s="1"/>
  <c r="AL18" i="6"/>
  <c r="H18" i="6" s="1"/>
  <c r="AL51" i="2"/>
  <c r="H51" i="2" s="1"/>
  <c r="AP48" i="2"/>
  <c r="J48" i="2" s="1"/>
  <c r="AQ48" i="2" s="1"/>
  <c r="AR48" i="2" s="1"/>
  <c r="AS48" i="2" s="1"/>
  <c r="AV48" i="2" s="1"/>
  <c r="F48" i="2" s="1"/>
  <c r="AY48" i="2" s="1"/>
  <c r="G48" i="2" s="1"/>
  <c r="AL45" i="2"/>
  <c r="H45" i="2" s="1"/>
  <c r="AP42" i="2"/>
  <c r="J42" i="2" s="1"/>
  <c r="AQ42" i="2" s="1"/>
  <c r="AR42" i="2" s="1"/>
  <c r="AS42" i="2" s="1"/>
  <c r="AV42" i="2" s="1"/>
  <c r="F42" i="2" s="1"/>
  <c r="AY42" i="2" s="1"/>
  <c r="G42" i="2" s="1"/>
  <c r="AL39" i="2"/>
  <c r="H39" i="2" s="1"/>
  <c r="AP36" i="2"/>
  <c r="J36" i="2" s="1"/>
  <c r="AQ36" i="2" s="1"/>
  <c r="I36" i="2" s="1"/>
  <c r="AL33" i="2"/>
  <c r="H33" i="2" s="1"/>
  <c r="AP30" i="2"/>
  <c r="J30" i="2" s="1"/>
  <c r="AQ30" i="2" s="1"/>
  <c r="BB30" i="2" s="1"/>
  <c r="AL27" i="2"/>
  <c r="H27" i="2" s="1"/>
  <c r="AP24" i="2"/>
  <c r="J24" i="2" s="1"/>
  <c r="AQ24" i="2" s="1"/>
  <c r="AR24" i="2" s="1"/>
  <c r="AS24" i="2" s="1"/>
  <c r="AV24" i="2" s="1"/>
  <c r="F24" i="2" s="1"/>
  <c r="AY24" i="2" s="1"/>
  <c r="G24" i="2" s="1"/>
  <c r="AL21" i="2"/>
  <c r="H21" i="2" s="1"/>
  <c r="AP18" i="2"/>
  <c r="J18" i="2" s="1"/>
  <c r="AQ18" i="2" s="1"/>
  <c r="I18" i="2" s="1"/>
  <c r="AP39" i="1"/>
  <c r="J39" i="1" s="1"/>
  <c r="AQ39" i="1" s="1"/>
  <c r="AR39" i="1" s="1"/>
  <c r="AS39" i="1" s="1"/>
  <c r="AV39" i="1" s="1"/>
  <c r="F39" i="1" s="1"/>
  <c r="AY39" i="1" s="1"/>
  <c r="AL36" i="1"/>
  <c r="AL30" i="1"/>
  <c r="BC51" i="4"/>
  <c r="BC21" i="4"/>
  <c r="BC36" i="4"/>
  <c r="BC27" i="4"/>
  <c r="BG30" i="13"/>
  <c r="BG27" i="13"/>
  <c r="BG24" i="13"/>
  <c r="BG21" i="13"/>
  <c r="BG18" i="13"/>
  <c r="AP51" i="13"/>
  <c r="AT51" i="13" s="1"/>
  <c r="J51" i="13" s="1"/>
  <c r="AU51" i="13" s="1"/>
  <c r="AP48" i="13"/>
  <c r="AP45" i="13"/>
  <c r="AP42" i="13"/>
  <c r="AT42" i="13" s="1"/>
  <c r="J42" i="13" s="1"/>
  <c r="AU42" i="13" s="1"/>
  <c r="AP39" i="13"/>
  <c r="AT39" i="13" s="1"/>
  <c r="J39" i="13" s="1"/>
  <c r="AU39" i="13" s="1"/>
  <c r="AP36" i="13"/>
  <c r="AP33" i="13"/>
  <c r="AP30" i="13"/>
  <c r="AP27" i="13"/>
  <c r="AP24" i="13"/>
  <c r="AP21" i="13"/>
  <c r="AP18" i="13"/>
  <c r="BD39" i="12"/>
  <c r="BE36" i="12"/>
  <c r="BD36" i="12"/>
  <c r="BE33" i="12"/>
  <c r="BD33" i="12"/>
  <c r="I33" i="12"/>
  <c r="BF33" i="12"/>
  <c r="BH33" i="12" s="1"/>
  <c r="I27" i="12"/>
  <c r="BG39" i="12"/>
  <c r="I36" i="12"/>
  <c r="BF36" i="12"/>
  <c r="BH36" i="12" s="1"/>
  <c r="BG27" i="12"/>
  <c r="BD30" i="11"/>
  <c r="I24" i="11"/>
  <c r="I42" i="11"/>
  <c r="BG33" i="11"/>
  <c r="I30" i="11"/>
  <c r="AV24" i="11"/>
  <c r="AW24" i="11" s="1"/>
  <c r="AZ24" i="11" s="1"/>
  <c r="F24" i="11" s="1"/>
  <c r="BC24" i="11" s="1"/>
  <c r="G24" i="11" s="1"/>
  <c r="BG21" i="11"/>
  <c r="AT45" i="11"/>
  <c r="J45" i="11" s="1"/>
  <c r="AU45" i="11" s="1"/>
  <c r="AV39" i="11"/>
  <c r="AW39" i="11" s="1"/>
  <c r="AZ39" i="11" s="1"/>
  <c r="F39" i="11" s="1"/>
  <c r="BC39" i="11" s="1"/>
  <c r="G39" i="11" s="1"/>
  <c r="BG36" i="11"/>
  <c r="AV27" i="11"/>
  <c r="AW27" i="11" s="1"/>
  <c r="AZ27" i="11" s="1"/>
  <c r="F27" i="11" s="1"/>
  <c r="BC27" i="11" s="1"/>
  <c r="G27" i="11" s="1"/>
  <c r="BG24" i="11"/>
  <c r="AP18" i="11"/>
  <c r="BF21" i="10"/>
  <c r="BF39" i="10"/>
  <c r="BH39" i="10" s="1"/>
  <c r="I18" i="10"/>
  <c r="AT48" i="10"/>
  <c r="J48" i="10" s="1"/>
  <c r="AU48" i="10" s="1"/>
  <c r="AV45" i="10"/>
  <c r="AW45" i="10" s="1"/>
  <c r="AZ45" i="10" s="1"/>
  <c r="F45" i="10" s="1"/>
  <c r="BC45" i="10" s="1"/>
  <c r="G45" i="10" s="1"/>
  <c r="BG39" i="10"/>
  <c r="AV18" i="10"/>
  <c r="AW18" i="10" s="1"/>
  <c r="AZ18" i="10" s="1"/>
  <c r="F18" i="10" s="1"/>
  <c r="BC18" i="10" s="1"/>
  <c r="G18" i="10" s="1"/>
  <c r="BG21" i="9"/>
  <c r="BG30" i="9"/>
  <c r="BG18" i="9"/>
  <c r="BG33" i="9"/>
  <c r="BG39" i="9"/>
  <c r="BG27" i="9"/>
  <c r="BG36" i="9"/>
  <c r="BG24" i="9"/>
  <c r="AP51" i="9"/>
  <c r="AT51" i="9" s="1"/>
  <c r="J51" i="9" s="1"/>
  <c r="AU51" i="9" s="1"/>
  <c r="AP48" i="9"/>
  <c r="AP45" i="9"/>
  <c r="AT45" i="9" s="1"/>
  <c r="J45" i="9" s="1"/>
  <c r="AU45" i="9" s="1"/>
  <c r="AP42" i="9"/>
  <c r="AT42" i="9" s="1"/>
  <c r="J42" i="9" s="1"/>
  <c r="AU42" i="9" s="1"/>
  <c r="AP39" i="9"/>
  <c r="AP36" i="9"/>
  <c r="AP33" i="9"/>
  <c r="AP30" i="9"/>
  <c r="AP27" i="9"/>
  <c r="AT27" i="9" s="1"/>
  <c r="J27" i="9" s="1"/>
  <c r="AU27" i="9" s="1"/>
  <c r="AP24" i="9"/>
  <c r="AT24" i="9" s="1"/>
  <c r="J24" i="9" s="1"/>
  <c r="AU24" i="9" s="1"/>
  <c r="AP21" i="9"/>
  <c r="AT21" i="9" s="1"/>
  <c r="J21" i="9" s="1"/>
  <c r="AU21" i="9" s="1"/>
  <c r="AP18" i="9"/>
  <c r="I18" i="8"/>
  <c r="AV18" i="8"/>
  <c r="AW18" i="8" s="1"/>
  <c r="AZ18" i="8" s="1"/>
  <c r="F18" i="8" s="1"/>
  <c r="BC18" i="8" s="1"/>
  <c r="G18" i="8" s="1"/>
  <c r="AT48" i="8"/>
  <c r="J48" i="8" s="1"/>
  <c r="AU48" i="8" s="1"/>
  <c r="AT39" i="8"/>
  <c r="J39" i="8" s="1"/>
  <c r="AU39" i="8" s="1"/>
  <c r="AV24" i="8"/>
  <c r="AW24" i="8" s="1"/>
  <c r="AZ24" i="8" s="1"/>
  <c r="F24" i="8" s="1"/>
  <c r="BC24" i="8" s="1"/>
  <c r="G24" i="8" s="1"/>
  <c r="AZ21" i="7"/>
  <c r="BC39" i="7"/>
  <c r="BC33" i="7"/>
  <c r="BC27" i="7"/>
  <c r="AL51" i="7"/>
  <c r="AP51" i="7" s="1"/>
  <c r="J51" i="7" s="1"/>
  <c r="AQ51" i="7" s="1"/>
  <c r="AL48" i="7"/>
  <c r="AP48" i="7" s="1"/>
  <c r="J48" i="7" s="1"/>
  <c r="AQ48" i="7" s="1"/>
  <c r="AL45" i="7"/>
  <c r="AL42" i="7"/>
  <c r="AP42" i="7" s="1"/>
  <c r="J42" i="7" s="1"/>
  <c r="AQ42" i="7" s="1"/>
  <c r="AL39" i="7"/>
  <c r="AP39" i="7" s="1"/>
  <c r="J39" i="7" s="1"/>
  <c r="AQ39" i="7" s="1"/>
  <c r="AL36" i="7"/>
  <c r="AP36" i="7" s="1"/>
  <c r="J36" i="7" s="1"/>
  <c r="AQ36" i="7" s="1"/>
  <c r="AL33" i="7"/>
  <c r="AL30" i="7"/>
  <c r="AL27" i="7"/>
  <c r="BC42" i="6"/>
  <c r="BC30" i="6"/>
  <c r="BC45" i="6"/>
  <c r="BC33" i="6"/>
  <c r="BC21" i="6"/>
  <c r="BC48" i="6"/>
  <c r="BC36" i="6"/>
  <c r="BC24" i="6"/>
  <c r="BC18" i="6"/>
  <c r="BC51" i="6"/>
  <c r="BC39" i="6"/>
  <c r="I36" i="6"/>
  <c r="BC27" i="6"/>
  <c r="BC45" i="5"/>
  <c r="BC33" i="5"/>
  <c r="BC21" i="5"/>
  <c r="BC30" i="5"/>
  <c r="BC39" i="5"/>
  <c r="BC27" i="5"/>
  <c r="BC42" i="5"/>
  <c r="BC18" i="5"/>
  <c r="BC48" i="5"/>
  <c r="BC36" i="5"/>
  <c r="BC24" i="5"/>
  <c r="AL51" i="5"/>
  <c r="AL48" i="5"/>
  <c r="AL45" i="5"/>
  <c r="AP45" i="5" s="1"/>
  <c r="J45" i="5" s="1"/>
  <c r="AQ45" i="5" s="1"/>
  <c r="AL42" i="5"/>
  <c r="AL39" i="5"/>
  <c r="AL36" i="5"/>
  <c r="AL33" i="5"/>
  <c r="AP33" i="5" s="1"/>
  <c r="J33" i="5" s="1"/>
  <c r="AQ33" i="5" s="1"/>
  <c r="AL30" i="5"/>
  <c r="AL27" i="5"/>
  <c r="AP27" i="5" s="1"/>
  <c r="J27" i="5" s="1"/>
  <c r="AQ27" i="5" s="1"/>
  <c r="AL24" i="5"/>
  <c r="AL21" i="5"/>
  <c r="AP21" i="5" s="1"/>
  <c r="J21" i="5" s="1"/>
  <c r="AQ21" i="5" s="1"/>
  <c r="AL18" i="5"/>
  <c r="AP18" i="5" s="1"/>
  <c r="J18" i="5" s="1"/>
  <c r="AQ18" i="5" s="1"/>
  <c r="BC39" i="4"/>
  <c r="BC33" i="4"/>
  <c r="AP24" i="4"/>
  <c r="J24" i="4" s="1"/>
  <c r="AQ24" i="4" s="1"/>
  <c r="AL51" i="4"/>
  <c r="AL48" i="4"/>
  <c r="AP48" i="4" s="1"/>
  <c r="J48" i="4" s="1"/>
  <c r="AQ48" i="4" s="1"/>
  <c r="AL45" i="4"/>
  <c r="AP45" i="4" s="1"/>
  <c r="J45" i="4" s="1"/>
  <c r="AQ45" i="4" s="1"/>
  <c r="AL42" i="4"/>
  <c r="AL39" i="4"/>
  <c r="AL36" i="4"/>
  <c r="AP36" i="4" s="1"/>
  <c r="J36" i="4" s="1"/>
  <c r="AQ36" i="4" s="1"/>
  <c r="AL33" i="4"/>
  <c r="AL30" i="4"/>
  <c r="AP30" i="4" s="1"/>
  <c r="J30" i="4" s="1"/>
  <c r="AQ30" i="4" s="1"/>
  <c r="AL18" i="4"/>
  <c r="I30" i="2"/>
  <c r="AR30" i="2"/>
  <c r="AS30" i="2" s="1"/>
  <c r="AV30" i="2" s="1"/>
  <c r="F30" i="2" s="1"/>
  <c r="AY30" i="2" s="1"/>
  <c r="G30" i="2" s="1"/>
  <c r="AR18" i="2"/>
  <c r="AS18" i="2" s="1"/>
  <c r="AV18" i="2" s="1"/>
  <c r="F18" i="2" s="1"/>
  <c r="AY18" i="2" s="1"/>
  <c r="G18" i="2" s="1"/>
  <c r="BC36" i="2"/>
  <c r="BC30" i="2"/>
  <c r="BC24" i="2"/>
  <c r="BC18" i="2"/>
  <c r="BC48" i="2"/>
  <c r="BC45" i="2"/>
  <c r="BC39" i="2"/>
  <c r="BC33" i="2"/>
  <c r="BC27" i="2"/>
  <c r="BC21" i="2"/>
  <c r="BC36" i="1"/>
  <c r="H51" i="1"/>
  <c r="AP51" i="1"/>
  <c r="J51" i="1" s="1"/>
  <c r="AQ51" i="1" s="1"/>
  <c r="H45" i="1"/>
  <c r="AP45" i="1"/>
  <c r="J45" i="1" s="1"/>
  <c r="AQ45" i="1" s="1"/>
  <c r="H39" i="1"/>
  <c r="BC33" i="1"/>
  <c r="BC27" i="1"/>
  <c r="AP24" i="1"/>
  <c r="J24" i="1" s="1"/>
  <c r="AQ24" i="1" s="1"/>
  <c r="E51" i="1"/>
  <c r="BC24" i="1"/>
  <c r="BC30" i="1"/>
  <c r="BC18" i="1"/>
  <c r="E39" i="1"/>
  <c r="E45" i="1"/>
  <c r="BC42" i="1"/>
  <c r="AL27" i="1"/>
  <c r="AP27" i="1" s="1"/>
  <c r="J27" i="1" s="1"/>
  <c r="AQ27" i="1" s="1"/>
  <c r="BC21" i="1"/>
  <c r="AY21" i="48" l="1"/>
  <c r="G21" i="48" s="1"/>
  <c r="BB21" i="48"/>
  <c r="BD21" i="48" s="1"/>
  <c r="BA48" i="48"/>
  <c r="AZ48" i="48"/>
  <c r="AY18" i="48"/>
  <c r="G18" i="48" s="1"/>
  <c r="BB18" i="48"/>
  <c r="BD18" i="48" s="1"/>
  <c r="BB48" i="48"/>
  <c r="BD48" i="48" s="1"/>
  <c r="AY18" i="47"/>
  <c r="G18" i="47" s="1"/>
  <c r="BB18" i="47"/>
  <c r="BD18" i="47" s="1"/>
  <c r="AY39" i="63"/>
  <c r="G39" i="63" s="1"/>
  <c r="BB39" i="63"/>
  <c r="BD39" i="63" s="1"/>
  <c r="BB21" i="62"/>
  <c r="BD21" i="62" s="1"/>
  <c r="AY48" i="62"/>
  <c r="G48" i="62" s="1"/>
  <c r="BB48" i="62"/>
  <c r="BD48" i="62" s="1"/>
  <c r="AY18" i="61"/>
  <c r="G18" i="61" s="1"/>
  <c r="BB18" i="61"/>
  <c r="BD18" i="61" s="1"/>
  <c r="AY42" i="61"/>
  <c r="G42" i="61" s="1"/>
  <c r="BB42" i="61"/>
  <c r="BD42" i="61" s="1"/>
  <c r="AY30" i="58"/>
  <c r="G30" i="58" s="1"/>
  <c r="BB30" i="58"/>
  <c r="BD30" i="58" s="1"/>
  <c r="AY21" i="58"/>
  <c r="G21" i="58" s="1"/>
  <c r="BB21" i="58"/>
  <c r="BD21" i="58" s="1"/>
  <c r="BF48" i="67"/>
  <c r="BH48" i="67" s="1"/>
  <c r="BF42" i="67"/>
  <c r="BH42" i="67" s="1"/>
  <c r="BE51" i="76"/>
  <c r="BD51" i="76"/>
  <c r="BE45" i="76"/>
  <c r="BD45" i="76"/>
  <c r="BF51" i="76"/>
  <c r="BH51" i="76" s="1"/>
  <c r="BC27" i="76"/>
  <c r="G27" i="76" s="1"/>
  <c r="BF27" i="76"/>
  <c r="BH27" i="76" s="1"/>
  <c r="BF45" i="76"/>
  <c r="BH45" i="76" s="1"/>
  <c r="BE21" i="76"/>
  <c r="BD21" i="76"/>
  <c r="BF21" i="76"/>
  <c r="BH21" i="76" s="1"/>
  <c r="BC30" i="75"/>
  <c r="G30" i="75" s="1"/>
  <c r="BF30" i="75"/>
  <c r="BH30" i="75" s="1"/>
  <c r="BC21" i="74"/>
  <c r="G21" i="74" s="1"/>
  <c r="BF21" i="74"/>
  <c r="BH21" i="74" s="1"/>
  <c r="BC42" i="74"/>
  <c r="G42" i="74" s="1"/>
  <c r="BF42" i="74"/>
  <c r="BH42" i="74" s="1"/>
  <c r="BF39" i="74"/>
  <c r="BH39" i="74" s="1"/>
  <c r="BF30" i="72"/>
  <c r="BH30" i="72" s="1"/>
  <c r="AY45" i="41"/>
  <c r="G45" i="41" s="1"/>
  <c r="BB45" i="41"/>
  <c r="BD45" i="41" s="1"/>
  <c r="AY18" i="41"/>
  <c r="G18" i="41" s="1"/>
  <c r="BB18" i="41"/>
  <c r="BD18" i="41" s="1"/>
  <c r="AZ30" i="41"/>
  <c r="BA30" i="41"/>
  <c r="BB30" i="41"/>
  <c r="BD30" i="41" s="1"/>
  <c r="BA39" i="39"/>
  <c r="AZ39" i="39"/>
  <c r="BB48" i="56"/>
  <c r="BD48" i="56" s="1"/>
  <c r="AZ48" i="56"/>
  <c r="BA48" i="56"/>
  <c r="AY30" i="56"/>
  <c r="G30" i="56" s="1"/>
  <c r="BB30" i="56"/>
  <c r="BD30" i="56" s="1"/>
  <c r="AY24" i="57"/>
  <c r="G24" i="57" s="1"/>
  <c r="BB24" i="57"/>
  <c r="BD24" i="57" s="1"/>
  <c r="BB51" i="57"/>
  <c r="BD51" i="57" s="1"/>
  <c r="BC18" i="68"/>
  <c r="G18" i="68" s="1"/>
  <c r="BF18" i="68"/>
  <c r="BH18" i="68" s="1"/>
  <c r="BF27" i="68"/>
  <c r="BH27" i="68" s="1"/>
  <c r="BC21" i="68"/>
  <c r="G21" i="68" s="1"/>
  <c r="BF21" i="68"/>
  <c r="BH21" i="68" s="1"/>
  <c r="BC39" i="68"/>
  <c r="G39" i="68" s="1"/>
  <c r="BF39" i="68"/>
  <c r="BH39" i="68" s="1"/>
  <c r="BC30" i="70"/>
  <c r="G30" i="70" s="1"/>
  <c r="BF30" i="70"/>
  <c r="BH30" i="70" s="1"/>
  <c r="BC30" i="69"/>
  <c r="G30" i="69" s="1"/>
  <c r="BF30" i="69"/>
  <c r="BH30" i="69" s="1"/>
  <c r="BE39" i="69"/>
  <c r="BD39" i="69"/>
  <c r="BC18" i="69"/>
  <c r="G18" i="69" s="1"/>
  <c r="BF18" i="69"/>
  <c r="BH18" i="69" s="1"/>
  <c r="BD36" i="69"/>
  <c r="BE36" i="69"/>
  <c r="BF45" i="77"/>
  <c r="BH45" i="77" s="1"/>
  <c r="BB39" i="22"/>
  <c r="BB21" i="31"/>
  <c r="BD21" i="31" s="1"/>
  <c r="I33" i="36"/>
  <c r="AR33" i="36"/>
  <c r="AS33" i="36" s="1"/>
  <c r="AV33" i="36" s="1"/>
  <c r="F33" i="36" s="1"/>
  <c r="AR21" i="36"/>
  <c r="AS21" i="36" s="1"/>
  <c r="AV21" i="36" s="1"/>
  <c r="F21" i="36" s="1"/>
  <c r="AY21" i="36" s="1"/>
  <c r="G21" i="36" s="1"/>
  <c r="BB21" i="36"/>
  <c r="BD21" i="36" s="1"/>
  <c r="AR30" i="35"/>
  <c r="AS30" i="35" s="1"/>
  <c r="AV30" i="35" s="1"/>
  <c r="F30" i="35" s="1"/>
  <c r="I30" i="35"/>
  <c r="I51" i="33"/>
  <c r="AR51" i="33"/>
  <c r="AS51" i="33" s="1"/>
  <c r="AV51" i="33" s="1"/>
  <c r="F51" i="33" s="1"/>
  <c r="AY51" i="33" s="1"/>
  <c r="G51" i="33" s="1"/>
  <c r="BB51" i="33"/>
  <c r="BD51" i="33" s="1"/>
  <c r="I21" i="37"/>
  <c r="AV21" i="37"/>
  <c r="AW21" i="37" s="1"/>
  <c r="AZ21" i="37" s="1"/>
  <c r="F21" i="37" s="1"/>
  <c r="BF39" i="37"/>
  <c r="BH39" i="37" s="1"/>
  <c r="AV24" i="37"/>
  <c r="AW24" i="37" s="1"/>
  <c r="AZ24" i="37" s="1"/>
  <c r="F24" i="37" s="1"/>
  <c r="BC24" i="37" s="1"/>
  <c r="G24" i="37" s="1"/>
  <c r="BD39" i="37"/>
  <c r="I21" i="28"/>
  <c r="AR21" i="28"/>
  <c r="AS21" i="28" s="1"/>
  <c r="AV21" i="28" s="1"/>
  <c r="F21" i="28" s="1"/>
  <c r="AY21" i="28" s="1"/>
  <c r="G21" i="28" s="1"/>
  <c r="BB21" i="28"/>
  <c r="BD21" i="28" s="1"/>
  <c r="AR24" i="28"/>
  <c r="AS24" i="28" s="1"/>
  <c r="AV24" i="28" s="1"/>
  <c r="F24" i="28" s="1"/>
  <c r="AY24" i="28" s="1"/>
  <c r="G24" i="28" s="1"/>
  <c r="BA24" i="28" s="1"/>
  <c r="AR51" i="28"/>
  <c r="AS51" i="28" s="1"/>
  <c r="AV51" i="28" s="1"/>
  <c r="F51" i="28" s="1"/>
  <c r="I51" i="28"/>
  <c r="I30" i="30"/>
  <c r="AR30" i="30"/>
  <c r="AS30" i="30" s="1"/>
  <c r="AV30" i="30" s="1"/>
  <c r="F30" i="30" s="1"/>
  <c r="BA36" i="29"/>
  <c r="AZ36" i="29"/>
  <c r="AR33" i="29"/>
  <c r="AS33" i="29" s="1"/>
  <c r="AV33" i="29" s="1"/>
  <c r="F33" i="29" s="1"/>
  <c r="AY33" i="29" s="1"/>
  <c r="G33" i="29" s="1"/>
  <c r="I33" i="29"/>
  <c r="I36" i="29"/>
  <c r="AZ39" i="27"/>
  <c r="BA39" i="27"/>
  <c r="I39" i="27"/>
  <c r="AZ48" i="25"/>
  <c r="I33" i="25"/>
  <c r="AR33" i="25"/>
  <c r="AS33" i="25" s="1"/>
  <c r="AV33" i="25" s="1"/>
  <c r="F33" i="25" s="1"/>
  <c r="AR24" i="25"/>
  <c r="AS24" i="25" s="1"/>
  <c r="AV24" i="25" s="1"/>
  <c r="F24" i="25" s="1"/>
  <c r="I24" i="25"/>
  <c r="I33" i="11"/>
  <c r="BD42" i="11"/>
  <c r="BE33" i="11"/>
  <c r="BF33" i="11"/>
  <c r="BH33" i="11" s="1"/>
  <c r="BF30" i="11"/>
  <c r="BH30" i="11" s="1"/>
  <c r="BD27" i="10"/>
  <c r="BH21" i="10"/>
  <c r="I27" i="10"/>
  <c r="AT24" i="10"/>
  <c r="J24" i="10" s="1"/>
  <c r="AU24" i="10" s="1"/>
  <c r="AV24" i="10" s="1"/>
  <c r="AW24" i="10" s="1"/>
  <c r="AZ24" i="10" s="1"/>
  <c r="F24" i="10" s="1"/>
  <c r="BC24" i="10" s="1"/>
  <c r="G24" i="10" s="1"/>
  <c r="G21" i="10"/>
  <c r="BF39" i="12"/>
  <c r="I39" i="12"/>
  <c r="BD27" i="12"/>
  <c r="BD48" i="12"/>
  <c r="BF48" i="12"/>
  <c r="BH48" i="12" s="1"/>
  <c r="AT21" i="12"/>
  <c r="J21" i="12" s="1"/>
  <c r="AU21" i="12" s="1"/>
  <c r="AV21" i="12" s="1"/>
  <c r="AW21" i="12" s="1"/>
  <c r="AZ21" i="12" s="1"/>
  <c r="F21" i="12" s="1"/>
  <c r="BC21" i="12" s="1"/>
  <c r="G21" i="12" s="1"/>
  <c r="BB21" i="7"/>
  <c r="BD21" i="7" s="1"/>
  <c r="I21" i="7"/>
  <c r="AR30" i="6"/>
  <c r="AS30" i="6" s="1"/>
  <c r="AV30" i="6" s="1"/>
  <c r="F30" i="6" s="1"/>
  <c r="AY30" i="6" s="1"/>
  <c r="G30" i="6" s="1"/>
  <c r="AP33" i="6"/>
  <c r="J33" i="6" s="1"/>
  <c r="AQ33" i="6" s="1"/>
  <c r="AP42" i="6"/>
  <c r="J42" i="6" s="1"/>
  <c r="AQ42" i="6" s="1"/>
  <c r="I42" i="6" s="1"/>
  <c r="AR21" i="6"/>
  <c r="AS21" i="6" s="1"/>
  <c r="AV21" i="6" s="1"/>
  <c r="F21" i="6" s="1"/>
  <c r="AY21" i="6" s="1"/>
  <c r="G21" i="6" s="1"/>
  <c r="AZ21" i="6" s="1"/>
  <c r="AR45" i="6"/>
  <c r="AS45" i="6" s="1"/>
  <c r="AV45" i="6" s="1"/>
  <c r="F45" i="6" s="1"/>
  <c r="AY45" i="6" s="1"/>
  <c r="G45" i="6" s="1"/>
  <c r="I42" i="2"/>
  <c r="AP51" i="2"/>
  <c r="J51" i="2" s="1"/>
  <c r="AQ51" i="2" s="1"/>
  <c r="I42" i="1"/>
  <c r="AP48" i="1"/>
  <c r="J48" i="1" s="1"/>
  <c r="AQ48" i="1" s="1"/>
  <c r="AR48" i="1" s="1"/>
  <c r="AS48" i="1" s="1"/>
  <c r="AV48" i="1" s="1"/>
  <c r="F48" i="1" s="1"/>
  <c r="AY48" i="1" s="1"/>
  <c r="G48" i="1" s="1"/>
  <c r="AZ48" i="1" s="1"/>
  <c r="AP21" i="4"/>
  <c r="J21" i="4" s="1"/>
  <c r="AQ21" i="4" s="1"/>
  <c r="AR21" i="4" s="1"/>
  <c r="AS21" i="4" s="1"/>
  <c r="AV21" i="4" s="1"/>
  <c r="F21" i="4" s="1"/>
  <c r="AY21" i="4" s="1"/>
  <c r="G21" i="4" s="1"/>
  <c r="AZ21" i="4" s="1"/>
  <c r="I48" i="18"/>
  <c r="AR48" i="18"/>
  <c r="AS48" i="18" s="1"/>
  <c r="AV48" i="18" s="1"/>
  <c r="F48" i="18" s="1"/>
  <c r="AR33" i="18"/>
  <c r="AS33" i="18" s="1"/>
  <c r="AV33" i="18" s="1"/>
  <c r="F33" i="18" s="1"/>
  <c r="AY33" i="18" s="1"/>
  <c r="G33" i="18" s="1"/>
  <c r="I33" i="18"/>
  <c r="I18" i="17"/>
  <c r="AR18" i="17"/>
  <c r="AS18" i="17" s="1"/>
  <c r="AV18" i="17" s="1"/>
  <c r="F18" i="17" s="1"/>
  <c r="I51" i="16"/>
  <c r="AR51" i="16"/>
  <c r="AS51" i="16" s="1"/>
  <c r="AV51" i="16" s="1"/>
  <c r="F51" i="16" s="1"/>
  <c r="AY51" i="16" s="1"/>
  <c r="G51" i="16" s="1"/>
  <c r="BB51" i="16"/>
  <c r="BD51" i="16" s="1"/>
  <c r="AR27" i="15"/>
  <c r="AS27" i="15" s="1"/>
  <c r="AV27" i="15" s="1"/>
  <c r="F27" i="15" s="1"/>
  <c r="I27" i="15"/>
  <c r="AR18" i="14"/>
  <c r="AS18" i="14" s="1"/>
  <c r="AV18" i="14" s="1"/>
  <c r="F18" i="14" s="1"/>
  <c r="I18" i="14"/>
  <c r="AR21" i="14"/>
  <c r="AS21" i="14" s="1"/>
  <c r="AV21" i="14" s="1"/>
  <c r="F21" i="14" s="1"/>
  <c r="I21" i="14"/>
  <c r="AR45" i="14"/>
  <c r="AS45" i="14" s="1"/>
  <c r="AV45" i="14" s="1"/>
  <c r="F45" i="14" s="1"/>
  <c r="I45" i="14"/>
  <c r="BA21" i="62"/>
  <c r="AZ21" i="62"/>
  <c r="AY45" i="62"/>
  <c r="G45" i="62" s="1"/>
  <c r="BB45" i="62"/>
  <c r="BD45" i="62" s="1"/>
  <c r="AY24" i="62"/>
  <c r="G24" i="62" s="1"/>
  <c r="BB24" i="62"/>
  <c r="BD24" i="62" s="1"/>
  <c r="AY27" i="62"/>
  <c r="G27" i="62" s="1"/>
  <c r="BB27" i="62"/>
  <c r="BD27" i="62" s="1"/>
  <c r="AY48" i="60"/>
  <c r="G48" i="60" s="1"/>
  <c r="BB48" i="60"/>
  <c r="BD48" i="60" s="1"/>
  <c r="AY45" i="60"/>
  <c r="G45" i="60" s="1"/>
  <c r="BB45" i="60"/>
  <c r="BD45" i="60" s="1"/>
  <c r="AY24" i="39"/>
  <c r="G24" i="39" s="1"/>
  <c r="BB24" i="39"/>
  <c r="BD24" i="39" s="1"/>
  <c r="I30" i="18"/>
  <c r="AR30" i="18"/>
  <c r="AS30" i="18" s="1"/>
  <c r="AV30" i="18" s="1"/>
  <c r="F30" i="18" s="1"/>
  <c r="AR42" i="35"/>
  <c r="AS42" i="35" s="1"/>
  <c r="AV42" i="35" s="1"/>
  <c r="F42" i="35" s="1"/>
  <c r="I42" i="35"/>
  <c r="AR51" i="17"/>
  <c r="AS51" i="17" s="1"/>
  <c r="AV51" i="17" s="1"/>
  <c r="F51" i="17" s="1"/>
  <c r="AY51" i="17" s="1"/>
  <c r="G51" i="17" s="1"/>
  <c r="I51" i="17"/>
  <c r="AY36" i="59"/>
  <c r="G36" i="59" s="1"/>
  <c r="BB36" i="59"/>
  <c r="BD36" i="59" s="1"/>
  <c r="AY21" i="47"/>
  <c r="G21" i="47" s="1"/>
  <c r="BB21" i="47"/>
  <c r="BD21" i="47" s="1"/>
  <c r="AT36" i="10"/>
  <c r="J36" i="10" s="1"/>
  <c r="AU36" i="10" s="1"/>
  <c r="AZ48" i="41"/>
  <c r="BA48" i="41"/>
  <c r="I39" i="15"/>
  <c r="AR39" i="15"/>
  <c r="AS39" i="15" s="1"/>
  <c r="AV39" i="15" s="1"/>
  <c r="F39" i="15" s="1"/>
  <c r="AT51" i="12"/>
  <c r="J51" i="12" s="1"/>
  <c r="AU51" i="12" s="1"/>
  <c r="I51" i="12" s="1"/>
  <c r="BB27" i="19"/>
  <c r="BD27" i="19" s="1"/>
  <c r="BF21" i="66"/>
  <c r="BH21" i="66" s="1"/>
  <c r="BF27" i="66"/>
  <c r="BH27" i="66" s="1"/>
  <c r="BF33" i="67"/>
  <c r="BH33" i="67" s="1"/>
  <c r="BF33" i="72"/>
  <c r="BH33" i="72" s="1"/>
  <c r="AR27" i="34"/>
  <c r="AS27" i="34" s="1"/>
  <c r="AV27" i="34" s="1"/>
  <c r="F27" i="34" s="1"/>
  <c r="I27" i="34"/>
  <c r="I48" i="35"/>
  <c r="AR48" i="35"/>
  <c r="AS48" i="35" s="1"/>
  <c r="AV48" i="35" s="1"/>
  <c r="F48" i="35" s="1"/>
  <c r="AY48" i="35" s="1"/>
  <c r="G48" i="35" s="1"/>
  <c r="AY27" i="54"/>
  <c r="G27" i="54" s="1"/>
  <c r="BB27" i="54"/>
  <c r="BD27" i="54" s="1"/>
  <c r="AR45" i="35"/>
  <c r="AS45" i="35" s="1"/>
  <c r="AV45" i="35" s="1"/>
  <c r="F45" i="35" s="1"/>
  <c r="AY45" i="35" s="1"/>
  <c r="G45" i="35" s="1"/>
  <c r="I45" i="35"/>
  <c r="I33" i="17"/>
  <c r="AR33" i="17"/>
  <c r="AS33" i="17" s="1"/>
  <c r="AV33" i="17" s="1"/>
  <c r="F33" i="17" s="1"/>
  <c r="I21" i="32"/>
  <c r="AR21" i="32"/>
  <c r="AS21" i="32" s="1"/>
  <c r="AV21" i="32" s="1"/>
  <c r="F21" i="32" s="1"/>
  <c r="I27" i="14"/>
  <c r="AR27" i="14"/>
  <c r="AS27" i="14" s="1"/>
  <c r="AV27" i="14" s="1"/>
  <c r="F27" i="14" s="1"/>
  <c r="I24" i="10"/>
  <c r="I21" i="10"/>
  <c r="BF42" i="11"/>
  <c r="BH42" i="11" s="1"/>
  <c r="I48" i="12"/>
  <c r="AT51" i="8"/>
  <c r="J51" i="8" s="1"/>
  <c r="AU51" i="8" s="1"/>
  <c r="BB36" i="19"/>
  <c r="BD36" i="19" s="1"/>
  <c r="BD39" i="22"/>
  <c r="BB45" i="22"/>
  <c r="BF36" i="37"/>
  <c r="BH36" i="37" s="1"/>
  <c r="BB30" i="48"/>
  <c r="BD30" i="48" s="1"/>
  <c r="BB36" i="52"/>
  <c r="BD36" i="52" s="1"/>
  <c r="BF30" i="68"/>
  <c r="BH30" i="68" s="1"/>
  <c r="BB33" i="58"/>
  <c r="BD33" i="58" s="1"/>
  <c r="BB39" i="60"/>
  <c r="BD39" i="60" s="1"/>
  <c r="AR48" i="14"/>
  <c r="AS48" i="14" s="1"/>
  <c r="AV48" i="14" s="1"/>
  <c r="F48" i="14" s="1"/>
  <c r="I48" i="14"/>
  <c r="BE33" i="69"/>
  <c r="BD33" i="69"/>
  <c r="I33" i="14"/>
  <c r="AR33" i="14"/>
  <c r="AS33" i="14" s="1"/>
  <c r="AV33" i="14" s="1"/>
  <c r="F33" i="14" s="1"/>
  <c r="AY33" i="14" s="1"/>
  <c r="G33" i="14" s="1"/>
  <c r="AY33" i="47"/>
  <c r="G33" i="47" s="1"/>
  <c r="BB33" i="47"/>
  <c r="BD33" i="47" s="1"/>
  <c r="AY27" i="57"/>
  <c r="G27" i="57" s="1"/>
  <c r="BB27" i="57"/>
  <c r="BD27" i="57" s="1"/>
  <c r="AZ45" i="48"/>
  <c r="BA45" i="48"/>
  <c r="AT48" i="11"/>
  <c r="J48" i="11" s="1"/>
  <c r="AU48" i="11" s="1"/>
  <c r="BB48" i="41"/>
  <c r="BD48" i="41" s="1"/>
  <c r="BA36" i="22"/>
  <c r="AZ36" i="22"/>
  <c r="AT36" i="11"/>
  <c r="J36" i="11" s="1"/>
  <c r="AU36" i="11" s="1"/>
  <c r="AP33" i="2"/>
  <c r="J33" i="2" s="1"/>
  <c r="AQ33" i="2" s="1"/>
  <c r="BF24" i="38"/>
  <c r="BH24" i="38" s="1"/>
  <c r="BF21" i="38"/>
  <c r="BH21" i="38" s="1"/>
  <c r="BB48" i="25"/>
  <c r="BD48" i="25" s="1"/>
  <c r="BB36" i="36"/>
  <c r="BD36" i="36" s="1"/>
  <c r="BB21" i="40"/>
  <c r="BD21" i="40" s="1"/>
  <c r="BF39" i="67"/>
  <c r="BH39" i="67" s="1"/>
  <c r="BF33" i="77"/>
  <c r="BH33" i="77" s="1"/>
  <c r="BB48" i="39"/>
  <c r="BD48" i="39" s="1"/>
  <c r="BB45" i="39"/>
  <c r="BD45" i="39" s="1"/>
  <c r="BB39" i="41"/>
  <c r="BD39" i="41" s="1"/>
  <c r="BF51" i="74"/>
  <c r="BH51" i="74" s="1"/>
  <c r="AY36" i="48"/>
  <c r="G36" i="48" s="1"/>
  <c r="BB36" i="48"/>
  <c r="BD36" i="48" s="1"/>
  <c r="BE27" i="68"/>
  <c r="BD27" i="68"/>
  <c r="AY21" i="59"/>
  <c r="G21" i="59" s="1"/>
  <c r="BB21" i="59"/>
  <c r="BD21" i="59" s="1"/>
  <c r="AY27" i="60"/>
  <c r="G27" i="60" s="1"/>
  <c r="BB27" i="60"/>
  <c r="BD27" i="60" s="1"/>
  <c r="BC21" i="77"/>
  <c r="G21" i="77" s="1"/>
  <c r="BF21" i="77"/>
  <c r="BH21" i="77" s="1"/>
  <c r="I48" i="28"/>
  <c r="AR48" i="28"/>
  <c r="AS48" i="28" s="1"/>
  <c r="AV48" i="28" s="1"/>
  <c r="F48" i="28" s="1"/>
  <c r="I21" i="25"/>
  <c r="AR21" i="25"/>
  <c r="AS21" i="25" s="1"/>
  <c r="AV21" i="25" s="1"/>
  <c r="F21" i="25" s="1"/>
  <c r="AR39" i="34"/>
  <c r="AS39" i="34" s="1"/>
  <c r="AV39" i="34" s="1"/>
  <c r="F39" i="34" s="1"/>
  <c r="I39" i="34"/>
  <c r="AR27" i="17"/>
  <c r="AS27" i="17" s="1"/>
  <c r="AV27" i="17" s="1"/>
  <c r="F27" i="17" s="1"/>
  <c r="I27" i="17"/>
  <c r="BB30" i="51"/>
  <c r="BD30" i="51" s="1"/>
  <c r="BB33" i="48"/>
  <c r="BD33" i="48" s="1"/>
  <c r="BB51" i="48"/>
  <c r="BD51" i="48" s="1"/>
  <c r="BB24" i="48"/>
  <c r="BD24" i="48" s="1"/>
  <c r="BA51" i="48"/>
  <c r="AZ51" i="48"/>
  <c r="AY42" i="48"/>
  <c r="G42" i="48" s="1"/>
  <c r="BB42" i="48"/>
  <c r="BD42" i="48" s="1"/>
  <c r="AY51" i="47"/>
  <c r="G51" i="47" s="1"/>
  <c r="BB51" i="47"/>
  <c r="BD51" i="47" s="1"/>
  <c r="BA39" i="47"/>
  <c r="AZ39" i="47"/>
  <c r="BB39" i="47"/>
  <c r="BD39" i="47" s="1"/>
  <c r="BB45" i="45"/>
  <c r="BD45" i="45" s="1"/>
  <c r="AY21" i="63"/>
  <c r="G21" i="63" s="1"/>
  <c r="BB21" i="63"/>
  <c r="BD21" i="63" s="1"/>
  <c r="AY27" i="63"/>
  <c r="G27" i="63" s="1"/>
  <c r="BB27" i="63"/>
  <c r="BD27" i="63" s="1"/>
  <c r="BA33" i="63"/>
  <c r="AZ33" i="63"/>
  <c r="AY18" i="63"/>
  <c r="G18" i="63" s="1"/>
  <c r="BB18" i="63"/>
  <c r="BD18" i="63" s="1"/>
  <c r="AZ30" i="62"/>
  <c r="BA30" i="62"/>
  <c r="BB30" i="62"/>
  <c r="BD30" i="62" s="1"/>
  <c r="BB30" i="61"/>
  <c r="BD30" i="61" s="1"/>
  <c r="BA21" i="61"/>
  <c r="AZ21" i="61"/>
  <c r="AY27" i="61"/>
  <c r="G27" i="61" s="1"/>
  <c r="BB27" i="61"/>
  <c r="BD27" i="61" s="1"/>
  <c r="BA30" i="61"/>
  <c r="AZ30" i="61"/>
  <c r="BB21" i="61"/>
  <c r="BD21" i="61" s="1"/>
  <c r="BB33" i="60"/>
  <c r="BD33" i="60" s="1"/>
  <c r="BA33" i="60"/>
  <c r="AZ33" i="60"/>
  <c r="AZ39" i="60"/>
  <c r="BA39" i="60"/>
  <c r="AY18" i="60"/>
  <c r="G18" i="60" s="1"/>
  <c r="BB18" i="60"/>
  <c r="BD18" i="60" s="1"/>
  <c r="BA33" i="58"/>
  <c r="AZ33" i="58"/>
  <c r="BC18" i="76"/>
  <c r="G18" i="76" s="1"/>
  <c r="BF18" i="76"/>
  <c r="BH18" i="76" s="1"/>
  <c r="BD51" i="75"/>
  <c r="BE51" i="75"/>
  <c r="BF51" i="75"/>
  <c r="BH51" i="75" s="1"/>
  <c r="BD18" i="75"/>
  <c r="BE18" i="75"/>
  <c r="BF18" i="75"/>
  <c r="BH18" i="75" s="1"/>
  <c r="BD51" i="74"/>
  <c r="BE51" i="74"/>
  <c r="BE39" i="74"/>
  <c r="BD39" i="74"/>
  <c r="BC27" i="74"/>
  <c r="G27" i="74" s="1"/>
  <c r="BF27" i="74"/>
  <c r="BH27" i="74" s="1"/>
  <c r="BD24" i="73"/>
  <c r="BE24" i="73"/>
  <c r="BF48" i="73"/>
  <c r="BH48" i="73" s="1"/>
  <c r="BC30" i="73"/>
  <c r="G30" i="73" s="1"/>
  <c r="BF30" i="73"/>
  <c r="BH30" i="73" s="1"/>
  <c r="BD48" i="73"/>
  <c r="BE48" i="73"/>
  <c r="BF24" i="73"/>
  <c r="BH24" i="73" s="1"/>
  <c r="BE51" i="72"/>
  <c r="BD51" i="72"/>
  <c r="BE30" i="72"/>
  <c r="BD30" i="72"/>
  <c r="BD36" i="72"/>
  <c r="BE36" i="72"/>
  <c r="BD33" i="72"/>
  <c r="BE33" i="72"/>
  <c r="BF36" i="72"/>
  <c r="BH36" i="72" s="1"/>
  <c r="BF51" i="72"/>
  <c r="BH51" i="72" s="1"/>
  <c r="BB24" i="52"/>
  <c r="BD24" i="52" s="1"/>
  <c r="AY33" i="41"/>
  <c r="G33" i="41" s="1"/>
  <c r="BB33" i="41"/>
  <c r="BD33" i="41" s="1"/>
  <c r="AZ39" i="41"/>
  <c r="BA39" i="41"/>
  <c r="BB21" i="41"/>
  <c r="BD21" i="41" s="1"/>
  <c r="AY27" i="41"/>
  <c r="G27" i="41" s="1"/>
  <c r="BB27" i="41"/>
  <c r="BD27" i="41" s="1"/>
  <c r="BA21" i="41"/>
  <c r="AZ21" i="41"/>
  <c r="BB39" i="40"/>
  <c r="BD39" i="40" s="1"/>
  <c r="BB48" i="40"/>
  <c r="BD48" i="40" s="1"/>
  <c r="BA48" i="39"/>
  <c r="AZ48" i="39"/>
  <c r="AZ42" i="39"/>
  <c r="BA42" i="39"/>
  <c r="BA21" i="39"/>
  <c r="AZ21" i="39"/>
  <c r="BB21" i="39"/>
  <c r="BD21" i="39" s="1"/>
  <c r="BB42" i="39"/>
  <c r="BD42" i="39" s="1"/>
  <c r="AZ45" i="39"/>
  <c r="BA45" i="39"/>
  <c r="BB45" i="42"/>
  <c r="BD45" i="42" s="1"/>
  <c r="AY18" i="56"/>
  <c r="G18" i="56" s="1"/>
  <c r="BB18" i="56"/>
  <c r="BD18" i="56" s="1"/>
  <c r="AZ45" i="57"/>
  <c r="BA45" i="57"/>
  <c r="AY33" i="57"/>
  <c r="G33" i="57" s="1"/>
  <c r="BB33" i="57"/>
  <c r="BD33" i="57" s="1"/>
  <c r="AZ51" i="57"/>
  <c r="BA51" i="57"/>
  <c r="AZ39" i="54"/>
  <c r="BA39" i="54"/>
  <c r="AY21" i="54"/>
  <c r="G21" i="54" s="1"/>
  <c r="BB21" i="54"/>
  <c r="BD21" i="54" s="1"/>
  <c r="BB39" i="54"/>
  <c r="BD39" i="54" s="1"/>
  <c r="BA33" i="54"/>
  <c r="AZ33" i="54"/>
  <c r="AY42" i="53"/>
  <c r="G42" i="53" s="1"/>
  <c r="BB42" i="53"/>
  <c r="BD42" i="53" s="1"/>
  <c r="AY30" i="53"/>
  <c r="G30" i="53" s="1"/>
  <c r="BB30" i="53"/>
  <c r="BD30" i="53" s="1"/>
  <c r="AY45" i="53"/>
  <c r="G45" i="53" s="1"/>
  <c r="BB45" i="53"/>
  <c r="BD45" i="53" s="1"/>
  <c r="BF51" i="68"/>
  <c r="BH51" i="68" s="1"/>
  <c r="BE30" i="68"/>
  <c r="BD30" i="68"/>
  <c r="BD51" i="68"/>
  <c r="BE51" i="68"/>
  <c r="BE36" i="70"/>
  <c r="BD36" i="70"/>
  <c r="BC24" i="70"/>
  <c r="G24" i="70" s="1"/>
  <c r="BF24" i="70"/>
  <c r="BH24" i="70" s="1"/>
  <c r="BF36" i="70"/>
  <c r="BH36" i="70" s="1"/>
  <c r="BC42" i="70"/>
  <c r="G42" i="70" s="1"/>
  <c r="BF42" i="70"/>
  <c r="BH42" i="70" s="1"/>
  <c r="BE42" i="69"/>
  <c r="BD42" i="69"/>
  <c r="BF42" i="69"/>
  <c r="BH42" i="69" s="1"/>
  <c r="BF30" i="66"/>
  <c r="BH30" i="66" s="1"/>
  <c r="BE36" i="77"/>
  <c r="BD36" i="77"/>
  <c r="BD33" i="77"/>
  <c r="BE33" i="77"/>
  <c r="BE48" i="77"/>
  <c r="BD48" i="77"/>
  <c r="BF48" i="77"/>
  <c r="BH48" i="77" s="1"/>
  <c r="BF36" i="77"/>
  <c r="BH36" i="77" s="1"/>
  <c r="BE45" i="77"/>
  <c r="BD45" i="77"/>
  <c r="BE18" i="77"/>
  <c r="BD18" i="77"/>
  <c r="BF18" i="77"/>
  <c r="BH18" i="77" s="1"/>
  <c r="BC18" i="71"/>
  <c r="G18" i="71" s="1"/>
  <c r="BF18" i="71"/>
  <c r="BH18" i="71" s="1"/>
  <c r="BC18" i="70"/>
  <c r="G18" i="70" s="1"/>
  <c r="BF18" i="70"/>
  <c r="BH18" i="70" s="1"/>
  <c r="BF24" i="67"/>
  <c r="BH24" i="67" s="1"/>
  <c r="BE24" i="67"/>
  <c r="BD24" i="67"/>
  <c r="BC18" i="67"/>
  <c r="G18" i="67" s="1"/>
  <c r="BF18" i="67"/>
  <c r="BH18" i="67" s="1"/>
  <c r="BE39" i="67"/>
  <c r="BD39" i="67"/>
  <c r="BE33" i="67"/>
  <c r="BD33" i="67"/>
  <c r="BC27" i="67"/>
  <c r="G27" i="67" s="1"/>
  <c r="BF27" i="67"/>
  <c r="BH27" i="67" s="1"/>
  <c r="BE48" i="67"/>
  <c r="BD48" i="67"/>
  <c r="BE42" i="67"/>
  <c r="BD42" i="67"/>
  <c r="BE48" i="66"/>
  <c r="BD48" i="66"/>
  <c r="BE36" i="66"/>
  <c r="BD36" i="66"/>
  <c r="BC18" i="66"/>
  <c r="G18" i="66" s="1"/>
  <c r="BF18" i="66"/>
  <c r="BH18" i="66" s="1"/>
  <c r="BE30" i="66"/>
  <c r="BD30" i="66"/>
  <c r="BF36" i="66"/>
  <c r="BH36" i="66" s="1"/>
  <c r="BC24" i="66"/>
  <c r="G24" i="66" s="1"/>
  <c r="BF24" i="66"/>
  <c r="BH24" i="66" s="1"/>
  <c r="BE27" i="66"/>
  <c r="BD27" i="66"/>
  <c r="BE21" i="66"/>
  <c r="BD21" i="66"/>
  <c r="BF48" i="66"/>
  <c r="BH48" i="66" s="1"/>
  <c r="BA51" i="55"/>
  <c r="AZ51" i="55"/>
  <c r="BA18" i="55"/>
  <c r="AZ18" i="55"/>
  <c r="BA45" i="55"/>
  <c r="AZ45" i="55"/>
  <c r="BA30" i="55"/>
  <c r="AZ30" i="55"/>
  <c r="AY48" i="55"/>
  <c r="G48" i="55" s="1"/>
  <c r="BB48" i="55"/>
  <c r="BD48" i="55" s="1"/>
  <c r="BB30" i="55"/>
  <c r="BD30" i="55" s="1"/>
  <c r="BB51" i="55"/>
  <c r="BD51" i="55" s="1"/>
  <c r="BB45" i="55"/>
  <c r="BD45" i="55" s="1"/>
  <c r="BA30" i="52"/>
  <c r="AZ30" i="52"/>
  <c r="BB27" i="52"/>
  <c r="BD27" i="52" s="1"/>
  <c r="BA24" i="52"/>
  <c r="AZ24" i="52"/>
  <c r="BA27" i="52"/>
  <c r="AZ27" i="52"/>
  <c r="BA36" i="52"/>
  <c r="AZ36" i="52"/>
  <c r="AY33" i="52"/>
  <c r="G33" i="52" s="1"/>
  <c r="BB33" i="52"/>
  <c r="BD33" i="52" s="1"/>
  <c r="BB30" i="52"/>
  <c r="BD30" i="52" s="1"/>
  <c r="BB21" i="51"/>
  <c r="BD21" i="51" s="1"/>
  <c r="AY24" i="51"/>
  <c r="G24" i="51" s="1"/>
  <c r="BB24" i="51"/>
  <c r="BD24" i="51" s="1"/>
  <c r="AY39" i="51"/>
  <c r="G39" i="51" s="1"/>
  <c r="BB39" i="51"/>
  <c r="BD39" i="51" s="1"/>
  <c r="AY33" i="51"/>
  <c r="G33" i="51" s="1"/>
  <c r="BB33" i="51"/>
  <c r="BD33" i="51" s="1"/>
  <c r="AZ45" i="51"/>
  <c r="BA45" i="51"/>
  <c r="BA30" i="51"/>
  <c r="AZ30" i="51"/>
  <c r="BA21" i="51"/>
  <c r="AZ21" i="51"/>
  <c r="BA33" i="48"/>
  <c r="AZ33" i="48"/>
  <c r="BA24" i="48"/>
  <c r="AZ24" i="48"/>
  <c r="BA27" i="48"/>
  <c r="AZ27" i="48"/>
  <c r="BA30" i="48"/>
  <c r="AZ30" i="48"/>
  <c r="BB27" i="48"/>
  <c r="BD27" i="48" s="1"/>
  <c r="BA18" i="45"/>
  <c r="AZ18" i="45"/>
  <c r="BA42" i="45"/>
  <c r="AZ42" i="45"/>
  <c r="BB42" i="45"/>
  <c r="BD42" i="45" s="1"/>
  <c r="AY51" i="45"/>
  <c r="G51" i="45" s="1"/>
  <c r="BB51" i="45"/>
  <c r="BD51" i="45" s="1"/>
  <c r="BA45" i="45"/>
  <c r="AZ45" i="45"/>
  <c r="BA33" i="45"/>
  <c r="AZ33" i="45"/>
  <c r="BB18" i="45"/>
  <c r="BD18" i="45" s="1"/>
  <c r="BA45" i="42"/>
  <c r="AZ45" i="42"/>
  <c r="BA30" i="42"/>
  <c r="AZ30" i="42"/>
  <c r="AY33" i="42"/>
  <c r="G33" i="42" s="1"/>
  <c r="BB33" i="42"/>
  <c r="BD33" i="42" s="1"/>
  <c r="BA18" i="42"/>
  <c r="AZ18" i="42"/>
  <c r="AY42" i="42"/>
  <c r="G42" i="42" s="1"/>
  <c r="BB42" i="42"/>
  <c r="BD42" i="42" s="1"/>
  <c r="BA21" i="42"/>
  <c r="AZ21" i="42"/>
  <c r="BB21" i="42"/>
  <c r="BD21" i="42" s="1"/>
  <c r="BB30" i="42"/>
  <c r="BD30" i="42" s="1"/>
  <c r="BA18" i="40"/>
  <c r="AZ18" i="40"/>
  <c r="AY27" i="40"/>
  <c r="G27" i="40" s="1"/>
  <c r="BB27" i="40"/>
  <c r="BD27" i="40" s="1"/>
  <c r="BA33" i="40"/>
  <c r="AZ33" i="40"/>
  <c r="BB18" i="40"/>
  <c r="BD18" i="40" s="1"/>
  <c r="BA48" i="40"/>
  <c r="AZ48" i="40"/>
  <c r="BB33" i="40"/>
  <c r="BD33" i="40" s="1"/>
  <c r="AY30" i="40"/>
  <c r="G30" i="40" s="1"/>
  <c r="BB30" i="40"/>
  <c r="BD30" i="40" s="1"/>
  <c r="AY24" i="40"/>
  <c r="G24" i="40" s="1"/>
  <c r="BB24" i="40"/>
  <c r="BD24" i="40" s="1"/>
  <c r="BA51" i="40"/>
  <c r="AZ51" i="40"/>
  <c r="BA39" i="40"/>
  <c r="AZ39" i="40"/>
  <c r="BA21" i="40"/>
  <c r="AZ21" i="40"/>
  <c r="BB51" i="40"/>
  <c r="BD51" i="40" s="1"/>
  <c r="BB39" i="23"/>
  <c r="BD39" i="23" s="1"/>
  <c r="BB51" i="23"/>
  <c r="BD51" i="23" s="1"/>
  <c r="BB27" i="23"/>
  <c r="BD27" i="23" s="1"/>
  <c r="BD45" i="22"/>
  <c r="BA51" i="22"/>
  <c r="AZ51" i="22"/>
  <c r="BB30" i="20"/>
  <c r="BD30" i="20" s="1"/>
  <c r="BB45" i="20"/>
  <c r="BD45" i="20" s="1"/>
  <c r="AR30" i="32"/>
  <c r="AS30" i="32" s="1"/>
  <c r="AV30" i="32" s="1"/>
  <c r="F30" i="32" s="1"/>
  <c r="I30" i="32"/>
  <c r="AR39" i="32"/>
  <c r="AS39" i="32" s="1"/>
  <c r="AV39" i="32" s="1"/>
  <c r="F39" i="32" s="1"/>
  <c r="AY39" i="32" s="1"/>
  <c r="G39" i="32" s="1"/>
  <c r="I39" i="32"/>
  <c r="BB27" i="32"/>
  <c r="BD27" i="32" s="1"/>
  <c r="BB36" i="31"/>
  <c r="BD36" i="31" s="1"/>
  <c r="BB27" i="31"/>
  <c r="BD27" i="31" s="1"/>
  <c r="BB45" i="31"/>
  <c r="BD45" i="31" s="1"/>
  <c r="AZ51" i="36"/>
  <c r="BB24" i="36"/>
  <c r="BD24" i="36" s="1"/>
  <c r="AR27" i="36"/>
  <c r="AS27" i="36" s="1"/>
  <c r="AV27" i="36" s="1"/>
  <c r="F27" i="36" s="1"/>
  <c r="I27" i="36"/>
  <c r="BB51" i="36"/>
  <c r="BD51" i="36" s="1"/>
  <c r="I39" i="36"/>
  <c r="AR39" i="36"/>
  <c r="AS39" i="36" s="1"/>
  <c r="AV39" i="36" s="1"/>
  <c r="F39" i="36" s="1"/>
  <c r="I18" i="36"/>
  <c r="AR18" i="36"/>
  <c r="AS18" i="36" s="1"/>
  <c r="AV18" i="36" s="1"/>
  <c r="F18" i="36" s="1"/>
  <c r="AY18" i="36" s="1"/>
  <c r="G18" i="36" s="1"/>
  <c r="AR39" i="35"/>
  <c r="AS39" i="35" s="1"/>
  <c r="AV39" i="35" s="1"/>
  <c r="F39" i="35" s="1"/>
  <c r="I39" i="35"/>
  <c r="I36" i="35"/>
  <c r="AR36" i="35"/>
  <c r="AS36" i="35" s="1"/>
  <c r="AV36" i="35" s="1"/>
  <c r="F36" i="35" s="1"/>
  <c r="AY36" i="35" s="1"/>
  <c r="G36" i="35" s="1"/>
  <c r="AR27" i="35"/>
  <c r="AS27" i="35" s="1"/>
  <c r="AV27" i="35" s="1"/>
  <c r="F27" i="35" s="1"/>
  <c r="I27" i="35"/>
  <c r="AR24" i="35"/>
  <c r="AS24" i="35" s="1"/>
  <c r="AV24" i="35" s="1"/>
  <c r="F24" i="35" s="1"/>
  <c r="I24" i="35"/>
  <c r="AR48" i="34"/>
  <c r="AS48" i="34" s="1"/>
  <c r="AV48" i="34" s="1"/>
  <c r="F48" i="34" s="1"/>
  <c r="AY48" i="34" s="1"/>
  <c r="G48" i="34" s="1"/>
  <c r="I48" i="34"/>
  <c r="I18" i="34"/>
  <c r="AR18" i="34"/>
  <c r="AS18" i="34" s="1"/>
  <c r="AV18" i="34" s="1"/>
  <c r="F18" i="34" s="1"/>
  <c r="AY18" i="34" s="1"/>
  <c r="G18" i="34" s="1"/>
  <c r="AR39" i="33"/>
  <c r="AS39" i="33" s="1"/>
  <c r="AV39" i="33" s="1"/>
  <c r="F39" i="33" s="1"/>
  <c r="I39" i="33"/>
  <c r="AR36" i="33"/>
  <c r="AS36" i="33" s="1"/>
  <c r="AV36" i="33" s="1"/>
  <c r="F36" i="33" s="1"/>
  <c r="AY36" i="33" s="1"/>
  <c r="G36" i="33" s="1"/>
  <c r="I36" i="33"/>
  <c r="AV42" i="37"/>
  <c r="AW42" i="37" s="1"/>
  <c r="AZ42" i="37" s="1"/>
  <c r="F42" i="37" s="1"/>
  <c r="I42" i="37"/>
  <c r="AV48" i="37"/>
  <c r="AW48" i="37" s="1"/>
  <c r="AZ48" i="37" s="1"/>
  <c r="F48" i="37" s="1"/>
  <c r="I48" i="37"/>
  <c r="I18" i="37"/>
  <c r="AV18" i="37"/>
  <c r="AW18" i="37" s="1"/>
  <c r="AZ18" i="37" s="1"/>
  <c r="F18" i="37" s="1"/>
  <c r="BA21" i="4"/>
  <c r="I39" i="1"/>
  <c r="BB42" i="1"/>
  <c r="AP18" i="1"/>
  <c r="J18" i="1" s="1"/>
  <c r="AQ18" i="1" s="1"/>
  <c r="AP27" i="4"/>
  <c r="J27" i="4" s="1"/>
  <c r="AQ27" i="4" s="1"/>
  <c r="AR36" i="18"/>
  <c r="AS36" i="18" s="1"/>
  <c r="AV36" i="18" s="1"/>
  <c r="F36" i="18" s="1"/>
  <c r="I36" i="18"/>
  <c r="BB45" i="18"/>
  <c r="BD45" i="18" s="1"/>
  <c r="I39" i="18"/>
  <c r="AR39" i="18"/>
  <c r="AS39" i="18" s="1"/>
  <c r="AV39" i="18" s="1"/>
  <c r="F39" i="18" s="1"/>
  <c r="AR18" i="18"/>
  <c r="AS18" i="18" s="1"/>
  <c r="AV18" i="18" s="1"/>
  <c r="F18" i="18" s="1"/>
  <c r="AY18" i="18" s="1"/>
  <c r="G18" i="18" s="1"/>
  <c r="I18" i="18"/>
  <c r="AR36" i="17"/>
  <c r="AS36" i="17" s="1"/>
  <c r="AV36" i="17" s="1"/>
  <c r="F36" i="17" s="1"/>
  <c r="AY36" i="17" s="1"/>
  <c r="G36" i="17" s="1"/>
  <c r="I36" i="17"/>
  <c r="I24" i="17"/>
  <c r="AR24" i="17"/>
  <c r="AS24" i="17" s="1"/>
  <c r="AV24" i="17" s="1"/>
  <c r="F24" i="17" s="1"/>
  <c r="AR42" i="17"/>
  <c r="AS42" i="17" s="1"/>
  <c r="AV42" i="17" s="1"/>
  <c r="F42" i="17" s="1"/>
  <c r="AY42" i="17" s="1"/>
  <c r="G42" i="17" s="1"/>
  <c r="I42" i="17"/>
  <c r="I30" i="17"/>
  <c r="AR30" i="17"/>
  <c r="AS30" i="17" s="1"/>
  <c r="AV30" i="17" s="1"/>
  <c r="F30" i="17" s="1"/>
  <c r="AR45" i="16"/>
  <c r="AS45" i="16" s="1"/>
  <c r="AV45" i="16" s="1"/>
  <c r="F45" i="16" s="1"/>
  <c r="AY45" i="16" s="1"/>
  <c r="G45" i="16" s="1"/>
  <c r="I45" i="16"/>
  <c r="AR21" i="16"/>
  <c r="AS21" i="16" s="1"/>
  <c r="AV21" i="16" s="1"/>
  <c r="F21" i="16" s="1"/>
  <c r="AY21" i="16" s="1"/>
  <c r="G21" i="16" s="1"/>
  <c r="I21" i="16"/>
  <c r="AR24" i="16"/>
  <c r="AS24" i="16" s="1"/>
  <c r="AV24" i="16" s="1"/>
  <c r="F24" i="16" s="1"/>
  <c r="AY24" i="16" s="1"/>
  <c r="G24" i="16" s="1"/>
  <c r="I24" i="16"/>
  <c r="I30" i="16"/>
  <c r="AR30" i="16"/>
  <c r="AS30" i="16" s="1"/>
  <c r="AV30" i="16" s="1"/>
  <c r="F30" i="16" s="1"/>
  <c r="I27" i="16"/>
  <c r="AR27" i="16"/>
  <c r="AS27" i="16" s="1"/>
  <c r="AV27" i="16" s="1"/>
  <c r="F27" i="16" s="1"/>
  <c r="AY27" i="16" s="1"/>
  <c r="G27" i="16" s="1"/>
  <c r="I18" i="16"/>
  <c r="AR18" i="16"/>
  <c r="AS18" i="16" s="1"/>
  <c r="AV18" i="16" s="1"/>
  <c r="F18" i="16" s="1"/>
  <c r="AY18" i="16" s="1"/>
  <c r="G18" i="16" s="1"/>
  <c r="AR24" i="15"/>
  <c r="AS24" i="15" s="1"/>
  <c r="AV24" i="15" s="1"/>
  <c r="F24" i="15" s="1"/>
  <c r="AY24" i="15" s="1"/>
  <c r="G24" i="15" s="1"/>
  <c r="I24" i="15"/>
  <c r="I45" i="15"/>
  <c r="AR45" i="15"/>
  <c r="AS45" i="15" s="1"/>
  <c r="AV45" i="15" s="1"/>
  <c r="F45" i="15" s="1"/>
  <c r="I48" i="15"/>
  <c r="AR48" i="15"/>
  <c r="AS48" i="15" s="1"/>
  <c r="AV48" i="15" s="1"/>
  <c r="F48" i="15" s="1"/>
  <c r="I33" i="15"/>
  <c r="AR33" i="15"/>
  <c r="AS33" i="15" s="1"/>
  <c r="AV33" i="15" s="1"/>
  <c r="F33" i="15" s="1"/>
  <c r="AY33" i="15" s="1"/>
  <c r="G33" i="15" s="1"/>
  <c r="I42" i="15"/>
  <c r="AR42" i="15"/>
  <c r="AS42" i="15" s="1"/>
  <c r="AV42" i="15" s="1"/>
  <c r="F42" i="15" s="1"/>
  <c r="AY42" i="15" s="1"/>
  <c r="G42" i="15" s="1"/>
  <c r="AR36" i="15"/>
  <c r="AS36" i="15" s="1"/>
  <c r="AV36" i="15" s="1"/>
  <c r="F36" i="15" s="1"/>
  <c r="I36" i="15"/>
  <c r="I21" i="15"/>
  <c r="AR21" i="15"/>
  <c r="AS21" i="15" s="1"/>
  <c r="AV21" i="15" s="1"/>
  <c r="F21" i="15" s="1"/>
  <c r="I30" i="15"/>
  <c r="AR30" i="15"/>
  <c r="AS30" i="15" s="1"/>
  <c r="AV30" i="15" s="1"/>
  <c r="F30" i="15" s="1"/>
  <c r="I42" i="14"/>
  <c r="AR42" i="14"/>
  <c r="AS42" i="14" s="1"/>
  <c r="AV42" i="14" s="1"/>
  <c r="F42" i="14" s="1"/>
  <c r="AY42" i="14" s="1"/>
  <c r="G42" i="14" s="1"/>
  <c r="AR36" i="14"/>
  <c r="AS36" i="14" s="1"/>
  <c r="AV36" i="14" s="1"/>
  <c r="F36" i="14" s="1"/>
  <c r="AY36" i="14" s="1"/>
  <c r="G36" i="14" s="1"/>
  <c r="I36" i="14"/>
  <c r="I30" i="14"/>
  <c r="AR30" i="14"/>
  <c r="AS30" i="14" s="1"/>
  <c r="AV30" i="14" s="1"/>
  <c r="F30" i="14" s="1"/>
  <c r="I24" i="14"/>
  <c r="AR24" i="14"/>
  <c r="AS24" i="14" s="1"/>
  <c r="AV24" i="14" s="1"/>
  <c r="F24" i="14" s="1"/>
  <c r="AR33" i="28"/>
  <c r="AS33" i="28" s="1"/>
  <c r="AV33" i="28" s="1"/>
  <c r="F33" i="28" s="1"/>
  <c r="AY33" i="28" s="1"/>
  <c r="G33" i="28" s="1"/>
  <c r="I33" i="28"/>
  <c r="BB24" i="28"/>
  <c r="BD24" i="28" s="1"/>
  <c r="AR45" i="28"/>
  <c r="AS45" i="28" s="1"/>
  <c r="AV45" i="28" s="1"/>
  <c r="F45" i="28" s="1"/>
  <c r="AY45" i="28" s="1"/>
  <c r="G45" i="28" s="1"/>
  <c r="I45" i="28"/>
  <c r="I36" i="28"/>
  <c r="AR36" i="28"/>
  <c r="AS36" i="28" s="1"/>
  <c r="AV36" i="28" s="1"/>
  <c r="F36" i="28" s="1"/>
  <c r="BB45" i="28"/>
  <c r="BD45" i="28" s="1"/>
  <c r="BB18" i="28"/>
  <c r="BD18" i="28" s="1"/>
  <c r="I24" i="30"/>
  <c r="AR24" i="30"/>
  <c r="AS24" i="30" s="1"/>
  <c r="AV24" i="30" s="1"/>
  <c r="F24" i="30" s="1"/>
  <c r="AY24" i="30" s="1"/>
  <c r="G24" i="30" s="1"/>
  <c r="AR27" i="30"/>
  <c r="AS27" i="30" s="1"/>
  <c r="AV27" i="30" s="1"/>
  <c r="F27" i="30" s="1"/>
  <c r="AY27" i="30" s="1"/>
  <c r="G27" i="30" s="1"/>
  <c r="AZ27" i="30" s="1"/>
  <c r="I33" i="30"/>
  <c r="AR33" i="30"/>
  <c r="AS33" i="30" s="1"/>
  <c r="AV33" i="30" s="1"/>
  <c r="F33" i="30" s="1"/>
  <c r="AY33" i="30" s="1"/>
  <c r="G33" i="30" s="1"/>
  <c r="AY48" i="30"/>
  <c r="G48" i="30" s="1"/>
  <c r="BB48" i="30"/>
  <c r="BD48" i="30" s="1"/>
  <c r="BB51" i="30"/>
  <c r="BD51" i="30" s="1"/>
  <c r="AR27" i="29"/>
  <c r="AS27" i="29" s="1"/>
  <c r="AV27" i="29" s="1"/>
  <c r="F27" i="29" s="1"/>
  <c r="AY27" i="29" s="1"/>
  <c r="G27" i="29" s="1"/>
  <c r="I27" i="29"/>
  <c r="AR48" i="29"/>
  <c r="AS48" i="29" s="1"/>
  <c r="AV48" i="29" s="1"/>
  <c r="F48" i="29" s="1"/>
  <c r="AY48" i="29" s="1"/>
  <c r="G48" i="29" s="1"/>
  <c r="I48" i="29"/>
  <c r="I51" i="29"/>
  <c r="AR51" i="29"/>
  <c r="AS51" i="29" s="1"/>
  <c r="AV51" i="29" s="1"/>
  <c r="F51" i="29" s="1"/>
  <c r="AY51" i="29" s="1"/>
  <c r="G51" i="29" s="1"/>
  <c r="AR21" i="29"/>
  <c r="AS21" i="29" s="1"/>
  <c r="AV21" i="29" s="1"/>
  <c r="F21" i="29" s="1"/>
  <c r="AY21" i="29" s="1"/>
  <c r="G21" i="29" s="1"/>
  <c r="I21" i="29"/>
  <c r="BB21" i="29"/>
  <c r="BD21" i="29" s="1"/>
  <c r="AR24" i="29"/>
  <c r="AS24" i="29" s="1"/>
  <c r="AV24" i="29" s="1"/>
  <c r="F24" i="29" s="1"/>
  <c r="AY24" i="29" s="1"/>
  <c r="G24" i="29" s="1"/>
  <c r="I24" i="29"/>
  <c r="I33" i="27"/>
  <c r="AR33" i="27"/>
  <c r="AS33" i="27" s="1"/>
  <c r="AV33" i="27" s="1"/>
  <c r="F33" i="27" s="1"/>
  <c r="AY33" i="27" s="1"/>
  <c r="G33" i="27" s="1"/>
  <c r="I42" i="27"/>
  <c r="AR42" i="27"/>
  <c r="AS42" i="27" s="1"/>
  <c r="AV42" i="27" s="1"/>
  <c r="F42" i="27" s="1"/>
  <c r="AY42" i="27" s="1"/>
  <c r="G42" i="27" s="1"/>
  <c r="I36" i="27"/>
  <c r="AR36" i="27"/>
  <c r="AS36" i="27" s="1"/>
  <c r="AV36" i="27" s="1"/>
  <c r="F36" i="27" s="1"/>
  <c r="AY36" i="27" s="1"/>
  <c r="G36" i="27" s="1"/>
  <c r="I51" i="27"/>
  <c r="AR51" i="27"/>
  <c r="AS51" i="27" s="1"/>
  <c r="AV51" i="27" s="1"/>
  <c r="F51" i="27" s="1"/>
  <c r="I21" i="27"/>
  <c r="AR21" i="27"/>
  <c r="AS21" i="27" s="1"/>
  <c r="AV21" i="27" s="1"/>
  <c r="F21" i="27" s="1"/>
  <c r="AY21" i="27" s="1"/>
  <c r="G21" i="27" s="1"/>
  <c r="AR24" i="27"/>
  <c r="AS24" i="27" s="1"/>
  <c r="AV24" i="27" s="1"/>
  <c r="F24" i="27" s="1"/>
  <c r="AY24" i="27" s="1"/>
  <c r="G24" i="27" s="1"/>
  <c r="I24" i="27"/>
  <c r="AR30" i="27"/>
  <c r="AS30" i="27" s="1"/>
  <c r="AV30" i="27" s="1"/>
  <c r="F30" i="27" s="1"/>
  <c r="I30" i="27"/>
  <c r="I27" i="27"/>
  <c r="AR27" i="27"/>
  <c r="AS27" i="27" s="1"/>
  <c r="AV27" i="27" s="1"/>
  <c r="F27" i="27" s="1"/>
  <c r="BB45" i="27"/>
  <c r="BD45" i="27" s="1"/>
  <c r="BB42" i="25"/>
  <c r="BD42" i="25" s="1"/>
  <c r="AR36" i="25"/>
  <c r="AS36" i="25" s="1"/>
  <c r="AV36" i="25" s="1"/>
  <c r="F36" i="25" s="1"/>
  <c r="AY36" i="25" s="1"/>
  <c r="G36" i="25" s="1"/>
  <c r="I36" i="25"/>
  <c r="BB27" i="26"/>
  <c r="BD27" i="26" s="1"/>
  <c r="I30" i="38"/>
  <c r="AV30" i="38"/>
  <c r="AW30" i="38" s="1"/>
  <c r="AZ30" i="38" s="1"/>
  <c r="F30" i="38" s="1"/>
  <c r="BC30" i="38" s="1"/>
  <c r="G30" i="38" s="1"/>
  <c r="BE27" i="38"/>
  <c r="BD27" i="38"/>
  <c r="I45" i="38"/>
  <c r="AV45" i="38"/>
  <c r="AW45" i="38" s="1"/>
  <c r="AZ45" i="38" s="1"/>
  <c r="F45" i="38" s="1"/>
  <c r="BC45" i="38" s="1"/>
  <c r="G45" i="38" s="1"/>
  <c r="I18" i="38"/>
  <c r="AV18" i="38"/>
  <c r="AW18" i="38" s="1"/>
  <c r="AZ18" i="38" s="1"/>
  <c r="F18" i="38" s="1"/>
  <c r="BC18" i="38" s="1"/>
  <c r="G18" i="38" s="1"/>
  <c r="BE51" i="38"/>
  <c r="BD51" i="38"/>
  <c r="I33" i="38"/>
  <c r="AV33" i="38"/>
  <c r="AW33" i="38" s="1"/>
  <c r="AZ33" i="38" s="1"/>
  <c r="F33" i="38" s="1"/>
  <c r="BC33" i="38" s="1"/>
  <c r="G33" i="38" s="1"/>
  <c r="BF51" i="38"/>
  <c r="BH51" i="38" s="1"/>
  <c r="BF27" i="38"/>
  <c r="BH27" i="38" s="1"/>
  <c r="BE21" i="38"/>
  <c r="BD21" i="38"/>
  <c r="BE39" i="38"/>
  <c r="BD39" i="38"/>
  <c r="BE36" i="38"/>
  <c r="BD36" i="38"/>
  <c r="BE42" i="38"/>
  <c r="BD42" i="38"/>
  <c r="I48" i="38"/>
  <c r="AV48" i="38"/>
  <c r="AW48" i="38" s="1"/>
  <c r="AZ48" i="38" s="1"/>
  <c r="F48" i="38" s="1"/>
  <c r="BF39" i="38"/>
  <c r="BH39" i="38" s="1"/>
  <c r="BE24" i="38"/>
  <c r="BD24" i="38"/>
  <c r="BF42" i="38"/>
  <c r="BH42" i="38" s="1"/>
  <c r="BF36" i="38"/>
  <c r="BH36" i="38" s="1"/>
  <c r="BA48" i="33"/>
  <c r="AZ48" i="33"/>
  <c r="BB48" i="33"/>
  <c r="BD48" i="33" s="1"/>
  <c r="BB24" i="32"/>
  <c r="BD24" i="32" s="1"/>
  <c r="BA36" i="32"/>
  <c r="AZ36" i="32"/>
  <c r="BA24" i="32"/>
  <c r="AZ24" i="32"/>
  <c r="BB36" i="32"/>
  <c r="BD36" i="32" s="1"/>
  <c r="BA27" i="32"/>
  <c r="AZ27" i="32"/>
  <c r="BA48" i="31"/>
  <c r="AZ48" i="31"/>
  <c r="BA51" i="31"/>
  <c r="AZ51" i="31"/>
  <c r="BB48" i="31"/>
  <c r="BD48" i="31" s="1"/>
  <c r="BB24" i="31"/>
  <c r="BD24" i="31" s="1"/>
  <c r="BA39" i="31"/>
  <c r="AZ39" i="31"/>
  <c r="BA21" i="31"/>
  <c r="AZ21" i="31"/>
  <c r="I33" i="31"/>
  <c r="AR33" i="31"/>
  <c r="AS33" i="31" s="1"/>
  <c r="AV33" i="31" s="1"/>
  <c r="F33" i="31" s="1"/>
  <c r="AY33" i="31" s="1"/>
  <c r="G33" i="31" s="1"/>
  <c r="BA24" i="31"/>
  <c r="AZ24" i="31"/>
  <c r="BB51" i="31"/>
  <c r="BD51" i="31" s="1"/>
  <c r="BA45" i="31"/>
  <c r="AZ45" i="31"/>
  <c r="I30" i="31"/>
  <c r="AR30" i="31"/>
  <c r="AS30" i="31" s="1"/>
  <c r="AV30" i="31" s="1"/>
  <c r="F30" i="31" s="1"/>
  <c r="AY30" i="31" s="1"/>
  <c r="G30" i="31" s="1"/>
  <c r="BA27" i="31"/>
  <c r="AZ27" i="31"/>
  <c r="I18" i="31"/>
  <c r="AR18" i="31"/>
  <c r="AS18" i="31" s="1"/>
  <c r="AV18" i="31" s="1"/>
  <c r="F18" i="31" s="1"/>
  <c r="AY18" i="31" s="1"/>
  <c r="G18" i="31" s="1"/>
  <c r="BA36" i="31"/>
  <c r="AZ36" i="31"/>
  <c r="I42" i="31"/>
  <c r="AR42" i="31"/>
  <c r="AS42" i="31" s="1"/>
  <c r="AV42" i="31" s="1"/>
  <c r="F42" i="31" s="1"/>
  <c r="BA18" i="28"/>
  <c r="AZ18" i="28"/>
  <c r="BA24" i="26"/>
  <c r="AZ24" i="26"/>
  <c r="BA18" i="26"/>
  <c r="AZ18" i="26"/>
  <c r="I21" i="26"/>
  <c r="AR21" i="26"/>
  <c r="AS21" i="26" s="1"/>
  <c r="AV21" i="26" s="1"/>
  <c r="F21" i="26" s="1"/>
  <c r="AY21" i="26" s="1"/>
  <c r="G21" i="26" s="1"/>
  <c r="I51" i="26"/>
  <c r="AR51" i="26"/>
  <c r="AS51" i="26" s="1"/>
  <c r="AV51" i="26" s="1"/>
  <c r="F51" i="26" s="1"/>
  <c r="AY51" i="26" s="1"/>
  <c r="G51" i="26" s="1"/>
  <c r="I45" i="26"/>
  <c r="AR45" i="26"/>
  <c r="AS45" i="26" s="1"/>
  <c r="AV45" i="26" s="1"/>
  <c r="F45" i="26" s="1"/>
  <c r="AY45" i="26" s="1"/>
  <c r="G45" i="26" s="1"/>
  <c r="I42" i="26"/>
  <c r="AR42" i="26"/>
  <c r="AS42" i="26" s="1"/>
  <c r="AV42" i="26" s="1"/>
  <c r="F42" i="26" s="1"/>
  <c r="AY42" i="26" s="1"/>
  <c r="G42" i="26" s="1"/>
  <c r="BB24" i="26"/>
  <c r="BD24" i="26" s="1"/>
  <c r="BB18" i="26"/>
  <c r="BD18" i="26" s="1"/>
  <c r="BA39" i="26"/>
  <c r="AZ39" i="26"/>
  <c r="BA33" i="26"/>
  <c r="AZ33" i="26"/>
  <c r="BA27" i="26"/>
  <c r="AZ27" i="26"/>
  <c r="I36" i="26"/>
  <c r="AR36" i="26"/>
  <c r="AS36" i="26" s="1"/>
  <c r="AV36" i="26" s="1"/>
  <c r="F36" i="26" s="1"/>
  <c r="AY36" i="26" s="1"/>
  <c r="G36" i="26" s="1"/>
  <c r="I48" i="26"/>
  <c r="AR48" i="26"/>
  <c r="AS48" i="26" s="1"/>
  <c r="AV48" i="26" s="1"/>
  <c r="F48" i="26" s="1"/>
  <c r="I30" i="26"/>
  <c r="AR30" i="26"/>
  <c r="AS30" i="26" s="1"/>
  <c r="AV30" i="26" s="1"/>
  <c r="F30" i="26" s="1"/>
  <c r="AY30" i="26" s="1"/>
  <c r="G30" i="26" s="1"/>
  <c r="BB33" i="26"/>
  <c r="BD33" i="26" s="1"/>
  <c r="BB27" i="25"/>
  <c r="BD27" i="25" s="1"/>
  <c r="BA27" i="25"/>
  <c r="AZ27" i="25"/>
  <c r="I36" i="23"/>
  <c r="AR36" i="23"/>
  <c r="AS36" i="23" s="1"/>
  <c r="AV36" i="23" s="1"/>
  <c r="F36" i="23" s="1"/>
  <c r="AY36" i="23" s="1"/>
  <c r="G36" i="23" s="1"/>
  <c r="I30" i="23"/>
  <c r="AR30" i="23"/>
  <c r="AS30" i="23" s="1"/>
  <c r="AV30" i="23" s="1"/>
  <c r="F30" i="23" s="1"/>
  <c r="AY30" i="23" s="1"/>
  <c r="G30" i="23" s="1"/>
  <c r="I24" i="23"/>
  <c r="AR24" i="23"/>
  <c r="AS24" i="23" s="1"/>
  <c r="AV24" i="23" s="1"/>
  <c r="F24" i="23" s="1"/>
  <c r="AY24" i="23" s="1"/>
  <c r="G24" i="23" s="1"/>
  <c r="I42" i="23"/>
  <c r="AR42" i="23"/>
  <c r="AS42" i="23" s="1"/>
  <c r="AV42" i="23" s="1"/>
  <c r="F42" i="23" s="1"/>
  <c r="AY42" i="23" s="1"/>
  <c r="G42" i="23" s="1"/>
  <c r="BA51" i="23"/>
  <c r="AZ51" i="23"/>
  <c r="I33" i="23"/>
  <c r="AR33" i="23"/>
  <c r="AS33" i="23" s="1"/>
  <c r="AV33" i="23" s="1"/>
  <c r="F33" i="23" s="1"/>
  <c r="AY33" i="23" s="1"/>
  <c r="G33" i="23" s="1"/>
  <c r="BA39" i="23"/>
  <c r="AZ39" i="23"/>
  <c r="I21" i="23"/>
  <c r="AR21" i="23"/>
  <c r="AS21" i="23" s="1"/>
  <c r="AV21" i="23" s="1"/>
  <c r="F21" i="23" s="1"/>
  <c r="AY21" i="23" s="1"/>
  <c r="G21" i="23" s="1"/>
  <c r="BA48" i="23"/>
  <c r="AZ48" i="23"/>
  <c r="BA27" i="23"/>
  <c r="AZ27" i="23"/>
  <c r="I18" i="23"/>
  <c r="AR18" i="23"/>
  <c r="AS18" i="23" s="1"/>
  <c r="AV18" i="23" s="1"/>
  <c r="F18" i="23" s="1"/>
  <c r="I45" i="23"/>
  <c r="AR45" i="23"/>
  <c r="AS45" i="23" s="1"/>
  <c r="AV45" i="23" s="1"/>
  <c r="F45" i="23" s="1"/>
  <c r="AZ21" i="22"/>
  <c r="BA21" i="22"/>
  <c r="AZ24" i="22"/>
  <c r="BA24" i="22"/>
  <c r="BB33" i="22"/>
  <c r="BD33" i="22" s="1"/>
  <c r="BB27" i="22"/>
  <c r="BD27" i="22" s="1"/>
  <c r="AZ33" i="22"/>
  <c r="BA33" i="22"/>
  <c r="AZ27" i="22"/>
  <c r="BA27" i="22"/>
  <c r="AZ39" i="22"/>
  <c r="BA39" i="22"/>
  <c r="BB24" i="22"/>
  <c r="BD24" i="22" s="1"/>
  <c r="AZ45" i="22"/>
  <c r="BA45" i="22"/>
  <c r="BA27" i="20"/>
  <c r="AZ27" i="20"/>
  <c r="BB18" i="20"/>
  <c r="BD18" i="20" s="1"/>
  <c r="BB27" i="20"/>
  <c r="BD27" i="20" s="1"/>
  <c r="I21" i="20"/>
  <c r="AR21" i="20"/>
  <c r="AS21" i="20" s="1"/>
  <c r="AV21" i="20" s="1"/>
  <c r="F21" i="20" s="1"/>
  <c r="BB33" i="20"/>
  <c r="BD33" i="20" s="1"/>
  <c r="I24" i="20"/>
  <c r="AR24" i="20"/>
  <c r="AS24" i="20" s="1"/>
  <c r="AV24" i="20" s="1"/>
  <c r="F24" i="20" s="1"/>
  <c r="AY24" i="20" s="1"/>
  <c r="G24" i="20" s="1"/>
  <c r="I51" i="20"/>
  <c r="AR51" i="20"/>
  <c r="AS51" i="20" s="1"/>
  <c r="AV51" i="20" s="1"/>
  <c r="F51" i="20" s="1"/>
  <c r="AY51" i="20" s="1"/>
  <c r="G51" i="20" s="1"/>
  <c r="BA33" i="20"/>
  <c r="AZ33" i="20"/>
  <c r="I36" i="20"/>
  <c r="AR36" i="20"/>
  <c r="AS36" i="20" s="1"/>
  <c r="AV36" i="20" s="1"/>
  <c r="F36" i="20" s="1"/>
  <c r="BA18" i="20"/>
  <c r="AZ18" i="20"/>
  <c r="I42" i="20"/>
  <c r="AR42" i="20"/>
  <c r="AS42" i="20" s="1"/>
  <c r="AV42" i="20" s="1"/>
  <c r="F42" i="20" s="1"/>
  <c r="AY42" i="20" s="1"/>
  <c r="G42" i="20" s="1"/>
  <c r="BA30" i="20"/>
  <c r="AZ30" i="20"/>
  <c r="BA45" i="20"/>
  <c r="AZ45" i="20"/>
  <c r="I39" i="20"/>
  <c r="AR39" i="20"/>
  <c r="AS39" i="20" s="1"/>
  <c r="AV39" i="20" s="1"/>
  <c r="F39" i="20" s="1"/>
  <c r="AY39" i="20" s="1"/>
  <c r="G39" i="20" s="1"/>
  <c r="I48" i="20"/>
  <c r="AR48" i="20"/>
  <c r="AS48" i="20" s="1"/>
  <c r="AV48" i="20" s="1"/>
  <c r="F48" i="20" s="1"/>
  <c r="AY48" i="20" s="1"/>
  <c r="G48" i="20" s="1"/>
  <c r="I30" i="19"/>
  <c r="AR30" i="19"/>
  <c r="AS30" i="19" s="1"/>
  <c r="AV30" i="19" s="1"/>
  <c r="F30" i="19" s="1"/>
  <c r="AY30" i="19" s="1"/>
  <c r="G30" i="19" s="1"/>
  <c r="BA51" i="19"/>
  <c r="AZ51" i="19"/>
  <c r="I39" i="19"/>
  <c r="AR39" i="19"/>
  <c r="AS39" i="19" s="1"/>
  <c r="AV39" i="19" s="1"/>
  <c r="F39" i="19" s="1"/>
  <c r="AY39" i="19" s="1"/>
  <c r="G39" i="19" s="1"/>
  <c r="BA21" i="19"/>
  <c r="AZ21" i="19"/>
  <c r="I33" i="19"/>
  <c r="AR33" i="19"/>
  <c r="AS33" i="19" s="1"/>
  <c r="AV33" i="19" s="1"/>
  <c r="F33" i="19" s="1"/>
  <c r="AY33" i="19" s="1"/>
  <c r="G33" i="19" s="1"/>
  <c r="BB45" i="19"/>
  <c r="BD45" i="19" s="1"/>
  <c r="BB21" i="19"/>
  <c r="BD21" i="19" s="1"/>
  <c r="BA45" i="19"/>
  <c r="AZ45" i="19"/>
  <c r="BA36" i="19"/>
  <c r="AZ36" i="19"/>
  <c r="BA27" i="19"/>
  <c r="AZ27" i="19"/>
  <c r="I24" i="19"/>
  <c r="AR24" i="19"/>
  <c r="AS24" i="19" s="1"/>
  <c r="AV24" i="19" s="1"/>
  <c r="F24" i="19" s="1"/>
  <c r="AY24" i="19" s="1"/>
  <c r="G24" i="19" s="1"/>
  <c r="I18" i="19"/>
  <c r="AR18" i="19"/>
  <c r="AS18" i="19" s="1"/>
  <c r="AV18" i="19" s="1"/>
  <c r="F18" i="19" s="1"/>
  <c r="AY18" i="19" s="1"/>
  <c r="G18" i="19" s="1"/>
  <c r="I48" i="19"/>
  <c r="AR48" i="19"/>
  <c r="AS48" i="19" s="1"/>
  <c r="AV48" i="19" s="1"/>
  <c r="F48" i="19" s="1"/>
  <c r="AY48" i="19" s="1"/>
  <c r="G48" i="19" s="1"/>
  <c r="BB51" i="19"/>
  <c r="BD51" i="19" s="1"/>
  <c r="I42" i="19"/>
  <c r="AR42" i="19"/>
  <c r="AS42" i="19" s="1"/>
  <c r="AV42" i="19" s="1"/>
  <c r="F42" i="19" s="1"/>
  <c r="AY42" i="19" s="1"/>
  <c r="G42" i="19" s="1"/>
  <c r="BA45" i="18"/>
  <c r="AZ45" i="18"/>
  <c r="BA48" i="16"/>
  <c r="AZ48" i="16"/>
  <c r="BB48" i="16"/>
  <c r="BD48" i="16" s="1"/>
  <c r="AT33" i="10"/>
  <c r="J33" i="10" s="1"/>
  <c r="AU33" i="10" s="1"/>
  <c r="AT27" i="8"/>
  <c r="J27" i="8" s="1"/>
  <c r="AU27" i="8" s="1"/>
  <c r="AV21" i="8"/>
  <c r="AW21" i="8" s="1"/>
  <c r="AZ21" i="8" s="1"/>
  <c r="F21" i="8" s="1"/>
  <c r="BC21" i="8" s="1"/>
  <c r="G21" i="8" s="1"/>
  <c r="BD21" i="8" s="1"/>
  <c r="AV30" i="8"/>
  <c r="AW30" i="8" s="1"/>
  <c r="AZ30" i="8" s="1"/>
  <c r="F30" i="8" s="1"/>
  <c r="BC30" i="8" s="1"/>
  <c r="G30" i="8" s="1"/>
  <c r="BE30" i="8" s="1"/>
  <c r="I39" i="10"/>
  <c r="BF21" i="11"/>
  <c r="BH21" i="11" s="1"/>
  <c r="AT42" i="10"/>
  <c r="J42" i="10" s="1"/>
  <c r="AU42" i="10" s="1"/>
  <c r="AT51" i="11"/>
  <c r="J51" i="11" s="1"/>
  <c r="AU51" i="11" s="1"/>
  <c r="AT36" i="8"/>
  <c r="J36" i="8" s="1"/>
  <c r="AU36" i="8" s="1"/>
  <c r="BB39" i="1"/>
  <c r="BD30" i="2"/>
  <c r="BB21" i="4"/>
  <c r="BD21" i="4" s="1"/>
  <c r="AR48" i="6"/>
  <c r="AS48" i="6" s="1"/>
  <c r="AV48" i="6" s="1"/>
  <c r="F48" i="6" s="1"/>
  <c r="AY48" i="6" s="1"/>
  <c r="G48" i="6" s="1"/>
  <c r="BD39" i="10"/>
  <c r="I21" i="11"/>
  <c r="BD21" i="11"/>
  <c r="AV18" i="12"/>
  <c r="AW18" i="12" s="1"/>
  <c r="AZ18" i="12" s="1"/>
  <c r="F18" i="12" s="1"/>
  <c r="BC18" i="12" s="1"/>
  <c r="G18" i="12" s="1"/>
  <c r="AV51" i="12"/>
  <c r="AW51" i="12" s="1"/>
  <c r="AZ51" i="12" s="1"/>
  <c r="F51" i="12" s="1"/>
  <c r="BC51" i="12" s="1"/>
  <c r="G51" i="12" s="1"/>
  <c r="BE51" i="12" s="1"/>
  <c r="AP27" i="2"/>
  <c r="J27" i="2" s="1"/>
  <c r="AQ27" i="2" s="1"/>
  <c r="I27" i="2" s="1"/>
  <c r="AP33" i="1"/>
  <c r="J33" i="1" s="1"/>
  <c r="AQ33" i="1" s="1"/>
  <c r="BD42" i="1"/>
  <c r="I21" i="4"/>
  <c r="AV30" i="10"/>
  <c r="AW30" i="10" s="1"/>
  <c r="AZ30" i="10" s="1"/>
  <c r="F30" i="10" s="1"/>
  <c r="BC30" i="10" s="1"/>
  <c r="G30" i="10" s="1"/>
  <c r="BD30" i="10" s="1"/>
  <c r="BF27" i="12"/>
  <c r="BH27" i="12" s="1"/>
  <c r="G24" i="12"/>
  <c r="AT45" i="8"/>
  <c r="J45" i="8" s="1"/>
  <c r="AU45" i="8" s="1"/>
  <c r="AP21" i="1"/>
  <c r="J21" i="1" s="1"/>
  <c r="AQ21" i="1" s="1"/>
  <c r="AP39" i="6"/>
  <c r="J39" i="6" s="1"/>
  <c r="AQ39" i="6" s="1"/>
  <c r="AR39" i="6" s="1"/>
  <c r="AS39" i="6" s="1"/>
  <c r="AV39" i="6" s="1"/>
  <c r="F39" i="6" s="1"/>
  <c r="AY39" i="6" s="1"/>
  <c r="G39" i="6" s="1"/>
  <c r="AZ39" i="6" s="1"/>
  <c r="AP24" i="6"/>
  <c r="J24" i="6" s="1"/>
  <c r="AQ24" i="6" s="1"/>
  <c r="AR18" i="7"/>
  <c r="AS18" i="7" s="1"/>
  <c r="AV18" i="7" s="1"/>
  <c r="F18" i="7" s="1"/>
  <c r="AY18" i="7" s="1"/>
  <c r="G18" i="7" s="1"/>
  <c r="AP24" i="7"/>
  <c r="J24" i="7" s="1"/>
  <c r="AQ24" i="7" s="1"/>
  <c r="BC30" i="12"/>
  <c r="G30" i="12" s="1"/>
  <c r="BF30" i="12"/>
  <c r="BH30" i="12" s="1"/>
  <c r="I21" i="12"/>
  <c r="I30" i="12"/>
  <c r="BD45" i="12"/>
  <c r="BF24" i="12"/>
  <c r="BH24" i="12" s="1"/>
  <c r="BH39" i="12"/>
  <c r="BF45" i="12"/>
  <c r="BH45" i="12" s="1"/>
  <c r="I42" i="12"/>
  <c r="I24" i="12"/>
  <c r="I45" i="12"/>
  <c r="BF30" i="10"/>
  <c r="BH30" i="10" s="1"/>
  <c r="AV51" i="10"/>
  <c r="AW51" i="10" s="1"/>
  <c r="AZ51" i="10" s="1"/>
  <c r="F51" i="10" s="1"/>
  <c r="BC51" i="10" s="1"/>
  <c r="G51" i="10" s="1"/>
  <c r="BD51" i="10" s="1"/>
  <c r="BF27" i="10"/>
  <c r="BH27" i="10" s="1"/>
  <c r="AT42" i="8"/>
  <c r="J42" i="8" s="1"/>
  <c r="AU42" i="8" s="1"/>
  <c r="AT33" i="8"/>
  <c r="J33" i="8" s="1"/>
  <c r="AU33" i="8" s="1"/>
  <c r="I39" i="6"/>
  <c r="BB30" i="6"/>
  <c r="BD30" i="6" s="1"/>
  <c r="AP51" i="6"/>
  <c r="J51" i="6" s="1"/>
  <c r="AQ51" i="6" s="1"/>
  <c r="AP27" i="6"/>
  <c r="J27" i="6" s="1"/>
  <c r="AQ27" i="6" s="1"/>
  <c r="AP18" i="6"/>
  <c r="J18" i="6" s="1"/>
  <c r="AQ18" i="6" s="1"/>
  <c r="I24" i="2"/>
  <c r="AR36" i="2"/>
  <c r="AS36" i="2" s="1"/>
  <c r="AV36" i="2" s="1"/>
  <c r="F36" i="2" s="1"/>
  <c r="AY36" i="2" s="1"/>
  <c r="G36" i="2" s="1"/>
  <c r="I48" i="2"/>
  <c r="AP39" i="2"/>
  <c r="J39" i="2" s="1"/>
  <c r="AQ39" i="2" s="1"/>
  <c r="AP21" i="2"/>
  <c r="J21" i="2" s="1"/>
  <c r="AQ21" i="2" s="1"/>
  <c r="AP45" i="2"/>
  <c r="J45" i="2" s="1"/>
  <c r="AQ45" i="2" s="1"/>
  <c r="H30" i="1"/>
  <c r="AP30" i="1"/>
  <c r="J30" i="1" s="1"/>
  <c r="AQ30" i="1" s="1"/>
  <c r="H36" i="1"/>
  <c r="AP36" i="1"/>
  <c r="J36" i="1" s="1"/>
  <c r="AQ36" i="1" s="1"/>
  <c r="BB48" i="1"/>
  <c r="BD48" i="1" s="1"/>
  <c r="H45" i="13"/>
  <c r="I39" i="13"/>
  <c r="AV39" i="13"/>
  <c r="AW39" i="13" s="1"/>
  <c r="AZ39" i="13" s="1"/>
  <c r="F39" i="13" s="1"/>
  <c r="BC39" i="13" s="1"/>
  <c r="G39" i="13" s="1"/>
  <c r="I42" i="13"/>
  <c r="AV42" i="13"/>
  <c r="AW42" i="13" s="1"/>
  <c r="AZ42" i="13" s="1"/>
  <c r="F42" i="13" s="1"/>
  <c r="BC42" i="13" s="1"/>
  <c r="G42" i="13" s="1"/>
  <c r="H21" i="13"/>
  <c r="H33" i="13"/>
  <c r="AT21" i="13"/>
  <c r="J21" i="13" s="1"/>
  <c r="AU21" i="13" s="1"/>
  <c r="H36" i="13"/>
  <c r="H48" i="13"/>
  <c r="H27" i="13"/>
  <c r="H39" i="13"/>
  <c r="H51" i="13"/>
  <c r="AT27" i="13"/>
  <c r="J27" i="13" s="1"/>
  <c r="AU27" i="13" s="1"/>
  <c r="AT33" i="13"/>
  <c r="J33" i="13" s="1"/>
  <c r="AU33" i="13" s="1"/>
  <c r="AT45" i="13"/>
  <c r="J45" i="13" s="1"/>
  <c r="AU45" i="13" s="1"/>
  <c r="I51" i="13"/>
  <c r="AV51" i="13"/>
  <c r="AW51" i="13" s="1"/>
  <c r="AZ51" i="13" s="1"/>
  <c r="F51" i="13" s="1"/>
  <c r="BC51" i="13" s="1"/>
  <c r="G51" i="13" s="1"/>
  <c r="H24" i="13"/>
  <c r="AT24" i="13"/>
  <c r="J24" i="13" s="1"/>
  <c r="AU24" i="13" s="1"/>
  <c r="H18" i="13"/>
  <c r="H30" i="13"/>
  <c r="H42" i="13"/>
  <c r="AT18" i="13"/>
  <c r="J18" i="13" s="1"/>
  <c r="AU18" i="13" s="1"/>
  <c r="AT30" i="13"/>
  <c r="J30" i="13" s="1"/>
  <c r="AU30" i="13" s="1"/>
  <c r="AT36" i="13"/>
  <c r="J36" i="13" s="1"/>
  <c r="AU36" i="13" s="1"/>
  <c r="AT48" i="13"/>
  <c r="J48" i="13" s="1"/>
  <c r="AU48" i="13" s="1"/>
  <c r="BE30" i="12"/>
  <c r="BD30" i="12"/>
  <c r="BE18" i="12"/>
  <c r="BD18" i="12"/>
  <c r="BE42" i="12"/>
  <c r="BD42" i="12"/>
  <c r="BF18" i="12"/>
  <c r="BH18" i="12" s="1"/>
  <c r="BF42" i="12"/>
  <c r="BH42" i="12" s="1"/>
  <c r="BE27" i="11"/>
  <c r="BD27" i="11"/>
  <c r="I45" i="11"/>
  <c r="AV45" i="11"/>
  <c r="AW45" i="11" s="1"/>
  <c r="AZ45" i="11" s="1"/>
  <c r="F45" i="11" s="1"/>
  <c r="BC45" i="11" s="1"/>
  <c r="G45" i="11" s="1"/>
  <c r="BE24" i="11"/>
  <c r="BD24" i="11"/>
  <c r="BF24" i="11"/>
  <c r="BH24" i="11" s="1"/>
  <c r="H18" i="11"/>
  <c r="BE39" i="11"/>
  <c r="BD39" i="11"/>
  <c r="BF27" i="11"/>
  <c r="BH27" i="11" s="1"/>
  <c r="AT18" i="11"/>
  <c r="J18" i="11" s="1"/>
  <c r="AU18" i="11" s="1"/>
  <c r="BF39" i="11"/>
  <c r="BH39" i="11" s="1"/>
  <c r="BE45" i="10"/>
  <c r="BD45" i="10"/>
  <c r="I48" i="10"/>
  <c r="AV48" i="10"/>
  <c r="AW48" i="10" s="1"/>
  <c r="AZ48" i="10" s="1"/>
  <c r="F48" i="10" s="1"/>
  <c r="BC48" i="10" s="1"/>
  <c r="G48" i="10" s="1"/>
  <c r="BF45" i="10"/>
  <c r="BH45" i="10" s="1"/>
  <c r="BE18" i="10"/>
  <c r="BD18" i="10"/>
  <c r="BE30" i="10"/>
  <c r="BF18" i="10"/>
  <c r="BH18" i="10" s="1"/>
  <c r="I24" i="9"/>
  <c r="AV24" i="9"/>
  <c r="AW24" i="9" s="1"/>
  <c r="AZ24" i="9" s="1"/>
  <c r="F24" i="9" s="1"/>
  <c r="BC24" i="9" s="1"/>
  <c r="G24" i="9" s="1"/>
  <c r="I51" i="9"/>
  <c r="AV51" i="9"/>
  <c r="AW51" i="9" s="1"/>
  <c r="AZ51" i="9" s="1"/>
  <c r="F51" i="9" s="1"/>
  <c r="BC51" i="9" s="1"/>
  <c r="G51" i="9" s="1"/>
  <c r="H48" i="9"/>
  <c r="I27" i="9"/>
  <c r="AV27" i="9"/>
  <c r="AW27" i="9" s="1"/>
  <c r="AZ27" i="9" s="1"/>
  <c r="F27" i="9" s="1"/>
  <c r="BC27" i="9" s="1"/>
  <c r="G27" i="9" s="1"/>
  <c r="AT48" i="9"/>
  <c r="J48" i="9" s="1"/>
  <c r="AU48" i="9" s="1"/>
  <c r="H27" i="9"/>
  <c r="I42" i="9"/>
  <c r="AV42" i="9"/>
  <c r="AW42" i="9" s="1"/>
  <c r="AZ42" i="9" s="1"/>
  <c r="F42" i="9" s="1"/>
  <c r="BC42" i="9" s="1"/>
  <c r="G42" i="9" s="1"/>
  <c r="H36" i="9"/>
  <c r="I45" i="9"/>
  <c r="AV45" i="9"/>
  <c r="AW45" i="9" s="1"/>
  <c r="AZ45" i="9" s="1"/>
  <c r="F45" i="9" s="1"/>
  <c r="BC45" i="9" s="1"/>
  <c r="G45" i="9" s="1"/>
  <c r="H51" i="9"/>
  <c r="H18" i="9"/>
  <c r="H30" i="9"/>
  <c r="H42" i="9"/>
  <c r="AT36" i="9"/>
  <c r="J36" i="9" s="1"/>
  <c r="AU36" i="9" s="1"/>
  <c r="AT30" i="9"/>
  <c r="J30" i="9" s="1"/>
  <c r="AU30" i="9" s="1"/>
  <c r="H24" i="9"/>
  <c r="I21" i="9"/>
  <c r="AV21" i="9"/>
  <c r="AW21" i="9" s="1"/>
  <c r="AZ21" i="9" s="1"/>
  <c r="F21" i="9" s="1"/>
  <c r="BC21" i="9" s="1"/>
  <c r="G21" i="9" s="1"/>
  <c r="H39" i="9"/>
  <c r="H21" i="9"/>
  <c r="H33" i="9"/>
  <c r="H45" i="9"/>
  <c r="AT39" i="9"/>
  <c r="J39" i="9" s="1"/>
  <c r="AU39" i="9" s="1"/>
  <c r="AT18" i="9"/>
  <c r="J18" i="9" s="1"/>
  <c r="AU18" i="9" s="1"/>
  <c r="AT33" i="9"/>
  <c r="J33" i="9" s="1"/>
  <c r="AU33" i="9" s="1"/>
  <c r="I27" i="8"/>
  <c r="AV27" i="8"/>
  <c r="AW27" i="8" s="1"/>
  <c r="AZ27" i="8" s="1"/>
  <c r="F27" i="8" s="1"/>
  <c r="BC27" i="8" s="1"/>
  <c r="G27" i="8" s="1"/>
  <c r="BE21" i="8"/>
  <c r="I39" i="8"/>
  <c r="AV39" i="8"/>
  <c r="AW39" i="8" s="1"/>
  <c r="AZ39" i="8" s="1"/>
  <c r="F39" i="8" s="1"/>
  <c r="BC39" i="8" s="1"/>
  <c r="G39" i="8" s="1"/>
  <c r="I48" i="8"/>
  <c r="AV48" i="8"/>
  <c r="AW48" i="8" s="1"/>
  <c r="AZ48" i="8" s="1"/>
  <c r="F48" i="8" s="1"/>
  <c r="BC48" i="8" s="1"/>
  <c r="G48" i="8" s="1"/>
  <c r="BE18" i="8"/>
  <c r="BD18" i="8"/>
  <c r="BE24" i="8"/>
  <c r="BD24" i="8"/>
  <c r="BF24" i="8"/>
  <c r="BH24" i="8" s="1"/>
  <c r="BF18" i="8"/>
  <c r="BH18" i="8" s="1"/>
  <c r="I48" i="7"/>
  <c r="AR48" i="7"/>
  <c r="AS48" i="7" s="1"/>
  <c r="AV48" i="7" s="1"/>
  <c r="F48" i="7" s="1"/>
  <c r="AY48" i="7" s="1"/>
  <c r="G48" i="7" s="1"/>
  <c r="H45" i="7"/>
  <c r="I39" i="7"/>
  <c r="AR39" i="7"/>
  <c r="AS39" i="7" s="1"/>
  <c r="AV39" i="7" s="1"/>
  <c r="F39" i="7" s="1"/>
  <c r="AY39" i="7" s="1"/>
  <c r="G39" i="7" s="1"/>
  <c r="I51" i="7"/>
  <c r="AR51" i="7"/>
  <c r="AS51" i="7" s="1"/>
  <c r="AV51" i="7" s="1"/>
  <c r="F51" i="7" s="1"/>
  <c r="AY51" i="7" s="1"/>
  <c r="G51" i="7" s="1"/>
  <c r="I42" i="7"/>
  <c r="AR42" i="7"/>
  <c r="AS42" i="7" s="1"/>
  <c r="AV42" i="7" s="1"/>
  <c r="F42" i="7" s="1"/>
  <c r="AY42" i="7" s="1"/>
  <c r="G42" i="7" s="1"/>
  <c r="AP45" i="7"/>
  <c r="J45" i="7" s="1"/>
  <c r="AQ45" i="7" s="1"/>
  <c r="I36" i="7"/>
  <c r="AR36" i="7"/>
  <c r="AS36" i="7" s="1"/>
  <c r="AV36" i="7" s="1"/>
  <c r="F36" i="7" s="1"/>
  <c r="AY36" i="7" s="1"/>
  <c r="G36" i="7" s="1"/>
  <c r="H36" i="7"/>
  <c r="H27" i="7"/>
  <c r="H39" i="7"/>
  <c r="H51" i="7"/>
  <c r="AP27" i="7"/>
  <c r="J27" i="7" s="1"/>
  <c r="AQ27" i="7" s="1"/>
  <c r="H33" i="7"/>
  <c r="H48" i="7"/>
  <c r="H30" i="7"/>
  <c r="H42" i="7"/>
  <c r="BA18" i="7"/>
  <c r="AZ18" i="7"/>
  <c r="AP30" i="7"/>
  <c r="J30" i="7" s="1"/>
  <c r="AQ30" i="7" s="1"/>
  <c r="BB18" i="7"/>
  <c r="BD18" i="7" s="1"/>
  <c r="AP33" i="7"/>
  <c r="J33" i="7" s="1"/>
  <c r="AQ33" i="7" s="1"/>
  <c r="BA39" i="6"/>
  <c r="BB36" i="6"/>
  <c r="BD36" i="6" s="1"/>
  <c r="BB48" i="6"/>
  <c r="BD48" i="6" s="1"/>
  <c r="BB39" i="6"/>
  <c r="BD39" i="6" s="1"/>
  <c r="BA45" i="6"/>
  <c r="AZ45" i="6"/>
  <c r="BA30" i="6"/>
  <c r="AZ30" i="6"/>
  <c r="BA36" i="6"/>
  <c r="AZ36" i="6"/>
  <c r="BA48" i="6"/>
  <c r="AZ48" i="6"/>
  <c r="BB45" i="6"/>
  <c r="BD45" i="6" s="1"/>
  <c r="I33" i="5"/>
  <c r="AR33" i="5"/>
  <c r="AS33" i="5" s="1"/>
  <c r="AV33" i="5" s="1"/>
  <c r="F33" i="5" s="1"/>
  <c r="AY33" i="5" s="1"/>
  <c r="G33" i="5" s="1"/>
  <c r="H24" i="5"/>
  <c r="H36" i="5"/>
  <c r="H48" i="5"/>
  <c r="I18" i="5"/>
  <c r="AR18" i="5"/>
  <c r="AS18" i="5" s="1"/>
  <c r="AV18" i="5" s="1"/>
  <c r="F18" i="5" s="1"/>
  <c r="AY18" i="5" s="1"/>
  <c r="G18" i="5" s="1"/>
  <c r="H27" i="5"/>
  <c r="H39" i="5"/>
  <c r="H51" i="5"/>
  <c r="I21" i="5"/>
  <c r="AR21" i="5"/>
  <c r="AS21" i="5" s="1"/>
  <c r="AV21" i="5" s="1"/>
  <c r="F21" i="5" s="1"/>
  <c r="AY21" i="5" s="1"/>
  <c r="G21" i="5" s="1"/>
  <c r="AP24" i="5"/>
  <c r="J24" i="5" s="1"/>
  <c r="AQ24" i="5" s="1"/>
  <c r="I45" i="5"/>
  <c r="AR45" i="5"/>
  <c r="AS45" i="5" s="1"/>
  <c r="AV45" i="5" s="1"/>
  <c r="F45" i="5" s="1"/>
  <c r="AY45" i="5" s="1"/>
  <c r="G45" i="5" s="1"/>
  <c r="BB18" i="5"/>
  <c r="BD18" i="5" s="1"/>
  <c r="H18" i="5"/>
  <c r="H30" i="5"/>
  <c r="H42" i="5"/>
  <c r="AP51" i="5"/>
  <c r="J51" i="5" s="1"/>
  <c r="AQ51" i="5" s="1"/>
  <c r="AP36" i="5"/>
  <c r="J36" i="5" s="1"/>
  <c r="AQ36" i="5" s="1"/>
  <c r="AP42" i="5"/>
  <c r="J42" i="5" s="1"/>
  <c r="AQ42" i="5" s="1"/>
  <c r="I27" i="5"/>
  <c r="AR27" i="5"/>
  <c r="AS27" i="5" s="1"/>
  <c r="AV27" i="5" s="1"/>
  <c r="F27" i="5" s="1"/>
  <c r="AY27" i="5" s="1"/>
  <c r="G27" i="5" s="1"/>
  <c r="H21" i="5"/>
  <c r="H33" i="5"/>
  <c r="H45" i="5"/>
  <c r="BB45" i="5"/>
  <c r="BD45" i="5" s="1"/>
  <c r="AP39" i="5"/>
  <c r="J39" i="5" s="1"/>
  <c r="AQ39" i="5" s="1"/>
  <c r="AP48" i="5"/>
  <c r="J48" i="5" s="1"/>
  <c r="AQ48" i="5" s="1"/>
  <c r="AP30" i="5"/>
  <c r="J30" i="5" s="1"/>
  <c r="AQ30" i="5" s="1"/>
  <c r="H18" i="4"/>
  <c r="H51" i="4"/>
  <c r="I48" i="4"/>
  <c r="AR48" i="4"/>
  <c r="AS48" i="4" s="1"/>
  <c r="AV48" i="4" s="1"/>
  <c r="F48" i="4" s="1"/>
  <c r="AY48" i="4" s="1"/>
  <c r="G48" i="4" s="1"/>
  <c r="I30" i="4"/>
  <c r="AR30" i="4"/>
  <c r="AS30" i="4" s="1"/>
  <c r="AV30" i="4" s="1"/>
  <c r="F30" i="4" s="1"/>
  <c r="AY30" i="4" s="1"/>
  <c r="G30" i="4" s="1"/>
  <c r="H30" i="4"/>
  <c r="H42" i="4"/>
  <c r="I24" i="4"/>
  <c r="AR24" i="4"/>
  <c r="AS24" i="4" s="1"/>
  <c r="AV24" i="4" s="1"/>
  <c r="F24" i="4" s="1"/>
  <c r="AY24" i="4" s="1"/>
  <c r="G24" i="4" s="1"/>
  <c r="I36" i="4"/>
  <c r="AR36" i="4"/>
  <c r="AS36" i="4" s="1"/>
  <c r="AV36" i="4" s="1"/>
  <c r="F36" i="4" s="1"/>
  <c r="AY36" i="4" s="1"/>
  <c r="G36" i="4" s="1"/>
  <c r="AP51" i="4"/>
  <c r="J51" i="4" s="1"/>
  <c r="AQ51" i="4" s="1"/>
  <c r="H33" i="4"/>
  <c r="H45" i="4"/>
  <c r="AP42" i="4"/>
  <c r="J42" i="4" s="1"/>
  <c r="AQ42" i="4" s="1"/>
  <c r="AP33" i="4"/>
  <c r="J33" i="4" s="1"/>
  <c r="AQ33" i="4" s="1"/>
  <c r="H39" i="4"/>
  <c r="I45" i="4"/>
  <c r="AR45" i="4"/>
  <c r="AS45" i="4" s="1"/>
  <c r="AV45" i="4" s="1"/>
  <c r="F45" i="4" s="1"/>
  <c r="AY45" i="4" s="1"/>
  <c r="G45" i="4" s="1"/>
  <c r="H36" i="4"/>
  <c r="BB48" i="4"/>
  <c r="BD48" i="4" s="1"/>
  <c r="H48" i="4"/>
  <c r="AP18" i="4"/>
  <c r="J18" i="4" s="1"/>
  <c r="AQ18" i="4" s="1"/>
  <c r="AP39" i="4"/>
  <c r="J39" i="4" s="1"/>
  <c r="AQ39" i="4" s="1"/>
  <c r="BA24" i="2"/>
  <c r="AZ24" i="2"/>
  <c r="BA42" i="2"/>
  <c r="AZ42" i="2"/>
  <c r="BB18" i="2"/>
  <c r="BD18" i="2" s="1"/>
  <c r="BA36" i="2"/>
  <c r="AZ36" i="2"/>
  <c r="BB42" i="2"/>
  <c r="BD42" i="2" s="1"/>
  <c r="BA48" i="2"/>
  <c r="AZ48" i="2"/>
  <c r="BA18" i="2"/>
  <c r="AZ18" i="2"/>
  <c r="BB24" i="2"/>
  <c r="BD24" i="2" s="1"/>
  <c r="BA30" i="2"/>
  <c r="AZ30" i="2"/>
  <c r="BB36" i="2"/>
  <c r="BD36" i="2" s="1"/>
  <c r="BB48" i="2"/>
  <c r="BD48" i="2" s="1"/>
  <c r="AR24" i="1"/>
  <c r="AS24" i="1" s="1"/>
  <c r="AV24" i="1" s="1"/>
  <c r="F24" i="1" s="1"/>
  <c r="AY24" i="1" s="1"/>
  <c r="G24" i="1" s="1"/>
  <c r="I24" i="1"/>
  <c r="H27" i="1"/>
  <c r="BC45" i="1"/>
  <c r="BC39" i="1"/>
  <c r="G39" i="1"/>
  <c r="AZ42" i="1"/>
  <c r="BA42" i="1"/>
  <c r="BC51" i="1"/>
  <c r="AR45" i="1"/>
  <c r="AS45" i="1" s="1"/>
  <c r="AV45" i="1" s="1"/>
  <c r="F45" i="1" s="1"/>
  <c r="AY45" i="1" s="1"/>
  <c r="G45" i="1" s="1"/>
  <c r="I45" i="1"/>
  <c r="AR27" i="1"/>
  <c r="AS27" i="1" s="1"/>
  <c r="AV27" i="1" s="1"/>
  <c r="F27" i="1" s="1"/>
  <c r="AY27" i="1" s="1"/>
  <c r="G27" i="1" s="1"/>
  <c r="I27" i="1"/>
  <c r="AR51" i="1"/>
  <c r="AS51" i="1" s="1"/>
  <c r="AV51" i="1" s="1"/>
  <c r="F51" i="1" s="1"/>
  <c r="AY51" i="1" s="1"/>
  <c r="G51" i="1" s="1"/>
  <c r="I51" i="1"/>
  <c r="BA48" i="1"/>
  <c r="BA18" i="48" l="1"/>
  <c r="AZ18" i="48"/>
  <c r="AZ21" i="48"/>
  <c r="BA21" i="48"/>
  <c r="BA18" i="47"/>
  <c r="AZ18" i="47"/>
  <c r="AZ39" i="63"/>
  <c r="BA39" i="63"/>
  <c r="BA48" i="62"/>
  <c r="AZ48" i="62"/>
  <c r="BA18" i="61"/>
  <c r="AZ18" i="61"/>
  <c r="BA42" i="61"/>
  <c r="AZ42" i="61"/>
  <c r="BA21" i="58"/>
  <c r="AZ21" i="58"/>
  <c r="BA30" i="58"/>
  <c r="AZ30" i="58"/>
  <c r="BD27" i="76"/>
  <c r="BE27" i="76"/>
  <c r="BE30" i="75"/>
  <c r="BD30" i="75"/>
  <c r="BE42" i="74"/>
  <c r="BD42" i="74"/>
  <c r="BE21" i="74"/>
  <c r="BD21" i="74"/>
  <c r="BA18" i="41"/>
  <c r="AZ18" i="41"/>
  <c r="AZ45" i="41"/>
  <c r="BA45" i="41"/>
  <c r="BA30" i="56"/>
  <c r="AZ30" i="56"/>
  <c r="BA24" i="57"/>
  <c r="AZ24" i="57"/>
  <c r="BE21" i="68"/>
  <c r="BD21" i="68"/>
  <c r="BD39" i="68"/>
  <c r="BE39" i="68"/>
  <c r="BD18" i="68"/>
  <c r="BE18" i="68"/>
  <c r="BE30" i="70"/>
  <c r="BD30" i="70"/>
  <c r="BE18" i="69"/>
  <c r="BD18" i="69"/>
  <c r="BD30" i="69"/>
  <c r="BE30" i="69"/>
  <c r="BB48" i="19"/>
  <c r="BD48" i="19" s="1"/>
  <c r="BB48" i="20"/>
  <c r="BD48" i="20" s="1"/>
  <c r="BB33" i="31"/>
  <c r="BD33" i="31" s="1"/>
  <c r="BA21" i="36"/>
  <c r="AZ21" i="36"/>
  <c r="AY33" i="36"/>
  <c r="G33" i="36" s="1"/>
  <c r="BB33" i="36"/>
  <c r="BD33" i="36" s="1"/>
  <c r="AY30" i="35"/>
  <c r="G30" i="35" s="1"/>
  <c r="BB30" i="35"/>
  <c r="BD30" i="35" s="1"/>
  <c r="AZ51" i="33"/>
  <c r="BA51" i="33"/>
  <c r="BE24" i="37"/>
  <c r="BD24" i="37"/>
  <c r="BF24" i="37"/>
  <c r="BH24" i="37" s="1"/>
  <c r="BC21" i="37"/>
  <c r="G21" i="37" s="1"/>
  <c r="BF21" i="37"/>
  <c r="BH21" i="37" s="1"/>
  <c r="AZ21" i="28"/>
  <c r="BA21" i="28"/>
  <c r="AZ24" i="28"/>
  <c r="AY51" i="28"/>
  <c r="G51" i="28" s="1"/>
  <c r="BB51" i="28"/>
  <c r="BD51" i="28" s="1"/>
  <c r="AY30" i="30"/>
  <c r="G30" i="30" s="1"/>
  <c r="BB30" i="30"/>
  <c r="BD30" i="30" s="1"/>
  <c r="BA27" i="30"/>
  <c r="BA33" i="29"/>
  <c r="AZ33" i="29"/>
  <c r="BB33" i="29"/>
  <c r="BD33" i="29" s="1"/>
  <c r="BB24" i="27"/>
  <c r="BD24" i="27" s="1"/>
  <c r="BB42" i="27"/>
  <c r="BD42" i="27" s="1"/>
  <c r="AY24" i="25"/>
  <c r="G24" i="25" s="1"/>
  <c r="BB24" i="25"/>
  <c r="BD24" i="25" s="1"/>
  <c r="AY33" i="25"/>
  <c r="G33" i="25" s="1"/>
  <c r="BB33" i="25"/>
  <c r="BD33" i="25" s="1"/>
  <c r="BE21" i="10"/>
  <c r="BD21" i="10"/>
  <c r="BE51" i="10"/>
  <c r="BF51" i="10"/>
  <c r="BH51" i="10" s="1"/>
  <c r="BD24" i="10"/>
  <c r="BE24" i="10"/>
  <c r="BF24" i="10"/>
  <c r="BH24" i="10" s="1"/>
  <c r="BF21" i="8"/>
  <c r="BH21" i="8" s="1"/>
  <c r="BF51" i="12"/>
  <c r="BH51" i="12" s="1"/>
  <c r="BE21" i="12"/>
  <c r="BD21" i="12"/>
  <c r="BD51" i="12"/>
  <c r="BF21" i="12"/>
  <c r="BH21" i="12" s="1"/>
  <c r="BB21" i="6"/>
  <c r="BD21" i="6" s="1"/>
  <c r="BA21" i="6"/>
  <c r="AR42" i="6"/>
  <c r="AS42" i="6" s="1"/>
  <c r="AV42" i="6" s="1"/>
  <c r="F42" i="6" s="1"/>
  <c r="AY42" i="6" s="1"/>
  <c r="G42" i="6" s="1"/>
  <c r="BA42" i="6" s="1"/>
  <c r="AR33" i="6"/>
  <c r="AS33" i="6" s="1"/>
  <c r="AV33" i="6" s="1"/>
  <c r="F33" i="6" s="1"/>
  <c r="I33" i="6"/>
  <c r="AR27" i="2"/>
  <c r="AS27" i="2" s="1"/>
  <c r="AV27" i="2" s="1"/>
  <c r="F27" i="2" s="1"/>
  <c r="AY27" i="2" s="1"/>
  <c r="G27" i="2" s="1"/>
  <c r="BA27" i="2" s="1"/>
  <c r="AR51" i="2"/>
  <c r="AS51" i="2" s="1"/>
  <c r="AV51" i="2" s="1"/>
  <c r="F51" i="2" s="1"/>
  <c r="I51" i="2"/>
  <c r="BD39" i="1"/>
  <c r="I48" i="1"/>
  <c r="BA33" i="18"/>
  <c r="AZ33" i="18"/>
  <c r="AY48" i="18"/>
  <c r="G48" i="18" s="1"/>
  <c r="BB48" i="18"/>
  <c r="BD48" i="18" s="1"/>
  <c r="BB18" i="18"/>
  <c r="BD18" i="18" s="1"/>
  <c r="BB33" i="18"/>
  <c r="BD33" i="18" s="1"/>
  <c r="AY18" i="17"/>
  <c r="G18" i="17" s="1"/>
  <c r="BB18" i="17"/>
  <c r="BD18" i="17" s="1"/>
  <c r="AZ51" i="16"/>
  <c r="BA51" i="16"/>
  <c r="BB45" i="16"/>
  <c r="BD45" i="16" s="1"/>
  <c r="AY27" i="15"/>
  <c r="G27" i="15" s="1"/>
  <c r="BB27" i="15"/>
  <c r="BD27" i="15" s="1"/>
  <c r="AY21" i="14"/>
  <c r="G21" i="14" s="1"/>
  <c r="BB21" i="14"/>
  <c r="BD21" i="14" s="1"/>
  <c r="AY45" i="14"/>
  <c r="G45" i="14" s="1"/>
  <c r="BB45" i="14"/>
  <c r="BD45" i="14" s="1"/>
  <c r="AY18" i="14"/>
  <c r="G18" i="14" s="1"/>
  <c r="BB18" i="14"/>
  <c r="BD18" i="14" s="1"/>
  <c r="AZ24" i="62"/>
  <c r="BA24" i="62"/>
  <c r="AZ27" i="62"/>
  <c r="BA27" i="62"/>
  <c r="AZ45" i="62"/>
  <c r="BA45" i="62"/>
  <c r="AZ48" i="60"/>
  <c r="BA48" i="60"/>
  <c r="BA45" i="60"/>
  <c r="AZ45" i="60"/>
  <c r="BB36" i="7"/>
  <c r="BD36" i="7" s="1"/>
  <c r="BF24" i="9"/>
  <c r="BH24" i="9" s="1"/>
  <c r="BB51" i="20"/>
  <c r="BD51" i="20" s="1"/>
  <c r="AY21" i="25"/>
  <c r="G21" i="25" s="1"/>
  <c r="BB21" i="25"/>
  <c r="BD21" i="25" s="1"/>
  <c r="AV36" i="11"/>
  <c r="AW36" i="11" s="1"/>
  <c r="AZ36" i="11" s="1"/>
  <c r="F36" i="11" s="1"/>
  <c r="BC36" i="11" s="1"/>
  <c r="G36" i="11" s="1"/>
  <c r="I36" i="11"/>
  <c r="AV48" i="11"/>
  <c r="AW48" i="11" s="1"/>
  <c r="AZ48" i="11" s="1"/>
  <c r="F48" i="11" s="1"/>
  <c r="I48" i="11"/>
  <c r="BA27" i="57"/>
  <c r="AZ27" i="57"/>
  <c r="AZ33" i="14"/>
  <c r="BA33" i="14"/>
  <c r="AY27" i="14"/>
  <c r="G27" i="14" s="1"/>
  <c r="BB27" i="14"/>
  <c r="BD27" i="14" s="1"/>
  <c r="AY33" i="17"/>
  <c r="G33" i="17" s="1"/>
  <c r="BB33" i="17"/>
  <c r="BD33" i="17" s="1"/>
  <c r="BA45" i="35"/>
  <c r="AZ45" i="35"/>
  <c r="BA48" i="35"/>
  <c r="AZ48" i="35"/>
  <c r="AV36" i="10"/>
  <c r="AW36" i="10" s="1"/>
  <c r="AZ36" i="10" s="1"/>
  <c r="F36" i="10" s="1"/>
  <c r="BC36" i="10" s="1"/>
  <c r="G36" i="10" s="1"/>
  <c r="I36" i="10"/>
  <c r="BA36" i="59"/>
  <c r="AZ36" i="59"/>
  <c r="AY30" i="18"/>
  <c r="G30" i="18" s="1"/>
  <c r="BB30" i="18"/>
  <c r="BD30" i="18" s="1"/>
  <c r="AY27" i="17"/>
  <c r="G27" i="17" s="1"/>
  <c r="BB27" i="17"/>
  <c r="BD27" i="17" s="1"/>
  <c r="BE21" i="77"/>
  <c r="BD21" i="77"/>
  <c r="BA27" i="60"/>
  <c r="AZ27" i="60"/>
  <c r="AY48" i="14"/>
  <c r="G48" i="14" s="1"/>
  <c r="BB48" i="14"/>
  <c r="BD48" i="14" s="1"/>
  <c r="BA51" i="17"/>
  <c r="AZ51" i="17"/>
  <c r="BF45" i="38"/>
  <c r="BH45" i="38" s="1"/>
  <c r="BB36" i="14"/>
  <c r="BD36" i="14" s="1"/>
  <c r="BB27" i="16"/>
  <c r="BD27" i="16" s="1"/>
  <c r="BB42" i="17"/>
  <c r="BD42" i="17" s="1"/>
  <c r="BB48" i="34"/>
  <c r="BD48" i="34" s="1"/>
  <c r="AY48" i="28"/>
  <c r="G48" i="28" s="1"/>
  <c r="BB48" i="28"/>
  <c r="BD48" i="28" s="1"/>
  <c r="BA33" i="47"/>
  <c r="AZ33" i="47"/>
  <c r="AY21" i="32"/>
  <c r="G21" i="32" s="1"/>
  <c r="BB21" i="32"/>
  <c r="BD21" i="32" s="1"/>
  <c r="BB45" i="35"/>
  <c r="BD45" i="35" s="1"/>
  <c r="AZ27" i="54"/>
  <c r="BA27" i="54"/>
  <c r="AY39" i="15"/>
  <c r="G39" i="15" s="1"/>
  <c r="BB39" i="15"/>
  <c r="BD39" i="15" s="1"/>
  <c r="AZ21" i="47"/>
  <c r="BA21" i="47"/>
  <c r="BB27" i="29"/>
  <c r="BD27" i="29" s="1"/>
  <c r="BB33" i="15"/>
  <c r="BD33" i="15" s="1"/>
  <c r="AY39" i="34"/>
  <c r="G39" i="34" s="1"/>
  <c r="BB39" i="34"/>
  <c r="BD39" i="34" s="1"/>
  <c r="BA21" i="59"/>
  <c r="AZ21" i="59"/>
  <c r="AZ36" i="48"/>
  <c r="BA36" i="48"/>
  <c r="AR33" i="2"/>
  <c r="AS33" i="2" s="1"/>
  <c r="AV33" i="2" s="1"/>
  <c r="F33" i="2" s="1"/>
  <c r="I33" i="2"/>
  <c r="BB33" i="14"/>
  <c r="BD33" i="14" s="1"/>
  <c r="AV51" i="8"/>
  <c r="AW51" i="8" s="1"/>
  <c r="AZ51" i="8" s="1"/>
  <c r="F51" i="8" s="1"/>
  <c r="I51" i="8"/>
  <c r="BB48" i="35"/>
  <c r="BD48" i="35" s="1"/>
  <c r="AY27" i="34"/>
  <c r="G27" i="34" s="1"/>
  <c r="BB27" i="34"/>
  <c r="BD27" i="34" s="1"/>
  <c r="BB51" i="17"/>
  <c r="BD51" i="17" s="1"/>
  <c r="AY42" i="35"/>
  <c r="G42" i="35" s="1"/>
  <c r="BB42" i="35"/>
  <c r="BD42" i="35" s="1"/>
  <c r="BA24" i="39"/>
  <c r="AZ24" i="39"/>
  <c r="AZ42" i="48"/>
  <c r="BA42" i="48"/>
  <c r="BA51" i="47"/>
  <c r="AZ51" i="47"/>
  <c r="AZ27" i="63"/>
  <c r="BA27" i="63"/>
  <c r="AZ21" i="63"/>
  <c r="BA21" i="63"/>
  <c r="AZ18" i="63"/>
  <c r="BA18" i="63"/>
  <c r="BA27" i="61"/>
  <c r="AZ27" i="61"/>
  <c r="BA18" i="60"/>
  <c r="AZ18" i="60"/>
  <c r="BD18" i="76"/>
  <c r="BE18" i="76"/>
  <c r="BE27" i="74"/>
  <c r="BD27" i="74"/>
  <c r="BD30" i="73"/>
  <c r="BE30" i="73"/>
  <c r="BA27" i="41"/>
  <c r="AZ27" i="41"/>
  <c r="BA33" i="41"/>
  <c r="AZ33" i="41"/>
  <c r="BA18" i="56"/>
  <c r="AZ18" i="56"/>
  <c r="AZ33" i="57"/>
  <c r="BA33" i="57"/>
  <c r="BA21" i="54"/>
  <c r="AZ21" i="54"/>
  <c r="BA30" i="53"/>
  <c r="AZ30" i="53"/>
  <c r="AZ45" i="53"/>
  <c r="BA45" i="53"/>
  <c r="BA42" i="53"/>
  <c r="AZ42" i="53"/>
  <c r="BE24" i="70"/>
  <c r="BD24" i="70"/>
  <c r="BE42" i="70"/>
  <c r="BD42" i="70"/>
  <c r="BE18" i="71"/>
  <c r="BD18" i="71"/>
  <c r="BE18" i="70"/>
  <c r="BD18" i="70"/>
  <c r="BE27" i="67"/>
  <c r="BD27" i="67"/>
  <c r="BE18" i="67"/>
  <c r="BD18" i="67"/>
  <c r="BE24" i="66"/>
  <c r="BD24" i="66"/>
  <c r="BE18" i="66"/>
  <c r="BD18" i="66"/>
  <c r="BA48" i="55"/>
  <c r="AZ48" i="55"/>
  <c r="BA33" i="52"/>
  <c r="AZ33" i="52"/>
  <c r="BA39" i="51"/>
  <c r="AZ39" i="51"/>
  <c r="BA33" i="51"/>
  <c r="AZ33" i="51"/>
  <c r="BA24" i="51"/>
  <c r="AZ24" i="51"/>
  <c r="BA51" i="45"/>
  <c r="AZ51" i="45"/>
  <c r="BA42" i="42"/>
  <c r="AZ42" i="42"/>
  <c r="BA33" i="42"/>
  <c r="AZ33" i="42"/>
  <c r="BA30" i="40"/>
  <c r="AZ30" i="40"/>
  <c r="BA27" i="40"/>
  <c r="AZ27" i="40"/>
  <c r="BA24" i="40"/>
  <c r="AZ24" i="40"/>
  <c r="BB30" i="23"/>
  <c r="BD30" i="23" s="1"/>
  <c r="BB33" i="23"/>
  <c r="BD33" i="23" s="1"/>
  <c r="BB42" i="19"/>
  <c r="BD42" i="19" s="1"/>
  <c r="BB30" i="19"/>
  <c r="BD30" i="19" s="1"/>
  <c r="BB24" i="19"/>
  <c r="BD24" i="19" s="1"/>
  <c r="BB39" i="19"/>
  <c r="BD39" i="19" s="1"/>
  <c r="BA39" i="32"/>
  <c r="AZ39" i="32"/>
  <c r="AY30" i="32"/>
  <c r="G30" i="32" s="1"/>
  <c r="BB30" i="32"/>
  <c r="BD30" i="32" s="1"/>
  <c r="BB39" i="32"/>
  <c r="BD39" i="32" s="1"/>
  <c r="AY39" i="36"/>
  <c r="G39" i="36" s="1"/>
  <c r="BB39" i="36"/>
  <c r="BD39" i="36" s="1"/>
  <c r="AY27" i="36"/>
  <c r="G27" i="36" s="1"/>
  <c r="BB27" i="36"/>
  <c r="BD27" i="36" s="1"/>
  <c r="BA18" i="36"/>
  <c r="AZ18" i="36"/>
  <c r="BB18" i="36"/>
  <c r="BD18" i="36" s="1"/>
  <c r="BA36" i="35"/>
  <c r="AZ36" i="35"/>
  <c r="AY24" i="35"/>
  <c r="G24" i="35" s="1"/>
  <c r="BB24" i="35"/>
  <c r="BD24" i="35" s="1"/>
  <c r="BB36" i="35"/>
  <c r="BD36" i="35" s="1"/>
  <c r="AY27" i="35"/>
  <c r="G27" i="35" s="1"/>
  <c r="BB27" i="35"/>
  <c r="BD27" i="35" s="1"/>
  <c r="AY39" i="35"/>
  <c r="G39" i="35" s="1"/>
  <c r="BB39" i="35"/>
  <c r="BD39" i="35" s="1"/>
  <c r="BA48" i="34"/>
  <c r="AZ48" i="34"/>
  <c r="BB18" i="34"/>
  <c r="BD18" i="34" s="1"/>
  <c r="BA18" i="34"/>
  <c r="AZ18" i="34"/>
  <c r="BA36" i="33"/>
  <c r="AZ36" i="33"/>
  <c r="BB36" i="33"/>
  <c r="BD36" i="33" s="1"/>
  <c r="AY39" i="33"/>
  <c r="G39" i="33" s="1"/>
  <c r="BB39" i="33"/>
  <c r="BD39" i="33" s="1"/>
  <c r="BF33" i="38"/>
  <c r="BH33" i="38" s="1"/>
  <c r="BF30" i="38"/>
  <c r="BH30" i="38" s="1"/>
  <c r="BC48" i="37"/>
  <c r="G48" i="37" s="1"/>
  <c r="BF48" i="37"/>
  <c r="BH48" i="37" s="1"/>
  <c r="BC42" i="37"/>
  <c r="G42" i="37" s="1"/>
  <c r="BF42" i="37"/>
  <c r="BH42" i="37" s="1"/>
  <c r="BC18" i="37"/>
  <c r="G18" i="37" s="1"/>
  <c r="BF18" i="37"/>
  <c r="BH18" i="37" s="1"/>
  <c r="BB45" i="1"/>
  <c r="BB51" i="1"/>
  <c r="AR18" i="1"/>
  <c r="AS18" i="1" s="1"/>
  <c r="AV18" i="1" s="1"/>
  <c r="F18" i="1" s="1"/>
  <c r="I18" i="1"/>
  <c r="BB21" i="5"/>
  <c r="BD21" i="5" s="1"/>
  <c r="AR27" i="4"/>
  <c r="AS27" i="4" s="1"/>
  <c r="AV27" i="4" s="1"/>
  <c r="F27" i="4" s="1"/>
  <c r="I27" i="4"/>
  <c r="AY39" i="18"/>
  <c r="G39" i="18" s="1"/>
  <c r="BB39" i="18"/>
  <c r="BD39" i="18" s="1"/>
  <c r="AY36" i="18"/>
  <c r="G36" i="18" s="1"/>
  <c r="BB36" i="18"/>
  <c r="BD36" i="18" s="1"/>
  <c r="BA18" i="18"/>
  <c r="AZ18" i="18"/>
  <c r="AY30" i="17"/>
  <c r="G30" i="17" s="1"/>
  <c r="BB30" i="17"/>
  <c r="BD30" i="17" s="1"/>
  <c r="BA42" i="17"/>
  <c r="AZ42" i="17"/>
  <c r="BA36" i="17"/>
  <c r="AZ36" i="17"/>
  <c r="AY24" i="17"/>
  <c r="G24" i="17" s="1"/>
  <c r="BB24" i="17"/>
  <c r="BD24" i="17" s="1"/>
  <c r="BB36" i="17"/>
  <c r="BD36" i="17" s="1"/>
  <c r="AY30" i="16"/>
  <c r="G30" i="16" s="1"/>
  <c r="BB30" i="16"/>
  <c r="BD30" i="16" s="1"/>
  <c r="AZ24" i="16"/>
  <c r="BA24" i="16"/>
  <c r="AZ27" i="16"/>
  <c r="BA27" i="16"/>
  <c r="BB21" i="16"/>
  <c r="BD21" i="16" s="1"/>
  <c r="BA21" i="16"/>
  <c r="AZ21" i="16"/>
  <c r="BB24" i="16"/>
  <c r="BD24" i="16" s="1"/>
  <c r="BA45" i="16"/>
  <c r="AZ45" i="16"/>
  <c r="BA18" i="16"/>
  <c r="AZ18" i="16"/>
  <c r="BB18" i="16"/>
  <c r="BD18" i="16" s="1"/>
  <c r="BA42" i="15"/>
  <c r="AZ42" i="15"/>
  <c r="AY30" i="15"/>
  <c r="G30" i="15" s="1"/>
  <c r="BB30" i="15"/>
  <c r="BD30" i="15" s="1"/>
  <c r="AY48" i="15"/>
  <c r="G48" i="15" s="1"/>
  <c r="BB48" i="15"/>
  <c r="BD48" i="15" s="1"/>
  <c r="AY36" i="15"/>
  <c r="G36" i="15" s="1"/>
  <c r="BB36" i="15"/>
  <c r="BD36" i="15" s="1"/>
  <c r="BA33" i="15"/>
  <c r="AZ33" i="15"/>
  <c r="BA24" i="15"/>
  <c r="AZ24" i="15"/>
  <c r="AY21" i="15"/>
  <c r="G21" i="15" s="1"/>
  <c r="BB21" i="15"/>
  <c r="BD21" i="15" s="1"/>
  <c r="BB42" i="15"/>
  <c r="BD42" i="15" s="1"/>
  <c r="AY45" i="15"/>
  <c r="G45" i="15" s="1"/>
  <c r="BB45" i="15"/>
  <c r="BD45" i="15" s="1"/>
  <c r="BB24" i="15"/>
  <c r="BD24" i="15" s="1"/>
  <c r="AY30" i="14"/>
  <c r="G30" i="14" s="1"/>
  <c r="BB30" i="14"/>
  <c r="BD30" i="14" s="1"/>
  <c r="BA42" i="14"/>
  <c r="AZ42" i="14"/>
  <c r="AY24" i="14"/>
  <c r="G24" i="14" s="1"/>
  <c r="BB24" i="14"/>
  <c r="BD24" i="14" s="1"/>
  <c r="BB42" i="14"/>
  <c r="BD42" i="14" s="1"/>
  <c r="AZ36" i="14"/>
  <c r="BA36" i="14"/>
  <c r="BA33" i="28"/>
  <c r="AZ33" i="28"/>
  <c r="AZ45" i="28"/>
  <c r="BA45" i="28"/>
  <c r="BB33" i="28"/>
  <c r="BD33" i="28" s="1"/>
  <c r="AY36" i="28"/>
  <c r="G36" i="28" s="1"/>
  <c r="BB36" i="28"/>
  <c r="BD36" i="28" s="1"/>
  <c r="BA33" i="30"/>
  <c r="AZ33" i="30"/>
  <c r="BA24" i="30"/>
  <c r="AZ24" i="30"/>
  <c r="BA48" i="30"/>
  <c r="AZ48" i="30"/>
  <c r="BB27" i="30"/>
  <c r="BD27" i="30" s="1"/>
  <c r="BB33" i="30"/>
  <c r="BD33" i="30" s="1"/>
  <c r="BB24" i="30"/>
  <c r="BD24" i="30" s="1"/>
  <c r="BA24" i="29"/>
  <c r="AZ24" i="29"/>
  <c r="BA48" i="29"/>
  <c r="AZ48" i="29"/>
  <c r="BB48" i="29"/>
  <c r="BD48" i="29" s="1"/>
  <c r="BB51" i="29"/>
  <c r="BD51" i="29" s="1"/>
  <c r="BB24" i="29"/>
  <c r="BD24" i="29" s="1"/>
  <c r="BA51" i="29"/>
  <c r="AZ51" i="29"/>
  <c r="BA21" i="29"/>
  <c r="AZ21" i="29"/>
  <c r="BA27" i="29"/>
  <c r="AZ27" i="29"/>
  <c r="BA21" i="27"/>
  <c r="AZ21" i="27"/>
  <c r="BA33" i="27"/>
  <c r="AZ33" i="27"/>
  <c r="AY30" i="27"/>
  <c r="G30" i="27" s="1"/>
  <c r="BB30" i="27"/>
  <c r="BD30" i="27" s="1"/>
  <c r="BA24" i="27"/>
  <c r="AZ24" i="27"/>
  <c r="AY51" i="27"/>
  <c r="G51" i="27" s="1"/>
  <c r="BB51" i="27"/>
  <c r="BD51" i="27" s="1"/>
  <c r="AZ36" i="27"/>
  <c r="BA36" i="27"/>
  <c r="AY27" i="27"/>
  <c r="G27" i="27" s="1"/>
  <c r="BB27" i="27"/>
  <c r="BD27" i="27" s="1"/>
  <c r="BB36" i="27"/>
  <c r="BD36" i="27" s="1"/>
  <c r="BB21" i="27"/>
  <c r="BD21" i="27" s="1"/>
  <c r="BA42" i="27"/>
  <c r="AZ42" i="27"/>
  <c r="BB33" i="27"/>
  <c r="BD33" i="27" s="1"/>
  <c r="BA36" i="25"/>
  <c r="AZ36" i="25"/>
  <c r="BB36" i="25"/>
  <c r="BD36" i="25" s="1"/>
  <c r="BB36" i="26"/>
  <c r="BD36" i="26" s="1"/>
  <c r="BB51" i="26"/>
  <c r="BD51" i="26" s="1"/>
  <c r="BC48" i="38"/>
  <c r="G48" i="38" s="1"/>
  <c r="BF48" i="38"/>
  <c r="BH48" i="38" s="1"/>
  <c r="BF18" i="38"/>
  <c r="BH18" i="38" s="1"/>
  <c r="BE18" i="38"/>
  <c r="BD18" i="38"/>
  <c r="BE33" i="38"/>
  <c r="BD33" i="38"/>
  <c r="BE45" i="38"/>
  <c r="BD45" i="38"/>
  <c r="BE30" i="38"/>
  <c r="BD30" i="38"/>
  <c r="BA30" i="31"/>
  <c r="AZ30" i="31"/>
  <c r="BB30" i="31"/>
  <c r="BD30" i="31" s="1"/>
  <c r="AY42" i="31"/>
  <c r="G42" i="31" s="1"/>
  <c r="BB42" i="31"/>
  <c r="BD42" i="31" s="1"/>
  <c r="BA18" i="31"/>
  <c r="AZ18" i="31"/>
  <c r="BA33" i="31"/>
  <c r="AZ33" i="31"/>
  <c r="BB18" i="31"/>
  <c r="BD18" i="31" s="1"/>
  <c r="BA30" i="26"/>
  <c r="AZ30" i="26"/>
  <c r="BA42" i="26"/>
  <c r="AZ42" i="26"/>
  <c r="BA51" i="26"/>
  <c r="AZ51" i="26"/>
  <c r="AY48" i="26"/>
  <c r="G48" i="26" s="1"/>
  <c r="BB48" i="26"/>
  <c r="BD48" i="26" s="1"/>
  <c r="BA36" i="26"/>
  <c r="AZ36" i="26"/>
  <c r="BB42" i="26"/>
  <c r="BD42" i="26" s="1"/>
  <c r="BA21" i="26"/>
  <c r="AZ21" i="26"/>
  <c r="BB30" i="26"/>
  <c r="BD30" i="26" s="1"/>
  <c r="BA45" i="26"/>
  <c r="AZ45" i="26"/>
  <c r="BB21" i="26"/>
  <c r="BD21" i="26" s="1"/>
  <c r="BB45" i="26"/>
  <c r="BD45" i="26" s="1"/>
  <c r="BA21" i="23"/>
  <c r="AZ21" i="23"/>
  <c r="BA24" i="23"/>
  <c r="AZ24" i="23"/>
  <c r="BA33" i="23"/>
  <c r="AZ33" i="23"/>
  <c r="BA36" i="23"/>
  <c r="AZ36" i="23"/>
  <c r="AY18" i="23"/>
  <c r="G18" i="23" s="1"/>
  <c r="BB18" i="23"/>
  <c r="BD18" i="23" s="1"/>
  <c r="BB24" i="23"/>
  <c r="BD24" i="23" s="1"/>
  <c r="BA42" i="23"/>
  <c r="AZ42" i="23"/>
  <c r="BB36" i="23"/>
  <c r="BD36" i="23" s="1"/>
  <c r="AY45" i="23"/>
  <c r="G45" i="23" s="1"/>
  <c r="BB45" i="23"/>
  <c r="BD45" i="23" s="1"/>
  <c r="BB42" i="23"/>
  <c r="BD42" i="23" s="1"/>
  <c r="BA30" i="23"/>
  <c r="AZ30" i="23"/>
  <c r="BB21" i="23"/>
  <c r="BD21" i="23" s="1"/>
  <c r="BA39" i="20"/>
  <c r="AZ39" i="20"/>
  <c r="BA48" i="20"/>
  <c r="AZ48" i="20"/>
  <c r="BA24" i="20"/>
  <c r="AZ24" i="20"/>
  <c r="BA42" i="20"/>
  <c r="AZ42" i="20"/>
  <c r="BB42" i="20"/>
  <c r="BD42" i="20" s="1"/>
  <c r="BB24" i="20"/>
  <c r="BD24" i="20" s="1"/>
  <c r="BB39" i="20"/>
  <c r="BD39" i="20" s="1"/>
  <c r="AY36" i="20"/>
  <c r="G36" i="20" s="1"/>
  <c r="BB36" i="20"/>
  <c r="BD36" i="20" s="1"/>
  <c r="BA51" i="20"/>
  <c r="AZ51" i="20"/>
  <c r="AY21" i="20"/>
  <c r="G21" i="20" s="1"/>
  <c r="BB21" i="20"/>
  <c r="BD21" i="20" s="1"/>
  <c r="BA18" i="19"/>
  <c r="AZ18" i="19"/>
  <c r="BA33" i="19"/>
  <c r="AZ33" i="19"/>
  <c r="BB18" i="19"/>
  <c r="BD18" i="19" s="1"/>
  <c r="BA48" i="19"/>
  <c r="AZ48" i="19"/>
  <c r="BA24" i="19"/>
  <c r="AZ24" i="19"/>
  <c r="BA39" i="19"/>
  <c r="AZ39" i="19"/>
  <c r="BA30" i="19"/>
  <c r="AZ30" i="19"/>
  <c r="BB33" i="19"/>
  <c r="BD33" i="19" s="1"/>
  <c r="BA42" i="19"/>
  <c r="AZ42" i="19"/>
  <c r="AR33" i="1"/>
  <c r="AS33" i="1" s="1"/>
  <c r="AV33" i="1" s="1"/>
  <c r="F33" i="1" s="1"/>
  <c r="AY33" i="1" s="1"/>
  <c r="G33" i="1" s="1"/>
  <c r="I33" i="1"/>
  <c r="AV42" i="10"/>
  <c r="AW42" i="10" s="1"/>
  <c r="AZ42" i="10" s="1"/>
  <c r="F42" i="10" s="1"/>
  <c r="BC42" i="10" s="1"/>
  <c r="G42" i="10" s="1"/>
  <c r="I42" i="10"/>
  <c r="BD30" i="8"/>
  <c r="BF39" i="8"/>
  <c r="BH39" i="8" s="1"/>
  <c r="I21" i="1"/>
  <c r="AR21" i="1"/>
  <c r="AS21" i="1" s="1"/>
  <c r="AV21" i="1" s="1"/>
  <c r="F21" i="1" s="1"/>
  <c r="BD51" i="1"/>
  <c r="AZ42" i="6"/>
  <c r="AV45" i="8"/>
  <c r="AW45" i="8" s="1"/>
  <c r="AZ45" i="8" s="1"/>
  <c r="F45" i="8" s="1"/>
  <c r="I45" i="8"/>
  <c r="AV36" i="8"/>
  <c r="AW36" i="8" s="1"/>
  <c r="AZ36" i="8" s="1"/>
  <c r="F36" i="8" s="1"/>
  <c r="I36" i="8"/>
  <c r="BD45" i="1"/>
  <c r="BB48" i="7"/>
  <c r="BD48" i="7" s="1"/>
  <c r="BF30" i="8"/>
  <c r="BH30" i="8" s="1"/>
  <c r="BF42" i="13"/>
  <c r="BH42" i="13" s="1"/>
  <c r="BB42" i="6"/>
  <c r="BD42" i="6" s="1"/>
  <c r="BD24" i="12"/>
  <c r="BE24" i="12"/>
  <c r="I51" i="11"/>
  <c r="AV51" i="11"/>
  <c r="AW51" i="11" s="1"/>
  <c r="AZ51" i="11" s="1"/>
  <c r="F51" i="11" s="1"/>
  <c r="AV33" i="10"/>
  <c r="AW33" i="10" s="1"/>
  <c r="AZ33" i="10" s="1"/>
  <c r="F33" i="10" s="1"/>
  <c r="I33" i="10"/>
  <c r="I24" i="6"/>
  <c r="AR24" i="6"/>
  <c r="AS24" i="6" s="1"/>
  <c r="AV24" i="6" s="1"/>
  <c r="F24" i="6" s="1"/>
  <c r="AR24" i="7"/>
  <c r="AS24" i="7" s="1"/>
  <c r="AV24" i="7" s="1"/>
  <c r="F24" i="7" s="1"/>
  <c r="AY24" i="7" s="1"/>
  <c r="G24" i="7" s="1"/>
  <c r="I24" i="7"/>
  <c r="BF51" i="13"/>
  <c r="BH51" i="13" s="1"/>
  <c r="BF42" i="9"/>
  <c r="BH42" i="9" s="1"/>
  <c r="BF45" i="9"/>
  <c r="BH45" i="9" s="1"/>
  <c r="I33" i="8"/>
  <c r="AV33" i="8"/>
  <c r="AW33" i="8" s="1"/>
  <c r="AZ33" i="8" s="1"/>
  <c r="F33" i="8" s="1"/>
  <c r="AV42" i="8"/>
  <c r="AW42" i="8" s="1"/>
  <c r="AZ42" i="8" s="1"/>
  <c r="F42" i="8" s="1"/>
  <c r="BC42" i="8" s="1"/>
  <c r="G42" i="8" s="1"/>
  <c r="I42" i="8"/>
  <c r="BB39" i="7"/>
  <c r="BD39" i="7" s="1"/>
  <c r="I51" i="6"/>
  <c r="AR51" i="6"/>
  <c r="AS51" i="6" s="1"/>
  <c r="AV51" i="6" s="1"/>
  <c r="F51" i="6" s="1"/>
  <c r="AR27" i="6"/>
  <c r="AS27" i="6" s="1"/>
  <c r="AV27" i="6" s="1"/>
  <c r="F27" i="6" s="1"/>
  <c r="I27" i="6"/>
  <c r="AR18" i="6"/>
  <c r="AS18" i="6" s="1"/>
  <c r="AV18" i="6" s="1"/>
  <c r="F18" i="6" s="1"/>
  <c r="I18" i="6"/>
  <c r="BB27" i="2"/>
  <c r="BD27" i="2" s="1"/>
  <c r="AZ27" i="2"/>
  <c r="I45" i="2"/>
  <c r="AR45" i="2"/>
  <c r="AS45" i="2" s="1"/>
  <c r="AV45" i="2" s="1"/>
  <c r="F45" i="2" s="1"/>
  <c r="AY45" i="2" s="1"/>
  <c r="G45" i="2" s="1"/>
  <c r="I21" i="2"/>
  <c r="AR21" i="2"/>
  <c r="AS21" i="2" s="1"/>
  <c r="AV21" i="2" s="1"/>
  <c r="F21" i="2" s="1"/>
  <c r="AY21" i="2" s="1"/>
  <c r="G21" i="2" s="1"/>
  <c r="I39" i="2"/>
  <c r="AR39" i="2"/>
  <c r="AS39" i="2" s="1"/>
  <c r="AV39" i="2" s="1"/>
  <c r="F39" i="2" s="1"/>
  <c r="AR36" i="1"/>
  <c r="AS36" i="1" s="1"/>
  <c r="AV36" i="1" s="1"/>
  <c r="F36" i="1" s="1"/>
  <c r="AY36" i="1" s="1"/>
  <c r="G36" i="1" s="1"/>
  <c r="I36" i="1"/>
  <c r="AR30" i="1"/>
  <c r="AS30" i="1" s="1"/>
  <c r="AV30" i="1" s="1"/>
  <c r="F30" i="1" s="1"/>
  <c r="AY30" i="1" s="1"/>
  <c r="G30" i="1" s="1"/>
  <c r="I30" i="1"/>
  <c r="BB27" i="1"/>
  <c r="BD27" i="1" s="1"/>
  <c r="BB33" i="5"/>
  <c r="BD33" i="5" s="1"/>
  <c r="BB36" i="4"/>
  <c r="BD36" i="4" s="1"/>
  <c r="I45" i="13"/>
  <c r="AV45" i="13"/>
  <c r="AW45" i="13" s="1"/>
  <c r="AZ45" i="13" s="1"/>
  <c r="F45" i="13" s="1"/>
  <c r="BC45" i="13" s="1"/>
  <c r="G45" i="13" s="1"/>
  <c r="BE39" i="13"/>
  <c r="BD39" i="13"/>
  <c r="I48" i="13"/>
  <c r="AV48" i="13"/>
  <c r="AW48" i="13" s="1"/>
  <c r="AZ48" i="13" s="1"/>
  <c r="F48" i="13" s="1"/>
  <c r="BC48" i="13" s="1"/>
  <c r="G48" i="13" s="1"/>
  <c r="I33" i="13"/>
  <c r="AV33" i="13"/>
  <c r="AW33" i="13" s="1"/>
  <c r="AZ33" i="13" s="1"/>
  <c r="F33" i="13" s="1"/>
  <c r="BC33" i="13" s="1"/>
  <c r="G33" i="13" s="1"/>
  <c r="I21" i="13"/>
  <c r="AV21" i="13"/>
  <c r="AW21" i="13" s="1"/>
  <c r="AZ21" i="13" s="1"/>
  <c r="F21" i="13" s="1"/>
  <c r="BC21" i="13" s="1"/>
  <c r="G21" i="13" s="1"/>
  <c r="I18" i="13"/>
  <c r="AV18" i="13"/>
  <c r="AW18" i="13" s="1"/>
  <c r="AZ18" i="13" s="1"/>
  <c r="F18" i="13" s="1"/>
  <c r="BC18" i="13" s="1"/>
  <c r="G18" i="13" s="1"/>
  <c r="I36" i="13"/>
  <c r="AV36" i="13"/>
  <c r="AW36" i="13" s="1"/>
  <c r="AZ36" i="13" s="1"/>
  <c r="F36" i="13" s="1"/>
  <c r="BE51" i="13"/>
  <c r="BD51" i="13"/>
  <c r="I27" i="13"/>
  <c r="AV27" i="13"/>
  <c r="AW27" i="13" s="1"/>
  <c r="AZ27" i="13" s="1"/>
  <c r="F27" i="13" s="1"/>
  <c r="BF39" i="13"/>
  <c r="BH39" i="13" s="1"/>
  <c r="BE42" i="13"/>
  <c r="BD42" i="13"/>
  <c r="I30" i="13"/>
  <c r="AV30" i="13"/>
  <c r="AW30" i="13" s="1"/>
  <c r="AZ30" i="13" s="1"/>
  <c r="F30" i="13" s="1"/>
  <c r="I24" i="13"/>
  <c r="AV24" i="13"/>
  <c r="AW24" i="13" s="1"/>
  <c r="AZ24" i="13" s="1"/>
  <c r="F24" i="13" s="1"/>
  <c r="I18" i="11"/>
  <c r="AV18" i="11"/>
  <c r="AW18" i="11" s="1"/>
  <c r="AZ18" i="11" s="1"/>
  <c r="F18" i="11" s="1"/>
  <c r="BC18" i="11" s="1"/>
  <c r="G18" i="11" s="1"/>
  <c r="BE45" i="11"/>
  <c r="BD45" i="11"/>
  <c r="BF45" i="11"/>
  <c r="BH45" i="11" s="1"/>
  <c r="BE48" i="10"/>
  <c r="BD48" i="10"/>
  <c r="BF48" i="10"/>
  <c r="BH48" i="10" s="1"/>
  <c r="BE21" i="9"/>
  <c r="BD21" i="9"/>
  <c r="I30" i="9"/>
  <c r="AV30" i="9"/>
  <c r="AW30" i="9" s="1"/>
  <c r="AZ30" i="9" s="1"/>
  <c r="F30" i="9" s="1"/>
  <c r="BC30" i="9" s="1"/>
  <c r="G30" i="9" s="1"/>
  <c r="BE27" i="9"/>
  <c r="BD27" i="9"/>
  <c r="I33" i="9"/>
  <c r="AV33" i="9"/>
  <c r="AW33" i="9" s="1"/>
  <c r="AZ33" i="9" s="1"/>
  <c r="F33" i="9" s="1"/>
  <c r="BC33" i="9" s="1"/>
  <c r="G33" i="9" s="1"/>
  <c r="BF21" i="9"/>
  <c r="BH21" i="9" s="1"/>
  <c r="I36" i="9"/>
  <c r="AV36" i="9"/>
  <c r="AW36" i="9" s="1"/>
  <c r="AZ36" i="9" s="1"/>
  <c r="F36" i="9" s="1"/>
  <c r="BC36" i="9" s="1"/>
  <c r="G36" i="9" s="1"/>
  <c r="BF51" i="9"/>
  <c r="BH51" i="9" s="1"/>
  <c r="BF27" i="9"/>
  <c r="BH27" i="9" s="1"/>
  <c r="BE24" i="9"/>
  <c r="BD24" i="9"/>
  <c r="I39" i="9"/>
  <c r="AV39" i="9"/>
  <c r="AW39" i="9" s="1"/>
  <c r="AZ39" i="9" s="1"/>
  <c r="F39" i="9" s="1"/>
  <c r="BC39" i="9" s="1"/>
  <c r="G39" i="9" s="1"/>
  <c r="BE51" i="9"/>
  <c r="BD51" i="9"/>
  <c r="I18" i="9"/>
  <c r="AV18" i="9"/>
  <c r="AW18" i="9" s="1"/>
  <c r="AZ18" i="9" s="1"/>
  <c r="F18" i="9" s="1"/>
  <c r="BE45" i="9"/>
  <c r="BD45" i="9"/>
  <c r="BE42" i="9"/>
  <c r="BD42" i="9"/>
  <c r="I48" i="9"/>
  <c r="AV48" i="9"/>
  <c r="AW48" i="9" s="1"/>
  <c r="AZ48" i="9" s="1"/>
  <c r="F48" i="9" s="1"/>
  <c r="BC48" i="9" s="1"/>
  <c r="G48" i="9" s="1"/>
  <c r="BE48" i="8"/>
  <c r="BD48" i="8"/>
  <c r="BF48" i="8"/>
  <c r="BH48" i="8" s="1"/>
  <c r="BE27" i="8"/>
  <c r="BD27" i="8"/>
  <c r="BF27" i="8"/>
  <c r="BH27" i="8" s="1"/>
  <c r="BE39" i="8"/>
  <c r="BD39" i="8"/>
  <c r="I33" i="7"/>
  <c r="AR33" i="7"/>
  <c r="AS33" i="7" s="1"/>
  <c r="AV33" i="7" s="1"/>
  <c r="F33" i="7" s="1"/>
  <c r="AY33" i="7" s="1"/>
  <c r="G33" i="7" s="1"/>
  <c r="I45" i="7"/>
  <c r="AR45" i="7"/>
  <c r="AS45" i="7" s="1"/>
  <c r="AV45" i="7" s="1"/>
  <c r="F45" i="7" s="1"/>
  <c r="AY45" i="7" s="1"/>
  <c r="G45" i="7" s="1"/>
  <c r="BA51" i="7"/>
  <c r="AZ51" i="7"/>
  <c r="I27" i="7"/>
  <c r="AR27" i="7"/>
  <c r="AS27" i="7" s="1"/>
  <c r="AV27" i="7" s="1"/>
  <c r="F27" i="7" s="1"/>
  <c r="BA42" i="7"/>
  <c r="AZ42" i="7"/>
  <c r="BA39" i="7"/>
  <c r="AZ39" i="7"/>
  <c r="BA48" i="7"/>
  <c r="AZ48" i="7"/>
  <c r="BB51" i="7"/>
  <c r="BD51" i="7" s="1"/>
  <c r="I30" i="7"/>
  <c r="AR30" i="7"/>
  <c r="AS30" i="7" s="1"/>
  <c r="AV30" i="7" s="1"/>
  <c r="F30" i="7" s="1"/>
  <c r="BB42" i="7"/>
  <c r="BD42" i="7" s="1"/>
  <c r="BA36" i="7"/>
  <c r="AZ36" i="7"/>
  <c r="I51" i="5"/>
  <c r="AR51" i="5"/>
  <c r="AS51" i="5" s="1"/>
  <c r="AV51" i="5" s="1"/>
  <c r="F51" i="5" s="1"/>
  <c r="AY51" i="5" s="1"/>
  <c r="G51" i="5" s="1"/>
  <c r="I24" i="5"/>
  <c r="AR24" i="5"/>
  <c r="AS24" i="5" s="1"/>
  <c r="AV24" i="5" s="1"/>
  <c r="F24" i="5" s="1"/>
  <c r="AY24" i="5" s="1"/>
  <c r="G24" i="5" s="1"/>
  <c r="I42" i="5"/>
  <c r="AR42" i="5"/>
  <c r="AS42" i="5" s="1"/>
  <c r="AV42" i="5" s="1"/>
  <c r="F42" i="5" s="1"/>
  <c r="AY42" i="5" s="1"/>
  <c r="G42" i="5" s="1"/>
  <c r="BA21" i="5"/>
  <c r="AZ21" i="5"/>
  <c r="BA18" i="5"/>
  <c r="AZ18" i="5"/>
  <c r="BA33" i="5"/>
  <c r="AZ33" i="5"/>
  <c r="I48" i="5"/>
  <c r="AR48" i="5"/>
  <c r="AS48" i="5" s="1"/>
  <c r="AV48" i="5" s="1"/>
  <c r="F48" i="5" s="1"/>
  <c r="AY48" i="5" s="1"/>
  <c r="G48" i="5" s="1"/>
  <c r="BA27" i="5"/>
  <c r="AZ27" i="5"/>
  <c r="BB27" i="5"/>
  <c r="BD27" i="5" s="1"/>
  <c r="I39" i="5"/>
  <c r="AR39" i="5"/>
  <c r="AS39" i="5" s="1"/>
  <c r="AV39" i="5" s="1"/>
  <c r="F39" i="5" s="1"/>
  <c r="AY39" i="5" s="1"/>
  <c r="G39" i="5" s="1"/>
  <c r="I30" i="5"/>
  <c r="AR30" i="5"/>
  <c r="AS30" i="5" s="1"/>
  <c r="AV30" i="5" s="1"/>
  <c r="F30" i="5" s="1"/>
  <c r="AY30" i="5" s="1"/>
  <c r="G30" i="5" s="1"/>
  <c r="I36" i="5"/>
  <c r="AR36" i="5"/>
  <c r="AS36" i="5" s="1"/>
  <c r="AV36" i="5" s="1"/>
  <c r="F36" i="5" s="1"/>
  <c r="BA45" i="5"/>
  <c r="AZ45" i="5"/>
  <c r="I39" i="4"/>
  <c r="AR39" i="4"/>
  <c r="AS39" i="4" s="1"/>
  <c r="AV39" i="4" s="1"/>
  <c r="F39" i="4" s="1"/>
  <c r="AY39" i="4" s="1"/>
  <c r="G39" i="4" s="1"/>
  <c r="I18" i="4"/>
  <c r="AR18" i="4"/>
  <c r="AS18" i="4" s="1"/>
  <c r="AV18" i="4" s="1"/>
  <c r="F18" i="4" s="1"/>
  <c r="AY18" i="4" s="1"/>
  <c r="G18" i="4" s="1"/>
  <c r="BA24" i="4"/>
  <c r="AZ24" i="4"/>
  <c r="BA45" i="4"/>
  <c r="AZ45" i="4"/>
  <c r="I33" i="4"/>
  <c r="AR33" i="4"/>
  <c r="AS33" i="4" s="1"/>
  <c r="AV33" i="4" s="1"/>
  <c r="F33" i="4" s="1"/>
  <c r="I51" i="4"/>
  <c r="AR51" i="4"/>
  <c r="AS51" i="4" s="1"/>
  <c r="AV51" i="4" s="1"/>
  <c r="F51" i="4" s="1"/>
  <c r="BB24" i="4"/>
  <c r="BD24" i="4" s="1"/>
  <c r="BA48" i="4"/>
  <c r="AZ48" i="4"/>
  <c r="BA30" i="4"/>
  <c r="AZ30" i="4"/>
  <c r="I42" i="4"/>
  <c r="AR42" i="4"/>
  <c r="AS42" i="4" s="1"/>
  <c r="AV42" i="4" s="1"/>
  <c r="F42" i="4" s="1"/>
  <c r="BB45" i="4"/>
  <c r="BD45" i="4" s="1"/>
  <c r="BA36" i="4"/>
  <c r="AZ36" i="4"/>
  <c r="BB30" i="4"/>
  <c r="BD30" i="4" s="1"/>
  <c r="AZ39" i="1"/>
  <c r="BA39" i="1"/>
  <c r="AZ45" i="1"/>
  <c r="BA45" i="1"/>
  <c r="AZ51" i="1"/>
  <c r="BA51" i="1"/>
  <c r="AZ27" i="1"/>
  <c r="BA27" i="1"/>
  <c r="AZ24" i="1"/>
  <c r="BA24" i="1"/>
  <c r="BB24" i="1"/>
  <c r="BD24" i="1" s="1"/>
  <c r="AZ33" i="36" l="1"/>
  <c r="BA33" i="36"/>
  <c r="BA30" i="35"/>
  <c r="AZ30" i="35"/>
  <c r="BE21" i="37"/>
  <c r="BD21" i="37"/>
  <c r="AZ51" i="28"/>
  <c r="BA51" i="28"/>
  <c r="BA30" i="30"/>
  <c r="AZ30" i="30"/>
  <c r="BA33" i="25"/>
  <c r="AZ33" i="25"/>
  <c r="BA24" i="25"/>
  <c r="AZ24" i="25"/>
  <c r="BF36" i="11"/>
  <c r="BH36" i="11" s="1"/>
  <c r="BF42" i="10"/>
  <c r="BH42" i="10" s="1"/>
  <c r="BF30" i="9"/>
  <c r="BH30" i="9" s="1"/>
  <c r="AY33" i="6"/>
  <c r="G33" i="6" s="1"/>
  <c r="BB33" i="6"/>
  <c r="BD33" i="6" s="1"/>
  <c r="AY51" i="2"/>
  <c r="G51" i="2" s="1"/>
  <c r="BB51" i="2"/>
  <c r="BD51" i="2" s="1"/>
  <c r="BA48" i="18"/>
  <c r="AZ48" i="18"/>
  <c r="AZ18" i="17"/>
  <c r="BA18" i="17"/>
  <c r="BA27" i="15"/>
  <c r="AZ27" i="15"/>
  <c r="BA45" i="14"/>
  <c r="AZ45" i="14"/>
  <c r="AZ18" i="14"/>
  <c r="BA18" i="14"/>
  <c r="BA21" i="14"/>
  <c r="AZ21" i="14"/>
  <c r="AZ27" i="17"/>
  <c r="BA27" i="17"/>
  <c r="BD36" i="11"/>
  <c r="BE36" i="11"/>
  <c r="AZ48" i="28"/>
  <c r="BA48" i="28"/>
  <c r="BE36" i="10"/>
  <c r="BD36" i="10"/>
  <c r="BA27" i="14"/>
  <c r="AZ27" i="14"/>
  <c r="AY33" i="2"/>
  <c r="G33" i="2" s="1"/>
  <c r="BB33" i="2"/>
  <c r="BD33" i="2" s="1"/>
  <c r="BB45" i="2"/>
  <c r="BD45" i="2" s="1"/>
  <c r="BA42" i="35"/>
  <c r="AZ42" i="35"/>
  <c r="BC51" i="8"/>
  <c r="G51" i="8" s="1"/>
  <c r="BF51" i="8"/>
  <c r="BH51" i="8" s="1"/>
  <c r="BF36" i="10"/>
  <c r="BH36" i="10" s="1"/>
  <c r="BA33" i="17"/>
  <c r="AZ33" i="17"/>
  <c r="BC48" i="11"/>
  <c r="G48" i="11" s="1"/>
  <c r="BF48" i="11"/>
  <c r="BH48" i="11" s="1"/>
  <c r="BA21" i="32"/>
  <c r="AZ21" i="32"/>
  <c r="BB45" i="7"/>
  <c r="BD45" i="7" s="1"/>
  <c r="BB24" i="7"/>
  <c r="BD24" i="7" s="1"/>
  <c r="AZ27" i="34"/>
  <c r="BA27" i="34"/>
  <c r="BA39" i="34"/>
  <c r="AZ39" i="34"/>
  <c r="BA39" i="15"/>
  <c r="AZ39" i="15"/>
  <c r="BA48" i="14"/>
  <c r="AZ48" i="14"/>
  <c r="BA30" i="18"/>
  <c r="AZ30" i="18"/>
  <c r="BA21" i="25"/>
  <c r="AZ21" i="25"/>
  <c r="BA30" i="32"/>
  <c r="AZ30" i="32"/>
  <c r="AZ27" i="36"/>
  <c r="BA27" i="36"/>
  <c r="AZ39" i="36"/>
  <c r="BA39" i="36"/>
  <c r="BA39" i="35"/>
  <c r="AZ39" i="35"/>
  <c r="AZ24" i="35"/>
  <c r="BA24" i="35"/>
  <c r="AZ27" i="35"/>
  <c r="BA27" i="35"/>
  <c r="BA39" i="33"/>
  <c r="AZ39" i="33"/>
  <c r="BE42" i="37"/>
  <c r="BD42" i="37"/>
  <c r="BE48" i="37"/>
  <c r="BD48" i="37"/>
  <c r="BE18" i="37"/>
  <c r="BD18" i="37"/>
  <c r="BB39" i="5"/>
  <c r="BD39" i="5" s="1"/>
  <c r="BB36" i="1"/>
  <c r="BD36" i="1" s="1"/>
  <c r="BB33" i="1"/>
  <c r="BD33" i="1" s="1"/>
  <c r="AY18" i="1"/>
  <c r="G18" i="1" s="1"/>
  <c r="BB18" i="1"/>
  <c r="BD18" i="1" s="1"/>
  <c r="BB48" i="5"/>
  <c r="BD48" i="5" s="1"/>
  <c r="AY27" i="4"/>
  <c r="G27" i="4" s="1"/>
  <c r="BB27" i="4"/>
  <c r="BD27" i="4" s="1"/>
  <c r="BA36" i="18"/>
  <c r="AZ36" i="18"/>
  <c r="BA39" i="18"/>
  <c r="AZ39" i="18"/>
  <c r="AZ24" i="17"/>
  <c r="BA24" i="17"/>
  <c r="BA30" i="17"/>
  <c r="AZ30" i="17"/>
  <c r="AZ30" i="16"/>
  <c r="BA30" i="16"/>
  <c r="BA45" i="15"/>
  <c r="AZ45" i="15"/>
  <c r="BA36" i="15"/>
  <c r="AZ36" i="15"/>
  <c r="AZ30" i="15"/>
  <c r="BA30" i="15"/>
  <c r="BA21" i="15"/>
  <c r="AZ21" i="15"/>
  <c r="BA48" i="15"/>
  <c r="AZ48" i="15"/>
  <c r="AZ24" i="14"/>
  <c r="BA24" i="14"/>
  <c r="BA30" i="14"/>
  <c r="AZ30" i="14"/>
  <c r="BA36" i="28"/>
  <c r="AZ36" i="28"/>
  <c r="BA27" i="27"/>
  <c r="AZ27" i="27"/>
  <c r="AZ51" i="27"/>
  <c r="BA51" i="27"/>
  <c r="BA30" i="27"/>
  <c r="AZ30" i="27"/>
  <c r="BE48" i="38"/>
  <c r="BD48" i="38"/>
  <c r="BA42" i="31"/>
  <c r="AZ42" i="31"/>
  <c r="BA48" i="26"/>
  <c r="AZ48" i="26"/>
  <c r="BA45" i="23"/>
  <c r="AZ45" i="23"/>
  <c r="BA18" i="23"/>
  <c r="AZ18" i="23"/>
  <c r="BA21" i="20"/>
  <c r="AZ21" i="20"/>
  <c r="BA36" i="20"/>
  <c r="AZ36" i="20"/>
  <c r="BD42" i="10"/>
  <c r="BE42" i="10"/>
  <c r="BB24" i="5"/>
  <c r="BD24" i="5" s="1"/>
  <c r="BF42" i="8"/>
  <c r="BH42" i="8" s="1"/>
  <c r="BC36" i="8"/>
  <c r="G36" i="8" s="1"/>
  <c r="BF36" i="8"/>
  <c r="BH36" i="8" s="1"/>
  <c r="BC33" i="10"/>
  <c r="G33" i="10" s="1"/>
  <c r="BF33" i="10"/>
  <c r="BH33" i="10" s="1"/>
  <c r="AY21" i="1"/>
  <c r="G21" i="1" s="1"/>
  <c r="BB21" i="1"/>
  <c r="BD21" i="1" s="1"/>
  <c r="BC51" i="11"/>
  <c r="G51" i="11" s="1"/>
  <c r="BF51" i="11"/>
  <c r="BH51" i="11" s="1"/>
  <c r="BC45" i="8"/>
  <c r="G45" i="8" s="1"/>
  <c r="BF45" i="8"/>
  <c r="BH45" i="8" s="1"/>
  <c r="BA33" i="1"/>
  <c r="AZ33" i="1"/>
  <c r="AY24" i="6"/>
  <c r="G24" i="6" s="1"/>
  <c r="BB24" i="6"/>
  <c r="BD24" i="6" s="1"/>
  <c r="BA24" i="7"/>
  <c r="AZ24" i="7"/>
  <c r="BF48" i="13"/>
  <c r="BH48" i="13" s="1"/>
  <c r="BF45" i="13"/>
  <c r="BH45" i="13" s="1"/>
  <c r="BF18" i="13"/>
  <c r="BH18" i="13" s="1"/>
  <c r="BF18" i="11"/>
  <c r="BH18" i="11" s="1"/>
  <c r="BF33" i="9"/>
  <c r="BH33" i="9" s="1"/>
  <c r="BF48" i="9"/>
  <c r="BH48" i="9" s="1"/>
  <c r="BE42" i="8"/>
  <c r="BD42" i="8"/>
  <c r="BC33" i="8"/>
  <c r="G33" i="8" s="1"/>
  <c r="BF33" i="8"/>
  <c r="BH33" i="8" s="1"/>
  <c r="BB33" i="7"/>
  <c r="BD33" i="7" s="1"/>
  <c r="AY51" i="6"/>
  <c r="G51" i="6" s="1"/>
  <c r="BB51" i="6"/>
  <c r="BD51" i="6" s="1"/>
  <c r="AY27" i="6"/>
  <c r="G27" i="6" s="1"/>
  <c r="BB27" i="6"/>
  <c r="BD27" i="6" s="1"/>
  <c r="AY18" i="6"/>
  <c r="G18" i="6" s="1"/>
  <c r="BB18" i="6"/>
  <c r="BD18" i="6" s="1"/>
  <c r="AZ45" i="2"/>
  <c r="BA45" i="2"/>
  <c r="BA21" i="2"/>
  <c r="AZ21" i="2"/>
  <c r="AY39" i="2"/>
  <c r="G39" i="2" s="1"/>
  <c r="BB39" i="2"/>
  <c r="BD39" i="2" s="1"/>
  <c r="BB21" i="2"/>
  <c r="BD21" i="2" s="1"/>
  <c r="BA30" i="1"/>
  <c r="AZ30" i="1"/>
  <c r="BB30" i="1"/>
  <c r="BD30" i="1" s="1"/>
  <c r="BA36" i="1"/>
  <c r="AZ36" i="1"/>
  <c r="BB30" i="5"/>
  <c r="BD30" i="5" s="1"/>
  <c r="BB51" i="5"/>
  <c r="BD51" i="5" s="1"/>
  <c r="BE33" i="13"/>
  <c r="BD33" i="13"/>
  <c r="BC27" i="13"/>
  <c r="G27" i="13" s="1"/>
  <c r="BF27" i="13"/>
  <c r="BH27" i="13" s="1"/>
  <c r="BC36" i="13"/>
  <c r="G36" i="13" s="1"/>
  <c r="BF36" i="13"/>
  <c r="BH36" i="13" s="1"/>
  <c r="BF21" i="13"/>
  <c r="BH21" i="13" s="1"/>
  <c r="BC30" i="13"/>
  <c r="G30" i="13" s="1"/>
  <c r="BF30" i="13"/>
  <c r="BH30" i="13" s="1"/>
  <c r="BE21" i="13"/>
  <c r="BD21" i="13"/>
  <c r="BE48" i="13"/>
  <c r="BD48" i="13"/>
  <c r="BE45" i="13"/>
  <c r="BD45" i="13"/>
  <c r="BC24" i="13"/>
  <c r="G24" i="13" s="1"/>
  <c r="BF24" i="13"/>
  <c r="BH24" i="13" s="1"/>
  <c r="BF33" i="13"/>
  <c r="BH33" i="13" s="1"/>
  <c r="BE18" i="13"/>
  <c r="BD18" i="13"/>
  <c r="BE18" i="11"/>
  <c r="BD18" i="11"/>
  <c r="BE36" i="9"/>
  <c r="BD36" i="9"/>
  <c r="BE30" i="9"/>
  <c r="BD30" i="9"/>
  <c r="BC18" i="9"/>
  <c r="G18" i="9" s="1"/>
  <c r="BF18" i="9"/>
  <c r="BH18" i="9" s="1"/>
  <c r="BF36" i="9"/>
  <c r="BH36" i="9" s="1"/>
  <c r="BE33" i="9"/>
  <c r="BD33" i="9"/>
  <c r="BE48" i="9"/>
  <c r="BD48" i="9"/>
  <c r="BE39" i="9"/>
  <c r="BD39" i="9"/>
  <c r="BF39" i="9"/>
  <c r="BH39" i="9" s="1"/>
  <c r="AY30" i="7"/>
  <c r="G30" i="7" s="1"/>
  <c r="BB30" i="7"/>
  <c r="BD30" i="7" s="1"/>
  <c r="AY27" i="7"/>
  <c r="G27" i="7" s="1"/>
  <c r="BB27" i="7"/>
  <c r="BD27" i="7" s="1"/>
  <c r="BA33" i="7"/>
  <c r="AZ33" i="7"/>
  <c r="BA45" i="7"/>
  <c r="AZ45" i="7"/>
  <c r="BA42" i="5"/>
  <c r="AZ42" i="5"/>
  <c r="AY36" i="5"/>
  <c r="G36" i="5" s="1"/>
  <c r="BB36" i="5"/>
  <c r="BD36" i="5" s="1"/>
  <c r="BA39" i="5"/>
  <c r="AZ39" i="5"/>
  <c r="BA51" i="5"/>
  <c r="AZ51" i="5"/>
  <c r="BA30" i="5"/>
  <c r="AZ30" i="5"/>
  <c r="BA48" i="5"/>
  <c r="AZ48" i="5"/>
  <c r="BB42" i="5"/>
  <c r="BD42" i="5" s="1"/>
  <c r="BA24" i="5"/>
  <c r="AZ24" i="5"/>
  <c r="AY42" i="4"/>
  <c r="G42" i="4" s="1"/>
  <c r="BB42" i="4"/>
  <c r="BD42" i="4" s="1"/>
  <c r="BA18" i="4"/>
  <c r="AZ18" i="4"/>
  <c r="AY33" i="4"/>
  <c r="G33" i="4" s="1"/>
  <c r="BB33" i="4"/>
  <c r="BD33" i="4" s="1"/>
  <c r="BA39" i="4"/>
  <c r="AZ39" i="4"/>
  <c r="BB18" i="4"/>
  <c r="BD18" i="4" s="1"/>
  <c r="AY51" i="4"/>
  <c r="G51" i="4" s="1"/>
  <c r="BB51" i="4"/>
  <c r="BD51" i="4" s="1"/>
  <c r="BB39" i="4"/>
  <c r="BD39" i="4" s="1"/>
  <c r="AZ33" i="6" l="1"/>
  <c r="BA33" i="6"/>
  <c r="BA51" i="2"/>
  <c r="AZ51" i="2"/>
  <c r="BD48" i="11"/>
  <c r="BE48" i="11"/>
  <c r="BE51" i="8"/>
  <c r="BD51" i="8"/>
  <c r="BA33" i="2"/>
  <c r="AZ33" i="2"/>
  <c r="AZ18" i="1"/>
  <c r="BA18" i="1"/>
  <c r="AZ27" i="4"/>
  <c r="BA27" i="4"/>
  <c r="BD51" i="11"/>
  <c r="BE51" i="11"/>
  <c r="BD33" i="10"/>
  <c r="BE33" i="10"/>
  <c r="BE45" i="8"/>
  <c r="BD45" i="8"/>
  <c r="AZ21" i="1"/>
  <c r="BA21" i="1"/>
  <c r="BE36" i="8"/>
  <c r="BD36" i="8"/>
  <c r="BA24" i="6"/>
  <c r="AZ24" i="6"/>
  <c r="BE33" i="8"/>
  <c r="BD33" i="8"/>
  <c r="BA27" i="6"/>
  <c r="AZ27" i="6"/>
  <c r="BA51" i="6"/>
  <c r="AZ51" i="6"/>
  <c r="BA18" i="6"/>
  <c r="AZ18" i="6"/>
  <c r="BA39" i="2"/>
  <c r="AZ39" i="2"/>
  <c r="BE24" i="13"/>
  <c r="BD24" i="13"/>
  <c r="BE27" i="13"/>
  <c r="BD27" i="13"/>
  <c r="BE30" i="13"/>
  <c r="BD30" i="13"/>
  <c r="BE36" i="13"/>
  <c r="BD36" i="13"/>
  <c r="BE18" i="9"/>
  <c r="BD18" i="9"/>
  <c r="BA27" i="7"/>
  <c r="AZ27" i="7"/>
  <c r="BA30" i="7"/>
  <c r="AZ30" i="7"/>
  <c r="BA36" i="5"/>
  <c r="AZ36" i="5"/>
  <c r="BA51" i="4"/>
  <c r="AZ51" i="4"/>
  <c r="BA33" i="4"/>
  <c r="AZ33" i="4"/>
  <c r="BA42" i="4"/>
  <c r="AZ42" i="4"/>
</calcChain>
</file>

<file path=xl/sharedStrings.xml><?xml version="1.0" encoding="utf-8"?>
<sst xmlns="http://schemas.openxmlformats.org/spreadsheetml/2006/main" count="25463" uniqueCount="5668">
  <si>
    <t>OPEN 6.3.4</t>
  </si>
  <si>
    <t>Fri Jun 26 2020 17:25:48</t>
  </si>
  <si>
    <t>Unit=</t>
  </si>
  <si>
    <t>PSC-2302</t>
  </si>
  <si>
    <t>LightSource=</t>
  </si>
  <si>
    <t>6400-02 or -02B LED Source</t>
  </si>
  <si>
    <t>A/D AvgTime=</t>
  </si>
  <si>
    <t>Config=</t>
  </si>
  <si>
    <t>/User/Configs/UserPrefs/LED2x3n.xml</t>
  </si>
  <si>
    <t>Remark=</t>
  </si>
  <si>
    <t/>
  </si>
  <si>
    <t>Obs</t>
  </si>
  <si>
    <t>HHMMSS</t>
  </si>
  <si>
    <t>FTime</t>
  </si>
  <si>
    <t>EBal?</t>
  </si>
  <si>
    <t>Photo</t>
  </si>
  <si>
    <t>Cond</t>
  </si>
  <si>
    <t>Ci</t>
  </si>
  <si>
    <t>Trmmol</t>
  </si>
  <si>
    <t>VpdL</t>
  </si>
  <si>
    <t>CTleaf</t>
  </si>
  <si>
    <t>Area</t>
  </si>
  <si>
    <t>BLC_1</t>
  </si>
  <si>
    <t>StmRat</t>
  </si>
  <si>
    <t>BLCond</t>
  </si>
  <si>
    <t>Tair</t>
  </si>
  <si>
    <t>Tleaf</t>
  </si>
  <si>
    <t>TBlk</t>
  </si>
  <si>
    <t>CO2R</t>
  </si>
  <si>
    <t>CO2S</t>
  </si>
  <si>
    <t>H2OR</t>
  </si>
  <si>
    <t>H2OS</t>
  </si>
  <si>
    <t>RH_R</t>
  </si>
  <si>
    <t>RH_S</t>
  </si>
  <si>
    <t>Flow</t>
  </si>
  <si>
    <t>PARi</t>
  </si>
  <si>
    <t>PARo</t>
  </si>
  <si>
    <t>Press</t>
  </si>
  <si>
    <t>CsMch</t>
  </si>
  <si>
    <t>HsMch</t>
  </si>
  <si>
    <t>StableF</t>
  </si>
  <si>
    <t>BLCslope</t>
  </si>
  <si>
    <t>BLCoffst</t>
  </si>
  <si>
    <t>f_parin</t>
  </si>
  <si>
    <t>f_parout</t>
  </si>
  <si>
    <t>alphaK</t>
  </si>
  <si>
    <t>Status</t>
  </si>
  <si>
    <t>fda</t>
  </si>
  <si>
    <t>Trans</t>
  </si>
  <si>
    <t>Tair_K</t>
  </si>
  <si>
    <t>Twall_K</t>
  </si>
  <si>
    <t>R(W/m2)</t>
  </si>
  <si>
    <t>Tl-Ta</t>
  </si>
  <si>
    <t>SVTleaf</t>
  </si>
  <si>
    <t>h2o_i</t>
  </si>
  <si>
    <t>h20diff</t>
  </si>
  <si>
    <t>CTair</t>
  </si>
  <si>
    <t>SVTair</t>
  </si>
  <si>
    <t>CndTotal</t>
  </si>
  <si>
    <t>vp_kPa</t>
  </si>
  <si>
    <t>VpdA</t>
  </si>
  <si>
    <t>CndCO2</t>
  </si>
  <si>
    <t>Ci_Pa</t>
  </si>
  <si>
    <t>Ci/Ca</t>
  </si>
  <si>
    <t>RHsfc</t>
  </si>
  <si>
    <t>C2sfc</t>
  </si>
  <si>
    <t>AHs/Cs</t>
  </si>
  <si>
    <t>in</t>
  </si>
  <si>
    <t>out</t>
  </si>
  <si>
    <t xml:space="preserve">"17:25:48 Launched AutoProg /User/Configs/AutoProgs/LightCurve2"
</t>
  </si>
  <si>
    <t xml:space="preserve">"17:30:30 Lamp: Off"
</t>
  </si>
  <si>
    <t xml:space="preserve">"17:30:30 CO2 Mixer: CO2R -&gt; 400 uml"
</t>
  </si>
  <si>
    <t xml:space="preserve">"17:30:30 Coolers: Off"
</t>
  </si>
  <si>
    <t xml:space="preserve">"17:30:30 Flow: Fixed -&gt; 300 umol/s"
</t>
  </si>
  <si>
    <t xml:space="preserve">"17:30:30 Lamp: ParIn -&gt;  0 uml"
</t>
  </si>
  <si>
    <t xml:space="preserve">"17:33:54 Flow: Fixed -&gt; 300 umol/s"
</t>
  </si>
  <si>
    <t>17:33:31</t>
  </si>
  <si>
    <t xml:space="preserve">"17:33:54 Lamp: ParIn -&gt;  25 uml"
</t>
  </si>
  <si>
    <t xml:space="preserve">"17:37:17 Flow: Fixed -&gt; 300 umol/s"
</t>
  </si>
  <si>
    <t>17:36:55</t>
  </si>
  <si>
    <t xml:space="preserve">"17:37:17 Lamp: ParIn -&gt;  50 uml"
</t>
  </si>
  <si>
    <t xml:space="preserve">"17:40:40 Flow: Fixed -&gt; 300 umol/s"
</t>
  </si>
  <si>
    <t>17:40:18</t>
  </si>
  <si>
    <t xml:space="preserve">"17:40:40 Lamp: ParIn -&gt;  100 uml"
</t>
  </si>
  <si>
    <t xml:space="preserve">"17:44:03 Flow: Fixed -&gt; 300 umol/s"
</t>
  </si>
  <si>
    <t>17:43:41</t>
  </si>
  <si>
    <t xml:space="preserve">"17:44:03 Lamp: ParIn -&gt;  150 uml"
</t>
  </si>
  <si>
    <t xml:space="preserve">"17:47:26 Flow: Fixed -&gt; 300 umol/s"
</t>
  </si>
  <si>
    <t>17:47:04</t>
  </si>
  <si>
    <t xml:space="preserve">"17:47:26 Lamp: ParIn -&gt;  300 uml"
</t>
  </si>
  <si>
    <t xml:space="preserve">"17:50:49 Flow: Fixed -&gt; 300 umol/s"
</t>
  </si>
  <si>
    <t>17:50:27</t>
  </si>
  <si>
    <t xml:space="preserve">"17:50:49 Lamp: ParIn -&gt;  500 uml"
</t>
  </si>
  <si>
    <t xml:space="preserve">"17:54:12 Flow: Fixed -&gt; 300 umol/s"
</t>
  </si>
  <si>
    <t>17:53:50</t>
  </si>
  <si>
    <t xml:space="preserve">"17:54:12 Lamp: ParIn -&gt;  750 uml"
</t>
  </si>
  <si>
    <t xml:space="preserve">"17:57:35 Flow: Fixed -&gt; 300 umol/s"
</t>
  </si>
  <si>
    <t>17:57:13</t>
  </si>
  <si>
    <t xml:space="preserve">"17:57:36 Lamp: ParIn -&gt;  1000 uml"
</t>
  </si>
  <si>
    <t xml:space="preserve">"18:01:00 Flow: Fixed -&gt; 300 umol/s"
</t>
  </si>
  <si>
    <t>18:00:37</t>
  </si>
  <si>
    <t xml:space="preserve">"18:01:00 Lamp: ParIn -&gt;  1250 uml"
</t>
  </si>
  <si>
    <t xml:space="preserve">"18:04:23 Flow: Fixed -&gt; 300 umol/s"
</t>
  </si>
  <si>
    <t>18:04:01</t>
  </si>
  <si>
    <t xml:space="preserve">"18:04:23 Lamp: ParIn -&gt;  1600 uml"
</t>
  </si>
  <si>
    <t xml:space="preserve">"18:07:46 Flow: Fixed -&gt; 300 umol/s"
</t>
  </si>
  <si>
    <t>18:07:24</t>
  </si>
  <si>
    <t xml:space="preserve">"18:07:47 Lamp: ParIn -&gt;  2000 uml"
</t>
  </si>
  <si>
    <t xml:space="preserve">"18:11:11 Flow: Fixed -&gt; 300 umol/s"
</t>
  </si>
  <si>
    <t>18:10:48</t>
  </si>
  <si>
    <t xml:space="preserve">"18:11:11 Lamp: ParIn -&gt;  2000 uml"
</t>
  </si>
  <si>
    <t xml:space="preserve">"18:11:11 CO2 Mixer: CO2R -&gt; 400 uml"
</t>
  </si>
  <si>
    <t xml:space="preserve">"18:11:11 Coolers: Off"
</t>
  </si>
  <si>
    <t xml:space="preserve">"18:56:41 Flow: Fixed -&gt; 300 umol/s"
</t>
  </si>
  <si>
    <t xml:space="preserve">"18:56:41 Coolers: Off"
</t>
  </si>
  <si>
    <t xml:space="preserve">"18:56:41 CO2 Mixer: CO2R -&gt; 400 uml"
</t>
  </si>
  <si>
    <t xml:space="preserve">"18:56:41 Lamp: ParIn -&gt;  2000 uml"
</t>
  </si>
  <si>
    <t>18:56:18</t>
  </si>
  <si>
    <t xml:space="preserve">"18:53:17 Lamp: ParIn -&gt;  2000 uml"
</t>
  </si>
  <si>
    <t>18:52:54</t>
  </si>
  <si>
    <t xml:space="preserve">"18:53:17 Flow: Fixed -&gt; 300 umol/s"
</t>
  </si>
  <si>
    <t xml:space="preserve">"18:49:53 Lamp: ParIn -&gt;  1600 uml"
</t>
  </si>
  <si>
    <t>18:49:30</t>
  </si>
  <si>
    <t xml:space="preserve">"18:49:53 Flow: Fixed -&gt; 300 umol/s"
</t>
  </si>
  <si>
    <t xml:space="preserve">"18:46:29 Lamp: ParIn -&gt;  1250 uml"
</t>
  </si>
  <si>
    <t>18:46:06</t>
  </si>
  <si>
    <t xml:space="preserve">"18:46:28 Flow: Fixed -&gt; 300 umol/s"
</t>
  </si>
  <si>
    <t xml:space="preserve">"18:43:05 Lamp: ParIn -&gt;  1000 uml"
</t>
  </si>
  <si>
    <t>18:42:43</t>
  </si>
  <si>
    <t xml:space="preserve">"18:43:05 Flow: Fixed -&gt; 300 umol/s"
</t>
  </si>
  <si>
    <t xml:space="preserve">"18:39:42 Lamp: ParIn -&gt;  750 uml"
</t>
  </si>
  <si>
    <t>18:39:20</t>
  </si>
  <si>
    <t xml:space="preserve">"18:39:42 Flow: Fixed -&gt; 300 umol/s"
</t>
  </si>
  <si>
    <t xml:space="preserve">"18:36:19 Lamp: ParIn -&gt;  500 uml"
</t>
  </si>
  <si>
    <t>18:35:57</t>
  </si>
  <si>
    <t xml:space="preserve">"18:36:19 Flow: Fixed -&gt; 300 umol/s"
</t>
  </si>
  <si>
    <t xml:space="preserve">"18:32:56 Lamp: ParIn -&gt;  300 uml"
</t>
  </si>
  <si>
    <t>18:32:34</t>
  </si>
  <si>
    <t xml:space="preserve">"18:32:56 Flow: Fixed -&gt; 300 umol/s"
</t>
  </si>
  <si>
    <t xml:space="preserve">"18:29:33 Lamp: ParIn -&gt;  150 uml"
</t>
  </si>
  <si>
    <t>18:29:11</t>
  </si>
  <si>
    <t xml:space="preserve">"18:29:33 Flow: Fixed -&gt; 300 umol/s"
</t>
  </si>
  <si>
    <t xml:space="preserve">"18:26:10 Lamp: ParIn -&gt;  100 uml"
</t>
  </si>
  <si>
    <t>18:25:48</t>
  </si>
  <si>
    <t xml:space="preserve">"18:26:10 Flow: Fixed -&gt; 300 umol/s"
</t>
  </si>
  <si>
    <t xml:space="preserve">"18:22:47 Lamp: ParIn -&gt;  50 uml"
</t>
  </si>
  <si>
    <t>18:22:25</t>
  </si>
  <si>
    <t xml:space="preserve">"18:22:47 Flow: Fixed -&gt; 300 umol/s"
</t>
  </si>
  <si>
    <t xml:space="preserve">"18:19:24 Lamp: ParIn -&gt;  25 uml"
</t>
  </si>
  <si>
    <t>18:19:02</t>
  </si>
  <si>
    <t xml:space="preserve">"18:19:24 Flow: Fixed -&gt; 300 umol/s"
</t>
  </si>
  <si>
    <t xml:space="preserve">"18:16:01 Lamp: ParIn -&gt;  0 uml"
</t>
  </si>
  <si>
    <t xml:space="preserve">"18:16:01 Flow: Fixed -&gt; 300 umol/s"
</t>
  </si>
  <si>
    <t xml:space="preserve">"18:16:01 Coolers: Off"
</t>
  </si>
  <si>
    <t xml:space="preserve">"18:16:01 CO2 Mixer: CO2R -&gt; 400 uml"
</t>
  </si>
  <si>
    <t xml:space="preserve">"18:16:00 Lamp: Off"
</t>
  </si>
  <si>
    <t xml:space="preserve">"18:13:47 Launched AutoProg /User/Configs/AutoProgs/LightCurve2"
</t>
  </si>
  <si>
    <t>Fri Jun 26 2020 18:13:47</t>
  </si>
  <si>
    <t>HrMchSD</t>
  </si>
  <si>
    <t>CrMchSD</t>
  </si>
  <si>
    <t>HsMchSD</t>
  </si>
  <si>
    <t>CsMchSD</t>
  </si>
  <si>
    <t>/User/Configs/UserPrefs/2x3 LED.xml</t>
  </si>
  <si>
    <t>PSC-1052</t>
  </si>
  <si>
    <t>OPEN 6.3.2</t>
  </si>
  <si>
    <t xml:space="preserve">"16:38:58 Lamp: Off"
</t>
  </si>
  <si>
    <t xml:space="preserve">"16:37:52 Flow: Fixed -&gt; 300 umol/s"
</t>
  </si>
  <si>
    <t xml:space="preserve">"16:37:52 Coolers: Off"
</t>
  </si>
  <si>
    <t xml:space="preserve">"16:37:52 CO2 Mixer: CO2R -&gt; 400 uml"
</t>
  </si>
  <si>
    <t xml:space="preserve">"16:37:52 Lamp: ParIn -&gt;  2000 uml"
</t>
  </si>
  <si>
    <t>16:37:30</t>
  </si>
  <si>
    <t xml:space="preserve">"16:34:29 Lamp: ParIn -&gt;  2000 uml"
</t>
  </si>
  <si>
    <t>16:34:07</t>
  </si>
  <si>
    <t xml:space="preserve">"16:34:28 Flow: Fixed -&gt; 300 umol/s"
</t>
  </si>
  <si>
    <t xml:space="preserve">"16:31:06 Lamp: ParIn -&gt;  1600 uml"
</t>
  </si>
  <si>
    <t>16:30:45</t>
  </si>
  <si>
    <t xml:space="preserve">"16:31:06 Flow: Fixed -&gt; 300 umol/s"
</t>
  </si>
  <si>
    <t xml:space="preserve">"16:27:44 Lamp: ParIn -&gt;  1250 uml"
</t>
  </si>
  <si>
    <t>16:27:22</t>
  </si>
  <si>
    <t xml:space="preserve">"16:27:44 Flow: Fixed -&gt; 300 umol/s"
</t>
  </si>
  <si>
    <t xml:space="preserve">"16:24:21 Lamp: ParIn -&gt;  1000 uml"
</t>
  </si>
  <si>
    <t>16:23:59</t>
  </si>
  <si>
    <t xml:space="preserve">"16:24:21 Flow: Fixed -&gt; 300 umol/s"
</t>
  </si>
  <si>
    <t xml:space="preserve">"16:20:58 Lamp: ParIn -&gt;  750 uml"
</t>
  </si>
  <si>
    <t>16:20:36</t>
  </si>
  <si>
    <t xml:space="preserve">"16:20:58 Flow: Fixed -&gt; 300 umol/s"
</t>
  </si>
  <si>
    <t xml:space="preserve">"16:17:35 Lamp: ParIn -&gt;  500 uml"
</t>
  </si>
  <si>
    <t>16:17:13</t>
  </si>
  <si>
    <t xml:space="preserve">"16:17:35 Flow: Fixed -&gt; 300 umol/s"
</t>
  </si>
  <si>
    <t xml:space="preserve">"16:14:12 Lamp: ParIn -&gt;  300 uml"
</t>
  </si>
  <si>
    <t>16:13:50</t>
  </si>
  <si>
    <t xml:space="preserve">"16:14:12 Flow: Fixed -&gt; 300 umol/s"
</t>
  </si>
  <si>
    <t xml:space="preserve">"16:10:49 Lamp: ParIn -&gt;  150 uml"
</t>
  </si>
  <si>
    <t>16:10:27</t>
  </si>
  <si>
    <t xml:space="preserve">"16:10:49 Flow: Fixed -&gt; 300 umol/s"
</t>
  </si>
  <si>
    <t xml:space="preserve">"16:07:26 Lamp: ParIn -&gt;  100 uml"
</t>
  </si>
  <si>
    <t>16:07:04</t>
  </si>
  <si>
    <t xml:space="preserve">"16:07:26 Flow: Fixed -&gt; 300 umol/s"
</t>
  </si>
  <si>
    <t xml:space="preserve">"16:04:03 Lamp: ParIn -&gt;  50 uml"
</t>
  </si>
  <si>
    <t>16:03:41</t>
  </si>
  <si>
    <t xml:space="preserve">"16:04:03 Flow: Fixed -&gt; 300 umol/s"
</t>
  </si>
  <si>
    <t xml:space="preserve">"16:00:40 Lamp: ParIn -&gt;  25 uml"
</t>
  </si>
  <si>
    <t>16:00:18</t>
  </si>
  <si>
    <t xml:space="preserve">"16:00:40 Flow: Fixed -&gt; 300 umol/s"
</t>
  </si>
  <si>
    <t xml:space="preserve">"15:57:17 Lamp: ParIn -&gt;  0 uml"
</t>
  </si>
  <si>
    <t xml:space="preserve">"15:57:17 Flow: Fixed -&gt; 300 umol/s"
</t>
  </si>
  <si>
    <t xml:space="preserve">"15:57:17 Coolers: Off"
</t>
  </si>
  <si>
    <t xml:space="preserve">"15:57:17 CO2 Mixer: CO2R -&gt; 400 uml"
</t>
  </si>
  <si>
    <t xml:space="preserve">"15:57:17 Lamp: Off"
</t>
  </si>
  <si>
    <t xml:space="preserve">"15:57:14 Launched AutoProg /User/Configs/AutoProgs/LightCurve2"
</t>
  </si>
  <si>
    <t>Fri Jun 26 2020 15:57:14</t>
  </si>
  <si>
    <t xml:space="preserve">"17:23:58 Flow: Fixed -&gt; 300 umol/s"
</t>
  </si>
  <si>
    <t xml:space="preserve">"17:23:58 Coolers: Off"
</t>
  </si>
  <si>
    <t xml:space="preserve">"17:23:58 CO2 Mixer: CO2R -&gt; 400 uml"
</t>
  </si>
  <si>
    <t xml:space="preserve">"17:23:58 Lamp: ParIn -&gt;  2000 uml"
</t>
  </si>
  <si>
    <t>17:23:35</t>
  </si>
  <si>
    <t xml:space="preserve">"17:20:34 Lamp: ParIn -&gt;  2000 uml"
</t>
  </si>
  <si>
    <t>17:20:11</t>
  </si>
  <si>
    <t xml:space="preserve">"17:20:33 Flow: Fixed -&gt; 300 umol/s"
</t>
  </si>
  <si>
    <t xml:space="preserve">"17:17:10 Lamp: ParIn -&gt;  1600 uml"
</t>
  </si>
  <si>
    <t>17:16:48</t>
  </si>
  <si>
    <t xml:space="preserve">"17:17:10 Flow: Fixed -&gt; 300 umol/s"
</t>
  </si>
  <si>
    <t xml:space="preserve">"17:13:47 Lamp: ParIn -&gt;  1250 uml"
</t>
  </si>
  <si>
    <t>17:13:24</t>
  </si>
  <si>
    <t xml:space="preserve">"17:13:47 Flow: Fixed -&gt; 300 umol/s"
</t>
  </si>
  <si>
    <t xml:space="preserve">"17:10:23 Lamp: ParIn -&gt;  1000 uml"
</t>
  </si>
  <si>
    <t>17:10:00</t>
  </si>
  <si>
    <t xml:space="preserve">"17:10:22 Flow: Fixed -&gt; 300 umol/s"
</t>
  </si>
  <si>
    <t xml:space="preserve">"17:06:59 Lamp: ParIn -&gt;  750 uml"
</t>
  </si>
  <si>
    <t>17:06:37</t>
  </si>
  <si>
    <t xml:space="preserve">"17:06:59 Flow: Fixed -&gt; 300 umol/s"
</t>
  </si>
  <si>
    <t xml:space="preserve">"17:03:36 Lamp: ParIn -&gt;  500 uml"
</t>
  </si>
  <si>
    <t>17:03:14</t>
  </si>
  <si>
    <t xml:space="preserve">"17:03:36 Flow: Fixed -&gt; 300 umol/s"
</t>
  </si>
  <si>
    <t xml:space="preserve">"17:00:13 Lamp: ParIn -&gt;  300 uml"
</t>
  </si>
  <si>
    <t>16:59:51</t>
  </si>
  <si>
    <t xml:space="preserve">"17:00:13 Flow: Fixed -&gt; 300 umol/s"
</t>
  </si>
  <si>
    <t xml:space="preserve">"16:56:50 Lamp: ParIn -&gt;  150 uml"
</t>
  </si>
  <si>
    <t>16:56:28</t>
  </si>
  <si>
    <t xml:space="preserve">"16:56:50 Flow: Fixed -&gt; 300 umol/s"
</t>
  </si>
  <si>
    <t xml:space="preserve">"16:53:27 Lamp: ParIn -&gt;  100 uml"
</t>
  </si>
  <si>
    <t>16:53:05</t>
  </si>
  <si>
    <t xml:space="preserve">"16:53:27 Flow: Fixed -&gt; 300 umol/s"
</t>
  </si>
  <si>
    <t xml:space="preserve">"16:50:04 Lamp: ParIn -&gt;  50 uml"
</t>
  </si>
  <si>
    <t>16:49:42</t>
  </si>
  <si>
    <t xml:space="preserve">"16:50:04 Flow: Fixed -&gt; 300 umol/s"
</t>
  </si>
  <si>
    <t xml:space="preserve">"16:46:41 Lamp: ParIn -&gt;  25 uml"
</t>
  </si>
  <si>
    <t>16:46:18</t>
  </si>
  <si>
    <t xml:space="preserve">"16:46:41 Flow: Fixed -&gt; 300 umol/s"
</t>
  </si>
  <si>
    <t xml:space="preserve">"16:43:17 Lamp: ParIn -&gt;  0 uml"
</t>
  </si>
  <si>
    <t xml:space="preserve">"16:43:17 Flow: Fixed -&gt; 300 umol/s"
</t>
  </si>
  <si>
    <t xml:space="preserve">"16:43:17 Coolers: Off"
</t>
  </si>
  <si>
    <t xml:space="preserve">"16:43:17 CO2 Mixer: CO2R -&gt; 400 uml"
</t>
  </si>
  <si>
    <t xml:space="preserve">"16:43:17 Lamp: Off"
</t>
  </si>
  <si>
    <t xml:space="preserve">"16:40:11 Launched AutoProg /User/Configs/AutoProgs/LightCurve2"
</t>
  </si>
  <si>
    <t>Fri Jun 26 2020 16:40:11</t>
  </si>
  <si>
    <t xml:space="preserve">"20:29:16 Flow: Fixed -&gt; 300 umol/s"
</t>
  </si>
  <si>
    <t xml:space="preserve">"20:29:16 Coolers: Off"
</t>
  </si>
  <si>
    <t xml:space="preserve">"20:29:16 CO2 Mixer: CO2R -&gt; 400 uml"
</t>
  </si>
  <si>
    <t xml:space="preserve">"20:29:16 Lamp: ParIn -&gt;  2000 uml"
</t>
  </si>
  <si>
    <t>20:28:53</t>
  </si>
  <si>
    <t xml:space="preserve">"20:25:52 Lamp: ParIn -&gt;  2000 uml"
</t>
  </si>
  <si>
    <t>20:25:29</t>
  </si>
  <si>
    <t xml:space="preserve">"20:25:52 Flow: Fixed -&gt; 300 umol/s"
</t>
  </si>
  <si>
    <t xml:space="preserve">"20:22:28 Lamp: ParIn -&gt;  1600 uml"
</t>
  </si>
  <si>
    <t>20:22:05</t>
  </si>
  <si>
    <t xml:space="preserve">"20:22:28 Flow: Fixed -&gt; 300 umol/s"
</t>
  </si>
  <si>
    <t xml:space="preserve">"20:19:03 Lamp: ParIn -&gt;  1250 uml"
</t>
  </si>
  <si>
    <t>20:18:41</t>
  </si>
  <si>
    <t xml:space="preserve">"20:19:03 Flow: Fixed -&gt; 300 umol/s"
</t>
  </si>
  <si>
    <t xml:space="preserve">"20:15:40 Lamp: ParIn -&gt;  1000 uml"
</t>
  </si>
  <si>
    <t>20:15:18</t>
  </si>
  <si>
    <t xml:space="preserve">"20:15:40 Flow: Fixed -&gt; 300 umol/s"
</t>
  </si>
  <si>
    <t xml:space="preserve">"20:12:17 Lamp: ParIn -&gt;  750 uml"
</t>
  </si>
  <si>
    <t>20:11:54</t>
  </si>
  <si>
    <t xml:space="preserve">"20:12:17 Flow: Fixed -&gt; 300 umol/s"
</t>
  </si>
  <si>
    <t xml:space="preserve">"20:08:53 Lamp: ParIn -&gt;  500 uml"
</t>
  </si>
  <si>
    <t>20:08:30</t>
  </si>
  <si>
    <t xml:space="preserve">"20:08:53 Flow: Fixed -&gt; 300 umol/s"
</t>
  </si>
  <si>
    <t xml:space="preserve">"20:05:29 Lamp: ParIn -&gt;  300 uml"
</t>
  </si>
  <si>
    <t>20:05:06</t>
  </si>
  <si>
    <t xml:space="preserve">"20:05:28 Flow: Fixed -&gt; 300 umol/s"
</t>
  </si>
  <si>
    <t xml:space="preserve">"20:02:05 Lamp: ParIn -&gt;  150 uml"
</t>
  </si>
  <si>
    <t>20:01:43</t>
  </si>
  <si>
    <t xml:space="preserve">"20:02:05 Flow: Fixed -&gt; 300 umol/s"
</t>
  </si>
  <si>
    <t xml:space="preserve">"19:58:42 Lamp: ParIn -&gt;  100 uml"
</t>
  </si>
  <si>
    <t>19:58:19</t>
  </si>
  <si>
    <t xml:space="preserve">"19:58:42 Flow: Fixed -&gt; 300 umol/s"
</t>
  </si>
  <si>
    <t xml:space="preserve">"19:55:18 Lamp: ParIn -&gt;  50 uml"
</t>
  </si>
  <si>
    <t>19:54:55</t>
  </si>
  <si>
    <t xml:space="preserve">"19:55:18 Flow: Fixed -&gt; 300 umol/s"
</t>
  </si>
  <si>
    <t xml:space="preserve">"19:51:54 Lamp: ParIn -&gt;  25 uml"
</t>
  </si>
  <si>
    <t>19:51:31</t>
  </si>
  <si>
    <t xml:space="preserve">"19:51:54 Flow: Fixed -&gt; 300 umol/s"
</t>
  </si>
  <si>
    <t xml:space="preserve">"19:48:30 Lamp: ParIn -&gt;  0 uml"
</t>
  </si>
  <si>
    <t xml:space="preserve">"19:48:30 Flow: Fixed -&gt; 300 umol/s"
</t>
  </si>
  <si>
    <t xml:space="preserve">"19:48:30 Coolers: Off"
</t>
  </si>
  <si>
    <t xml:space="preserve">"19:48:30 CO2 Mixer: CO2R -&gt; 400 uml"
</t>
  </si>
  <si>
    <t xml:space="preserve">"19:48:30 Lamp: Off"
</t>
  </si>
  <si>
    <t xml:space="preserve">"19:46:03 Launched AutoProg /User/Configs/AutoProgs/LightCurve2"
</t>
  </si>
  <si>
    <t>Fri Jun 26 2020 19:46:03</t>
  </si>
  <si>
    <t xml:space="preserve">"19:43:38 Flow: Fixed -&gt; 300 umol/s"
</t>
  </si>
  <si>
    <t xml:space="preserve">"19:43:38 Coolers: Off"
</t>
  </si>
  <si>
    <t xml:space="preserve">"19:43:38 CO2 Mixer: CO2R -&gt; 400 uml"
</t>
  </si>
  <si>
    <t xml:space="preserve">"19:43:38 Lamp: ParIn -&gt;  2000 uml"
</t>
  </si>
  <si>
    <t>19:43:15</t>
  </si>
  <si>
    <t xml:space="preserve">"19:40:14 Lamp: ParIn -&gt;  2000 uml"
</t>
  </si>
  <si>
    <t>19:39:51</t>
  </si>
  <si>
    <t xml:space="preserve">"19:40:14 Flow: Fixed -&gt; 300 umol/s"
</t>
  </si>
  <si>
    <t xml:space="preserve">"19:36:50 Lamp: ParIn -&gt;  1600 uml"
</t>
  </si>
  <si>
    <t>19:36:27</t>
  </si>
  <si>
    <t xml:space="preserve">"19:36:50 Flow: Fixed -&gt; 300 umol/s"
</t>
  </si>
  <si>
    <t xml:space="preserve">"19:33:26 Lamp: ParIn -&gt;  1250 uml"
</t>
  </si>
  <si>
    <t>19:33:03</t>
  </si>
  <si>
    <t xml:space="preserve">"19:33:26 Flow: Fixed -&gt; 300 umol/s"
</t>
  </si>
  <si>
    <t xml:space="preserve">"19:30:02 Lamp: ParIn -&gt;  1000 uml"
</t>
  </si>
  <si>
    <t>19:29:39</t>
  </si>
  <si>
    <t xml:space="preserve">"19:30:01 Flow: Fixed -&gt; 300 umol/s"
</t>
  </si>
  <si>
    <t xml:space="preserve">"19:26:38 Lamp: ParIn -&gt;  750 uml"
</t>
  </si>
  <si>
    <t>19:26:16</t>
  </si>
  <si>
    <t xml:space="preserve">"19:26:38 Flow: Fixed -&gt; 300 umol/s"
</t>
  </si>
  <si>
    <t xml:space="preserve">"19:23:15 Lamp: ParIn -&gt;  500 uml"
</t>
  </si>
  <si>
    <t>19:22:52</t>
  </si>
  <si>
    <t xml:space="preserve">"19:23:15 Flow: Fixed -&gt; 300 umol/s"
</t>
  </si>
  <si>
    <t xml:space="preserve">"19:19:51 Lamp: ParIn -&gt;  300 uml"
</t>
  </si>
  <si>
    <t>19:19:28</t>
  </si>
  <si>
    <t xml:space="preserve">"19:19:50 Flow: Fixed -&gt; 300 umol/s"
</t>
  </si>
  <si>
    <t xml:space="preserve">"19:16:27 Lamp: ParIn -&gt;  150 uml"
</t>
  </si>
  <si>
    <t>19:16:04</t>
  </si>
  <si>
    <t xml:space="preserve">"19:16:27 Flow: Fixed -&gt; 300 umol/s"
</t>
  </si>
  <si>
    <t xml:space="preserve">"19:13:03 Lamp: ParIn -&gt;  100 uml"
</t>
  </si>
  <si>
    <t>19:12:40</t>
  </si>
  <si>
    <t xml:space="preserve">"19:13:02 Flow: Fixed -&gt; 300 umol/s"
</t>
  </si>
  <si>
    <t xml:space="preserve">"19:09:39 Lamp: ParIn -&gt;  50 uml"
</t>
  </si>
  <si>
    <t>19:09:17</t>
  </si>
  <si>
    <t xml:space="preserve">"19:09:39 Flow: Fixed -&gt; 300 umol/s"
</t>
  </si>
  <si>
    <t xml:space="preserve">"19:06:16 Lamp: ParIn -&gt;  25 uml"
</t>
  </si>
  <si>
    <t>19:05:53</t>
  </si>
  <si>
    <t xml:space="preserve">"19:06:16 Flow: Fixed -&gt; 300 umol/s"
</t>
  </si>
  <si>
    <t xml:space="preserve">"19:02:52 Lamp: ParIn -&gt;  0 uml"
</t>
  </si>
  <si>
    <t xml:space="preserve">"19:02:52 Flow: Fixed -&gt; 300 umol/s"
</t>
  </si>
  <si>
    <t xml:space="preserve">"19:02:52 Coolers: Off"
</t>
  </si>
  <si>
    <t xml:space="preserve">"19:02:52 CO2 Mixer: CO2R -&gt; 400 uml"
</t>
  </si>
  <si>
    <t xml:space="preserve">"19:02:52 Lamp: Off"
</t>
  </si>
  <si>
    <t xml:space="preserve">"19:00:05 Launched AutoProg /User/Configs/AutoProgs/LightCurve2"
</t>
  </si>
  <si>
    <t>Fri Jun 26 2020 19:00:05</t>
  </si>
  <si>
    <t xml:space="preserve">"17:11:36 Flow: Fixed -&gt; 300 umol/s"
</t>
  </si>
  <si>
    <t xml:space="preserve">"17:11:36 Coolers: Off"
</t>
  </si>
  <si>
    <t xml:space="preserve">"17:11:36 CO2 Mixer: CO2R -&gt; 400 uml"
</t>
  </si>
  <si>
    <t xml:space="preserve">"17:11:35 Lamp: ParIn -&gt;  2000 uml"
</t>
  </si>
  <si>
    <t>17:11:13</t>
  </si>
  <si>
    <t xml:space="preserve">"17:11:35 Flow: Fixed -&gt; 300 umol/s"
</t>
  </si>
  <si>
    <t xml:space="preserve">"17:08:12 Lamp: ParIn -&gt;  2000 uml"
</t>
  </si>
  <si>
    <t>17:07:49</t>
  </si>
  <si>
    <t xml:space="preserve">"17:08:12 Flow: Fixed -&gt; 300 umol/s"
</t>
  </si>
  <si>
    <t xml:space="preserve">"17:04:48 Lamp: ParIn -&gt;  1600 uml"
</t>
  </si>
  <si>
    <t>17:04:26</t>
  </si>
  <si>
    <t xml:space="preserve">"17:04:48 Flow: Fixed -&gt; 300 umol/s"
</t>
  </si>
  <si>
    <t xml:space="preserve">"17:01:25 Lamp: ParIn -&gt;  1250 uml"
</t>
  </si>
  <si>
    <t>17:01:02</t>
  </si>
  <si>
    <t xml:space="preserve">"17:01:25 Flow: Fixed -&gt; 300 umol/s"
</t>
  </si>
  <si>
    <t xml:space="preserve">"16:58:01 Lamp: ParIn -&gt;  1000 uml"
</t>
  </si>
  <si>
    <t>16:57:38</t>
  </si>
  <si>
    <t xml:space="preserve">"16:58:00 Flow: Fixed -&gt; 300 umol/s"
</t>
  </si>
  <si>
    <t xml:space="preserve">"16:54:37 Lamp: ParIn -&gt;  750 uml"
</t>
  </si>
  <si>
    <t>16:54:15</t>
  </si>
  <si>
    <t xml:space="preserve">"16:54:37 Flow: Fixed -&gt; 300 umol/s"
</t>
  </si>
  <si>
    <t xml:space="preserve">"16:51:14 Lamp: ParIn -&gt;  500 uml"
</t>
  </si>
  <si>
    <t>16:50:51</t>
  </si>
  <si>
    <t xml:space="preserve">"16:51:14 Flow: Fixed -&gt; 300 umol/s"
</t>
  </si>
  <si>
    <t xml:space="preserve">"16:47:50 Lamp: ParIn -&gt;  300 uml"
</t>
  </si>
  <si>
    <t>16:47:27</t>
  </si>
  <si>
    <t xml:space="preserve">"16:47:50 Flow: Fixed -&gt; 300 umol/s"
</t>
  </si>
  <si>
    <t xml:space="preserve">"16:44:26 Lamp: ParIn -&gt;  150 uml"
</t>
  </si>
  <si>
    <t>16:44:03</t>
  </si>
  <si>
    <t xml:space="preserve">"16:44:26 Flow: Fixed -&gt; 300 umol/s"
</t>
  </si>
  <si>
    <t xml:space="preserve">"16:41:02 Lamp: ParIn -&gt;  100 uml"
</t>
  </si>
  <si>
    <t>16:40:39</t>
  </si>
  <si>
    <t xml:space="preserve">"16:41:02 Flow: Fixed -&gt; 300 umol/s"
</t>
  </si>
  <si>
    <t xml:space="preserve">"16:37:38 Lamp: ParIn -&gt;  50 uml"
</t>
  </si>
  <si>
    <t>16:37:15</t>
  </si>
  <si>
    <t xml:space="preserve">"16:37:38 Flow: Fixed -&gt; 300 umol/s"
</t>
  </si>
  <si>
    <t xml:space="preserve">"16:34:14 Lamp: ParIn -&gt;  25 uml"
</t>
  </si>
  <si>
    <t>16:33:51</t>
  </si>
  <si>
    <t xml:space="preserve">"16:34:14 Flow: Fixed -&gt; 300 umol/s"
</t>
  </si>
  <si>
    <t xml:space="preserve">"16:30:50 Lamp: ParIn -&gt;  0 uml"
</t>
  </si>
  <si>
    <t xml:space="preserve">"16:30:50 Flow: Fixed -&gt; 300 umol/s"
</t>
  </si>
  <si>
    <t xml:space="preserve">"16:30:50 Coolers: Off"
</t>
  </si>
  <si>
    <t xml:space="preserve">"16:30:50 CO2 Mixer: CO2R -&gt; 400 uml"
</t>
  </si>
  <si>
    <t xml:space="preserve">"16:30:50 Lamp: Off"
</t>
  </si>
  <si>
    <t xml:space="preserve">"16:30:45 Launched AutoProg /User/Configs/AutoProgs/LightCurve2"
</t>
  </si>
  <si>
    <t>Sat Jun 27 2020 16:30:45</t>
  </si>
  <si>
    <t xml:space="preserve">"17:56:51 Flow: Fixed -&gt; 300 umol/s"
</t>
  </si>
  <si>
    <t xml:space="preserve">"17:56:51 Coolers: Off"
</t>
  </si>
  <si>
    <t xml:space="preserve">"17:56:51 CO2 Mixer: CO2R -&gt; 400 uml"
</t>
  </si>
  <si>
    <t xml:space="preserve">"17:56:51 Lamp: ParIn -&gt;  2000 uml"
</t>
  </si>
  <si>
    <t>17:56:28</t>
  </si>
  <si>
    <t xml:space="preserve">"17:53:27 Lamp: ParIn -&gt;  2000 uml"
</t>
  </si>
  <si>
    <t>17:53:04</t>
  </si>
  <si>
    <t xml:space="preserve">"17:53:27 Flow: Fixed -&gt; 300 umol/s"
</t>
  </si>
  <si>
    <t xml:space="preserve">"17:50:03 Lamp: ParIn -&gt;  1600 uml"
</t>
  </si>
  <si>
    <t>17:49:40</t>
  </si>
  <si>
    <t xml:space="preserve">"17:50:02 Flow: Fixed -&gt; 300 umol/s"
</t>
  </si>
  <si>
    <t xml:space="preserve">"17:46:39 Lamp: ParIn -&gt;  1250 uml"
</t>
  </si>
  <si>
    <t>17:46:17</t>
  </si>
  <si>
    <t xml:space="preserve">"17:46:39 Flow: Fixed -&gt; 300 umol/s"
</t>
  </si>
  <si>
    <t xml:space="preserve">"17:43:16 Lamp: ParIn -&gt;  1000 uml"
</t>
  </si>
  <si>
    <t>17:42:53</t>
  </si>
  <si>
    <t xml:space="preserve">"17:43:16 Flow: Fixed -&gt; 300 umol/s"
</t>
  </si>
  <si>
    <t xml:space="preserve">"17:39:52 Lamp: ParIn -&gt;  750 uml"
</t>
  </si>
  <si>
    <t>17:39:29</t>
  </si>
  <si>
    <t xml:space="preserve">"17:39:51 Flow: Fixed -&gt; 300 umol/s"
</t>
  </si>
  <si>
    <t xml:space="preserve">"17:36:28 Lamp: ParIn -&gt;  500 uml"
</t>
  </si>
  <si>
    <t>17:36:06</t>
  </si>
  <si>
    <t xml:space="preserve">"17:36:28 Flow: Fixed -&gt; 300 umol/s"
</t>
  </si>
  <si>
    <t xml:space="preserve">"17:33:05 Lamp: ParIn -&gt;  300 uml"
</t>
  </si>
  <si>
    <t>17:32:42</t>
  </si>
  <si>
    <t xml:space="preserve">"17:33:05 Flow: Fixed -&gt; 300 umol/s"
</t>
  </si>
  <si>
    <t xml:space="preserve">"17:29:41 Lamp: ParIn -&gt;  150 uml"
</t>
  </si>
  <si>
    <t>17:29:18</t>
  </si>
  <si>
    <t xml:space="preserve">"17:29:40 Flow: Fixed -&gt; 300 umol/s"
</t>
  </si>
  <si>
    <t xml:space="preserve">"17:26:17 Lamp: ParIn -&gt;  100 uml"
</t>
  </si>
  <si>
    <t>17:25:55</t>
  </si>
  <si>
    <t xml:space="preserve">"17:26:17 Flow: Fixed -&gt; 300 umol/s"
</t>
  </si>
  <si>
    <t xml:space="preserve">"17:22:54 Lamp: ParIn -&gt;  50 uml"
</t>
  </si>
  <si>
    <t>17:22:31</t>
  </si>
  <si>
    <t xml:space="preserve">"17:22:54 Flow: Fixed -&gt; 300 umol/s"
</t>
  </si>
  <si>
    <t xml:space="preserve">"17:19:30 Lamp: ParIn -&gt;  25 uml"
</t>
  </si>
  <si>
    <t>17:19:07</t>
  </si>
  <si>
    <t xml:space="preserve">"17:19:29 Flow: Fixed -&gt; 300 umol/s"
</t>
  </si>
  <si>
    <t xml:space="preserve">"17:16:06 Lamp: ParIn -&gt;  0 uml"
</t>
  </si>
  <si>
    <t xml:space="preserve">"17:16:06 Flow: Fixed -&gt; 300 umol/s"
</t>
  </si>
  <si>
    <t xml:space="preserve">"17:16:06 Coolers: Off"
</t>
  </si>
  <si>
    <t xml:space="preserve">"17:16:06 CO2 Mixer: CO2R -&gt; 400 uml"
</t>
  </si>
  <si>
    <t xml:space="preserve">"17:16:06 Lamp: Off"
</t>
  </si>
  <si>
    <t xml:space="preserve">"17:14:37 Launched AutoProg /User/Configs/AutoProgs/LightCurve2"
</t>
  </si>
  <si>
    <t>Sat Jun 27 2020 17:14:37</t>
  </si>
  <si>
    <t xml:space="preserve">"18:43:14 Flow: Fixed -&gt; 300 umol/s"
</t>
  </si>
  <si>
    <t xml:space="preserve">"18:43:14 Coolers: Off"
</t>
  </si>
  <si>
    <t xml:space="preserve">"18:43:14 CO2 Mixer: CO2R -&gt; 400 uml"
</t>
  </si>
  <si>
    <t xml:space="preserve">"18:43:14 Lamp: ParIn -&gt;  2000 uml"
</t>
  </si>
  <si>
    <t>18:42:51</t>
  </si>
  <si>
    <t xml:space="preserve">"18:39:50 Lamp: ParIn -&gt;  2000 uml"
</t>
  </si>
  <si>
    <t>18:39:27</t>
  </si>
  <si>
    <t xml:space="preserve">"18:39:50 Flow: Fixed -&gt; 300 umol/s"
</t>
  </si>
  <si>
    <t xml:space="preserve">"18:36:26 Lamp: ParIn -&gt;  1600 uml"
</t>
  </si>
  <si>
    <t>18:36:03</t>
  </si>
  <si>
    <t xml:space="preserve">"18:36:26 Flow: Fixed -&gt; 300 umol/s"
</t>
  </si>
  <si>
    <t xml:space="preserve">"18:33:02 Lamp: ParIn -&gt;  1250 uml"
</t>
  </si>
  <si>
    <t>18:32:39</t>
  </si>
  <si>
    <t xml:space="preserve">"18:33:01 Flow: Fixed -&gt; 300 umol/s"
</t>
  </si>
  <si>
    <t xml:space="preserve">"18:29:38 Lamp: ParIn -&gt;  1000 uml"
</t>
  </si>
  <si>
    <t>18:29:16</t>
  </si>
  <si>
    <t xml:space="preserve">"18:29:38 Flow: Fixed -&gt; 300 umol/s"
</t>
  </si>
  <si>
    <t xml:space="preserve">"18:26:15 Lamp: ParIn -&gt;  750 uml"
</t>
  </si>
  <si>
    <t>18:25:52</t>
  </si>
  <si>
    <t xml:space="preserve">"18:26:15 Flow: Fixed -&gt; 300 umol/s"
</t>
  </si>
  <si>
    <t xml:space="preserve">"18:22:51 Lamp: ParIn -&gt;  500 uml"
</t>
  </si>
  <si>
    <t>18:22:28</t>
  </si>
  <si>
    <t xml:space="preserve">"18:22:50 Flow: Fixed -&gt; 300 umol/s"
</t>
  </si>
  <si>
    <t xml:space="preserve">"18:19:27 Lamp: ParIn -&gt;  300 uml"
</t>
  </si>
  <si>
    <t>18:19:05</t>
  </si>
  <si>
    <t xml:space="preserve">"18:19:27 Flow: Fixed -&gt; 300 umol/s"
</t>
  </si>
  <si>
    <t xml:space="preserve">"18:16:04 Lamp: ParIn -&gt;  150 uml"
</t>
  </si>
  <si>
    <t>18:15:41</t>
  </si>
  <si>
    <t xml:space="preserve">"18:16:04 Flow: Fixed -&gt; 300 umol/s"
</t>
  </si>
  <si>
    <t xml:space="preserve">"18:12:40 Lamp: ParIn -&gt;  100 uml"
</t>
  </si>
  <si>
    <t>18:12:17</t>
  </si>
  <si>
    <t xml:space="preserve">"18:12:39 Flow: Fixed -&gt; 300 umol/s"
</t>
  </si>
  <si>
    <t xml:space="preserve">"18:09:16 Lamp: ParIn -&gt;  50 uml"
</t>
  </si>
  <si>
    <t>18:08:54</t>
  </si>
  <si>
    <t xml:space="preserve">"18:09:16 Flow: Fixed -&gt; 300 umol/s"
</t>
  </si>
  <si>
    <t xml:space="preserve">"18:05:53 Lamp: ParIn -&gt;  25 uml"
</t>
  </si>
  <si>
    <t>18:05:30</t>
  </si>
  <si>
    <t xml:space="preserve">"18:05:53 Flow: Fixed -&gt; 300 umol/s"
</t>
  </si>
  <si>
    <t xml:space="preserve">"18:02:29 Lamp: ParIn -&gt;  0 uml"
</t>
  </si>
  <si>
    <t xml:space="preserve">"18:02:29 Flow: Fixed -&gt; 300 umol/s"
</t>
  </si>
  <si>
    <t xml:space="preserve">"18:02:29 Coolers: Off"
</t>
  </si>
  <si>
    <t xml:space="preserve">"18:02:29 CO2 Mixer: CO2R -&gt; 400 uml"
</t>
  </si>
  <si>
    <t xml:space="preserve">"18:02:29 Lamp: Off"
</t>
  </si>
  <si>
    <t xml:space="preserve">"18:01:02 Launched AutoProg /User/Configs/AutoProgs/LightCurve2"
</t>
  </si>
  <si>
    <t>Sat Jun 27 2020 18:01:02</t>
  </si>
  <si>
    <t xml:space="preserve">"19:29:16 Flow: Fixed -&gt; 300 umol/s"
</t>
  </si>
  <si>
    <t xml:space="preserve">"19:29:16 Coolers: Off"
</t>
  </si>
  <si>
    <t xml:space="preserve">"19:29:16 CO2 Mixer: CO2R -&gt; 400 uml"
</t>
  </si>
  <si>
    <t xml:space="preserve">"19:29:16 Lamp: ParIn -&gt;  2000 uml"
</t>
  </si>
  <si>
    <t>19:28:53</t>
  </si>
  <si>
    <t xml:space="preserve">"19:25:52 Lamp: ParIn -&gt;  2000 uml"
</t>
  </si>
  <si>
    <t>19:25:29</t>
  </si>
  <si>
    <t xml:space="preserve">"19:25:52 Flow: Fixed -&gt; 300 umol/s"
</t>
  </si>
  <si>
    <t xml:space="preserve">"19:22:28 Lamp: ParIn -&gt;  1600 uml"
</t>
  </si>
  <si>
    <t>19:22:05</t>
  </si>
  <si>
    <t xml:space="preserve">"19:22:27 Flow: Fixed -&gt; 300 umol/s"
</t>
  </si>
  <si>
    <t xml:space="preserve">"19:19:04 Lamp: ParIn -&gt;  1250 uml"
</t>
  </si>
  <si>
    <t>19:18:42</t>
  </si>
  <si>
    <t xml:space="preserve">"19:19:04 Flow: Fixed -&gt; 300 umol/s"
</t>
  </si>
  <si>
    <t xml:space="preserve">"19:15:41 Lamp: ParIn -&gt;  1000 uml"
</t>
  </si>
  <si>
    <t>19:15:19</t>
  </si>
  <si>
    <t xml:space="preserve">"19:15:41 Flow: Fixed -&gt; 300 umol/s"
</t>
  </si>
  <si>
    <t xml:space="preserve">"19:12:18 Lamp: ParIn -&gt;  750 uml"
</t>
  </si>
  <si>
    <t>19:11:56</t>
  </si>
  <si>
    <t xml:space="preserve">"19:12:18 Flow: Fixed -&gt; 300 umol/s"
</t>
  </si>
  <si>
    <t xml:space="preserve">"19:08:55 Lamp: ParIn -&gt;  500 uml"
</t>
  </si>
  <si>
    <t>19:08:33</t>
  </si>
  <si>
    <t xml:space="preserve">"19:08:55 Flow: Fixed -&gt; 300 umol/s"
</t>
  </si>
  <si>
    <t xml:space="preserve">"19:05:32 Lamp: ParIn -&gt;  300 uml"
</t>
  </si>
  <si>
    <t>19:05:10</t>
  </si>
  <si>
    <t xml:space="preserve">"19:05:32 Flow: Fixed -&gt; 300 umol/s"
</t>
  </si>
  <si>
    <t xml:space="preserve">"19:02:09 Lamp: ParIn -&gt;  150 uml"
</t>
  </si>
  <si>
    <t>19:01:47</t>
  </si>
  <si>
    <t xml:space="preserve">"19:02:09 Flow: Fixed -&gt; 300 umol/s"
</t>
  </si>
  <si>
    <t xml:space="preserve">"18:58:46 Lamp: ParIn -&gt;  100 uml"
</t>
  </si>
  <si>
    <t>18:58:24</t>
  </si>
  <si>
    <t xml:space="preserve">"18:58:46 Flow: Fixed -&gt; 300 umol/s"
</t>
  </si>
  <si>
    <t xml:space="preserve">"18:55:23 Lamp: ParIn -&gt;  50 uml"
</t>
  </si>
  <si>
    <t>18:55:01</t>
  </si>
  <si>
    <t xml:space="preserve">"18:55:23 Flow: Fixed -&gt; 300 umol/s"
</t>
  </si>
  <si>
    <t xml:space="preserve">"18:52:00 Lamp: ParIn -&gt;  25 uml"
</t>
  </si>
  <si>
    <t>18:51:38</t>
  </si>
  <si>
    <t xml:space="preserve">"18:52:00 Flow: Fixed -&gt; 300 umol/s"
</t>
  </si>
  <si>
    <t xml:space="preserve">"18:48:37 Lamp: ParIn -&gt;  0 uml"
</t>
  </si>
  <si>
    <t xml:space="preserve">"18:48:37 Flow: Fixed -&gt; 300 umol/s"
</t>
  </si>
  <si>
    <t xml:space="preserve">"18:48:37 Coolers: Off"
</t>
  </si>
  <si>
    <t xml:space="preserve">"18:48:36 CO2 Mixer: CO2R -&gt; 400 uml"
</t>
  </si>
  <si>
    <t xml:space="preserve">"18:48:36 Lamp: Off"
</t>
  </si>
  <si>
    <t xml:space="preserve">"18:46:00 Launched AutoProg /User/Configs/AutoProgs/LightCurve2"
</t>
  </si>
  <si>
    <t>Sat Jun 27 2020 18:46:00</t>
  </si>
  <si>
    <t xml:space="preserve">"16:26:41 Flow: Fixed -&gt; 300 umol/s"
</t>
  </si>
  <si>
    <t xml:space="preserve">"16:26:41 Coolers: Off"
</t>
  </si>
  <si>
    <t xml:space="preserve">"16:26:41 CO2 Mixer: CO2R -&gt; 400 uml"
</t>
  </si>
  <si>
    <t xml:space="preserve">"16:26:41 Lamp: ParIn -&gt;  2000 uml"
</t>
  </si>
  <si>
    <t>16:26:17</t>
  </si>
  <si>
    <t xml:space="preserve">"16:26:40 Flow: Fixed -&gt; 300 umol/s"
</t>
  </si>
  <si>
    <t xml:space="preserve">"16:23:16 Lamp: ParIn -&gt;  2000 uml"
</t>
  </si>
  <si>
    <t>16:22:53</t>
  </si>
  <si>
    <t xml:space="preserve">"16:23:16 Flow: Fixed -&gt; 300 umol/s"
</t>
  </si>
  <si>
    <t xml:space="preserve">"16:19:52 Lamp: ParIn -&gt;  1600 uml"
</t>
  </si>
  <si>
    <t>16:19:28</t>
  </si>
  <si>
    <t xml:space="preserve">"16:19:52 Flow: Fixed -&gt; 300 umol/s"
</t>
  </si>
  <si>
    <t xml:space="preserve">"16:16:27 Lamp: ParIn -&gt;  1250 uml"
</t>
  </si>
  <si>
    <t>16:16:03</t>
  </si>
  <si>
    <t xml:space="preserve">"16:16:26 Flow: Fixed -&gt; 300 umol/s"
</t>
  </si>
  <si>
    <t xml:space="preserve">"16:13:02 Lamp: ParIn -&gt;  1000 uml"
</t>
  </si>
  <si>
    <t>16:12:39</t>
  </si>
  <si>
    <t xml:space="preserve">"16:13:02 Flow: Fixed -&gt; 300 umol/s"
</t>
  </si>
  <si>
    <t xml:space="preserve">"16:09:38 Lamp: ParIn -&gt;  750 uml"
</t>
  </si>
  <si>
    <t>16:09:14</t>
  </si>
  <si>
    <t xml:space="preserve">"16:09:38 Flow: Fixed -&gt; 300 umol/s"
</t>
  </si>
  <si>
    <t xml:space="preserve">"16:06:13 Lamp: ParIn -&gt;  500 uml"
</t>
  </si>
  <si>
    <t>16:05:49</t>
  </si>
  <si>
    <t xml:space="preserve">"16:06:13 Flow: Fixed -&gt; 300 umol/s"
</t>
  </si>
  <si>
    <t xml:space="preserve">"16:02:48 Lamp: ParIn -&gt;  300 uml"
</t>
  </si>
  <si>
    <t>16:02:25</t>
  </si>
  <si>
    <t xml:space="preserve">"16:02:48 Flow: Fixed -&gt; 300 umol/s"
</t>
  </si>
  <si>
    <t xml:space="preserve">"15:59:24 Lamp: ParIn -&gt;  150 uml"
</t>
  </si>
  <si>
    <t>15:59:00</t>
  </si>
  <si>
    <t xml:space="preserve">"15:59:24 Flow: Fixed -&gt; 300 umol/s"
</t>
  </si>
  <si>
    <t xml:space="preserve">"15:55:59 Lamp: ParIn -&gt;  100 uml"
</t>
  </si>
  <si>
    <t>15:55:35</t>
  </si>
  <si>
    <t xml:space="preserve">"15:55:59 Flow: Fixed -&gt; 300 umol/s"
</t>
  </si>
  <si>
    <t xml:space="preserve">"15:52:34 Lamp: ParIn -&gt;  50 uml"
</t>
  </si>
  <si>
    <t>15:52:11</t>
  </si>
  <si>
    <t xml:space="preserve">"15:52:34 Flow: Fixed -&gt; 300 umol/s"
</t>
  </si>
  <si>
    <t xml:space="preserve">"15:49:10 Lamp: ParIn -&gt;  25 uml"
</t>
  </si>
  <si>
    <t>15:48:46</t>
  </si>
  <si>
    <t xml:space="preserve">"15:49:10 Flow: Fixed -&gt; 300 umol/s"
</t>
  </si>
  <si>
    <t xml:space="preserve">"15:45:45 Lamp: ParIn -&gt;  0 uml"
</t>
  </si>
  <si>
    <t xml:space="preserve">"15:45:45 Flow: Fixed -&gt; 300 umol/s"
</t>
  </si>
  <si>
    <t xml:space="preserve">"15:45:45 Coolers: Off"
</t>
  </si>
  <si>
    <t xml:space="preserve">"15:45:45 CO2 Mixer: CO2R -&gt; 400 uml"
</t>
  </si>
  <si>
    <t xml:space="preserve">"15:45:45 Lamp: Off"
</t>
  </si>
  <si>
    <t xml:space="preserve">"15:44:41 Launched AutoProg /User/Configs/AutoProgs/LightCurve2"
</t>
  </si>
  <si>
    <t>Sat Jun 27 2020 15:44:41</t>
  </si>
  <si>
    <t xml:space="preserve">"20:15:42 Flow: Fixed -&gt; 300 umol/s"
</t>
  </si>
  <si>
    <t xml:space="preserve">"20:15:42 Coolers: Off"
</t>
  </si>
  <si>
    <t xml:space="preserve">"20:15:42 CO2 Mixer: CO2R -&gt; 400 uml"
</t>
  </si>
  <si>
    <t xml:space="preserve">"20:15:42 Lamp: ParIn -&gt;  2000 uml"
</t>
  </si>
  <si>
    <t>20:15:19</t>
  </si>
  <si>
    <t xml:space="preserve">"20:12:18 Lamp: ParIn -&gt;  2000 uml"
</t>
  </si>
  <si>
    <t>20:11:55</t>
  </si>
  <si>
    <t xml:space="preserve">"20:12:18 Flow: Fixed -&gt; 300 umol/s"
</t>
  </si>
  <si>
    <t xml:space="preserve">"20:08:54 Lamp: ParIn -&gt;  1600 uml"
</t>
  </si>
  <si>
    <t>20:08:31</t>
  </si>
  <si>
    <t xml:space="preserve">"20:08:54 Flow: Fixed -&gt; 300 umol/s"
</t>
  </si>
  <si>
    <t xml:space="preserve">"20:05:30 Lamp: ParIn -&gt;  1250 uml"
</t>
  </si>
  <si>
    <t>20:05:07</t>
  </si>
  <si>
    <t xml:space="preserve">"20:05:29 Flow: Fixed -&gt; 300 umol/s"
</t>
  </si>
  <si>
    <t xml:space="preserve">"20:02:06 Lamp: ParIn -&gt;  1000 uml"
</t>
  </si>
  <si>
    <t>20:01:44</t>
  </si>
  <si>
    <t xml:space="preserve">"20:02:06 Flow: Fixed -&gt; 300 umol/s"
</t>
  </si>
  <si>
    <t xml:space="preserve">"19:58:43 Lamp: ParIn -&gt;  750 uml"
</t>
  </si>
  <si>
    <t>19:58:21</t>
  </si>
  <si>
    <t xml:space="preserve">"19:58:43 Flow: Fixed -&gt; 300 umol/s"
</t>
  </si>
  <si>
    <t xml:space="preserve">"19:55:20 Lamp: ParIn -&gt;  500 uml"
</t>
  </si>
  <si>
    <t>19:54:58</t>
  </si>
  <si>
    <t xml:space="preserve">"19:55:20 Flow: Fixed -&gt; 300 umol/s"
</t>
  </si>
  <si>
    <t xml:space="preserve">"19:51:57 Lamp: ParIn -&gt;  300 uml"
</t>
  </si>
  <si>
    <t>19:51:35</t>
  </si>
  <si>
    <t xml:space="preserve">"19:51:57 Flow: Fixed -&gt; 300 umol/s"
</t>
  </si>
  <si>
    <t xml:space="preserve">"19:48:34 Lamp: ParIn -&gt;  150 uml"
</t>
  </si>
  <si>
    <t>19:48:12</t>
  </si>
  <si>
    <t xml:space="preserve">"19:48:34 Flow: Fixed -&gt; 300 umol/s"
</t>
  </si>
  <si>
    <t xml:space="preserve">"19:45:11 Lamp: ParIn -&gt;  100 uml"
</t>
  </si>
  <si>
    <t>19:44:49</t>
  </si>
  <si>
    <t xml:space="preserve">"19:45:11 Flow: Fixed -&gt; 300 umol/s"
</t>
  </si>
  <si>
    <t xml:space="preserve">"19:41:48 Lamp: ParIn -&gt;  50 uml"
</t>
  </si>
  <si>
    <t>19:41:26</t>
  </si>
  <si>
    <t xml:space="preserve">"19:41:48 Flow: Fixed -&gt; 300 umol/s"
</t>
  </si>
  <si>
    <t xml:space="preserve">"19:38:25 Lamp: ParIn -&gt;  25 uml"
</t>
  </si>
  <si>
    <t>19:38:03</t>
  </si>
  <si>
    <t xml:space="preserve">"19:38:25 Flow: Fixed -&gt; 300 umol/s"
</t>
  </si>
  <si>
    <t xml:space="preserve">"19:35:02 Lamp: ParIn -&gt;  0 uml"
</t>
  </si>
  <si>
    <t xml:space="preserve">"19:35:01 Flow: Fixed -&gt; 300 umol/s"
</t>
  </si>
  <si>
    <t xml:space="preserve">"19:35:01 Coolers: Off"
</t>
  </si>
  <si>
    <t xml:space="preserve">"19:35:01 CO2 Mixer: CO2R -&gt; 400 uml"
</t>
  </si>
  <si>
    <t xml:space="preserve">"19:35:01 Lamp: Off"
</t>
  </si>
  <si>
    <t xml:space="preserve">"19:33:01 Launched AutoProg /User/Configs/AutoProgs/LightCurve2"
</t>
  </si>
  <si>
    <t>Sat Jun 27 2020 19:33:01</t>
  </si>
  <si>
    <t xml:space="preserve">"12:03:35 Flow: Fixed -&gt; 300 umol/s"
</t>
  </si>
  <si>
    <t xml:space="preserve">"12:03:35 Coolers: Off"
</t>
  </si>
  <si>
    <t xml:space="preserve">"12:03:35 CO2 Mixer: CO2R -&gt; 400 uml"
</t>
  </si>
  <si>
    <t xml:space="preserve">"12:03:35 Lamp: ParIn -&gt;  2000 uml"
</t>
  </si>
  <si>
    <t>12:03:12</t>
  </si>
  <si>
    <t xml:space="preserve">"12:00:11 Lamp: ParIn -&gt;  2000 uml"
</t>
  </si>
  <si>
    <t>11:59:48</t>
  </si>
  <si>
    <t xml:space="preserve">"12:00:11 Flow: Fixed -&gt; 300 umol/s"
</t>
  </si>
  <si>
    <t xml:space="preserve">"11:56:47 Lamp: ParIn -&gt;  1600 uml"
</t>
  </si>
  <si>
    <t>11:56:24</t>
  </si>
  <si>
    <t xml:space="preserve">"11:56:47 Flow: Fixed -&gt; 300 umol/s"
</t>
  </si>
  <si>
    <t xml:space="preserve">"11:53:23 Lamp: ParIn -&gt;  1250 uml"
</t>
  </si>
  <si>
    <t>11:53:00</t>
  </si>
  <si>
    <t xml:space="preserve">"11:53:23 Flow: Fixed -&gt; 300 umol/s"
</t>
  </si>
  <si>
    <t xml:space="preserve">"11:49:59 Lamp: ParIn -&gt;  1000 uml"
</t>
  </si>
  <si>
    <t>11:49:36</t>
  </si>
  <si>
    <t xml:space="preserve">"11:49:59 Flow: Fixed -&gt; 300 umol/s"
</t>
  </si>
  <si>
    <t xml:space="preserve">"11:46:35 Lamp: ParIn -&gt;  750 uml"
</t>
  </si>
  <si>
    <t>11:46:12</t>
  </si>
  <si>
    <t xml:space="preserve">"11:46:34 Flow: Fixed -&gt; 300 umol/s"
</t>
  </si>
  <si>
    <t xml:space="preserve">"11:43:11 Lamp: ParIn -&gt;  500 uml"
</t>
  </si>
  <si>
    <t>11:42:49</t>
  </si>
  <si>
    <t xml:space="preserve">"11:43:11 Flow: Fixed -&gt; 300 umol/s"
</t>
  </si>
  <si>
    <t xml:space="preserve">"11:39:48 Lamp: ParIn -&gt;  300 uml"
</t>
  </si>
  <si>
    <t>11:39:25</t>
  </si>
  <si>
    <t xml:space="preserve">"11:39:48 Flow: Fixed -&gt; 300 umol/s"
</t>
  </si>
  <si>
    <t xml:space="preserve">"11:36:24 Lamp: ParIn -&gt;  150 uml"
</t>
  </si>
  <si>
    <t>11:36:01</t>
  </si>
  <si>
    <t xml:space="preserve">"11:36:23 Flow: Fixed -&gt; 300 umol/s"
</t>
  </si>
  <si>
    <t xml:space="preserve">"11:33:00 Lamp: ParIn -&gt;  100 uml"
</t>
  </si>
  <si>
    <t>11:32:38</t>
  </si>
  <si>
    <t xml:space="preserve">"11:33:00 Flow: Fixed -&gt; 300 umol/s"
</t>
  </si>
  <si>
    <t xml:space="preserve">"11:29:37 Lamp: ParIn -&gt;  50 uml"
</t>
  </si>
  <si>
    <t>11:29:14</t>
  </si>
  <si>
    <t xml:space="preserve">"11:29:37 Flow: Fixed -&gt; 300 umol/s"
</t>
  </si>
  <si>
    <t xml:space="preserve">"11:26:13 Lamp: ParIn -&gt;  25 uml"
</t>
  </si>
  <si>
    <t>11:25:50</t>
  </si>
  <si>
    <t xml:space="preserve">"11:26:12 Flow: Fixed -&gt; 300 umol/s"
</t>
  </si>
  <si>
    <t xml:space="preserve">"11:22:49 Lamp: ParIn -&gt;  0 uml"
</t>
  </si>
  <si>
    <t xml:space="preserve">"11:22:49 Flow: Fixed -&gt; 300 umol/s"
</t>
  </si>
  <si>
    <t xml:space="preserve">"11:22:49 Coolers: Off"
</t>
  </si>
  <si>
    <t xml:space="preserve">"11:22:49 CO2 Mixer: CO2R -&gt; 400 uml"
</t>
  </si>
  <si>
    <t xml:space="preserve">"11:22:49 Lamp: Off"
</t>
  </si>
  <si>
    <t xml:space="preserve">"11:20:26 Launched AutoProg /User/Configs/AutoProgs/LightCurve2"
</t>
  </si>
  <si>
    <t>Tue Jun 30 2020 11:20:26</t>
  </si>
  <si>
    <t xml:space="preserve">"12:50:57 Flow: Fixed -&gt; 300 umol/s"
</t>
  </si>
  <si>
    <t xml:space="preserve">"12:50:57 Coolers: Off"
</t>
  </si>
  <si>
    <t xml:space="preserve">"12:50:57 CO2 Mixer: CO2R -&gt; 400 uml"
</t>
  </si>
  <si>
    <t xml:space="preserve">"12:50:56 Lamp: ParIn -&gt;  2000 uml"
</t>
  </si>
  <si>
    <t>12:50:35</t>
  </si>
  <si>
    <t xml:space="preserve">"12:50:56 Flow: Fixed -&gt; 300 umol/s"
</t>
  </si>
  <si>
    <t xml:space="preserve">"12:47:34 Lamp: ParIn -&gt;  2000 uml"
</t>
  </si>
  <si>
    <t>12:47:12</t>
  </si>
  <si>
    <t xml:space="preserve">"12:47:34 Flow: Fixed -&gt; 300 umol/s"
</t>
  </si>
  <si>
    <t xml:space="preserve">"12:44:11 Lamp: ParIn -&gt;  1600 uml"
</t>
  </si>
  <si>
    <t>12:43:50</t>
  </si>
  <si>
    <t xml:space="preserve">"12:44:11 Flow: Fixed -&gt; 300 umol/s"
</t>
  </si>
  <si>
    <t xml:space="preserve">"12:40:49 Lamp: ParIn -&gt;  1250 uml"
</t>
  </si>
  <si>
    <t>12:40:27</t>
  </si>
  <si>
    <t xml:space="preserve">"12:40:49 Flow: Fixed -&gt; 300 umol/s"
</t>
  </si>
  <si>
    <t xml:space="preserve">"12:37:26 Lamp: ParIn -&gt;  1000 uml"
</t>
  </si>
  <si>
    <t>12:37:04</t>
  </si>
  <si>
    <t xml:space="preserve">"12:37:26 Flow: Fixed -&gt; 300 umol/s"
</t>
  </si>
  <si>
    <t xml:space="preserve">"12:34:03 Lamp: ParIn -&gt;  750 uml"
</t>
  </si>
  <si>
    <t>12:33:41</t>
  </si>
  <si>
    <t xml:space="preserve">"12:34:03 Flow: Fixed -&gt; 300 umol/s"
</t>
  </si>
  <si>
    <t xml:space="preserve">"12:30:40 Lamp: ParIn -&gt;  500 uml"
</t>
  </si>
  <si>
    <t>12:30:18</t>
  </si>
  <si>
    <t xml:space="preserve">"12:30:40 Flow: Fixed -&gt; 300 umol/s"
</t>
  </si>
  <si>
    <t xml:space="preserve">"12:27:17 Lamp: ParIn -&gt;  300 uml"
</t>
  </si>
  <si>
    <t>12:26:54</t>
  </si>
  <si>
    <t xml:space="preserve">"12:27:16 Flow: Fixed -&gt; 300 umol/s"
</t>
  </si>
  <si>
    <t xml:space="preserve">"12:23:53 Lamp: ParIn -&gt;  150 uml"
</t>
  </si>
  <si>
    <t>12:23:31</t>
  </si>
  <si>
    <t xml:space="preserve">"12:23:53 Flow: Fixed -&gt; 300 umol/s"
</t>
  </si>
  <si>
    <t xml:space="preserve">"12:20:30 Lamp: ParIn -&gt;  100 uml"
</t>
  </si>
  <si>
    <t>12:20:07</t>
  </si>
  <si>
    <t xml:space="preserve">"12:20:30 Flow: Fixed -&gt; 300 umol/s"
</t>
  </si>
  <si>
    <t xml:space="preserve">"12:17:06 Lamp: ParIn -&gt;  50 uml"
</t>
  </si>
  <si>
    <t>12:16:43</t>
  </si>
  <si>
    <t xml:space="preserve">"12:17:06 Flow: Fixed -&gt; 300 umol/s"
</t>
  </si>
  <si>
    <t xml:space="preserve">"12:13:42 Lamp: ParIn -&gt;  25 uml"
</t>
  </si>
  <si>
    <t>12:13:19</t>
  </si>
  <si>
    <t xml:space="preserve">"12:13:42 Flow: Fixed -&gt; 300 umol/s"
</t>
  </si>
  <si>
    <t xml:space="preserve">"12:10:18 Lamp: ParIn -&gt;  0 uml"
</t>
  </si>
  <si>
    <t xml:space="preserve">"12:10:18 Flow: Fixed -&gt; 300 umol/s"
</t>
  </si>
  <si>
    <t xml:space="preserve">"12:10:18 Coolers: Off"
</t>
  </si>
  <si>
    <t xml:space="preserve">"12:10:18 CO2 Mixer: CO2R -&gt; 400 uml"
</t>
  </si>
  <si>
    <t xml:space="preserve">"12:10:18 Lamp: Off"
</t>
  </si>
  <si>
    <t xml:space="preserve">"12:06:56 Launched AutoProg /User/Configs/AutoProgs/LightCurve2"
</t>
  </si>
  <si>
    <t>Tue Jun 30 2020 12:06:56</t>
  </si>
  <si>
    <t xml:space="preserve">"13:45:22 Flow: Fixed -&gt; 300 umol/s"
</t>
  </si>
  <si>
    <t xml:space="preserve">"13:45:22 Coolers: Off"
</t>
  </si>
  <si>
    <t xml:space="preserve">"13:45:22 CO2 Mixer: CO2R -&gt; 400 uml"
</t>
  </si>
  <si>
    <t xml:space="preserve">"13:45:22 Lamp: ParIn -&gt;  2000 uml"
</t>
  </si>
  <si>
    <t>13:44:59</t>
  </si>
  <si>
    <t xml:space="preserve">"13:41:58 Lamp: ParIn -&gt;  2000 uml"
</t>
  </si>
  <si>
    <t>13:41:36</t>
  </si>
  <si>
    <t xml:space="preserve">"13:41:58 Flow: Fixed -&gt; 300 umol/s"
</t>
  </si>
  <si>
    <t xml:space="preserve">"13:38:35 Lamp: ParIn -&gt;  1600 uml"
</t>
  </si>
  <si>
    <t>13:38:13</t>
  </si>
  <si>
    <t xml:space="preserve">"13:38:35 Flow: Fixed -&gt; 300 umol/s"
</t>
  </si>
  <si>
    <t xml:space="preserve">"13:35:12 Lamp: ParIn -&gt;  1250 uml"
</t>
  </si>
  <si>
    <t>13:34:50</t>
  </si>
  <si>
    <t xml:space="preserve">"13:35:12 Flow: Fixed -&gt; 300 umol/s"
</t>
  </si>
  <si>
    <t xml:space="preserve">"13:31:49 Lamp: ParIn -&gt;  1000 uml"
</t>
  </si>
  <si>
    <t>13:31:27</t>
  </si>
  <si>
    <t xml:space="preserve">"13:31:49 Flow: Fixed -&gt; 300 umol/s"
</t>
  </si>
  <si>
    <t xml:space="preserve">"13:28:26 Lamp: ParIn -&gt;  750 uml"
</t>
  </si>
  <si>
    <t>13:28:04</t>
  </si>
  <si>
    <t xml:space="preserve">"13:28:26 Flow: Fixed -&gt; 300 umol/s"
</t>
  </si>
  <si>
    <t xml:space="preserve">"13:25:03 Lamp: ParIn -&gt;  500 uml"
</t>
  </si>
  <si>
    <t>13:24:41</t>
  </si>
  <si>
    <t xml:space="preserve">"13:25:03 Flow: Fixed -&gt; 300 umol/s"
</t>
  </si>
  <si>
    <t xml:space="preserve">"13:21:40 Lamp: ParIn -&gt;  300 uml"
</t>
  </si>
  <si>
    <t>13:21:18</t>
  </si>
  <si>
    <t xml:space="preserve">"13:21:40 Flow: Fixed -&gt; 300 umol/s"
</t>
  </si>
  <si>
    <t xml:space="preserve">"13:18:17 Lamp: ParIn -&gt;  150 uml"
</t>
  </si>
  <si>
    <t>13:17:55</t>
  </si>
  <si>
    <t xml:space="preserve">"13:18:17 Flow: Fixed -&gt; 300 umol/s"
</t>
  </si>
  <si>
    <t xml:space="preserve">"13:14:54 Lamp: ParIn -&gt;  100 uml"
</t>
  </si>
  <si>
    <t>13:14:32</t>
  </si>
  <si>
    <t xml:space="preserve">"13:14:54 Flow: Fixed -&gt; 300 umol/s"
</t>
  </si>
  <si>
    <t xml:space="preserve">"13:11:31 Lamp: ParIn -&gt;  50 uml"
</t>
  </si>
  <si>
    <t>13:11:09</t>
  </si>
  <si>
    <t xml:space="preserve">"13:11:31 Flow: Fixed -&gt; 300 umol/s"
</t>
  </si>
  <si>
    <t xml:space="preserve">"13:08:08 Lamp: ParIn -&gt;  25 uml"
</t>
  </si>
  <si>
    <t>13:07:45</t>
  </si>
  <si>
    <t xml:space="preserve">"13:08:07 Flow: Fixed -&gt; 300 umol/s"
</t>
  </si>
  <si>
    <t xml:space="preserve">"13:04:44 Lamp: ParIn -&gt;  0 uml"
</t>
  </si>
  <si>
    <t xml:space="preserve">"13:04:43 Flow: Fixed -&gt; 300 umol/s"
</t>
  </si>
  <si>
    <t xml:space="preserve">"13:04:43 Coolers: Off"
</t>
  </si>
  <si>
    <t xml:space="preserve">"13:04:43 CO2 Mixer: CO2R -&gt; 400 uml"
</t>
  </si>
  <si>
    <t xml:space="preserve">"13:04:43 Lamp: Off"
</t>
  </si>
  <si>
    <t xml:space="preserve">"13:01:34 Launched AutoProg /User/Configs/AutoProgs/LightCurve2"
</t>
  </si>
  <si>
    <t>Tue Jun 30 2020 13:01:34</t>
  </si>
  <si>
    <t xml:space="preserve">"14:32:04 Flow: Fixed -&gt; 300 umol/s"
</t>
  </si>
  <si>
    <t xml:space="preserve">"14:32:04 Coolers: Off"
</t>
  </si>
  <si>
    <t xml:space="preserve">"14:32:04 CO2 Mixer: CO2R -&gt; 400 uml"
</t>
  </si>
  <si>
    <t xml:space="preserve">"14:32:04 Lamp: ParIn -&gt;  2000 uml"
</t>
  </si>
  <si>
    <t>14:31:42</t>
  </si>
  <si>
    <t xml:space="preserve">"14:28:41 Lamp: ParIn -&gt;  2000 uml"
</t>
  </si>
  <si>
    <t>14:28:19</t>
  </si>
  <si>
    <t xml:space="preserve">"14:28:41 Flow: Fixed -&gt; 300 umol/s"
</t>
  </si>
  <si>
    <t xml:space="preserve">"14:25:18 Lamp: ParIn -&gt;  1600 uml"
</t>
  </si>
  <si>
    <t>14:24:56</t>
  </si>
  <si>
    <t xml:space="preserve">"14:25:18 Flow: Fixed -&gt; 300 umol/s"
</t>
  </si>
  <si>
    <t xml:space="preserve">"14:21:55 Lamp: ParIn -&gt;  1250 uml"
</t>
  </si>
  <si>
    <t>14:21:33</t>
  </si>
  <si>
    <t xml:space="preserve">"14:21:55 Flow: Fixed -&gt; 300 umol/s"
</t>
  </si>
  <si>
    <t xml:space="preserve">"14:18:32 Lamp: ParIn -&gt;  1000 uml"
</t>
  </si>
  <si>
    <t>14:18:10</t>
  </si>
  <si>
    <t xml:space="preserve">"14:18:32 Flow: Fixed -&gt; 300 umol/s"
</t>
  </si>
  <si>
    <t xml:space="preserve">"14:15:09 Lamp: ParIn -&gt;  750 uml"
</t>
  </si>
  <si>
    <t>14:14:47</t>
  </si>
  <si>
    <t xml:space="preserve">"14:15:09 Flow: Fixed -&gt; 300 umol/s"
</t>
  </si>
  <si>
    <t xml:space="preserve">"14:11:46 Lamp: ParIn -&gt;  500 uml"
</t>
  </si>
  <si>
    <t>14:11:24</t>
  </si>
  <si>
    <t xml:space="preserve">"14:11:46 Flow: Fixed -&gt; 300 umol/s"
</t>
  </si>
  <si>
    <t xml:space="preserve">"14:08:23 Lamp: ParIn -&gt;  300 uml"
</t>
  </si>
  <si>
    <t>14:08:01</t>
  </si>
  <si>
    <t xml:space="preserve">"14:08:23 Flow: Fixed -&gt; 300 umol/s"
</t>
  </si>
  <si>
    <t xml:space="preserve">"14:05:00 Lamp: ParIn -&gt;  150 uml"
</t>
  </si>
  <si>
    <t>14:04:38</t>
  </si>
  <si>
    <t xml:space="preserve">"14:05:00 Flow: Fixed -&gt; 300 umol/s"
</t>
  </si>
  <si>
    <t xml:space="preserve">"14:01:37 Lamp: ParIn -&gt;  100 uml"
</t>
  </si>
  <si>
    <t>14:01:15</t>
  </si>
  <si>
    <t xml:space="preserve">"14:01:37 Flow: Fixed -&gt; 300 umol/s"
</t>
  </si>
  <si>
    <t xml:space="preserve">"13:58:14 Lamp: ParIn -&gt;  50 uml"
</t>
  </si>
  <si>
    <t>13:57:52</t>
  </si>
  <si>
    <t xml:space="preserve">"13:58:14 Flow: Fixed -&gt; 300 umol/s"
</t>
  </si>
  <si>
    <t xml:space="preserve">"13:54:51 Lamp: ParIn -&gt;  25 uml"
</t>
  </si>
  <si>
    <t>13:54:29</t>
  </si>
  <si>
    <t xml:space="preserve">"13:54:51 Flow: Fixed -&gt; 300 umol/s"
</t>
  </si>
  <si>
    <t xml:space="preserve">"13:51:28 Lamp: ParIn -&gt;  0 uml"
</t>
  </si>
  <si>
    <t xml:space="preserve">"13:51:28 Flow: Fixed -&gt; 300 umol/s"
</t>
  </si>
  <si>
    <t xml:space="preserve">"13:51:28 Coolers: Off"
</t>
  </si>
  <si>
    <t xml:space="preserve">"13:51:28 CO2 Mixer: CO2R -&gt; 400 uml"
</t>
  </si>
  <si>
    <t xml:space="preserve">"13:51:27 Lamp: Off"
</t>
  </si>
  <si>
    <t xml:space="preserve">"13:48:52 Launched AutoProg /User/Configs/AutoProgs/LightCurve2"
</t>
  </si>
  <si>
    <t>Tue Jun 30 2020 13:48:52</t>
  </si>
  <si>
    <t xml:space="preserve">"15:17:40 Flow: Fixed -&gt; 300 umol/s"
</t>
  </si>
  <si>
    <t xml:space="preserve">"15:17:40 Coolers: Off"
</t>
  </si>
  <si>
    <t xml:space="preserve">"15:17:40 CO2 Mixer: CO2R -&gt; 400 uml"
</t>
  </si>
  <si>
    <t xml:space="preserve">"15:17:40 Lamp: ParIn -&gt;  2000 uml"
</t>
  </si>
  <si>
    <t>15:17:17</t>
  </si>
  <si>
    <t xml:space="preserve">"15:14:16 Lamp: ParIn -&gt;  2000 uml"
</t>
  </si>
  <si>
    <t>15:13:53</t>
  </si>
  <si>
    <t xml:space="preserve">"15:14:16 Flow: Fixed -&gt; 300 umol/s"
</t>
  </si>
  <si>
    <t xml:space="preserve">"15:10:52 Lamp: ParIn -&gt;  1600 uml"
</t>
  </si>
  <si>
    <t>15:10:29</t>
  </si>
  <si>
    <t xml:space="preserve">"15:10:52 Flow: Fixed -&gt; 300 umol/s"
</t>
  </si>
  <si>
    <t xml:space="preserve">"15:07:28 Lamp: ParIn -&gt;  1250 uml"
</t>
  </si>
  <si>
    <t>15:07:06</t>
  </si>
  <si>
    <t xml:space="preserve">"15:07:28 Flow: Fixed -&gt; 300 umol/s"
</t>
  </si>
  <si>
    <t xml:space="preserve">"15:04:05 Lamp: ParIn -&gt;  1000 uml"
</t>
  </si>
  <si>
    <t>15:03:42</t>
  </si>
  <si>
    <t xml:space="preserve">"15:04:05 Flow: Fixed -&gt; 300 umol/s"
</t>
  </si>
  <si>
    <t xml:space="preserve">"15:00:41 Lamp: ParIn -&gt;  750 uml"
</t>
  </si>
  <si>
    <t>15:00:19</t>
  </si>
  <si>
    <t xml:space="preserve">"15:00:41 Flow: Fixed -&gt; 300 umol/s"
</t>
  </si>
  <si>
    <t xml:space="preserve">"14:57:18 Lamp: ParIn -&gt;  500 uml"
</t>
  </si>
  <si>
    <t>14:56:55</t>
  </si>
  <si>
    <t xml:space="preserve">"14:57:18 Flow: Fixed -&gt; 300 umol/s"
</t>
  </si>
  <si>
    <t xml:space="preserve">"14:53:54 Lamp: ParIn -&gt;  300 uml"
</t>
  </si>
  <si>
    <t>14:53:31</t>
  </si>
  <si>
    <t xml:space="preserve">"14:53:54 Flow: Fixed -&gt; 300 umol/s"
</t>
  </si>
  <si>
    <t xml:space="preserve">"14:50:29 Lamp: ParIn -&gt;  150 uml"
</t>
  </si>
  <si>
    <t>14:50:07</t>
  </si>
  <si>
    <t xml:space="preserve">"14:50:29 Flow: Fixed -&gt; 300 umol/s"
</t>
  </si>
  <si>
    <t xml:space="preserve">"14:47:06 Lamp: ParIn -&gt;  100 uml"
</t>
  </si>
  <si>
    <t>14:46:44</t>
  </si>
  <si>
    <t xml:space="preserve">"14:47:06 Flow: Fixed -&gt; 300 umol/s"
</t>
  </si>
  <si>
    <t xml:space="preserve">"14:43:43 Lamp: ParIn -&gt;  50 uml"
</t>
  </si>
  <si>
    <t>14:43:20</t>
  </si>
  <si>
    <t xml:space="preserve">"14:43:43 Flow: Fixed -&gt; 300 umol/s"
</t>
  </si>
  <si>
    <t xml:space="preserve">"14:40:19 Lamp: ParIn -&gt;  25 uml"
</t>
  </si>
  <si>
    <t>14:39:56</t>
  </si>
  <si>
    <t xml:space="preserve">"14:40:19 Flow: Fixed -&gt; 300 umol/s"
</t>
  </si>
  <si>
    <t xml:space="preserve">"14:36:55 Lamp: ParIn -&gt;  0 uml"
</t>
  </si>
  <si>
    <t xml:space="preserve">"14:36:55 Flow: Fixed -&gt; 300 umol/s"
</t>
  </si>
  <si>
    <t xml:space="preserve">"14:36:55 Coolers: Off"
</t>
  </si>
  <si>
    <t xml:space="preserve">"14:36:55 CO2 Mixer: CO2R -&gt; 400 uml"
</t>
  </si>
  <si>
    <t xml:space="preserve">"14:36:55 Lamp: Off"
</t>
  </si>
  <si>
    <t xml:space="preserve">"14:34:32 Launched AutoProg /User/Configs/AutoProgs/LightCurve2"
</t>
  </si>
  <si>
    <t>Tue Jun 30 2020 14:34:32</t>
  </si>
  <si>
    <t xml:space="preserve">"12:51:51 Flow: Fixed -&gt; 300 umol/s"
</t>
  </si>
  <si>
    <t xml:space="preserve">"12:51:51 Coolers: Off"
</t>
  </si>
  <si>
    <t xml:space="preserve">"12:51:51 CO2 Mixer: CO2R -&gt; 400 uml"
</t>
  </si>
  <si>
    <t xml:space="preserve">"12:51:51 Lamp: ParIn -&gt;  2000 uml"
</t>
  </si>
  <si>
    <t>12:51:29</t>
  </si>
  <si>
    <t xml:space="preserve">"12:48:28 Lamp: ParIn -&gt;  2000 uml"
</t>
  </si>
  <si>
    <t>12:48:05</t>
  </si>
  <si>
    <t xml:space="preserve">"12:48:28 Flow: Fixed -&gt; 300 umol/s"
</t>
  </si>
  <si>
    <t xml:space="preserve">"12:45:04 Lamp: ParIn -&gt;  1600 uml"
</t>
  </si>
  <si>
    <t>12:44:41</t>
  </si>
  <si>
    <t xml:space="preserve">"12:45:04 Flow: Fixed -&gt; 300 umol/s"
</t>
  </si>
  <si>
    <t xml:space="preserve">"12:41:40 Lamp: ParIn -&gt;  1250 uml"
</t>
  </si>
  <si>
    <t>12:41:17</t>
  </si>
  <si>
    <t xml:space="preserve">"12:41:39 Flow: Fixed -&gt; 300 umol/s"
</t>
  </si>
  <si>
    <t xml:space="preserve">"12:38:16 Lamp: ParIn -&gt;  1000 uml"
</t>
  </si>
  <si>
    <t>12:37:54</t>
  </si>
  <si>
    <t xml:space="preserve">"12:38:16 Flow: Fixed -&gt; 300 umol/s"
</t>
  </si>
  <si>
    <t xml:space="preserve">"12:34:53 Lamp: ParIn -&gt;  750 uml"
</t>
  </si>
  <si>
    <t>12:34:31</t>
  </si>
  <si>
    <t xml:space="preserve">"12:34:53 Flow: Fixed -&gt; 300 umol/s"
</t>
  </si>
  <si>
    <t xml:space="preserve">"12:31:30 Lamp: ParIn -&gt;  500 uml"
</t>
  </si>
  <si>
    <t>12:31:08</t>
  </si>
  <si>
    <t xml:space="preserve">"12:31:30 Flow: Fixed -&gt; 300 umol/s"
</t>
  </si>
  <si>
    <t xml:space="preserve">"12:28:07 Lamp: ParIn -&gt;  300 uml"
</t>
  </si>
  <si>
    <t>12:27:45</t>
  </si>
  <si>
    <t xml:space="preserve">"12:28:07 Flow: Fixed -&gt; 300 umol/s"
</t>
  </si>
  <si>
    <t xml:space="preserve">"12:24:44 Lamp: ParIn -&gt;  150 uml"
</t>
  </si>
  <si>
    <t>12:24:22</t>
  </si>
  <si>
    <t xml:space="preserve">"12:24:44 Flow: Fixed -&gt; 300 umol/s"
</t>
  </si>
  <si>
    <t xml:space="preserve">"12:21:21 Lamp: ParIn -&gt;  100 uml"
</t>
  </si>
  <si>
    <t>12:20:59</t>
  </si>
  <si>
    <t xml:space="preserve">"12:21:21 Flow: Fixed -&gt; 300 umol/s"
</t>
  </si>
  <si>
    <t xml:space="preserve">"12:17:58 Lamp: ParIn -&gt;  50 uml"
</t>
  </si>
  <si>
    <t>12:17:36</t>
  </si>
  <si>
    <t xml:space="preserve">"12:17:58 Flow: Fixed -&gt; 300 umol/s"
</t>
  </si>
  <si>
    <t xml:space="preserve">"12:14:35 Lamp: ParIn -&gt;  25 uml"
</t>
  </si>
  <si>
    <t>12:14:13</t>
  </si>
  <si>
    <t xml:space="preserve">"12:14:35 Flow: Fixed -&gt; 300 umol/s"
</t>
  </si>
  <si>
    <t xml:space="preserve">"12:11:12 Lamp: ParIn -&gt;  0 uml"
</t>
  </si>
  <si>
    <t xml:space="preserve">"12:11:12 Flow: Fixed -&gt; 300 umol/s"
</t>
  </si>
  <si>
    <t xml:space="preserve">"12:11:12 Coolers: Off"
</t>
  </si>
  <si>
    <t xml:space="preserve">"12:11:12 CO2 Mixer: CO2R -&gt; 400 uml"
</t>
  </si>
  <si>
    <t xml:space="preserve">"12:11:12 Lamp: Off"
</t>
  </si>
  <si>
    <t xml:space="preserve">"12:08:32 Launched AutoProg /User/Configs/AutoProgs/LightCurve2"
</t>
  </si>
  <si>
    <t>Fri Jul  3 2020 12:08:32</t>
  </si>
  <si>
    <t xml:space="preserve">"12:05:44 Flow: Fixed -&gt; 300 umol/s"
</t>
  </si>
  <si>
    <t xml:space="preserve">"12:05:44 Coolers: Off"
</t>
  </si>
  <si>
    <t xml:space="preserve">"12:05:44 CO2 Mixer: CO2R -&gt; 400 uml"
</t>
  </si>
  <si>
    <t xml:space="preserve">"12:05:44 Lamp: ParIn -&gt;  2000 uml"
</t>
  </si>
  <si>
    <t>12:05:22</t>
  </si>
  <si>
    <t xml:space="preserve">"12:05:43 Flow: Fixed -&gt; 300 umol/s"
</t>
  </si>
  <si>
    <t xml:space="preserve">"12:02:21 Lamp: ParIn -&gt;  2000 uml"
</t>
  </si>
  <si>
    <t>12:02:00</t>
  </si>
  <si>
    <t xml:space="preserve">"12:02:21 Flow: Fixed -&gt; 300 umol/s"
</t>
  </si>
  <si>
    <t xml:space="preserve">"11:58:59 Lamp: ParIn -&gt;  1600 uml"
</t>
  </si>
  <si>
    <t>11:58:37</t>
  </si>
  <si>
    <t xml:space="preserve">"11:58:59 Flow: Fixed -&gt; 300 umol/s"
</t>
  </si>
  <si>
    <t xml:space="preserve">"11:55:36 Lamp: ParIn -&gt;  1250 uml"
</t>
  </si>
  <si>
    <t>11:55:14</t>
  </si>
  <si>
    <t xml:space="preserve">"11:55:36 Flow: Fixed -&gt; 300 umol/s"
</t>
  </si>
  <si>
    <t xml:space="preserve">"11:52:13 Lamp: ParIn -&gt;  1000 uml"
</t>
  </si>
  <si>
    <t>11:51:51</t>
  </si>
  <si>
    <t xml:space="preserve">"11:52:13 Flow: Fixed -&gt; 300 umol/s"
</t>
  </si>
  <si>
    <t xml:space="preserve">"11:48:50 Lamp: ParIn -&gt;  750 uml"
</t>
  </si>
  <si>
    <t>11:48:28</t>
  </si>
  <si>
    <t xml:space="preserve">"11:48:50 Flow: Fixed -&gt; 300 umol/s"
</t>
  </si>
  <si>
    <t xml:space="preserve">"11:45:27 Lamp: ParIn -&gt;  500 uml"
</t>
  </si>
  <si>
    <t>11:45:05</t>
  </si>
  <si>
    <t xml:space="preserve">"11:45:27 Flow: Fixed -&gt; 300 umol/s"
</t>
  </si>
  <si>
    <t xml:space="preserve">"11:42:04 Lamp: ParIn -&gt;  300 uml"
</t>
  </si>
  <si>
    <t>11:41:42</t>
  </si>
  <si>
    <t xml:space="preserve">"11:42:04 Flow: Fixed -&gt; 300 umol/s"
</t>
  </si>
  <si>
    <t xml:space="preserve">"11:38:41 Lamp: ParIn -&gt;  150 uml"
</t>
  </si>
  <si>
    <t>11:38:19</t>
  </si>
  <si>
    <t xml:space="preserve">"11:38:41 Flow: Fixed -&gt; 300 umol/s"
</t>
  </si>
  <si>
    <t xml:space="preserve">"11:35:18 Lamp: ParIn -&gt;  100 uml"
</t>
  </si>
  <si>
    <t>11:34:56</t>
  </si>
  <si>
    <t xml:space="preserve">"11:35:18 Flow: Fixed -&gt; 300 umol/s"
</t>
  </si>
  <si>
    <t xml:space="preserve">"11:31:55 Lamp: ParIn -&gt;  50 uml"
</t>
  </si>
  <si>
    <t>11:31:33</t>
  </si>
  <si>
    <t xml:space="preserve">"11:31:55 Flow: Fixed -&gt; 300 umol/s"
</t>
  </si>
  <si>
    <t xml:space="preserve">"11:28:32 Lamp: ParIn -&gt;  25 uml"
</t>
  </si>
  <si>
    <t>11:28:10</t>
  </si>
  <si>
    <t xml:space="preserve">"11:28:32 Flow: Fixed -&gt; 300 umol/s"
</t>
  </si>
  <si>
    <t xml:space="preserve">"11:25:09 Lamp: ParIn -&gt;  0 uml"
</t>
  </si>
  <si>
    <t xml:space="preserve">"11:25:09 Flow: Fixed -&gt; 300 umol/s"
</t>
  </si>
  <si>
    <t xml:space="preserve">"11:25:09 Coolers: Off"
</t>
  </si>
  <si>
    <t xml:space="preserve">"11:25:09 CO2 Mixer: CO2R -&gt; 400 uml"
</t>
  </si>
  <si>
    <t xml:space="preserve">"11:25:09 Lamp: Off"
</t>
  </si>
  <si>
    <t xml:space="preserve">"11:21:47 Launched AutoProg /User/Configs/AutoProgs/LightCurve2"
</t>
  </si>
  <si>
    <t>Fri Jul  3 2020 11:21:47</t>
  </si>
  <si>
    <t xml:space="preserve">"13:39:39 Flow: Fixed -&gt; 300 umol/s"
</t>
  </si>
  <si>
    <t xml:space="preserve">"13:39:39 Coolers: Off"
</t>
  </si>
  <si>
    <t xml:space="preserve">"13:39:39 CO2 Mixer: CO2R -&gt; 400 uml"
</t>
  </si>
  <si>
    <t xml:space="preserve">"13:39:39 Lamp: ParIn -&gt;  2000 uml"
</t>
  </si>
  <si>
    <t>13:39:15</t>
  </si>
  <si>
    <t xml:space="preserve">"13:36:14 Lamp: ParIn -&gt;  2000 uml"
</t>
  </si>
  <si>
    <t>13:35:50</t>
  </si>
  <si>
    <t xml:space="preserve">"13:36:13 Flow: Fixed -&gt; 300 umol/s"
</t>
  </si>
  <si>
    <t xml:space="preserve">"13:32:49 Lamp: ParIn -&gt;  1600 uml"
</t>
  </si>
  <si>
    <t>13:32:26</t>
  </si>
  <si>
    <t xml:space="preserve">"13:32:49 Flow: Fixed -&gt; 300 umol/s"
</t>
  </si>
  <si>
    <t xml:space="preserve">"13:29:25 Lamp: ParIn -&gt;  1250 uml"
</t>
  </si>
  <si>
    <t>13:29:02</t>
  </si>
  <si>
    <t xml:space="preserve">"13:29:25 Flow: Fixed -&gt; 300 umol/s"
</t>
  </si>
  <si>
    <t xml:space="preserve">"13:26:01 Lamp: ParIn -&gt;  1000 uml"
</t>
  </si>
  <si>
    <t>13:25:38</t>
  </si>
  <si>
    <t xml:space="preserve">"13:26:01 Flow: Fixed -&gt; 300 umol/s"
</t>
  </si>
  <si>
    <t xml:space="preserve">"13:22:37 Lamp: ParIn -&gt;  750 uml"
</t>
  </si>
  <si>
    <t>13:22:14</t>
  </si>
  <si>
    <t xml:space="preserve">"13:22:36 Flow: Fixed -&gt; 300 umol/s"
</t>
  </si>
  <si>
    <t xml:space="preserve">"13:19:13 Lamp: ParIn -&gt;  500 uml"
</t>
  </si>
  <si>
    <t>13:18:50</t>
  </si>
  <si>
    <t xml:space="preserve">"13:19:13 Flow: Fixed -&gt; 300 umol/s"
</t>
  </si>
  <si>
    <t xml:space="preserve">"13:15:49 Lamp: ParIn -&gt;  300 uml"
</t>
  </si>
  <si>
    <t>13:15:26</t>
  </si>
  <si>
    <t xml:space="preserve">"13:15:48 Flow: Fixed -&gt; 300 umol/s"
</t>
  </si>
  <si>
    <t xml:space="preserve">"13:12:25 Lamp: ParIn -&gt;  150 uml"
</t>
  </si>
  <si>
    <t>13:12:02</t>
  </si>
  <si>
    <t xml:space="preserve">"13:12:25 Flow: Fixed -&gt; 300 umol/s"
</t>
  </si>
  <si>
    <t xml:space="preserve">"13:09:01 Lamp: ParIn -&gt;  100 uml"
</t>
  </si>
  <si>
    <t>13:08:38</t>
  </si>
  <si>
    <t xml:space="preserve">"13:09:01 Flow: Fixed -&gt; 300 umol/s"
</t>
  </si>
  <si>
    <t xml:space="preserve">"13:05:37 Lamp: ParIn -&gt;  50 uml"
</t>
  </si>
  <si>
    <t>13:05:14</t>
  </si>
  <si>
    <t xml:space="preserve">"13:05:36 Flow: Fixed -&gt; 300 umol/s"
</t>
  </si>
  <si>
    <t xml:space="preserve">"13:02:13 Lamp: ParIn -&gt;  25 uml"
</t>
  </si>
  <si>
    <t>13:01:51</t>
  </si>
  <si>
    <t xml:space="preserve">"13:02:13 Flow: Fixed -&gt; 300 umol/s"
</t>
  </si>
  <si>
    <t xml:space="preserve">"12:58:50 Lamp: ParIn -&gt;  0 uml"
</t>
  </si>
  <si>
    <t xml:space="preserve">"12:58:49 Flow: Fixed -&gt; 300 umol/s"
</t>
  </si>
  <si>
    <t xml:space="preserve">"12:58:49 Coolers: Off"
</t>
  </si>
  <si>
    <t xml:space="preserve">"12:58:49 CO2 Mixer: CO2R -&gt; 400 uml"
</t>
  </si>
  <si>
    <t xml:space="preserve">"12:58:49 Lamp: Off"
</t>
  </si>
  <si>
    <t xml:space="preserve">"12:54:38 Launched AutoProg /User/Configs/AutoProgs/LightCurve2"
</t>
  </si>
  <si>
    <t>Fri Jul  3 2020 12:54:38</t>
  </si>
  <si>
    <t xml:space="preserve">"15:01:28 Flow: Fixed -&gt; 300 umol/s"
</t>
  </si>
  <si>
    <t xml:space="preserve">"15:01:28 Coolers: Off"
</t>
  </si>
  <si>
    <t xml:space="preserve">"15:01:28 CO2 Mixer: CO2R -&gt; 400 uml"
</t>
  </si>
  <si>
    <t xml:space="preserve">"15:01:28 Lamp: ParIn -&gt;  2000 uml"
</t>
  </si>
  <si>
    <t>15:01:03</t>
  </si>
  <si>
    <t xml:space="preserve">"14:58:02 Lamp: ParIn -&gt;  2000 uml"
</t>
  </si>
  <si>
    <t>14:57:38</t>
  </si>
  <si>
    <t xml:space="preserve">"14:58:02 Flow: Fixed -&gt; 300 umol/s"
</t>
  </si>
  <si>
    <t xml:space="preserve">"14:54:37 Lamp: ParIn -&gt;  1600 uml"
</t>
  </si>
  <si>
    <t>14:54:13</t>
  </si>
  <si>
    <t xml:space="preserve">"14:54:36 Flow: Fixed -&gt; 300 umol/s"
</t>
  </si>
  <si>
    <t xml:space="preserve">"14:51:12 Lamp: ParIn -&gt;  1250 uml"
</t>
  </si>
  <si>
    <t>14:50:49</t>
  </si>
  <si>
    <t xml:space="preserve">"14:51:12 Flow: Fixed -&gt; 300 umol/s"
</t>
  </si>
  <si>
    <t xml:space="preserve">"14:47:48 Lamp: ParIn -&gt;  1000 uml"
</t>
  </si>
  <si>
    <t>14:47:25</t>
  </si>
  <si>
    <t xml:space="preserve">"14:47:48 Flow: Fixed -&gt; 300 umol/s"
</t>
  </si>
  <si>
    <t xml:space="preserve">"14:44:24 Lamp: ParIn -&gt;  750 uml"
</t>
  </si>
  <si>
    <t>14:44:01</t>
  </si>
  <si>
    <t xml:space="preserve">"14:44:24 Flow: Fixed -&gt; 300 umol/s"
</t>
  </si>
  <si>
    <t xml:space="preserve">"14:41:00 Lamp: ParIn -&gt;  500 uml"
</t>
  </si>
  <si>
    <t>14:40:37</t>
  </si>
  <si>
    <t xml:space="preserve">"14:41:00 Flow: Fixed -&gt; 300 umol/s"
</t>
  </si>
  <si>
    <t xml:space="preserve">"14:37:36 Lamp: ParIn -&gt;  300 uml"
</t>
  </si>
  <si>
    <t>14:37:13</t>
  </si>
  <si>
    <t xml:space="preserve">"14:37:36 Flow: Fixed -&gt; 300 umol/s"
</t>
  </si>
  <si>
    <t xml:space="preserve">"14:34:12 Lamp: ParIn -&gt;  150 uml"
</t>
  </si>
  <si>
    <t>14:33:49</t>
  </si>
  <si>
    <t xml:space="preserve">"14:34:12 Flow: Fixed -&gt; 300 umol/s"
</t>
  </si>
  <si>
    <t xml:space="preserve">"14:30:48 Lamp: ParIn -&gt;  100 uml"
</t>
  </si>
  <si>
    <t>14:30:25</t>
  </si>
  <si>
    <t xml:space="preserve">"14:30:48 Flow: Fixed -&gt; 300 umol/s"
</t>
  </si>
  <si>
    <t xml:space="preserve">"14:27:24 Lamp: ParIn -&gt;  50 uml"
</t>
  </si>
  <si>
    <t>14:27:01</t>
  </si>
  <si>
    <t xml:space="preserve">"14:27:24 Flow: Fixed -&gt; 300 umol/s"
</t>
  </si>
  <si>
    <t xml:space="preserve">"14:24:00 Lamp: ParIn -&gt;  25 uml"
</t>
  </si>
  <si>
    <t>14:23:37</t>
  </si>
  <si>
    <t xml:space="preserve">"14:24:00 Flow: Fixed -&gt; 300 umol/s"
</t>
  </si>
  <si>
    <t xml:space="preserve">"14:20:36 Lamp: ParIn -&gt;  0 uml"
</t>
  </si>
  <si>
    <t xml:space="preserve">"14:20:36 Flow: Fixed -&gt; 300 umol/s"
</t>
  </si>
  <si>
    <t xml:space="preserve">"14:20:36 Coolers: Off"
</t>
  </si>
  <si>
    <t xml:space="preserve">"14:20:36 CO2 Mixer: CO2R -&gt; 400 uml"
</t>
  </si>
  <si>
    <t xml:space="preserve">"14:19:12 Launched AutoProg /User/Configs/AutoProgs/LightCurve2"
</t>
  </si>
  <si>
    <t>Fri Jul  3 2020 14:19:12</t>
  </si>
  <si>
    <t xml:space="preserve">"11:08:05 Flow: Fixed -&gt; 300 umol/s"
</t>
  </si>
  <si>
    <t xml:space="preserve">"11:01:17 Flow: Fixed -&gt; 300 umol/s"
</t>
  </si>
  <si>
    <t xml:space="preserve">"11:33:20 Flow: Fixed -&gt; 300 umol/s"
</t>
  </si>
  <si>
    <t xml:space="preserve">"11:33:20 Coolers: Off"
</t>
  </si>
  <si>
    <t xml:space="preserve">"11:33:20 CO2 Mixer: CO2R -&gt; 400 uml"
</t>
  </si>
  <si>
    <t xml:space="preserve">"11:33:20 Lamp: ParIn -&gt;  2000 uml"
</t>
  </si>
  <si>
    <t>11:32:58</t>
  </si>
  <si>
    <t xml:space="preserve">"11:29:57 Lamp: ParIn -&gt;  2000 uml"
</t>
  </si>
  <si>
    <t>11:29:35</t>
  </si>
  <si>
    <t xml:space="preserve">"11:29:57 Flow: Fixed -&gt; 300 umol/s"
</t>
  </si>
  <si>
    <t xml:space="preserve">"11:26:34 Lamp: ParIn -&gt;  1600 uml"
</t>
  </si>
  <si>
    <t>11:26:12</t>
  </si>
  <si>
    <t xml:space="preserve">"11:26:34 Flow: Fixed -&gt; 300 umol/s"
</t>
  </si>
  <si>
    <t xml:space="preserve">"11:23:11 Lamp: ParIn -&gt;  1250 uml"
</t>
  </si>
  <si>
    <t>11:22:49</t>
  </si>
  <si>
    <t xml:space="preserve">"11:23:11 Flow: Fixed -&gt; 300 umol/s"
</t>
  </si>
  <si>
    <t xml:space="preserve">"11:19:48 Lamp: ParIn -&gt;  1000 uml"
</t>
  </si>
  <si>
    <t>11:19:26</t>
  </si>
  <si>
    <t xml:space="preserve">"11:19:48 Flow: Fixed -&gt; 300 umol/s"
</t>
  </si>
  <si>
    <t xml:space="preserve">"11:16:25 Lamp: ParIn -&gt;  750 uml"
</t>
  </si>
  <si>
    <t>11:16:03</t>
  </si>
  <si>
    <t xml:space="preserve">"11:16:25 Flow: Fixed -&gt; 300 umol/s"
</t>
  </si>
  <si>
    <t xml:space="preserve">"11:13:02 Lamp: ParIn -&gt;  500 uml"
</t>
  </si>
  <si>
    <t>11:12:40</t>
  </si>
  <si>
    <t xml:space="preserve">"11:13:02 Flow: Fixed -&gt; 300 umol/s"
</t>
  </si>
  <si>
    <t xml:space="preserve">"11:09:39 Lamp: ParIn -&gt;  300 uml"
</t>
  </si>
  <si>
    <t>11:09:17</t>
  </si>
  <si>
    <t xml:space="preserve">"11:09:39 Flow: Fixed -&gt; 300 umol/s"
</t>
  </si>
  <si>
    <t xml:space="preserve">"11:06:16 Lamp: ParIn -&gt;  150 uml"
</t>
  </si>
  <si>
    <t>11:05:54</t>
  </si>
  <si>
    <t xml:space="preserve">"11:06:16 Flow: Fixed -&gt; 300 umol/s"
</t>
  </si>
  <si>
    <t xml:space="preserve">"11:02:53 Lamp: ParIn -&gt;  100 uml"
</t>
  </si>
  <si>
    <t>11:02:31</t>
  </si>
  <si>
    <t xml:space="preserve">"11:02:53 Flow: Fixed -&gt; 300 umol/s"
</t>
  </si>
  <si>
    <t xml:space="preserve">"10:59:30 Lamp: ParIn -&gt;  50 uml"
</t>
  </si>
  <si>
    <t>10:59:08</t>
  </si>
  <si>
    <t xml:space="preserve">"10:59:30 Flow: Fixed -&gt; 300 umol/s"
</t>
  </si>
  <si>
    <t xml:space="preserve">"10:56:07 Lamp: ParIn -&gt;  25 uml"
</t>
  </si>
  <si>
    <t>10:55:45</t>
  </si>
  <si>
    <t xml:space="preserve">"10:56:07 Flow: Fixed -&gt; 300 umol/s"
</t>
  </si>
  <si>
    <t xml:space="preserve">"10:52:44 Lamp: ParIn -&gt;  0 uml"
</t>
  </si>
  <si>
    <t xml:space="preserve">"10:52:44 Flow: Fixed -&gt; 300 umol/s"
</t>
  </si>
  <si>
    <t xml:space="preserve">"10:52:44 Coolers: Off"
</t>
  </si>
  <si>
    <t xml:space="preserve">"10:52:44 CO2 Mixer: CO2R -&gt; 400 uml"
</t>
  </si>
  <si>
    <t xml:space="preserve">"10:52:44 Lamp: Off"
</t>
  </si>
  <si>
    <t xml:space="preserve">"10:50:40 Launched AutoProg /User/Configs/AutoProgs/LightCurve2"
</t>
  </si>
  <si>
    <t>/User/Configs/UserPrefs/LED2x3.xml</t>
  </si>
  <si>
    <t>PSC-2325</t>
  </si>
  <si>
    <t>Mon Jun 29 2020 10:50:40</t>
  </si>
  <si>
    <t xml:space="preserve">"10:47:59 Flow: Fixed -&gt; 300 umol/s"
</t>
  </si>
  <si>
    <t xml:space="preserve">"10:47:59 Coolers: Off"
</t>
  </si>
  <si>
    <t xml:space="preserve">"10:47:59 CO2 Mixer: CO2R -&gt; 400 uml"
</t>
  </si>
  <si>
    <t xml:space="preserve">"10:47:59 Lamp: ParIn -&gt;  2000 uml"
</t>
  </si>
  <si>
    <t>10:47:37</t>
  </si>
  <si>
    <t xml:space="preserve">"10:47:58 Flow: Fixed -&gt; 300 umol/s"
</t>
  </si>
  <si>
    <t xml:space="preserve">"10:44:36 Lamp: ParIn -&gt;  2000 uml"
</t>
  </si>
  <si>
    <t>10:44:14</t>
  </si>
  <si>
    <t xml:space="preserve">"10:44:35 Flow: Fixed -&gt; 300 umol/s"
</t>
  </si>
  <si>
    <t xml:space="preserve">"10:41:12 Lamp: ParIn -&gt;  1600 uml"
</t>
  </si>
  <si>
    <t>10:40:51</t>
  </si>
  <si>
    <t xml:space="preserve">"10:41:12 Flow: Fixed -&gt; 300 umol/s"
</t>
  </si>
  <si>
    <t xml:space="preserve">"10:37:50 Lamp: ParIn -&gt;  1250 uml"
</t>
  </si>
  <si>
    <t>10:37:28</t>
  </si>
  <si>
    <t xml:space="preserve">"10:37:50 Flow: Fixed -&gt; 300 umol/s"
</t>
  </si>
  <si>
    <t xml:space="preserve">"10:34:27 Lamp: ParIn -&gt;  1000 uml"
</t>
  </si>
  <si>
    <t>10:34:05</t>
  </si>
  <si>
    <t xml:space="preserve">"10:34:27 Flow: Fixed -&gt; 300 umol/s"
</t>
  </si>
  <si>
    <t xml:space="preserve">"10:31:03 Lamp: ParIn -&gt;  750 uml"
</t>
  </si>
  <si>
    <t>10:30:42</t>
  </si>
  <si>
    <t xml:space="preserve">"10:31:03 Flow: Fixed -&gt; 300 umol/s"
</t>
  </si>
  <si>
    <t xml:space="preserve">"10:27:41 Lamp: ParIn -&gt;  500 uml"
</t>
  </si>
  <si>
    <t>10:27:19</t>
  </si>
  <si>
    <t xml:space="preserve">"10:27:41 Flow: Fixed -&gt; 300 umol/s"
</t>
  </si>
  <si>
    <t xml:space="preserve">"10:24:18 Lamp: ParIn -&gt;  300 uml"
</t>
  </si>
  <si>
    <t>10:23:56</t>
  </si>
  <si>
    <t xml:space="preserve">"10:24:18 Flow: Fixed -&gt; 300 umol/s"
</t>
  </si>
  <si>
    <t xml:space="preserve">"10:20:55 Lamp: ParIn -&gt;  150 uml"
</t>
  </si>
  <si>
    <t>10:20:33</t>
  </si>
  <si>
    <t xml:space="preserve">"10:20:55 Flow: Fixed -&gt; 300 umol/s"
</t>
  </si>
  <si>
    <t xml:space="preserve">"10:17:32 Lamp: ParIn -&gt;  100 uml"
</t>
  </si>
  <si>
    <t>10:17:10</t>
  </si>
  <si>
    <t xml:space="preserve">"10:17:32 Flow: Fixed -&gt; 300 umol/s"
</t>
  </si>
  <si>
    <t xml:space="preserve">"10:14:09 Lamp: ParIn -&gt;  50 uml"
</t>
  </si>
  <si>
    <t>10:13:47</t>
  </si>
  <si>
    <t xml:space="preserve">"10:14:09 Flow: Fixed -&gt; 300 umol/s"
</t>
  </si>
  <si>
    <t xml:space="preserve">"10:10:46 Lamp: ParIn -&gt;  25 uml"
</t>
  </si>
  <si>
    <t>10:10:24</t>
  </si>
  <si>
    <t xml:space="preserve">"10:10:46 Flow: Fixed -&gt; 300 umol/s"
</t>
  </si>
  <si>
    <t xml:space="preserve">"10:07:23 Lamp: ParIn -&gt;  0 uml"
</t>
  </si>
  <si>
    <t xml:space="preserve">"10:07:23 Flow: Fixed -&gt; 300 umol/s"
</t>
  </si>
  <si>
    <t xml:space="preserve">"10:07:23 Coolers: Off"
</t>
  </si>
  <si>
    <t xml:space="preserve">"10:07:23 CO2 Mixer: CO2R -&gt; 400 uml"
</t>
  </si>
  <si>
    <t xml:space="preserve">"10:07:23 Lamp: Off"
</t>
  </si>
  <si>
    <t xml:space="preserve">"10:03:25 Launched AutoProg /User/Configs/AutoProgs/LightCurve2"
</t>
  </si>
  <si>
    <t>Mon Jun 29 2020 10:03:25</t>
  </si>
  <si>
    <t xml:space="preserve">"12:18:47 Flow: Fixed -&gt; 300 umol/s"
</t>
  </si>
  <si>
    <t xml:space="preserve">"12:18:47 Coolers: Off"
</t>
  </si>
  <si>
    <t xml:space="preserve">"12:18:47 CO2 Mixer: CO2R -&gt; 400 uml"
</t>
  </si>
  <si>
    <t xml:space="preserve">"12:18:47 Lamp: ParIn -&gt;  2000 uml"
</t>
  </si>
  <si>
    <t>12:18:25</t>
  </si>
  <si>
    <t xml:space="preserve">"12:15:24 Lamp: ParIn -&gt;  2000 uml"
</t>
  </si>
  <si>
    <t>12:15:02</t>
  </si>
  <si>
    <t xml:space="preserve">"12:15:24 Flow: Fixed -&gt; 300 umol/s"
</t>
  </si>
  <si>
    <t xml:space="preserve">"12:12:01 Lamp: ParIn -&gt;  1600 uml"
</t>
  </si>
  <si>
    <t>12:11:39</t>
  </si>
  <si>
    <t xml:space="preserve">"12:12:01 Flow: Fixed -&gt; 300 umol/s"
</t>
  </si>
  <si>
    <t xml:space="preserve">"12:08:38 Lamp: ParIn -&gt;  1250 uml"
</t>
  </si>
  <si>
    <t>12:08:16</t>
  </si>
  <si>
    <t xml:space="preserve">"12:08:38 Flow: Fixed -&gt; 300 umol/s"
</t>
  </si>
  <si>
    <t xml:space="preserve">"12:05:15 Lamp: ParIn -&gt;  1000 uml"
</t>
  </si>
  <si>
    <t>12:04:53</t>
  </si>
  <si>
    <t xml:space="preserve">"12:05:15 Flow: Fixed -&gt; 300 umol/s"
</t>
  </si>
  <si>
    <t xml:space="preserve">"12:01:52 Lamp: ParIn -&gt;  750 uml"
</t>
  </si>
  <si>
    <t>12:01:31</t>
  </si>
  <si>
    <t xml:space="preserve">"12:01:52 Flow: Fixed -&gt; 300 umol/s"
</t>
  </si>
  <si>
    <t xml:space="preserve">"11:58:30 Lamp: ParIn -&gt;  500 uml"
</t>
  </si>
  <si>
    <t>11:58:08</t>
  </si>
  <si>
    <t xml:space="preserve">"11:58:30 Flow: Fixed -&gt; 300 umol/s"
</t>
  </si>
  <si>
    <t xml:space="preserve">"11:55:07 Lamp: ParIn -&gt;  300 uml"
</t>
  </si>
  <si>
    <t>11:54:45</t>
  </si>
  <si>
    <t xml:space="preserve">"11:55:07 Flow: Fixed -&gt; 300 umol/s"
</t>
  </si>
  <si>
    <t xml:space="preserve">"11:51:44 Lamp: ParIn -&gt;  150 uml"
</t>
  </si>
  <si>
    <t>11:51:22</t>
  </si>
  <si>
    <t xml:space="preserve">"11:51:44 Flow: Fixed -&gt; 300 umol/s"
</t>
  </si>
  <si>
    <t xml:space="preserve">"11:48:21 Lamp: ParIn -&gt;  100 uml"
</t>
  </si>
  <si>
    <t>11:47:59</t>
  </si>
  <si>
    <t xml:space="preserve">"11:48:21 Flow: Fixed -&gt; 300 umol/s"
</t>
  </si>
  <si>
    <t xml:space="preserve">"11:44:58 Lamp: ParIn -&gt;  50 uml"
</t>
  </si>
  <si>
    <t>11:44:36</t>
  </si>
  <si>
    <t xml:space="preserve">"11:44:58 Flow: Fixed -&gt; 300 umol/s"
</t>
  </si>
  <si>
    <t xml:space="preserve">"11:41:35 Lamp: ParIn -&gt;  25 uml"
</t>
  </si>
  <si>
    <t>11:41:13</t>
  </si>
  <si>
    <t xml:space="preserve">"11:41:35 Flow: Fixed -&gt; 300 umol/s"
</t>
  </si>
  <si>
    <t xml:space="preserve">"11:38:12 Lamp: ParIn -&gt;  0 uml"
</t>
  </si>
  <si>
    <t xml:space="preserve">"11:38:12 Flow: Fixed -&gt; 300 umol/s"
</t>
  </si>
  <si>
    <t xml:space="preserve">"11:38:12 Coolers: Off"
</t>
  </si>
  <si>
    <t xml:space="preserve">"11:38:12 CO2 Mixer: CO2R -&gt; 400 uml"
</t>
  </si>
  <si>
    <t xml:space="preserve">"11:38:12 Lamp: Off"
</t>
  </si>
  <si>
    <t xml:space="preserve">"11:35:22 Launched AutoProg /User/Configs/AutoProgs/LightCurve2"
</t>
  </si>
  <si>
    <t>Mon Jun 29 2020 11:35:21</t>
  </si>
  <si>
    <t xml:space="preserve">"14:47:06 Coolers: Off"
</t>
  </si>
  <si>
    <t xml:space="preserve">"14:47:05 CO2 Mixer: CO2R -&gt; 400 uml"
</t>
  </si>
  <si>
    <t xml:space="preserve">"14:47:05 Lamp: ParIn -&gt;  2000 uml"
</t>
  </si>
  <si>
    <t xml:space="preserve">"14:47:05 Flow: Fixed -&gt; 300 umol/s"
</t>
  </si>
  <si>
    <t xml:space="preserve">"14:43:43 Lamp: ParIn -&gt;  2000 uml"
</t>
  </si>
  <si>
    <t>14:43:21</t>
  </si>
  <si>
    <t xml:space="preserve">"14:40:20 Lamp: ParIn -&gt;  1600 uml"
</t>
  </si>
  <si>
    <t>14:39:58</t>
  </si>
  <si>
    <t xml:space="preserve">"14:36:57 Lamp: ParIn -&gt;  1250 uml"
</t>
  </si>
  <si>
    <t>14:36:36</t>
  </si>
  <si>
    <t xml:space="preserve">"14:36:57 Flow: Fixed -&gt; 300 umol/s"
</t>
  </si>
  <si>
    <t xml:space="preserve">"14:33:35 Lamp: ParIn -&gt;  1000 uml"
</t>
  </si>
  <si>
    <t>14:33:14</t>
  </si>
  <si>
    <t xml:space="preserve">"14:33:35 Flow: Fixed -&gt; 300 umol/s"
</t>
  </si>
  <si>
    <t xml:space="preserve">"14:30:13 Lamp: ParIn -&gt;  750 uml"
</t>
  </si>
  <si>
    <t>14:29:51</t>
  </si>
  <si>
    <t xml:space="preserve">"14:30:13 Flow: Fixed -&gt; 300 umol/s"
</t>
  </si>
  <si>
    <t xml:space="preserve">"14:26:50 Lamp: ParIn -&gt;  500 uml"
</t>
  </si>
  <si>
    <t>14:26:28</t>
  </si>
  <si>
    <t xml:space="preserve">"14:26:49 Flow: Fixed -&gt; 300 umol/s"
</t>
  </si>
  <si>
    <t xml:space="preserve">"14:23:27 Lamp: ParIn -&gt;  300 uml"
</t>
  </si>
  <si>
    <t>14:23:06</t>
  </si>
  <si>
    <t xml:space="preserve">"14:23:27 Flow: Fixed -&gt; 300 umol/s"
</t>
  </si>
  <si>
    <t xml:space="preserve">"14:20:05 Lamp: ParIn -&gt;  150 uml"
</t>
  </si>
  <si>
    <t>14:19:43</t>
  </si>
  <si>
    <t xml:space="preserve">"14:20:05 Flow: Fixed -&gt; 300 umol/s"
</t>
  </si>
  <si>
    <t xml:space="preserve">"14:16:42 Lamp: ParIn -&gt;  100 uml"
</t>
  </si>
  <si>
    <t>14:16:21</t>
  </si>
  <si>
    <t xml:space="preserve">"14:16:42 Flow: Fixed -&gt; 300 umol/s"
</t>
  </si>
  <si>
    <t xml:space="preserve">"14:13:20 Lamp: ParIn -&gt;  50 uml"
</t>
  </si>
  <si>
    <t>14:12:58</t>
  </si>
  <si>
    <t xml:space="preserve">"14:13:20 Flow: Fixed -&gt; 300 umol/s"
</t>
  </si>
  <si>
    <t xml:space="preserve">"14:09:57 Lamp: ParIn -&gt;  25 uml"
</t>
  </si>
  <si>
    <t>14:09:35</t>
  </si>
  <si>
    <t xml:space="preserve">"14:09:56 Flow: Fixed -&gt; 300 umol/s"
</t>
  </si>
  <si>
    <t xml:space="preserve">"14:06:34 Lamp: ParIn -&gt;  0 uml"
</t>
  </si>
  <si>
    <t xml:space="preserve">"14:06:34 Flow: Fixed -&gt; 300 umol/s"
</t>
  </si>
  <si>
    <t xml:space="preserve">"14:06:34 Coolers: Off"
</t>
  </si>
  <si>
    <t xml:space="preserve">"14:06:34 CO2 Mixer: CO2R -&gt; 400 uml"
</t>
  </si>
  <si>
    <t xml:space="preserve">"14:06:34 Lamp: Off"
</t>
  </si>
  <si>
    <t xml:space="preserve">"14:02:12 Launched AutoProg /User/Configs/AutoProgs/LightCurve2"
</t>
  </si>
  <si>
    <t>Mon Jun 29 2020 14:02:12</t>
  </si>
  <si>
    <t xml:space="preserve">"13:04:36 Flow: Fixed -&gt; 300 umol/s"
</t>
  </si>
  <si>
    <t xml:space="preserve">"13:04:36 Coolers: Off"
</t>
  </si>
  <si>
    <t xml:space="preserve">"13:04:36 CO2 Mixer: CO2R -&gt; 400 uml"
</t>
  </si>
  <si>
    <t xml:space="preserve">"13:04:36 Lamp: ParIn -&gt;  2000 uml"
</t>
  </si>
  <si>
    <t>13:04:15</t>
  </si>
  <si>
    <t xml:space="preserve">"13:01:14 Lamp: ParIn -&gt;  2000 uml"
</t>
  </si>
  <si>
    <t>13:00:53</t>
  </si>
  <si>
    <t xml:space="preserve">"13:01:14 Flow: Fixed -&gt; 300 umol/s"
</t>
  </si>
  <si>
    <t xml:space="preserve">"12:57:51 Lamp: ParIn -&gt;  1600 uml"
</t>
  </si>
  <si>
    <t>12:57:30</t>
  </si>
  <si>
    <t xml:space="preserve">"12:57:51 Flow: Fixed -&gt; 300 umol/s"
</t>
  </si>
  <si>
    <t xml:space="preserve">"12:54:29 Lamp: ParIn -&gt;  1250 uml"
</t>
  </si>
  <si>
    <t>12:54:08</t>
  </si>
  <si>
    <t xml:space="preserve">"12:54:29 Flow: Fixed -&gt; 300 umol/s"
</t>
  </si>
  <si>
    <t xml:space="preserve">"12:51:07 Lamp: ParIn -&gt;  1000 uml"
</t>
  </si>
  <si>
    <t>12:50:45</t>
  </si>
  <si>
    <t xml:space="preserve">"12:51:07 Flow: Fixed -&gt; 300 umol/s"
</t>
  </si>
  <si>
    <t xml:space="preserve">"12:47:44 Lamp: ParIn -&gt;  750 uml"
</t>
  </si>
  <si>
    <t>12:47:22</t>
  </si>
  <si>
    <t xml:space="preserve">"12:47:43 Flow: Fixed -&gt; 300 umol/s"
</t>
  </si>
  <si>
    <t xml:space="preserve">"12:44:21 Lamp: ParIn -&gt;  500 uml"
</t>
  </si>
  <si>
    <t>12:44:00</t>
  </si>
  <si>
    <t xml:space="preserve">"12:44:21 Flow: Fixed -&gt; 300 umol/s"
</t>
  </si>
  <si>
    <t xml:space="preserve">"12:40:59 Lamp: ParIn -&gt;  300 uml"
</t>
  </si>
  <si>
    <t>12:40:37</t>
  </si>
  <si>
    <t xml:space="preserve">"12:40:59 Flow: Fixed -&gt; 300 umol/s"
</t>
  </si>
  <si>
    <t xml:space="preserve">"12:37:36 Lamp: ParIn -&gt;  150 uml"
</t>
  </si>
  <si>
    <t>12:37:14</t>
  </si>
  <si>
    <t xml:space="preserve">"12:37:35 Flow: Fixed -&gt; 300 umol/s"
</t>
  </si>
  <si>
    <t xml:space="preserve">"12:34:13 Lamp: ParIn -&gt;  100 uml"
</t>
  </si>
  <si>
    <t>12:33:51</t>
  </si>
  <si>
    <t xml:space="preserve">"12:34:12 Flow: Fixed -&gt; 300 umol/s"
</t>
  </si>
  <si>
    <t xml:space="preserve">"12:30:50 Lamp: ParIn -&gt;  50 uml"
</t>
  </si>
  <si>
    <t>12:30:29</t>
  </si>
  <si>
    <t xml:space="preserve">"12:30:50 Flow: Fixed -&gt; 300 umol/s"
</t>
  </si>
  <si>
    <t xml:space="preserve">"12:27:28 Lamp: ParIn -&gt;  25 uml"
</t>
  </si>
  <si>
    <t>12:27:06</t>
  </si>
  <si>
    <t xml:space="preserve">"12:27:28 Flow: Fixed -&gt; 300 umol/s"
</t>
  </si>
  <si>
    <t xml:space="preserve">"12:24:05 Lamp: ParIn -&gt;  0 uml"
</t>
  </si>
  <si>
    <t xml:space="preserve">"12:24:05 Flow: Fixed -&gt; 300 umol/s"
</t>
  </si>
  <si>
    <t xml:space="preserve">"12:24:05 Coolers: Off"
</t>
  </si>
  <si>
    <t xml:space="preserve">"12:24:05 CO2 Mixer: CO2R -&gt; 400 uml"
</t>
  </si>
  <si>
    <t xml:space="preserve">"12:24:05 Lamp: Off"
</t>
  </si>
  <si>
    <t xml:space="preserve">"12:23:53 Launched AutoProg /User/Configs/AutoProgs/LightCurve2"
</t>
  </si>
  <si>
    <t>Mon Jun 29 2020 12:23:53</t>
  </si>
  <si>
    <t xml:space="preserve">"13:50:25 Flow: Fixed -&gt; 300 umol/s"
</t>
  </si>
  <si>
    <t xml:space="preserve">"13:50:24 Coolers: Off"
</t>
  </si>
  <si>
    <t xml:space="preserve">"13:50:24 CO2 Mixer: CO2R -&gt; 400 uml"
</t>
  </si>
  <si>
    <t xml:space="preserve">"13:50:24 Lamp: ParIn -&gt;  2000 uml"
</t>
  </si>
  <si>
    <t>13:50:02</t>
  </si>
  <si>
    <t xml:space="preserve">"13:50:24 Flow: Fixed -&gt; 300 umol/s"
</t>
  </si>
  <si>
    <t xml:space="preserve">"13:47:01 Lamp: ParIn -&gt;  2000 uml"
</t>
  </si>
  <si>
    <t>13:46:38</t>
  </si>
  <si>
    <t xml:space="preserve">"13:47:01 Flow: Fixed -&gt; 300 umol/s"
</t>
  </si>
  <si>
    <t xml:space="preserve">"13:43:37 Lamp: ParIn -&gt;  1600 uml"
</t>
  </si>
  <si>
    <t>13:43:15</t>
  </si>
  <si>
    <t xml:space="preserve">"13:43:37 Flow: Fixed -&gt; 300 umol/s"
</t>
  </si>
  <si>
    <t xml:space="preserve">"13:40:14 Lamp: ParIn -&gt;  1250 uml"
</t>
  </si>
  <si>
    <t>13:39:52</t>
  </si>
  <si>
    <t xml:space="preserve">"13:40:14 Flow: Fixed -&gt; 300 umol/s"
</t>
  </si>
  <si>
    <t xml:space="preserve">"13:36:51 Lamp: ParIn -&gt;  1000 uml"
</t>
  </si>
  <si>
    <t>13:36:29</t>
  </si>
  <si>
    <t xml:space="preserve">"13:36:51 Flow: Fixed -&gt; 300 umol/s"
</t>
  </si>
  <si>
    <t xml:space="preserve">"13:33:28 Lamp: ParIn -&gt;  750 uml"
</t>
  </si>
  <si>
    <t>13:33:06</t>
  </si>
  <si>
    <t xml:space="preserve">"13:33:28 Flow: Fixed -&gt; 300 umol/s"
</t>
  </si>
  <si>
    <t xml:space="preserve">"13:30:05 Lamp: ParIn -&gt;  500 uml"
</t>
  </si>
  <si>
    <t>13:29:43</t>
  </si>
  <si>
    <t xml:space="preserve">"13:30:05 Flow: Fixed -&gt; 300 umol/s"
</t>
  </si>
  <si>
    <t xml:space="preserve">"13:26:42 Lamp: ParIn -&gt;  300 uml"
</t>
  </si>
  <si>
    <t>13:26:20</t>
  </si>
  <si>
    <t xml:space="preserve">"13:26:42 Flow: Fixed -&gt; 300 umol/s"
</t>
  </si>
  <si>
    <t xml:space="preserve">"13:23:19 Lamp: ParIn -&gt;  150 uml"
</t>
  </si>
  <si>
    <t>13:22:57</t>
  </si>
  <si>
    <t xml:space="preserve">"13:23:19 Flow: Fixed -&gt; 300 umol/s"
</t>
  </si>
  <si>
    <t xml:space="preserve">"13:19:56 Lamp: ParIn -&gt;  100 uml"
</t>
  </si>
  <si>
    <t>13:19:34</t>
  </si>
  <si>
    <t xml:space="preserve">"13:19:56 Flow: Fixed -&gt; 300 umol/s"
</t>
  </si>
  <si>
    <t xml:space="preserve">"13:16:33 Lamp: ParIn -&gt;  50 uml"
</t>
  </si>
  <si>
    <t>13:16:11</t>
  </si>
  <si>
    <t xml:space="preserve">"13:16:33 Flow: Fixed -&gt; 300 umol/s"
</t>
  </si>
  <si>
    <t xml:space="preserve">"13:13:10 Lamp: ParIn -&gt;  25 uml"
</t>
  </si>
  <si>
    <t>13:12:48</t>
  </si>
  <si>
    <t xml:space="preserve">"13:13:10 Flow: Fixed -&gt; 300 umol/s"
</t>
  </si>
  <si>
    <t xml:space="preserve">"13:09:47 Lamp: ParIn -&gt;  0 uml"
</t>
  </si>
  <si>
    <t xml:space="preserve">"13:09:47 Flow: Fixed -&gt; 300 umol/s"
</t>
  </si>
  <si>
    <t xml:space="preserve">"13:09:47 Coolers: Off"
</t>
  </si>
  <si>
    <t xml:space="preserve">"13:09:47 CO2 Mixer: CO2R -&gt; 400 uml"
</t>
  </si>
  <si>
    <t xml:space="preserve">"13:09:46 Lamp: Off"
</t>
  </si>
  <si>
    <t xml:space="preserve">"13:07:15 Launched AutoProg /User/Configs/AutoProgs/LightCurve2"
</t>
  </si>
  <si>
    <t>Mon Jun 29 2020 13:07:15</t>
  </si>
  <si>
    <t xml:space="preserve">"20:53:21 Flow: Fixed -&gt; 300 umol/s"
</t>
  </si>
  <si>
    <t xml:space="preserve">"20:53:21 Coolers: Off"
</t>
  </si>
  <si>
    <t xml:space="preserve">"20:53:21 CO2 Mixer: CO2R -&gt; 400 uml"
</t>
  </si>
  <si>
    <t xml:space="preserve">"20:53:20 Lamp: ParIn -&gt;  2000 uml"
</t>
  </si>
  <si>
    <t>20:52:58</t>
  </si>
  <si>
    <t xml:space="preserve">"20:53:20 Flow: Fixed -&gt; 300 umol/s"
</t>
  </si>
  <si>
    <t xml:space="preserve">"20:49:57 Lamp: ParIn -&gt;  2000 uml"
</t>
  </si>
  <si>
    <t>20:49:35</t>
  </si>
  <si>
    <t xml:space="preserve">"20:49:57 Flow: Fixed -&gt; 300 umol/s"
</t>
  </si>
  <si>
    <t xml:space="preserve">"20:46:34 Lamp: ParIn -&gt;  1600 uml"
</t>
  </si>
  <si>
    <t>20:46:12</t>
  </si>
  <si>
    <t xml:space="preserve">"20:46:34 Flow: Fixed -&gt; 300 umol/s"
</t>
  </si>
  <si>
    <t xml:space="preserve">"20:43:11 Lamp: ParIn -&gt;  1250 uml"
</t>
  </si>
  <si>
    <t>20:42:49</t>
  </si>
  <si>
    <t xml:space="preserve">"20:43:11 Flow: Fixed -&gt; 300 umol/s"
</t>
  </si>
  <si>
    <t xml:space="preserve">"20:39:48 Lamp: ParIn -&gt;  1000 uml"
</t>
  </si>
  <si>
    <t>20:39:26</t>
  </si>
  <si>
    <t xml:space="preserve">"20:39:48 Flow: Fixed -&gt; 300 umol/s"
</t>
  </si>
  <si>
    <t xml:space="preserve">"20:36:25 Lamp: ParIn -&gt;  750 uml"
</t>
  </si>
  <si>
    <t>20:36:03</t>
  </si>
  <si>
    <t xml:space="preserve">"20:36:25 Flow: Fixed -&gt; 300 umol/s"
</t>
  </si>
  <si>
    <t xml:space="preserve">"20:33:02 Lamp: ParIn -&gt;  500 uml"
</t>
  </si>
  <si>
    <t>20:32:40</t>
  </si>
  <si>
    <t xml:space="preserve">"20:33:02 Flow: Fixed -&gt; 300 umol/s"
</t>
  </si>
  <si>
    <t xml:space="preserve">"20:29:39 Lamp: ParIn -&gt;  300 uml"
</t>
  </si>
  <si>
    <t>20:29:17</t>
  </si>
  <si>
    <t xml:space="preserve">"20:29:39 Flow: Fixed -&gt; 300 umol/s"
</t>
  </si>
  <si>
    <t xml:space="preserve">"20:26:16 Lamp: ParIn -&gt;  150 uml"
</t>
  </si>
  <si>
    <t>20:25:54</t>
  </si>
  <si>
    <t xml:space="preserve">"20:26:16 Flow: Fixed -&gt; 300 umol/s"
</t>
  </si>
  <si>
    <t xml:space="preserve">"20:22:53 Lamp: ParIn -&gt;  100 uml"
</t>
  </si>
  <si>
    <t>20:22:31</t>
  </si>
  <si>
    <t xml:space="preserve">"20:22:53 Flow: Fixed -&gt; 300 umol/s"
</t>
  </si>
  <si>
    <t xml:space="preserve">"20:19:30 Lamp: ParIn -&gt;  50 uml"
</t>
  </si>
  <si>
    <t>20:19:08</t>
  </si>
  <si>
    <t xml:space="preserve">"20:19:30 Flow: Fixed -&gt; 300 umol/s"
</t>
  </si>
  <si>
    <t xml:space="preserve">"20:16:07 Lamp: ParIn -&gt;  25 uml"
</t>
  </si>
  <si>
    <t>20:15:45</t>
  </si>
  <si>
    <t xml:space="preserve">"20:16:07 Flow: Fixed -&gt; 300 umol/s"
</t>
  </si>
  <si>
    <t xml:space="preserve">"20:12:44 Lamp: ParIn -&gt;  0 uml"
</t>
  </si>
  <si>
    <t xml:space="preserve">"20:12:44 Flow: Fixed -&gt; 300 umol/s"
</t>
  </si>
  <si>
    <t xml:space="preserve">"20:12:44 Coolers: Off"
</t>
  </si>
  <si>
    <t xml:space="preserve">"20:12:44 CO2 Mixer: CO2R -&gt; 400 uml"
</t>
  </si>
  <si>
    <t xml:space="preserve">"20:12:44 Lamp: Off"
</t>
  </si>
  <si>
    <t xml:space="preserve">"20:10:32 Launched AutoProg /User/Configs/AutoProgs/LightCurve2"
</t>
  </si>
  <si>
    <t>Thr Jul  2 2020 20:10:32</t>
  </si>
  <si>
    <t xml:space="preserve">"21:40:40 Flow: Fixed -&gt; 300 umol/s"
</t>
  </si>
  <si>
    <t xml:space="preserve">"21:40:40 Coolers: Off"
</t>
  </si>
  <si>
    <t xml:space="preserve">"21:40:40 CO2 Mixer: CO2R -&gt; 400 uml"
</t>
  </si>
  <si>
    <t xml:space="preserve">"21:40:40 Lamp: ParIn -&gt;  2000 uml"
</t>
  </si>
  <si>
    <t>21:40:17</t>
  </si>
  <si>
    <t xml:space="preserve">"21:37:16 Lamp: ParIn -&gt;  2000 uml"
</t>
  </si>
  <si>
    <t>21:36:54</t>
  </si>
  <si>
    <t xml:space="preserve">"21:37:16 Flow: Fixed -&gt; 300 umol/s"
</t>
  </si>
  <si>
    <t xml:space="preserve">"21:33:53 Lamp: ParIn -&gt;  1600 uml"
</t>
  </si>
  <si>
    <t>21:33:30</t>
  </si>
  <si>
    <t xml:space="preserve">"21:33:53 Flow: Fixed -&gt; 300 umol/s"
</t>
  </si>
  <si>
    <t xml:space="preserve">"21:30:29 Lamp: ParIn -&gt;  1250 uml"
</t>
  </si>
  <si>
    <t>21:30:06</t>
  </si>
  <si>
    <t xml:space="preserve">"21:30:28 Flow: Fixed -&gt; 300 umol/s"
</t>
  </si>
  <si>
    <t xml:space="preserve">"21:27:05 Lamp: ParIn -&gt;  1000 uml"
</t>
  </si>
  <si>
    <t>21:26:43</t>
  </si>
  <si>
    <t xml:space="preserve">"21:27:05 Flow: Fixed -&gt; 300 umol/s"
</t>
  </si>
  <si>
    <t xml:space="preserve">"21:23:42 Lamp: ParIn -&gt;  750 uml"
</t>
  </si>
  <si>
    <t>21:23:20</t>
  </si>
  <si>
    <t xml:space="preserve">"21:23:42 Flow: Fixed -&gt; 300 umol/s"
</t>
  </si>
  <si>
    <t xml:space="preserve">"21:20:19 Lamp: ParIn -&gt;  500 uml"
</t>
  </si>
  <si>
    <t>21:19:57</t>
  </si>
  <si>
    <t xml:space="preserve">"21:20:19 Flow: Fixed -&gt; 300 umol/s"
</t>
  </si>
  <si>
    <t xml:space="preserve">"21:16:56 Lamp: ParIn -&gt;  300 uml"
</t>
  </si>
  <si>
    <t>21:16:34</t>
  </si>
  <si>
    <t xml:space="preserve">"21:16:56 Flow: Fixed -&gt; 300 umol/s"
</t>
  </si>
  <si>
    <t xml:space="preserve">"21:13:33 Lamp: ParIn -&gt;  150 uml"
</t>
  </si>
  <si>
    <t>21:13:11</t>
  </si>
  <si>
    <t xml:space="preserve">"21:13:33 Flow: Fixed -&gt; 300 umol/s"
</t>
  </si>
  <si>
    <t xml:space="preserve">"21:10:10 Lamp: ParIn -&gt;  100 uml"
</t>
  </si>
  <si>
    <t>21:09:48</t>
  </si>
  <si>
    <t xml:space="preserve">"21:10:10 Flow: Fixed -&gt; 300 umol/s"
</t>
  </si>
  <si>
    <t xml:space="preserve">"21:06:47 Lamp: ParIn -&gt;  50 uml"
</t>
  </si>
  <si>
    <t>21:06:25</t>
  </si>
  <si>
    <t xml:space="preserve">"21:06:47 Flow: Fixed -&gt; 300 umol/s"
</t>
  </si>
  <si>
    <t xml:space="preserve">"21:03:24 Lamp: ParIn -&gt;  25 uml"
</t>
  </si>
  <si>
    <t>21:03:02</t>
  </si>
  <si>
    <t xml:space="preserve">"21:03:24 Flow: Fixed -&gt; 300 umol/s"
</t>
  </si>
  <si>
    <t xml:space="preserve">"21:00:01 Lamp: ParIn -&gt;  0 uml"
</t>
  </si>
  <si>
    <t xml:space="preserve">"21:00:01 Flow: Fixed -&gt; 300 umol/s"
</t>
  </si>
  <si>
    <t xml:space="preserve">"21:00:01 Coolers: Off"
</t>
  </si>
  <si>
    <t xml:space="preserve">"21:00:01 CO2 Mixer: CO2R -&gt; 400 uml"
</t>
  </si>
  <si>
    <t xml:space="preserve">"21:00:01 Lamp: Off"
</t>
  </si>
  <si>
    <t xml:space="preserve">"20:57:46 Launched AutoProg /User/Configs/AutoProgs/LightCurve2"
</t>
  </si>
  <si>
    <t>Thr Jul  2 2020 20:57:46</t>
  </si>
  <si>
    <t xml:space="preserve">"17:48:26 Flow: Fixed -&gt; 300 umol/s"
</t>
  </si>
  <si>
    <t xml:space="preserve">"17:48:26 Coolers: Off"
</t>
  </si>
  <si>
    <t xml:space="preserve">"17:48:26 CO2 Mixer: CO2R -&gt; 400 uml"
</t>
  </si>
  <si>
    <t xml:space="preserve">"17:48:26 Lamp: ParIn -&gt;  2000 uml"
</t>
  </si>
  <si>
    <t>17:48:05</t>
  </si>
  <si>
    <t xml:space="preserve">"17:45:04 Lamp: ParIn -&gt;  2000 uml"
</t>
  </si>
  <si>
    <t>17:44:43</t>
  </si>
  <si>
    <t xml:space="preserve">"17:45:04 Flow: Fixed -&gt; 300 umol/s"
</t>
  </si>
  <si>
    <t xml:space="preserve">"17:41:42 Lamp: ParIn -&gt;  1600 uml"
</t>
  </si>
  <si>
    <t>17:41:20</t>
  </si>
  <si>
    <t xml:space="preserve">"17:41:41 Flow: Fixed -&gt; 300 umol/s"
</t>
  </si>
  <si>
    <t xml:space="preserve">"17:38:19 Lamp: ParIn -&gt;  1250 uml"
</t>
  </si>
  <si>
    <t>17:37:58</t>
  </si>
  <si>
    <t xml:space="preserve">"17:38:19 Flow: Fixed -&gt; 300 umol/s"
</t>
  </si>
  <si>
    <t xml:space="preserve">"17:34:57 Lamp: ParIn -&gt;  1000 uml"
</t>
  </si>
  <si>
    <t>17:34:35</t>
  </si>
  <si>
    <t xml:space="preserve">"17:34:57 Flow: Fixed -&gt; 300 umol/s"
</t>
  </si>
  <si>
    <t xml:space="preserve">"17:31:34 Lamp: ParIn -&gt;  750 uml"
</t>
  </si>
  <si>
    <t>17:31:13</t>
  </si>
  <si>
    <t xml:space="preserve">"17:31:34 Flow: Fixed -&gt; 300 umol/s"
</t>
  </si>
  <si>
    <t xml:space="preserve">"17:28:12 Lamp: ParIn -&gt;  500 uml"
</t>
  </si>
  <si>
    <t>17:27:51</t>
  </si>
  <si>
    <t xml:space="preserve">"17:28:12 Flow: Fixed -&gt; 300 umol/s"
</t>
  </si>
  <si>
    <t xml:space="preserve">"17:24:50 Lamp: ParIn -&gt;  300 uml"
</t>
  </si>
  <si>
    <t>17:24:28</t>
  </si>
  <si>
    <t xml:space="preserve">"17:24:50 Flow: Fixed -&gt; 300 umol/s"
</t>
  </si>
  <si>
    <t xml:space="preserve">"17:21:27 Lamp: ParIn -&gt;  150 uml"
</t>
  </si>
  <si>
    <t>17:21:05</t>
  </si>
  <si>
    <t xml:space="preserve">"17:21:26 Flow: Fixed -&gt; 300 umol/s"
</t>
  </si>
  <si>
    <t xml:space="preserve">"17:18:04 Lamp: ParIn -&gt;  100 uml"
</t>
  </si>
  <si>
    <t>17:17:42</t>
  </si>
  <si>
    <t xml:space="preserve">"17:18:04 Flow: Fixed -&gt; 300 umol/s"
</t>
  </si>
  <si>
    <t xml:space="preserve">"17:14:41 Lamp: ParIn -&gt;  50 uml"
</t>
  </si>
  <si>
    <t>17:14:19</t>
  </si>
  <si>
    <t xml:space="preserve">"17:14:41 Flow: Fixed -&gt; 300 umol/s"
</t>
  </si>
  <si>
    <t xml:space="preserve">"17:11:18 Lamp: ParIn -&gt;  25 uml"
</t>
  </si>
  <si>
    <t>17:10:56</t>
  </si>
  <si>
    <t xml:space="preserve">"17:11:18 Flow: Fixed -&gt; 300 umol/s"
</t>
  </si>
  <si>
    <t xml:space="preserve">"17:07:55 Lamp: ParIn -&gt;  0 uml"
</t>
  </si>
  <si>
    <t xml:space="preserve">"17:07:55 Flow: Fixed -&gt; 300 umol/s"
</t>
  </si>
  <si>
    <t xml:space="preserve">"17:07:55 Coolers: Off"
</t>
  </si>
  <si>
    <t xml:space="preserve">"17:07:55 CO2 Mixer: CO2R -&gt; 400 uml"
</t>
  </si>
  <si>
    <t xml:space="preserve">"17:07:55 Lamp: Off"
</t>
  </si>
  <si>
    <t xml:space="preserve">"17:07:25 Launched AutoProg /User/Configs/AutoProgs/LightCurve2"
</t>
  </si>
  <si>
    <t>Thr Jul  2 2020 17:07:25</t>
  </si>
  <si>
    <t xml:space="preserve">"18:34:07 Flow: Fixed -&gt; 300 umol/s"
</t>
  </si>
  <si>
    <t xml:space="preserve">"18:34:07 Coolers: Off"
</t>
  </si>
  <si>
    <t xml:space="preserve">"18:34:07 CO2 Mixer: CO2R -&gt; 400 uml"
</t>
  </si>
  <si>
    <t xml:space="preserve">"18:34:07 Lamp: ParIn -&gt;  2000 uml"
</t>
  </si>
  <si>
    <t>18:33:45</t>
  </si>
  <si>
    <t xml:space="preserve">"18:30:44 Lamp: ParIn -&gt;  2000 uml"
</t>
  </si>
  <si>
    <t>18:30:22</t>
  </si>
  <si>
    <t xml:space="preserve">"18:30:44 Flow: Fixed -&gt; 300 umol/s"
</t>
  </si>
  <si>
    <t xml:space="preserve">"18:27:21 Lamp: ParIn -&gt;  1600 uml"
</t>
  </si>
  <si>
    <t>18:26:59</t>
  </si>
  <si>
    <t xml:space="preserve">"18:27:21 Flow: Fixed -&gt; 300 umol/s"
</t>
  </si>
  <si>
    <t xml:space="preserve">"18:23:58 Lamp: ParIn -&gt;  1250 uml"
</t>
  </si>
  <si>
    <t>18:23:36</t>
  </si>
  <si>
    <t xml:space="preserve">"18:23:58 Flow: Fixed -&gt; 300 umol/s"
</t>
  </si>
  <si>
    <t xml:space="preserve">"18:20:35 Lamp: ParIn -&gt;  1000 uml"
</t>
  </si>
  <si>
    <t>18:20:13</t>
  </si>
  <si>
    <t xml:space="preserve">"18:20:35 Flow: Fixed -&gt; 300 umol/s"
</t>
  </si>
  <si>
    <t xml:space="preserve">"18:17:12 Lamp: ParIn -&gt;  750 uml"
</t>
  </si>
  <si>
    <t>18:16:50</t>
  </si>
  <si>
    <t xml:space="preserve">"18:17:12 Flow: Fixed -&gt; 300 umol/s"
</t>
  </si>
  <si>
    <t xml:space="preserve">"18:13:49 Lamp: ParIn -&gt;  500 uml"
</t>
  </si>
  <si>
    <t>18:13:27</t>
  </si>
  <si>
    <t xml:space="preserve">"18:13:49 Flow: Fixed -&gt; 300 umol/s"
</t>
  </si>
  <si>
    <t xml:space="preserve">"18:10:26 Lamp: ParIn -&gt;  300 uml"
</t>
  </si>
  <si>
    <t>18:10:04</t>
  </si>
  <si>
    <t xml:space="preserve">"18:10:26 Flow: Fixed -&gt; 300 umol/s"
</t>
  </si>
  <si>
    <t xml:space="preserve">"18:07:03 Lamp: ParIn -&gt;  150 uml"
</t>
  </si>
  <si>
    <t>18:06:41</t>
  </si>
  <si>
    <t xml:space="preserve">"18:07:03 Flow: Fixed -&gt; 300 umol/s"
</t>
  </si>
  <si>
    <t xml:space="preserve">"18:03:40 Lamp: ParIn -&gt;  100 uml"
</t>
  </si>
  <si>
    <t>18:03:18</t>
  </si>
  <si>
    <t xml:space="preserve">"18:03:40 Flow: Fixed -&gt; 300 umol/s"
</t>
  </si>
  <si>
    <t xml:space="preserve">"18:00:17 Lamp: ParIn -&gt;  50 uml"
</t>
  </si>
  <si>
    <t>17:59:55</t>
  </si>
  <si>
    <t xml:space="preserve">"18:00:17 Flow: Fixed -&gt; 300 umol/s"
</t>
  </si>
  <si>
    <t xml:space="preserve">"17:56:54 Lamp: ParIn -&gt;  25 uml"
</t>
  </si>
  <si>
    <t>17:56:32</t>
  </si>
  <si>
    <t xml:space="preserve">"17:56:54 Flow: Fixed -&gt; 300 umol/s"
</t>
  </si>
  <si>
    <t xml:space="preserve">"17:53:31 Lamp: ParIn -&gt;  0 uml"
</t>
  </si>
  <si>
    <t xml:space="preserve">"17:53:30 Flow: Fixed -&gt; 300 umol/s"
</t>
  </si>
  <si>
    <t xml:space="preserve">"17:53:30 Coolers: Off"
</t>
  </si>
  <si>
    <t xml:space="preserve">"17:53:30 CO2 Mixer: CO2R -&gt; 400 uml"
</t>
  </si>
  <si>
    <t xml:space="preserve">"17:53:30 Lamp: Off"
</t>
  </si>
  <si>
    <t xml:space="preserve">"17:51:00 Launched AutoProg /User/Configs/AutoProgs/LightCurve2"
</t>
  </si>
  <si>
    <t>Thr Jul  2 2020 17:51:00</t>
  </si>
  <si>
    <t xml:space="preserve">"19:19:58 Flow: Fixed -&gt; 300 umol/s"
</t>
  </si>
  <si>
    <t xml:space="preserve">"19:19:58 Coolers: Off"
</t>
  </si>
  <si>
    <t xml:space="preserve">"19:19:58 CO2 Mixer: CO2R -&gt; 400 uml"
</t>
  </si>
  <si>
    <t xml:space="preserve">"19:19:58 Lamp: ParIn -&gt;  2000 uml"
</t>
  </si>
  <si>
    <t>19:19:36</t>
  </si>
  <si>
    <t xml:space="preserve">"19:16:35 Lamp: ParIn -&gt;  2000 uml"
</t>
  </si>
  <si>
    <t>19:16:13</t>
  </si>
  <si>
    <t xml:space="preserve">"19:16:35 Flow: Fixed -&gt; 300 umol/s"
</t>
  </si>
  <si>
    <t xml:space="preserve">"19:13:12 Lamp: ParIn -&gt;  1600 uml"
</t>
  </si>
  <si>
    <t>19:12:50</t>
  </si>
  <si>
    <t xml:space="preserve">"19:13:12 Flow: Fixed -&gt; 300 umol/s"
</t>
  </si>
  <si>
    <t xml:space="preserve">"19:09:49 Lamp: ParIn -&gt;  1250 uml"
</t>
  </si>
  <si>
    <t>19:09:27</t>
  </si>
  <si>
    <t xml:space="preserve">"19:09:49 Flow: Fixed -&gt; 300 umol/s"
</t>
  </si>
  <si>
    <t xml:space="preserve">"19:06:26 Lamp: ParIn -&gt;  1000 uml"
</t>
  </si>
  <si>
    <t>19:06:04</t>
  </si>
  <si>
    <t xml:space="preserve">"19:06:26 Flow: Fixed -&gt; 300 umol/s"
</t>
  </si>
  <si>
    <t xml:space="preserve">"19:03:03 Lamp: ParIn -&gt;  750 uml"
</t>
  </si>
  <si>
    <t>19:02:41</t>
  </si>
  <si>
    <t xml:space="preserve">"19:03:03 Flow: Fixed -&gt; 300 umol/s"
</t>
  </si>
  <si>
    <t xml:space="preserve">"18:59:40 Lamp: ParIn -&gt;  500 uml"
</t>
  </si>
  <si>
    <t>18:59:18</t>
  </si>
  <si>
    <t xml:space="preserve">"18:59:40 Flow: Fixed -&gt; 300 umol/s"
</t>
  </si>
  <si>
    <t xml:space="preserve">"18:56:17 Lamp: ParIn -&gt;  300 uml"
</t>
  </si>
  <si>
    <t>18:55:55</t>
  </si>
  <si>
    <t xml:space="preserve">"18:56:17 Flow: Fixed -&gt; 300 umol/s"
</t>
  </si>
  <si>
    <t xml:space="preserve">"18:52:54 Lamp: ParIn -&gt;  150 uml"
</t>
  </si>
  <si>
    <t>18:52:32</t>
  </si>
  <si>
    <t xml:space="preserve">"18:52:54 Flow: Fixed -&gt; 300 umol/s"
</t>
  </si>
  <si>
    <t xml:space="preserve">"18:49:31 Lamp: ParIn -&gt;  100 uml"
</t>
  </si>
  <si>
    <t>18:49:09</t>
  </si>
  <si>
    <t xml:space="preserve">"18:49:31 Flow: Fixed -&gt; 300 umol/s"
</t>
  </si>
  <si>
    <t xml:space="preserve">"18:46:08 Lamp: ParIn -&gt;  50 uml"
</t>
  </si>
  <si>
    <t>18:45:46</t>
  </si>
  <si>
    <t xml:space="preserve">"18:46:08 Flow: Fixed -&gt; 300 umol/s"
</t>
  </si>
  <si>
    <t xml:space="preserve">"18:42:45 Lamp: ParIn -&gt;  25 uml"
</t>
  </si>
  <si>
    <t>18:42:23</t>
  </si>
  <si>
    <t xml:space="preserve">"18:42:45 Flow: Fixed -&gt; 300 umol/s"
</t>
  </si>
  <si>
    <t xml:space="preserve">"18:39:22 Lamp: ParIn -&gt;  0 uml"
</t>
  </si>
  <si>
    <t xml:space="preserve">"18:39:22 Flow: Fixed -&gt; 300 umol/s"
</t>
  </si>
  <si>
    <t xml:space="preserve">"18:39:22 Coolers: Off"
</t>
  </si>
  <si>
    <t xml:space="preserve">"18:39:22 CO2 Mixer: CO2R -&gt; 400 uml"
</t>
  </si>
  <si>
    <t xml:space="preserve">"18:39:22 Lamp: Off"
</t>
  </si>
  <si>
    <t xml:space="preserve">"18:36:56 Launched AutoProg /User/Configs/AutoProgs/LightCurve2"
</t>
  </si>
  <si>
    <t>Thr Jul  2 2020 18:36:56</t>
  </si>
  <si>
    <t xml:space="preserve">"20:06:19 Flow: Fixed -&gt; 300 umol/s"
</t>
  </si>
  <si>
    <t xml:space="preserve">"20:06:19 Coolers: Off"
</t>
  </si>
  <si>
    <t xml:space="preserve">"20:06:19 CO2 Mixer: CO2R -&gt; 400 uml"
</t>
  </si>
  <si>
    <t xml:space="preserve">"20:06:19 Lamp: ParIn -&gt;  2000 uml"
</t>
  </si>
  <si>
    <t>20:05:56</t>
  </si>
  <si>
    <t xml:space="preserve">"20:06:18 Flow: Fixed -&gt; 300 umol/s"
</t>
  </si>
  <si>
    <t xml:space="preserve">"20:02:55 Lamp: ParIn -&gt;  2000 uml"
</t>
  </si>
  <si>
    <t>20:02:32</t>
  </si>
  <si>
    <t xml:space="preserve">"20:02:54 Flow: Fixed -&gt; 300 umol/s"
</t>
  </si>
  <si>
    <t xml:space="preserve">"19:59:31 Lamp: ParIn -&gt;  1600 uml"
</t>
  </si>
  <si>
    <t>19:59:08</t>
  </si>
  <si>
    <t xml:space="preserve">"19:59:31 Flow: Fixed -&gt; 300 umol/s"
</t>
  </si>
  <si>
    <t xml:space="preserve">"19:56:07 Lamp: ParIn -&gt;  1250 uml"
</t>
  </si>
  <si>
    <t>19:55:45</t>
  </si>
  <si>
    <t xml:space="preserve">"19:56:07 Flow: Fixed -&gt; 300 umol/s"
</t>
  </si>
  <si>
    <t xml:space="preserve">"19:52:44 Lamp: ParIn -&gt;  1000 uml"
</t>
  </si>
  <si>
    <t>19:52:22</t>
  </si>
  <si>
    <t xml:space="preserve">"19:52:44 Flow: Fixed -&gt; 300 umol/s"
</t>
  </si>
  <si>
    <t xml:space="preserve">"19:49:21 Lamp: ParIn -&gt;  750 uml"
</t>
  </si>
  <si>
    <t>19:48:59</t>
  </si>
  <si>
    <t xml:space="preserve">"19:49:21 Flow: Fixed -&gt; 300 umol/s"
</t>
  </si>
  <si>
    <t xml:space="preserve">"19:45:58 Lamp: ParIn -&gt;  500 uml"
</t>
  </si>
  <si>
    <t>19:45:36</t>
  </si>
  <si>
    <t xml:space="preserve">"19:45:58 Flow: Fixed -&gt; 300 umol/s"
</t>
  </si>
  <si>
    <t xml:space="preserve">"19:42:35 Lamp: ParIn -&gt;  300 uml"
</t>
  </si>
  <si>
    <t>19:42:13</t>
  </si>
  <si>
    <t xml:space="preserve">"19:42:35 Flow: Fixed -&gt; 300 umol/s"
</t>
  </si>
  <si>
    <t xml:space="preserve">"19:39:12 Lamp: ParIn -&gt;  150 uml"
</t>
  </si>
  <si>
    <t>19:38:50</t>
  </si>
  <si>
    <t xml:space="preserve">"19:39:12 Flow: Fixed -&gt; 300 umol/s"
</t>
  </si>
  <si>
    <t xml:space="preserve">"19:35:49 Lamp: ParIn -&gt;  100 uml"
</t>
  </si>
  <si>
    <t>19:35:27</t>
  </si>
  <si>
    <t xml:space="preserve">"19:35:49 Flow: Fixed -&gt; 300 umol/s"
</t>
  </si>
  <si>
    <t xml:space="preserve">"19:32:26 Lamp: ParIn -&gt;  50 uml"
</t>
  </si>
  <si>
    <t>19:32:04</t>
  </si>
  <si>
    <t xml:space="preserve">"19:32:26 Flow: Fixed -&gt; 300 umol/s"
</t>
  </si>
  <si>
    <t xml:space="preserve">"19:29:03 Lamp: ParIn -&gt;  25 uml"
</t>
  </si>
  <si>
    <t>19:28:41</t>
  </si>
  <si>
    <t xml:space="preserve">"19:29:03 Flow: Fixed -&gt; 300 umol/s"
</t>
  </si>
  <si>
    <t xml:space="preserve">"19:25:40 Lamp: ParIn -&gt;  0 uml"
</t>
  </si>
  <si>
    <t xml:space="preserve">"19:25:40 Flow: Fixed -&gt; 300 umol/s"
</t>
  </si>
  <si>
    <t xml:space="preserve">"19:25:40 Coolers: Off"
</t>
  </si>
  <si>
    <t xml:space="preserve">"19:25:40 CO2 Mixer: CO2R -&gt; 400 uml"
</t>
  </si>
  <si>
    <t xml:space="preserve">"19:25:40 Lamp: Off"
</t>
  </si>
  <si>
    <t xml:space="preserve">"19:22:40 Launched AutoProg /User/Configs/AutoProgs/LightCurve2"
</t>
  </si>
  <si>
    <t>Thr Jul  2 2020 19:22:40</t>
  </si>
  <si>
    <t xml:space="preserve">"14:59:34 Flow: Fixed -&gt; 300 umol/s"
</t>
  </si>
  <si>
    <t xml:space="preserve">"14:59:34 Coolers: Off"
</t>
  </si>
  <si>
    <t xml:space="preserve">"14:59:34 CO2 Mixer: CO2R -&gt; 400 uml"
</t>
  </si>
  <si>
    <t xml:space="preserve">"14:59:34 Lamp: ParIn -&gt;  2000 uml"
</t>
  </si>
  <si>
    <t>14:59:11</t>
  </si>
  <si>
    <t xml:space="preserve">"14:56:10 Lamp: ParIn -&gt;  2000 uml"
</t>
  </si>
  <si>
    <t>14:55:47</t>
  </si>
  <si>
    <t xml:space="preserve">"14:56:09 Flow: Fixed -&gt; 300 umol/s"
</t>
  </si>
  <si>
    <t xml:space="preserve">"14:52:46 Lamp: ParIn -&gt;  1600 uml"
</t>
  </si>
  <si>
    <t>14:52:23</t>
  </si>
  <si>
    <t xml:space="preserve">"14:52:46 Flow: Fixed -&gt; 300 umol/s"
</t>
  </si>
  <si>
    <t xml:space="preserve">"14:49:22 Lamp: ParIn -&gt;  1250 uml"
</t>
  </si>
  <si>
    <t>14:48:59</t>
  </si>
  <si>
    <t xml:space="preserve">"14:49:22 Flow: Fixed -&gt; 300 umol/s"
</t>
  </si>
  <si>
    <t xml:space="preserve">"14:45:58 Lamp: ParIn -&gt;  1000 uml"
</t>
  </si>
  <si>
    <t>14:45:36</t>
  </si>
  <si>
    <t xml:space="preserve">"14:45:58 Flow: Fixed -&gt; 300 umol/s"
</t>
  </si>
  <si>
    <t xml:space="preserve">"14:42:35 Lamp: ParIn -&gt;  750 uml"
</t>
  </si>
  <si>
    <t>14:42:12</t>
  </si>
  <si>
    <t xml:space="preserve">"14:42:35 Flow: Fixed -&gt; 300 umol/s"
</t>
  </si>
  <si>
    <t xml:space="preserve">"14:39:11 Lamp: ParIn -&gt;  500 uml"
</t>
  </si>
  <si>
    <t>14:38:48</t>
  </si>
  <si>
    <t xml:space="preserve">"14:39:11 Flow: Fixed -&gt; 300 umol/s"
</t>
  </si>
  <si>
    <t xml:space="preserve">"14:35:47 Lamp: ParIn -&gt;  300 uml"
</t>
  </si>
  <si>
    <t>14:35:24</t>
  </si>
  <si>
    <t xml:space="preserve">"14:35:47 Flow: Fixed -&gt; 300 umol/s"
</t>
  </si>
  <si>
    <t xml:space="preserve">"14:32:23 Lamp: ParIn -&gt;  150 uml"
</t>
  </si>
  <si>
    <t>14:32:00</t>
  </si>
  <si>
    <t xml:space="preserve">"14:32:23 Flow: Fixed -&gt; 300 umol/s"
</t>
  </si>
  <si>
    <t xml:space="preserve">"14:28:59 Lamp: ParIn -&gt;  100 uml"
</t>
  </si>
  <si>
    <t>14:28:36</t>
  </si>
  <si>
    <t xml:space="preserve">"14:28:59 Flow: Fixed -&gt; 300 umol/s"
</t>
  </si>
  <si>
    <t xml:space="preserve">"14:25:35 Lamp: ParIn -&gt;  50 uml"
</t>
  </si>
  <si>
    <t>14:25:12</t>
  </si>
  <si>
    <t xml:space="preserve">"14:25:35 Flow: Fixed -&gt; 300 umol/s"
</t>
  </si>
  <si>
    <t xml:space="preserve">"14:22:11 Lamp: ParIn -&gt;  25 uml"
</t>
  </si>
  <si>
    <t>14:21:48</t>
  </si>
  <si>
    <t xml:space="preserve">"14:22:11 Flow: Fixed -&gt; 300 umol/s"
</t>
  </si>
  <si>
    <t xml:space="preserve">"14:18:47 Lamp: ParIn -&gt;  0 uml"
</t>
  </si>
  <si>
    <t xml:space="preserve">"14:18:47 Flow: Fixed -&gt; 300 umol/s"
</t>
  </si>
  <si>
    <t xml:space="preserve">"14:18:47 Coolers: Off"
</t>
  </si>
  <si>
    <t xml:space="preserve">"14:18:47 CO2 Mixer: CO2R -&gt; 400 uml"
</t>
  </si>
  <si>
    <t xml:space="preserve">"14:18:47 Lamp: Off"
</t>
  </si>
  <si>
    <t xml:space="preserve">"14:16:10 Launched AutoProg /User/Configs/AutoProgs/LightCurve2"
</t>
  </si>
  <si>
    <t>Wed Jul  1 2020 14:16:10</t>
  </si>
  <si>
    <t xml:space="preserve">"17:17:16 Flow: Fixed -&gt; 300 umol/s"
</t>
  </si>
  <si>
    <t xml:space="preserve">"17:17:16 Coolers: Off"
</t>
  </si>
  <si>
    <t xml:space="preserve">"17:17:16 CO2 Mixer: CO2R -&gt; 400 uml"
</t>
  </si>
  <si>
    <t xml:space="preserve">"17:17:16 Lamp: ParIn -&gt;  2000 uml"
</t>
  </si>
  <si>
    <t>17:16:54</t>
  </si>
  <si>
    <t xml:space="preserve">"17:13:53 Lamp: ParIn -&gt;  2000 uml"
</t>
  </si>
  <si>
    <t>17:13:31</t>
  </si>
  <si>
    <t xml:space="preserve">"17:13:53 Flow: Fixed -&gt; 300 umol/s"
</t>
  </si>
  <si>
    <t xml:space="preserve">"17:10:30 Lamp: ParIn -&gt;  1600 uml"
</t>
  </si>
  <si>
    <t>17:10:08</t>
  </si>
  <si>
    <t xml:space="preserve">"17:10:30 Flow: Fixed -&gt; 300 umol/s"
</t>
  </si>
  <si>
    <t xml:space="preserve">"17:07:07 Lamp: ParIn -&gt;  1250 uml"
</t>
  </si>
  <si>
    <t>17:06:44</t>
  </si>
  <si>
    <t xml:space="preserve">"17:07:07 Flow: Fixed -&gt; 300 umol/s"
</t>
  </si>
  <si>
    <t xml:space="preserve">"17:03:43 Lamp: ParIn -&gt;  1000 uml"
</t>
  </si>
  <si>
    <t>17:03:21</t>
  </si>
  <si>
    <t xml:space="preserve">"17:03:43 Flow: Fixed -&gt; 300 umol/s"
</t>
  </si>
  <si>
    <t xml:space="preserve">"17:00:20 Lamp: ParIn -&gt;  750 uml"
</t>
  </si>
  <si>
    <t>16:59:58</t>
  </si>
  <si>
    <t xml:space="preserve">"17:00:20 Flow: Fixed -&gt; 300 umol/s"
</t>
  </si>
  <si>
    <t xml:space="preserve">"16:56:57 Lamp: ParIn -&gt;  500 uml"
</t>
  </si>
  <si>
    <t>16:56:35</t>
  </si>
  <si>
    <t xml:space="preserve">"16:56:57 Flow: Fixed -&gt; 300 umol/s"
</t>
  </si>
  <si>
    <t xml:space="preserve">"16:53:34 Lamp: ParIn -&gt;  300 uml"
</t>
  </si>
  <si>
    <t>16:53:11</t>
  </si>
  <si>
    <t xml:space="preserve">"16:53:34 Flow: Fixed -&gt; 300 umol/s"
</t>
  </si>
  <si>
    <t xml:space="preserve">"16:50:10 Lamp: ParIn -&gt;  150 uml"
</t>
  </si>
  <si>
    <t>16:49:48</t>
  </si>
  <si>
    <t xml:space="preserve">"16:50:10 Flow: Fixed -&gt; 300 umol/s"
</t>
  </si>
  <si>
    <t xml:space="preserve">"16:46:47 Lamp: ParIn -&gt;  100 uml"
</t>
  </si>
  <si>
    <t>16:46:25</t>
  </si>
  <si>
    <t xml:space="preserve">"16:46:47 Flow: Fixed -&gt; 300 umol/s"
</t>
  </si>
  <si>
    <t xml:space="preserve">"16:43:24 Lamp: ParIn -&gt;  50 uml"
</t>
  </si>
  <si>
    <t>16:43:01</t>
  </si>
  <si>
    <t xml:space="preserve">"16:43:24 Flow: Fixed -&gt; 300 umol/s"
</t>
  </si>
  <si>
    <t xml:space="preserve">"16:40:00 Lamp: ParIn -&gt;  25 uml"
</t>
  </si>
  <si>
    <t>16:39:38</t>
  </si>
  <si>
    <t xml:space="preserve">"16:40:00 Flow: Fixed -&gt; 300 umol/s"
</t>
  </si>
  <si>
    <t xml:space="preserve">"16:36:37 Lamp: ParIn -&gt;  0 uml"
</t>
  </si>
  <si>
    <t xml:space="preserve">"16:36:37 Flow: Fixed -&gt; 300 umol/s"
</t>
  </si>
  <si>
    <t xml:space="preserve">"16:36:37 Coolers: Off"
</t>
  </si>
  <si>
    <t xml:space="preserve">"16:36:37 CO2 Mixer: CO2R -&gt; 400 uml"
</t>
  </si>
  <si>
    <t xml:space="preserve">"16:36:36 Lamp: Off"
</t>
  </si>
  <si>
    <t xml:space="preserve">"16:33:59 Launched AutoProg /User/Configs/AutoProgs/LightCurve2"
</t>
  </si>
  <si>
    <t>Wed Jul  1 2020 16:33:59</t>
  </si>
  <si>
    <t xml:space="preserve">"18:06:27 Flow: Fixed -&gt; 300 umol/s"
</t>
  </si>
  <si>
    <t xml:space="preserve">"18:06:27 Coolers: Off"
</t>
  </si>
  <si>
    <t xml:space="preserve">"18:06:27 CO2 Mixer: CO2R -&gt; 400 uml"
</t>
  </si>
  <si>
    <t xml:space="preserve">"18:06:27 Lamp: ParIn -&gt;  2000 uml"
</t>
  </si>
  <si>
    <t>18:06:05</t>
  </si>
  <si>
    <t xml:space="preserve">"18:03:04 Lamp: ParIn -&gt;  2000 uml"
</t>
  </si>
  <si>
    <t>18:02:42</t>
  </si>
  <si>
    <t xml:space="preserve">"18:03:04 Flow: Fixed -&gt; 300 umol/s"
</t>
  </si>
  <si>
    <t xml:space="preserve">"17:59:41 Lamp: ParIn -&gt;  1600 uml"
</t>
  </si>
  <si>
    <t>17:59:19</t>
  </si>
  <si>
    <t xml:space="preserve">"17:59:41 Flow: Fixed -&gt; 300 umol/s"
</t>
  </si>
  <si>
    <t xml:space="preserve">"17:56:18 Lamp: ParIn -&gt;  1250 uml"
</t>
  </si>
  <si>
    <t>17:55:56</t>
  </si>
  <si>
    <t xml:space="preserve">"17:56:18 Flow: Fixed -&gt; 300 umol/s"
</t>
  </si>
  <si>
    <t xml:space="preserve">"17:52:55 Lamp: ParIn -&gt;  1000 uml"
</t>
  </si>
  <si>
    <t>17:52:33</t>
  </si>
  <si>
    <t xml:space="preserve">"17:52:55 Flow: Fixed -&gt; 300 umol/s"
</t>
  </si>
  <si>
    <t xml:space="preserve">"17:49:32 Lamp: ParIn -&gt;  750 uml"
</t>
  </si>
  <si>
    <t>17:49:10</t>
  </si>
  <si>
    <t xml:space="preserve">"17:49:32 Flow: Fixed -&gt; 300 umol/s"
</t>
  </si>
  <si>
    <t xml:space="preserve">"17:46:09 Lamp: ParIn -&gt;  500 uml"
</t>
  </si>
  <si>
    <t>17:45:47</t>
  </si>
  <si>
    <t xml:space="preserve">"17:46:09 Flow: Fixed -&gt; 300 umol/s"
</t>
  </si>
  <si>
    <t xml:space="preserve">"17:42:46 Lamp: ParIn -&gt;  300 uml"
</t>
  </si>
  <si>
    <t>17:42:24</t>
  </si>
  <si>
    <t xml:space="preserve">"17:42:46 Flow: Fixed -&gt; 300 umol/s"
</t>
  </si>
  <si>
    <t xml:space="preserve">"17:39:23 Lamp: ParIn -&gt;  150 uml"
</t>
  </si>
  <si>
    <t>17:39:00</t>
  </si>
  <si>
    <t xml:space="preserve">"17:39:23 Flow: Fixed -&gt; 300 umol/s"
</t>
  </si>
  <si>
    <t xml:space="preserve">"17:35:59 Lamp: ParIn -&gt;  100 uml"
</t>
  </si>
  <si>
    <t>17:35:37</t>
  </si>
  <si>
    <t xml:space="preserve">"17:35:59 Flow: Fixed -&gt; 300 umol/s"
</t>
  </si>
  <si>
    <t xml:space="preserve">"17:32:36 Lamp: ParIn -&gt;  50 uml"
</t>
  </si>
  <si>
    <t>17:32:14</t>
  </si>
  <si>
    <t xml:space="preserve">"17:32:36 Flow: Fixed -&gt; 300 umol/s"
</t>
  </si>
  <si>
    <t xml:space="preserve">"17:29:13 Lamp: ParIn -&gt;  25 uml"
</t>
  </si>
  <si>
    <t>17:28:50</t>
  </si>
  <si>
    <t xml:space="preserve">"17:29:13 Flow: Fixed -&gt; 300 umol/s"
</t>
  </si>
  <si>
    <t xml:space="preserve">"17:25:49 Lamp: ParIn -&gt;  0 uml"
</t>
  </si>
  <si>
    <t xml:space="preserve">"17:25:49 Flow: Fixed -&gt; 300 umol/s"
</t>
  </si>
  <si>
    <t xml:space="preserve">"17:25:49 Coolers: Off"
</t>
  </si>
  <si>
    <t xml:space="preserve">"17:25:49 CO2 Mixer: CO2R -&gt; 400 uml"
</t>
  </si>
  <si>
    <t xml:space="preserve">"17:25:49 Lamp: Off"
</t>
  </si>
  <si>
    <t xml:space="preserve">"17:22:17 Launched AutoProg /User/Configs/AutoProgs/LightCurve2"
</t>
  </si>
  <si>
    <t>Tue Jul  7 2020 17:22:17</t>
  </si>
  <si>
    <t xml:space="preserve">"18:54:25 Flow: Fixed -&gt; 300 umol/s"
</t>
  </si>
  <si>
    <t xml:space="preserve">"18:54:25 Coolers: Off"
</t>
  </si>
  <si>
    <t xml:space="preserve">"18:54:25 CO2 Mixer: CO2R -&gt; 400 uml"
</t>
  </si>
  <si>
    <t xml:space="preserve">"18:54:25 Lamp: ParIn -&gt;  2000 uml"
</t>
  </si>
  <si>
    <t>18:54:02</t>
  </si>
  <si>
    <t xml:space="preserve">"18:54:24 Flow: Fixed -&gt; 300 umol/s"
</t>
  </si>
  <si>
    <t xml:space="preserve">"18:51:01 Lamp: ParIn -&gt;  2000 uml"
</t>
  </si>
  <si>
    <t>18:50:39</t>
  </si>
  <si>
    <t xml:space="preserve">"18:51:01 Flow: Fixed -&gt; 300 umol/s"
</t>
  </si>
  <si>
    <t xml:space="preserve">"18:47:38 Lamp: ParIn -&gt;  1600 uml"
</t>
  </si>
  <si>
    <t>18:47:15</t>
  </si>
  <si>
    <t xml:space="preserve">"18:47:38 Flow: Fixed -&gt; 300 umol/s"
</t>
  </si>
  <si>
    <t xml:space="preserve">"18:44:14 Lamp: ParIn -&gt;  1250 uml"
</t>
  </si>
  <si>
    <t>18:43:51</t>
  </si>
  <si>
    <t xml:space="preserve">"18:44:14 Flow: Fixed -&gt; 300 umol/s"
</t>
  </si>
  <si>
    <t xml:space="preserve">"18:40:50 Lamp: ParIn -&gt;  1000 uml"
</t>
  </si>
  <si>
    <t>18:40:27</t>
  </si>
  <si>
    <t xml:space="preserve">"18:40:49 Flow: Fixed -&gt; 300 umol/s"
</t>
  </si>
  <si>
    <t xml:space="preserve">"18:37:26 Lamp: ParIn -&gt;  750 uml"
</t>
  </si>
  <si>
    <t>18:37:04</t>
  </si>
  <si>
    <t xml:space="preserve">"18:37:26 Flow: Fixed -&gt; 300 umol/s"
</t>
  </si>
  <si>
    <t xml:space="preserve">"18:34:03 Lamp: ParIn -&gt;  500 uml"
</t>
  </si>
  <si>
    <t>18:33:40</t>
  </si>
  <si>
    <t xml:space="preserve">"18:34:03 Flow: Fixed -&gt; 300 umol/s"
</t>
  </si>
  <si>
    <t xml:space="preserve">"18:30:39 Lamp: ParIn -&gt;  300 uml"
</t>
  </si>
  <si>
    <t>18:30:16</t>
  </si>
  <si>
    <t xml:space="preserve">"18:30:38 Flow: Fixed -&gt; 300 umol/s"
</t>
  </si>
  <si>
    <t xml:space="preserve">"18:27:15 Lamp: ParIn -&gt;  150 uml"
</t>
  </si>
  <si>
    <t>18:26:53</t>
  </si>
  <si>
    <t xml:space="preserve">"18:27:15 Flow: Fixed -&gt; 300 umol/s"
</t>
  </si>
  <si>
    <t xml:space="preserve">"18:23:52 Lamp: ParIn -&gt;  100 uml"
</t>
  </si>
  <si>
    <t>18:23:29</t>
  </si>
  <si>
    <t xml:space="preserve">"18:23:52 Flow: Fixed -&gt; 300 umol/s"
</t>
  </si>
  <si>
    <t xml:space="preserve">"18:20:28 Lamp: ParIn -&gt;  50 uml"
</t>
  </si>
  <si>
    <t>18:20:06</t>
  </si>
  <si>
    <t xml:space="preserve">"18:20:28 Flow: Fixed -&gt; 300 umol/s"
</t>
  </si>
  <si>
    <t xml:space="preserve">"18:17:05 Lamp: ParIn -&gt;  25 uml"
</t>
  </si>
  <si>
    <t>18:16:42</t>
  </si>
  <si>
    <t xml:space="preserve">"18:17:04 Flow: Fixed -&gt; 300 umol/s"
</t>
  </si>
  <si>
    <t xml:space="preserve">"18:13:41 Lamp: ParIn -&gt;  0 uml"
</t>
  </si>
  <si>
    <t xml:space="preserve">"18:13:41 Flow: Fixed -&gt; 300 umol/s"
</t>
  </si>
  <si>
    <t xml:space="preserve">"18:13:41 Coolers: Off"
</t>
  </si>
  <si>
    <t xml:space="preserve">"18:13:41 CO2 Mixer: CO2R -&gt; 400 uml"
</t>
  </si>
  <si>
    <t xml:space="preserve">"18:13:40 Lamp: Off"
</t>
  </si>
  <si>
    <t xml:space="preserve">"18:09:04 Launched AutoProg /User/Configs/AutoProgs/LightCurve2"
</t>
  </si>
  <si>
    <t>Tue Jul  7 2020 18:09:04</t>
  </si>
  <si>
    <t xml:space="preserve">"19:43:03 Flow: Fixed -&gt; 300 umol/s"
</t>
  </si>
  <si>
    <t xml:space="preserve">"19:43:03 Coolers: Off"
</t>
  </si>
  <si>
    <t xml:space="preserve">"19:43:03 CO2 Mixer: CO2R -&gt; 400 uml"
</t>
  </si>
  <si>
    <t xml:space="preserve">"19:43:03 Lamp: ParIn -&gt;  2000 uml"
</t>
  </si>
  <si>
    <t>19:42:39</t>
  </si>
  <si>
    <t xml:space="preserve">"19:39:38 Lamp: ParIn -&gt;  2000 uml"
</t>
  </si>
  <si>
    <t>19:39:14</t>
  </si>
  <si>
    <t xml:space="preserve">"19:39:37 Flow: Fixed -&gt; 300 umol/s"
</t>
  </si>
  <si>
    <t xml:space="preserve">"19:36:13 Lamp: ParIn -&gt;  1600 uml"
</t>
  </si>
  <si>
    <t>19:35:49</t>
  </si>
  <si>
    <t xml:space="preserve">"19:36:12 Flow: Fixed -&gt; 300 umol/s"
</t>
  </si>
  <si>
    <t xml:space="preserve">"19:32:48 Lamp: ParIn -&gt;  1250 uml"
</t>
  </si>
  <si>
    <t>19:32:25</t>
  </si>
  <si>
    <t xml:space="preserve">"19:32:48 Flow: Fixed -&gt; 300 umol/s"
</t>
  </si>
  <si>
    <t xml:space="preserve">"19:29:24 Lamp: ParIn -&gt;  1000 uml"
</t>
  </si>
  <si>
    <t>19:29:01</t>
  </si>
  <si>
    <t xml:space="preserve">"19:29:24 Flow: Fixed -&gt; 300 umol/s"
</t>
  </si>
  <si>
    <t xml:space="preserve">"19:26:00 Lamp: ParIn -&gt;  750 uml"
</t>
  </si>
  <si>
    <t>19:25:37</t>
  </si>
  <si>
    <t xml:space="preserve">"19:26:00 Flow: Fixed -&gt; 300 umol/s"
</t>
  </si>
  <si>
    <t xml:space="preserve">"19:22:36 Lamp: ParIn -&gt;  500 uml"
</t>
  </si>
  <si>
    <t>19:22:13</t>
  </si>
  <si>
    <t xml:space="preserve">"19:22:36 Flow: Fixed -&gt; 300 umol/s"
</t>
  </si>
  <si>
    <t xml:space="preserve">"19:19:12 Lamp: ParIn -&gt;  300 uml"
</t>
  </si>
  <si>
    <t>19:18:49</t>
  </si>
  <si>
    <t xml:space="preserve">"19:19:12 Flow: Fixed -&gt; 300 umol/s"
</t>
  </si>
  <si>
    <t xml:space="preserve">"19:15:48 Lamp: ParIn -&gt;  150 uml"
</t>
  </si>
  <si>
    <t>19:15:25</t>
  </si>
  <si>
    <t xml:space="preserve">"19:15:48 Flow: Fixed -&gt; 300 umol/s"
</t>
  </si>
  <si>
    <t xml:space="preserve">"19:12:24 Lamp: ParIn -&gt;  100 uml"
</t>
  </si>
  <si>
    <t>19:12:01</t>
  </si>
  <si>
    <t xml:space="preserve">"19:12:23 Flow: Fixed -&gt; 300 umol/s"
</t>
  </si>
  <si>
    <t xml:space="preserve">"19:09:00 Lamp: ParIn -&gt;  50 uml"
</t>
  </si>
  <si>
    <t>19:08:38</t>
  </si>
  <si>
    <t xml:space="preserve">"19:09:00 Flow: Fixed -&gt; 300 umol/s"
</t>
  </si>
  <si>
    <t xml:space="preserve">"19:05:37 Lamp: ParIn -&gt;  25 uml"
</t>
  </si>
  <si>
    <t>19:05:13</t>
  </si>
  <si>
    <t xml:space="preserve">"19:05:37 Flow: Fixed -&gt; 300 umol/s"
</t>
  </si>
  <si>
    <t xml:space="preserve">"19:02:12 Lamp: ParIn -&gt;  0 uml"
</t>
  </si>
  <si>
    <t xml:space="preserve">"19:02:12 Flow: Fixed -&gt; 300 umol/s"
</t>
  </si>
  <si>
    <t xml:space="preserve">"19:02:12 Coolers: Off"
</t>
  </si>
  <si>
    <t xml:space="preserve">"19:02:12 CO2 Mixer: CO2R -&gt; 400 uml"
</t>
  </si>
  <si>
    <t xml:space="preserve">"19:02:12 Lamp: Off"
</t>
  </si>
  <si>
    <t xml:space="preserve">"19:02:05 Launched AutoProg /User/Configs/AutoProgs/LightCurve2"
</t>
  </si>
  <si>
    <t>Tue Jul  7 2020 19:02:05</t>
  </si>
  <si>
    <t xml:space="preserve">"17:19:19 Flow: Fixed -&gt; 300 umol/s"
</t>
  </si>
  <si>
    <t xml:space="preserve">"17:19:19 Coolers: Off"
</t>
  </si>
  <si>
    <t xml:space="preserve">"17:19:19 CO2 Mixer: CO2R -&gt; 400 uml"
</t>
  </si>
  <si>
    <t xml:space="preserve">"17:19:19 Lamp: ParIn -&gt;  2000 uml"
</t>
  </si>
  <si>
    <t>17:18:58</t>
  </si>
  <si>
    <t xml:space="preserve">"17:15:57 Lamp: ParIn -&gt;  2000 uml"
</t>
  </si>
  <si>
    <t>17:15:35</t>
  </si>
  <si>
    <t xml:space="preserve">"17:15:57 Flow: Fixed -&gt; 300 umol/s"
</t>
  </si>
  <si>
    <t xml:space="preserve">"17:12:34 Lamp: ParIn -&gt;  1600 uml"
</t>
  </si>
  <si>
    <t>17:12:13</t>
  </si>
  <si>
    <t xml:space="preserve">"17:12:34 Flow: Fixed -&gt; 300 umol/s"
</t>
  </si>
  <si>
    <t xml:space="preserve">"17:09:12 Lamp: ParIn -&gt;  1250 uml"
</t>
  </si>
  <si>
    <t>17:08:50</t>
  </si>
  <si>
    <t xml:space="preserve">"17:09:12 Flow: Fixed -&gt; 300 umol/s"
</t>
  </si>
  <si>
    <t xml:space="preserve">"17:05:49 Lamp: ParIn -&gt;  1000 uml"
</t>
  </si>
  <si>
    <t>17:05:27</t>
  </si>
  <si>
    <t xml:space="preserve">"17:05:49 Flow: Fixed -&gt; 300 umol/s"
</t>
  </si>
  <si>
    <t xml:space="preserve">"17:02:26 Lamp: ParIn -&gt;  750 uml"
</t>
  </si>
  <si>
    <t>17:02:04</t>
  </si>
  <si>
    <t xml:space="preserve">"17:02:26 Flow: Fixed -&gt; 300 umol/s"
</t>
  </si>
  <si>
    <t xml:space="preserve">"16:59:03 Lamp: ParIn -&gt;  500 uml"
</t>
  </si>
  <si>
    <t>16:58:41</t>
  </si>
  <si>
    <t xml:space="preserve">"16:59:03 Flow: Fixed -&gt; 300 umol/s"
</t>
  </si>
  <si>
    <t xml:space="preserve">"16:55:40 Lamp: ParIn -&gt;  300 uml"
</t>
  </si>
  <si>
    <t>16:55:18</t>
  </si>
  <si>
    <t xml:space="preserve">"16:55:40 Flow: Fixed -&gt; 300 umol/s"
</t>
  </si>
  <si>
    <t xml:space="preserve">"16:52:17 Lamp: ParIn -&gt;  150 uml"
</t>
  </si>
  <si>
    <t>16:51:55</t>
  </si>
  <si>
    <t xml:space="preserve">"16:52:17 Flow: Fixed -&gt; 300 umol/s"
</t>
  </si>
  <si>
    <t xml:space="preserve">"16:48:54 Lamp: ParIn -&gt;  100 uml"
</t>
  </si>
  <si>
    <t>16:48:32</t>
  </si>
  <si>
    <t xml:space="preserve">"16:48:54 Flow: Fixed -&gt; 300 umol/s"
</t>
  </si>
  <si>
    <t xml:space="preserve">"16:45:31 Lamp: ParIn -&gt;  50 uml"
</t>
  </si>
  <si>
    <t>16:45:09</t>
  </si>
  <si>
    <t xml:space="preserve">"16:45:31 Flow: Fixed -&gt; 300 umol/s"
</t>
  </si>
  <si>
    <t xml:space="preserve">"16:42:08 Lamp: ParIn -&gt;  25 uml"
</t>
  </si>
  <si>
    <t>16:41:45</t>
  </si>
  <si>
    <t xml:space="preserve">"16:42:07 Flow: Fixed -&gt; 300 umol/s"
</t>
  </si>
  <si>
    <t xml:space="preserve">"16:38:44 Lamp: ParIn -&gt;  0 uml"
</t>
  </si>
  <si>
    <t xml:space="preserve">"16:38:44 Flow: Fixed -&gt; 300 umol/s"
</t>
  </si>
  <si>
    <t xml:space="preserve">"16:38:44 Coolers: Off"
</t>
  </si>
  <si>
    <t xml:space="preserve">"16:38:44 CO2 Mixer: CO2R -&gt; 400 uml"
</t>
  </si>
  <si>
    <t xml:space="preserve">"16:38:44 Lamp: Off"
</t>
  </si>
  <si>
    <t xml:space="preserve">"16:35:25 Launched AutoProg /User/Configs/AutoProgs/LightCurve2"
</t>
  </si>
  <si>
    <t>Tue Jul  7 2020 16:35:25</t>
  </si>
  <si>
    <t>17:34:38</t>
  </si>
  <si>
    <t xml:space="preserve">"17:31:37 Flow: Fixed -&gt; 300 umol/s"
</t>
  </si>
  <si>
    <t xml:space="preserve">"18:21:53 Flow: Fixed -&gt; 300 umol/s"
</t>
  </si>
  <si>
    <t xml:space="preserve">"18:21:53 Coolers: Off"
</t>
  </si>
  <si>
    <t xml:space="preserve">"18:21:53 CO2 Mixer: CO2R -&gt; 400 uml"
</t>
  </si>
  <si>
    <t xml:space="preserve">"18:21:53 Lamp: ParIn -&gt;  2000 uml"
</t>
  </si>
  <si>
    <t>18:21:29</t>
  </si>
  <si>
    <t xml:space="preserve">"18:18:28 Lamp: ParIn -&gt;  2000 uml"
</t>
  </si>
  <si>
    <t>18:18:04</t>
  </si>
  <si>
    <t xml:space="preserve">"18:18:28 Flow: Fixed -&gt; 300 umol/s"
</t>
  </si>
  <si>
    <t xml:space="preserve">"18:15:03 Lamp: ParIn -&gt;  1600 uml"
</t>
  </si>
  <si>
    <t>18:14:40</t>
  </si>
  <si>
    <t xml:space="preserve">"18:15:03 Flow: Fixed -&gt; 300 umol/s"
</t>
  </si>
  <si>
    <t xml:space="preserve">"18:11:39 Lamp: ParIn -&gt;  1250 uml"
</t>
  </si>
  <si>
    <t>18:11:16</t>
  </si>
  <si>
    <t xml:space="preserve">"18:11:39 Flow: Fixed -&gt; 300 umol/s"
</t>
  </si>
  <si>
    <t xml:space="preserve">"18:08:15 Lamp: ParIn -&gt;  1000 uml"
</t>
  </si>
  <si>
    <t>18:07:52</t>
  </si>
  <si>
    <t xml:space="preserve">"18:08:15 Flow: Fixed -&gt; 300 umol/s"
</t>
  </si>
  <si>
    <t xml:space="preserve">"18:04:51 Lamp: ParIn -&gt;  750 uml"
</t>
  </si>
  <si>
    <t>18:04:28</t>
  </si>
  <si>
    <t xml:space="preserve">"18:04:51 Flow: Fixed -&gt; 300 umol/s"
</t>
  </si>
  <si>
    <t xml:space="preserve">"18:01:27 Lamp: ParIn -&gt;  500 uml"
</t>
  </si>
  <si>
    <t>18:01:04</t>
  </si>
  <si>
    <t xml:space="preserve">"18:01:27 Flow: Fixed -&gt; 300 umol/s"
</t>
  </si>
  <si>
    <t xml:space="preserve">"17:58:03 Lamp: ParIn -&gt;  300 uml"
</t>
  </si>
  <si>
    <t>17:57:40</t>
  </si>
  <si>
    <t xml:space="preserve">"17:58:03 Flow: Fixed -&gt; 300 umol/s"
</t>
  </si>
  <si>
    <t xml:space="preserve">"17:54:39 Lamp: ParIn -&gt;  150 uml"
</t>
  </si>
  <si>
    <t>17:54:16</t>
  </si>
  <si>
    <t xml:space="preserve">"17:54:38 Flow: Fixed -&gt; 300 umol/s"
</t>
  </si>
  <si>
    <t xml:space="preserve">"17:51:15 Lamp: ParIn -&gt;  100 uml"
</t>
  </si>
  <si>
    <t>17:50:52</t>
  </si>
  <si>
    <t xml:space="preserve">"17:51:15 Flow: Fixed -&gt; 300 umol/s"
</t>
  </si>
  <si>
    <t xml:space="preserve">"17:47:51 Lamp: ParIn -&gt;  50 uml"
</t>
  </si>
  <si>
    <t>17:47:28</t>
  </si>
  <si>
    <t xml:space="preserve">"17:47:50 Flow: Fixed -&gt; 300 umol/s"
</t>
  </si>
  <si>
    <t xml:space="preserve">"17:44:27 Lamp: ParIn -&gt;  25 uml"
</t>
  </si>
  <si>
    <t>17:44:05</t>
  </si>
  <si>
    <t xml:space="preserve">"17:44:27 Flow: Fixed -&gt; 300 umol/s"
</t>
  </si>
  <si>
    <t xml:space="preserve">"17:41:04 Lamp: ParIn -&gt;  0 uml"
</t>
  </si>
  <si>
    <t xml:space="preserve">"17:41:04 Flow: Fixed -&gt; 300 umol/s"
</t>
  </si>
  <si>
    <t xml:space="preserve">"17:41:04 Coolers: Off"
</t>
  </si>
  <si>
    <t xml:space="preserve">"17:41:04 CO2 Mixer: CO2R -&gt; 400 uml"
</t>
  </si>
  <si>
    <t xml:space="preserve">"17:41:04 Lamp: Off"
</t>
  </si>
  <si>
    <t xml:space="preserve">"17:37:50 Launched AutoProg /User/Configs/AutoProgs/LightCurve2"
</t>
  </si>
  <si>
    <t>Thr Jul  9 2020 17:37:50</t>
  </si>
  <si>
    <t xml:space="preserve">"16:08:18 Flow: Fixed -&gt; 300 umol/s"
</t>
  </si>
  <si>
    <t xml:space="preserve">"16:08:17 Coolers: Off"
</t>
  </si>
  <si>
    <t xml:space="preserve">"16:08:17 CO2 Mixer: CO2R -&gt; 400 uml"
</t>
  </si>
  <si>
    <t xml:space="preserve">"16:08:17 Lamp: ParIn -&gt;  2000 uml"
</t>
  </si>
  <si>
    <t>16:07:54</t>
  </si>
  <si>
    <t xml:space="preserve">"16:08:17 Flow: Fixed -&gt; 300 umol/s"
</t>
  </si>
  <si>
    <t xml:space="preserve">"16:04:53 Lamp: ParIn -&gt;  2000 uml"
</t>
  </si>
  <si>
    <t>16:04:29</t>
  </si>
  <si>
    <t xml:space="preserve">"16:04:53 Flow: Fixed -&gt; 300 umol/s"
</t>
  </si>
  <si>
    <t xml:space="preserve">"16:01:28 Lamp: ParIn -&gt;  1600 uml"
</t>
  </si>
  <si>
    <t>16:01:04</t>
  </si>
  <si>
    <t xml:space="preserve">"16:01:27 Flow: Fixed -&gt; 300 umol/s"
</t>
  </si>
  <si>
    <t xml:space="preserve">"15:58:03 Lamp: ParIn -&gt;  1250 uml"
</t>
  </si>
  <si>
    <t>15:57:40</t>
  </si>
  <si>
    <t xml:space="preserve">"15:58:03 Flow: Fixed -&gt; 300 umol/s"
</t>
  </si>
  <si>
    <t xml:space="preserve">"15:54:39 Lamp: ParIn -&gt;  1000 uml"
</t>
  </si>
  <si>
    <t>15:54:16</t>
  </si>
  <si>
    <t xml:space="preserve">"15:54:39 Flow: Fixed -&gt; 300 umol/s"
</t>
  </si>
  <si>
    <t xml:space="preserve">"15:51:15 Lamp: ParIn -&gt;  750 uml"
</t>
  </si>
  <si>
    <t>15:50:52</t>
  </si>
  <si>
    <t xml:space="preserve">"15:51:15 Flow: Fixed -&gt; 300 umol/s"
</t>
  </si>
  <si>
    <t xml:space="preserve">"15:47:51 Lamp: ParIn -&gt;  500 uml"
</t>
  </si>
  <si>
    <t>15:47:28</t>
  </si>
  <si>
    <t xml:space="preserve">"15:47:51 Flow: Fixed -&gt; 300 umol/s"
</t>
  </si>
  <si>
    <t xml:space="preserve">"15:44:27 Lamp: ParIn -&gt;  300 uml"
</t>
  </si>
  <si>
    <t>15:44:04</t>
  </si>
  <si>
    <t xml:space="preserve">"15:44:27 Flow: Fixed -&gt; 300 umol/s"
</t>
  </si>
  <si>
    <t xml:space="preserve">"15:41:03 Lamp: ParIn -&gt;  150 uml"
</t>
  </si>
  <si>
    <t>15:40:40</t>
  </si>
  <si>
    <t xml:space="preserve">"15:41:03 Flow: Fixed -&gt; 300 umol/s"
</t>
  </si>
  <si>
    <t xml:space="preserve">"15:37:39 Lamp: ParIn -&gt;  100 uml"
</t>
  </si>
  <si>
    <t>15:37:16</t>
  </si>
  <si>
    <t xml:space="preserve">"15:37:39 Flow: Fixed -&gt; 300 umol/s"
</t>
  </si>
  <si>
    <t xml:space="preserve">"15:34:15 Lamp: ParIn -&gt;  50 uml"
</t>
  </si>
  <si>
    <t>15:33:51</t>
  </si>
  <si>
    <t xml:space="preserve">"15:34:14 Flow: Fixed -&gt; 300 umol/s"
</t>
  </si>
  <si>
    <t xml:space="preserve">"15:30:50 Lamp: ParIn -&gt;  25 uml"
</t>
  </si>
  <si>
    <t>15:30:27</t>
  </si>
  <si>
    <t xml:space="preserve">"15:30:50 Flow: Fixed -&gt; 300 umol/s"
</t>
  </si>
  <si>
    <t xml:space="preserve">"15:27:26 Lamp: ParIn -&gt;  0 uml"
</t>
  </si>
  <si>
    <t xml:space="preserve">"15:27:25 Flow: Fixed -&gt; 300 umol/s"
</t>
  </si>
  <si>
    <t xml:space="preserve">"15:27:25 Coolers: Off"
</t>
  </si>
  <si>
    <t xml:space="preserve">"15:27:25 CO2 Mixer: CO2R -&gt; 400 uml"
</t>
  </si>
  <si>
    <t xml:space="preserve">"15:27:25 Lamp: Off"
</t>
  </si>
  <si>
    <t xml:space="preserve">"15:24:43 Launched AutoProg /User/Configs/AutoProgs/LightCurve2"
</t>
  </si>
  <si>
    <t>Fri Jul 10 2020 15:24:43</t>
  </si>
  <si>
    <t xml:space="preserve">"16:53:44 Flow: Fixed -&gt; 300 umol/s"
</t>
  </si>
  <si>
    <t xml:space="preserve">"16:53:44 Coolers: Off"
</t>
  </si>
  <si>
    <t xml:space="preserve">"16:53:44 CO2 Mixer: CO2R -&gt; 400 uml"
</t>
  </si>
  <si>
    <t xml:space="preserve">"16:53:44 Lamp: ParIn -&gt;  2000 uml"
</t>
  </si>
  <si>
    <t>16:53:18</t>
  </si>
  <si>
    <t xml:space="preserve">"16:50:17 Lamp: ParIn -&gt;  2000 uml"
</t>
  </si>
  <si>
    <t>16:49:52</t>
  </si>
  <si>
    <t xml:space="preserve">"16:50:17 Flow: Fixed -&gt; 300 umol/s"
</t>
  </si>
  <si>
    <t xml:space="preserve">"16:46:51 Lamp: ParIn -&gt;  1600 uml"
</t>
  </si>
  <si>
    <t>16:46:27</t>
  </si>
  <si>
    <t xml:space="preserve">"16:46:51 Flow: Fixed -&gt; 300 umol/s"
</t>
  </si>
  <si>
    <t xml:space="preserve">"16:43:26 Lamp: ParIn -&gt;  1250 uml"
</t>
  </si>
  <si>
    <t>16:43:02</t>
  </si>
  <si>
    <t xml:space="preserve">"16:43:26 Flow: Fixed -&gt; 300 umol/s"
</t>
  </si>
  <si>
    <t xml:space="preserve">"16:40:01 Lamp: ParIn -&gt;  1000 uml"
</t>
  </si>
  <si>
    <t>16:39:37</t>
  </si>
  <si>
    <t xml:space="preserve">"16:40:01 Flow: Fixed -&gt; 300 umol/s"
</t>
  </si>
  <si>
    <t xml:space="preserve">"16:36:36 Lamp: ParIn -&gt;  750 uml"
</t>
  </si>
  <si>
    <t>16:36:12</t>
  </si>
  <si>
    <t xml:space="preserve">"16:36:35 Flow: Fixed -&gt; 300 umol/s"
</t>
  </si>
  <si>
    <t xml:space="preserve">"16:33:11 Lamp: ParIn -&gt;  500 uml"
</t>
  </si>
  <si>
    <t>16:32:48</t>
  </si>
  <si>
    <t xml:space="preserve">"16:33:11 Flow: Fixed -&gt; 300 umol/s"
</t>
  </si>
  <si>
    <t xml:space="preserve">"16:29:47 Lamp: ParIn -&gt;  300 uml"
</t>
  </si>
  <si>
    <t>16:29:23</t>
  </si>
  <si>
    <t xml:space="preserve">"16:29:47 Flow: Fixed -&gt; 300 umol/s"
</t>
  </si>
  <si>
    <t xml:space="preserve">"16:26:22 Lamp: ParIn -&gt;  150 uml"
</t>
  </si>
  <si>
    <t>16:25:58</t>
  </si>
  <si>
    <t xml:space="preserve">"16:26:21 Flow: Fixed -&gt; 300 umol/s"
</t>
  </si>
  <si>
    <t xml:space="preserve">"16:22:57 Lamp: ParIn -&gt;  100 uml"
</t>
  </si>
  <si>
    <t>16:22:34</t>
  </si>
  <si>
    <t xml:space="preserve">"16:22:57 Flow: Fixed -&gt; 300 umol/s"
</t>
  </si>
  <si>
    <t xml:space="preserve">"16:19:33 Lamp: ParIn -&gt;  50 uml"
</t>
  </si>
  <si>
    <t>16:19:09</t>
  </si>
  <si>
    <t xml:space="preserve">"16:19:33 Flow: Fixed -&gt; 300 umol/s"
</t>
  </si>
  <si>
    <t xml:space="preserve">"16:16:08 Lamp: ParIn -&gt;  25 uml"
</t>
  </si>
  <si>
    <t>16:15:44</t>
  </si>
  <si>
    <t xml:space="preserve">"16:16:07 Flow: Fixed -&gt; 300 umol/s"
</t>
  </si>
  <si>
    <t xml:space="preserve">"16:12:43 Lamp: ParIn -&gt;  0 uml"
</t>
  </si>
  <si>
    <t xml:space="preserve">"16:12:43 Flow: Fixed -&gt; 300 umol/s"
</t>
  </si>
  <si>
    <t xml:space="preserve">"16:12:43 Coolers: Off"
</t>
  </si>
  <si>
    <t xml:space="preserve">"16:12:43 CO2 Mixer: CO2R -&gt; 400 uml"
</t>
  </si>
  <si>
    <t xml:space="preserve">"16:12:43 Lamp: Off"
</t>
  </si>
  <si>
    <t xml:space="preserve">"16:10:43 Launched AutoProg /User/Configs/AutoProgs/LightCurve2"
</t>
  </si>
  <si>
    <t>Fri Jul 10 2020 16:10:42</t>
  </si>
  <si>
    <t xml:space="preserve">"19:18:00 Flow: Fixed -&gt; 300 umol/s"
</t>
  </si>
  <si>
    <t xml:space="preserve">"19:18:00 Coolers: Off"
</t>
  </si>
  <si>
    <t xml:space="preserve">"19:18:00 CO2 Mixer: CO2R -&gt; 400 uml"
</t>
  </si>
  <si>
    <t xml:space="preserve">"19:17:59 Lamp: ParIn -&gt;  2000 uml"
</t>
  </si>
  <si>
    <t>19:17:38</t>
  </si>
  <si>
    <t xml:space="preserve">"19:17:59 Flow: Fixed -&gt; 300 umol/s"
</t>
  </si>
  <si>
    <t xml:space="preserve">"19:14:37 Lamp: ParIn -&gt;  2000 uml"
</t>
  </si>
  <si>
    <t>19:14:15</t>
  </si>
  <si>
    <t xml:space="preserve">"19:14:37 Flow: Fixed -&gt; 300 umol/s"
</t>
  </si>
  <si>
    <t xml:space="preserve">"19:11:14 Lamp: ParIn -&gt;  1600 uml"
</t>
  </si>
  <si>
    <t>19:10:52</t>
  </si>
  <si>
    <t xml:space="preserve">"19:11:14 Flow: Fixed -&gt; 300 umol/s"
</t>
  </si>
  <si>
    <t xml:space="preserve">"19:07:51 Lamp: ParIn -&gt;  1250 uml"
</t>
  </si>
  <si>
    <t>19:07:29</t>
  </si>
  <si>
    <t xml:space="preserve">"19:07:51 Flow: Fixed -&gt; 300 umol/s"
</t>
  </si>
  <si>
    <t xml:space="preserve">"19:04:28 Lamp: ParIn -&gt;  1000 uml"
</t>
  </si>
  <si>
    <t>19:04:06</t>
  </si>
  <si>
    <t xml:space="preserve">"19:04:28 Flow: Fixed -&gt; 300 umol/s"
</t>
  </si>
  <si>
    <t xml:space="preserve">"19:01:05 Lamp: ParIn -&gt;  750 uml"
</t>
  </si>
  <si>
    <t>19:00:42</t>
  </si>
  <si>
    <t xml:space="preserve">"19:01:05 Flow: Fixed -&gt; 300 umol/s"
</t>
  </si>
  <si>
    <t xml:space="preserve">"18:57:41 Lamp: ParIn -&gt;  500 uml"
</t>
  </si>
  <si>
    <t>18:57:18</t>
  </si>
  <si>
    <t xml:space="preserve">"18:57:41 Flow: Fixed -&gt; 300 umol/s"
</t>
  </si>
  <si>
    <t xml:space="preserve">"18:54:17 Lamp: ParIn -&gt;  300 uml"
</t>
  </si>
  <si>
    <t>18:53:54</t>
  </si>
  <si>
    <t xml:space="preserve">"18:54:16 Flow: Fixed -&gt; 300 umol/s"
</t>
  </si>
  <si>
    <t xml:space="preserve">"18:50:53 Lamp: ParIn -&gt;  150 uml"
</t>
  </si>
  <si>
    <t>18:50:31</t>
  </si>
  <si>
    <t xml:space="preserve">"18:50:53 Flow: Fixed -&gt; 300 umol/s"
</t>
  </si>
  <si>
    <t xml:space="preserve">"18:47:30 Lamp: ParIn -&gt;  100 uml"
</t>
  </si>
  <si>
    <t>18:47:07</t>
  </si>
  <si>
    <t xml:space="preserve">"18:47:30 Flow: Fixed -&gt; 300 umol/s"
</t>
  </si>
  <si>
    <t xml:space="preserve">"18:44:06 Lamp: ParIn -&gt;  50 uml"
</t>
  </si>
  <si>
    <t>18:43:43</t>
  </si>
  <si>
    <t xml:space="preserve">"18:44:05 Flow: Fixed -&gt; 300 umol/s"
</t>
  </si>
  <si>
    <t xml:space="preserve">"18:40:42 Lamp: ParIn -&gt;  25 uml"
</t>
  </si>
  <si>
    <t>18:40:20</t>
  </si>
  <si>
    <t xml:space="preserve">"18:40:42 Flow: Fixed -&gt; 300 umol/s"
</t>
  </si>
  <si>
    <t xml:space="preserve">"18:37:19 Lamp: ParIn -&gt;  0 uml"
</t>
  </si>
  <si>
    <t xml:space="preserve">"18:37:19 Flow: Fixed -&gt; 300 umol/s"
</t>
  </si>
  <si>
    <t xml:space="preserve">"18:37:19 Coolers: Off"
</t>
  </si>
  <si>
    <t xml:space="preserve">"18:37:18 CO2 Mixer: CO2R -&gt; 400 uml"
</t>
  </si>
  <si>
    <t xml:space="preserve">"18:37:18 Lamp: Off"
</t>
  </si>
  <si>
    <t xml:space="preserve">"18:37:11 Launched AutoProg /User/Configs/AutoProgs/LightCurve2"
</t>
  </si>
  <si>
    <t>Fri Jul 10 2020 18:37:11</t>
  </si>
  <si>
    <t xml:space="preserve">"20:28:49 Flow: Fixed -&gt; 300 umol/s"
</t>
  </si>
  <si>
    <t xml:space="preserve">"20:28:49 Coolers: Off"
</t>
  </si>
  <si>
    <t xml:space="preserve">"20:28:49 CO2 Mixer: CO2R -&gt; 400 uml"
</t>
  </si>
  <si>
    <t xml:space="preserve">"20:28:49 Lamp: ParIn -&gt;  2000 uml"
</t>
  </si>
  <si>
    <t>20:28:26</t>
  </si>
  <si>
    <t xml:space="preserve">"20:25:25 Lamp: ParIn -&gt;  2000 uml"
</t>
  </si>
  <si>
    <t>20:25:02</t>
  </si>
  <si>
    <t xml:space="preserve">"20:25:25 Flow: Fixed -&gt; 300 umol/s"
</t>
  </si>
  <si>
    <t xml:space="preserve">"20:22:01 Lamp: ParIn -&gt;  1600 uml"
</t>
  </si>
  <si>
    <t>20:21:38</t>
  </si>
  <si>
    <t xml:space="preserve">"20:22:01 Flow: Fixed -&gt; 300 umol/s"
</t>
  </si>
  <si>
    <t xml:space="preserve">"20:18:37 Lamp: ParIn -&gt;  1250 uml"
</t>
  </si>
  <si>
    <t>20:18:14</t>
  </si>
  <si>
    <t xml:space="preserve">"20:18:37 Flow: Fixed -&gt; 300 umol/s"
</t>
  </si>
  <si>
    <t xml:space="preserve">"20:15:13 Lamp: ParIn -&gt;  1000 uml"
</t>
  </si>
  <si>
    <t>20:14:50</t>
  </si>
  <si>
    <t xml:space="preserve">"20:15:13 Flow: Fixed -&gt; 300 umol/s"
</t>
  </si>
  <si>
    <t xml:space="preserve">"20:11:49 Lamp: ParIn -&gt;  750 uml"
</t>
  </si>
  <si>
    <t>20:11:26</t>
  </si>
  <si>
    <t xml:space="preserve">"20:11:49 Flow: Fixed -&gt; 300 umol/s"
</t>
  </si>
  <si>
    <t xml:space="preserve">"20:08:25 Lamp: ParIn -&gt;  500 uml"
</t>
  </si>
  <si>
    <t>20:08:02</t>
  </si>
  <si>
    <t xml:space="preserve">"20:08:25 Flow: Fixed -&gt; 300 umol/s"
</t>
  </si>
  <si>
    <t xml:space="preserve">"20:05:01 Lamp: ParIn -&gt;  300 uml"
</t>
  </si>
  <si>
    <t>20:04:38</t>
  </si>
  <si>
    <t xml:space="preserve">"20:05:01 Flow: Fixed -&gt; 300 umol/s"
</t>
  </si>
  <si>
    <t xml:space="preserve">"20:01:37 Lamp: ParIn -&gt;  150 uml"
</t>
  </si>
  <si>
    <t>20:01:14</t>
  </si>
  <si>
    <t xml:space="preserve">"20:01:37 Flow: Fixed -&gt; 300 umol/s"
</t>
  </si>
  <si>
    <t xml:space="preserve">"19:58:13 Lamp: ParIn -&gt;  100 uml"
</t>
  </si>
  <si>
    <t>19:57:50</t>
  </si>
  <si>
    <t xml:space="preserve">"19:58:13 Flow: Fixed -&gt; 300 umol/s"
</t>
  </si>
  <si>
    <t xml:space="preserve">"19:54:49 Lamp: ParIn -&gt;  50 uml"
</t>
  </si>
  <si>
    <t>19:54:26</t>
  </si>
  <si>
    <t xml:space="preserve">"19:54:49 Flow: Fixed -&gt; 300 umol/s"
</t>
  </si>
  <si>
    <t xml:space="preserve">"19:51:25 Lamp: ParIn -&gt;  25 uml"
</t>
  </si>
  <si>
    <t>19:51:02</t>
  </si>
  <si>
    <t xml:space="preserve">"19:51:25 Flow: Fixed -&gt; 300 umol/s"
</t>
  </si>
  <si>
    <t xml:space="preserve">"19:48:01 Lamp: ParIn -&gt;  0 uml"
</t>
  </si>
  <si>
    <t xml:space="preserve">"19:48:00 Flow: Fixed -&gt; 300 umol/s"
</t>
  </si>
  <si>
    <t xml:space="preserve">"19:48:00 Coolers: Off"
</t>
  </si>
  <si>
    <t xml:space="preserve">"19:48:00 CO2 Mixer: CO2R -&gt; 400 uml"
</t>
  </si>
  <si>
    <t xml:space="preserve">"19:48:00 Lamp: Off"
</t>
  </si>
  <si>
    <t xml:space="preserve">"19:46:06 Launched AutoProg /User/Configs/AutoProgs/LightCurve2"
</t>
  </si>
  <si>
    <t>Tue Jul  7 2020 19:46:06</t>
  </si>
  <si>
    <t xml:space="preserve">"10:50:22 Flow: Fixed -&gt; 300 umol/s"
</t>
  </si>
  <si>
    <t xml:space="preserve">"10:50:22 Coolers: Off"
</t>
  </si>
  <si>
    <t xml:space="preserve">"10:50:22 CO2 Mixer: CO2R -&gt; 400 uml"
</t>
  </si>
  <si>
    <t xml:space="preserve">"10:50:22 Lamp: ParIn -&gt;  2000 uml"
</t>
  </si>
  <si>
    <t>10:50:00</t>
  </si>
  <si>
    <t xml:space="preserve">"10:46:59 Lamp: ParIn -&gt;  2000 uml"
</t>
  </si>
  <si>
    <t>10:46:36</t>
  </si>
  <si>
    <t xml:space="preserve">"10:46:59 Flow: Fixed -&gt; 300 umol/s"
</t>
  </si>
  <si>
    <t xml:space="preserve">"10:43:35 Lamp: ParIn -&gt;  1600 uml"
</t>
  </si>
  <si>
    <t>10:43:13</t>
  </si>
  <si>
    <t xml:space="preserve">"10:43:35 Flow: Fixed -&gt; 300 umol/s"
</t>
  </si>
  <si>
    <t xml:space="preserve">"10:40:12 Lamp: ParIn -&gt;  1250 uml"
</t>
  </si>
  <si>
    <t>10:39:50</t>
  </si>
  <si>
    <t xml:space="preserve">"10:40:12 Flow: Fixed -&gt; 300 umol/s"
</t>
  </si>
  <si>
    <t xml:space="preserve">"10:36:49 Lamp: ParIn -&gt;  1000 uml"
</t>
  </si>
  <si>
    <t>10:36:27</t>
  </si>
  <si>
    <t xml:space="preserve">"10:36:49 Flow: Fixed -&gt; 300 umol/s"
</t>
  </si>
  <si>
    <t xml:space="preserve">"10:33:26 Lamp: ParIn -&gt;  750 uml"
</t>
  </si>
  <si>
    <t>10:33:04</t>
  </si>
  <si>
    <t xml:space="preserve">"10:33:26 Flow: Fixed -&gt; 300 umol/s"
</t>
  </si>
  <si>
    <t xml:space="preserve">"10:30:03 Lamp: ParIn -&gt;  500 uml"
</t>
  </si>
  <si>
    <t>10:29:41</t>
  </si>
  <si>
    <t xml:space="preserve">"10:30:03 Flow: Fixed -&gt; 300 umol/s"
</t>
  </si>
  <si>
    <t xml:space="preserve">"10:26:40 Lamp: ParIn -&gt;  300 uml"
</t>
  </si>
  <si>
    <t>10:26:18</t>
  </si>
  <si>
    <t xml:space="preserve">"10:26:40 Flow: Fixed -&gt; 300 umol/s"
</t>
  </si>
  <si>
    <t xml:space="preserve">"10:23:17 Lamp: ParIn -&gt;  150 uml"
</t>
  </si>
  <si>
    <t>10:22:55</t>
  </si>
  <si>
    <t xml:space="preserve">"10:23:17 Flow: Fixed -&gt; 300 umol/s"
</t>
  </si>
  <si>
    <t xml:space="preserve">"10:19:54 Lamp: ParIn -&gt;  100 uml"
</t>
  </si>
  <si>
    <t>10:19:32</t>
  </si>
  <si>
    <t xml:space="preserve">"10:19:54 Flow: Fixed -&gt; 300 umol/s"
</t>
  </si>
  <si>
    <t xml:space="preserve">"10:16:31 Lamp: ParIn -&gt;  50 uml"
</t>
  </si>
  <si>
    <t>10:16:09</t>
  </si>
  <si>
    <t xml:space="preserve">"10:16:31 Flow: Fixed -&gt; 300 umol/s"
</t>
  </si>
  <si>
    <t xml:space="preserve">"10:13:08 Lamp: ParIn -&gt;  25 uml"
</t>
  </si>
  <si>
    <t>10:12:45</t>
  </si>
  <si>
    <t xml:space="preserve">"10:13:07 Flow: Fixed -&gt; 300 umol/s"
</t>
  </si>
  <si>
    <t xml:space="preserve">"10:09:44 Lamp: ParIn -&gt;  0 uml"
</t>
  </si>
  <si>
    <t xml:space="preserve">"10:09:44 Flow: Fixed -&gt; 300 umol/s"
</t>
  </si>
  <si>
    <t xml:space="preserve">"10:09:44 Coolers: Off"
</t>
  </si>
  <si>
    <t xml:space="preserve">"10:09:44 CO2 Mixer: CO2R -&gt; 400 uml"
</t>
  </si>
  <si>
    <t xml:space="preserve">"10:09:44 Lamp: Off"
</t>
  </si>
  <si>
    <t xml:space="preserve">"10:07:46 Launched AutoProg /User/Configs/AutoProgs/LightCurve2"
</t>
  </si>
  <si>
    <t>Mon Jul  6 2020 10:07:46</t>
  </si>
  <si>
    <t xml:space="preserve">"11:37:37 Flow: Fixed -&gt; 300 umol/s"
</t>
  </si>
  <si>
    <t xml:space="preserve">"11:37:37 Coolers: Off"
</t>
  </si>
  <si>
    <t xml:space="preserve">"11:37:37 CO2 Mixer: CO2R -&gt; 400 uml"
</t>
  </si>
  <si>
    <t xml:space="preserve">"11:37:37 Lamp: ParIn -&gt;  2000 uml"
</t>
  </si>
  <si>
    <t>11:37:16</t>
  </si>
  <si>
    <t xml:space="preserve">"11:34:15 Lamp: ParIn -&gt;  2000 uml"
</t>
  </si>
  <si>
    <t>11:33:54</t>
  </si>
  <si>
    <t xml:space="preserve">"11:34:15 Flow: Fixed -&gt; 300 umol/s"
</t>
  </si>
  <si>
    <t xml:space="preserve">"11:30:53 Lamp: ParIn -&gt;  1600 uml"
</t>
  </si>
  <si>
    <t>11:30:32</t>
  </si>
  <si>
    <t xml:space="preserve">"11:30:53 Flow: Fixed -&gt; 300 umol/s"
</t>
  </si>
  <si>
    <t xml:space="preserve">"11:27:31 Lamp: ParIn -&gt;  1250 uml"
</t>
  </si>
  <si>
    <t>11:27:10</t>
  </si>
  <si>
    <t xml:space="preserve">"11:27:31 Flow: Fixed -&gt; 300 umol/s"
</t>
  </si>
  <si>
    <t xml:space="preserve">"11:24:09 Lamp: ParIn -&gt;  1000 uml"
</t>
  </si>
  <si>
    <t>11:23:47</t>
  </si>
  <si>
    <t xml:space="preserve">"11:24:09 Flow: Fixed -&gt; 300 umol/s"
</t>
  </si>
  <si>
    <t xml:space="preserve">"11:20:46 Lamp: ParIn -&gt;  750 uml"
</t>
  </si>
  <si>
    <t>11:20:24</t>
  </si>
  <si>
    <t xml:space="preserve">"11:20:45 Flow: Fixed -&gt; 300 umol/s"
</t>
  </si>
  <si>
    <t xml:space="preserve">"11:17:23 Lamp: ParIn -&gt;  500 uml"
</t>
  </si>
  <si>
    <t>11:17:02</t>
  </si>
  <si>
    <t xml:space="preserve">"11:17:23 Flow: Fixed -&gt; 300 umol/s"
</t>
  </si>
  <si>
    <t xml:space="preserve">"11:14:01 Lamp: ParIn -&gt;  300 uml"
</t>
  </si>
  <si>
    <t>11:13:39</t>
  </si>
  <si>
    <t xml:space="preserve">"11:14:01 Flow: Fixed -&gt; 300 umol/s"
</t>
  </si>
  <si>
    <t xml:space="preserve">"11:10:38 Lamp: ParIn -&gt;  150 uml"
</t>
  </si>
  <si>
    <t>11:10:16</t>
  </si>
  <si>
    <t xml:space="preserve">"11:10:38 Flow: Fixed -&gt; 300 umol/s"
</t>
  </si>
  <si>
    <t xml:space="preserve">"11:07:15 Lamp: ParIn -&gt;  100 uml"
</t>
  </si>
  <si>
    <t>11:06:53</t>
  </si>
  <si>
    <t xml:space="preserve">"11:07:15 Flow: Fixed -&gt; 300 umol/s"
</t>
  </si>
  <si>
    <t xml:space="preserve">"11:03:52 Lamp: ParIn -&gt;  50 uml"
</t>
  </si>
  <si>
    <t>11:03:30</t>
  </si>
  <si>
    <t xml:space="preserve">"11:03:52 Flow: Fixed -&gt; 300 umol/s"
</t>
  </si>
  <si>
    <t xml:space="preserve">"11:00:29 Lamp: ParIn -&gt;  25 uml"
</t>
  </si>
  <si>
    <t>11:00:07</t>
  </si>
  <si>
    <t xml:space="preserve">"11:00:29 Flow: Fixed -&gt; 300 umol/s"
</t>
  </si>
  <si>
    <t xml:space="preserve">"10:57:06 Lamp: ParIn -&gt;  0 uml"
</t>
  </si>
  <si>
    <t xml:space="preserve">"10:57:06 Flow: Fixed -&gt; 300 umol/s"
</t>
  </si>
  <si>
    <t xml:space="preserve">"10:57:06 Coolers: Off"
</t>
  </si>
  <si>
    <t xml:space="preserve">"10:57:06 CO2 Mixer: CO2R -&gt; 400 uml"
</t>
  </si>
  <si>
    <t xml:space="preserve">"10:57:06 Lamp: Off"
</t>
  </si>
  <si>
    <t xml:space="preserve">"10:53:33 Launched AutoProg /User/Configs/AutoProgs/LightCurve2"
</t>
  </si>
  <si>
    <t>Mon Jul  6 2020 10:53:33</t>
  </si>
  <si>
    <t xml:space="preserve">"12:24:09 Flow: Fixed -&gt; 300 umol/s"
</t>
  </si>
  <si>
    <t xml:space="preserve">"12:24:09 Coolers: Off"
</t>
  </si>
  <si>
    <t xml:space="preserve">"12:24:09 CO2 Mixer: CO2R -&gt; 400 uml"
</t>
  </si>
  <si>
    <t xml:space="preserve">"12:24:09 Lamp: ParIn -&gt;  2000 uml"
</t>
  </si>
  <si>
    <t>12:23:47</t>
  </si>
  <si>
    <t xml:space="preserve">"12:20:46 Lamp: ParIn -&gt;  2000 uml"
</t>
  </si>
  <si>
    <t>12:20:24</t>
  </si>
  <si>
    <t xml:space="preserve">"12:20:46 Flow: Fixed -&gt; 300 umol/s"
</t>
  </si>
  <si>
    <t xml:space="preserve">"12:17:23 Lamp: ParIn -&gt;  1600 uml"
</t>
  </si>
  <si>
    <t>12:17:01</t>
  </si>
  <si>
    <t xml:space="preserve">"12:17:23 Flow: Fixed -&gt; 300 umol/s"
</t>
  </si>
  <si>
    <t xml:space="preserve">"12:14:00 Lamp: ParIn -&gt;  1250 uml"
</t>
  </si>
  <si>
    <t>12:13:38</t>
  </si>
  <si>
    <t xml:space="preserve">"12:14:00 Flow: Fixed -&gt; 300 umol/s"
</t>
  </si>
  <si>
    <t xml:space="preserve">"12:10:37 Lamp: ParIn -&gt;  1000 uml"
</t>
  </si>
  <si>
    <t>12:10:15</t>
  </si>
  <si>
    <t xml:space="preserve">"12:10:37 Flow: Fixed -&gt; 300 umol/s"
</t>
  </si>
  <si>
    <t xml:space="preserve">"12:07:14 Lamp: ParIn -&gt;  750 uml"
</t>
  </si>
  <si>
    <t>12:06:52</t>
  </si>
  <si>
    <t xml:space="preserve">"12:07:14 Flow: Fixed -&gt; 300 umol/s"
</t>
  </si>
  <si>
    <t xml:space="preserve">"12:03:51 Lamp: ParIn -&gt;  500 uml"
</t>
  </si>
  <si>
    <t>12:03:29</t>
  </si>
  <si>
    <t xml:space="preserve">"12:03:51 Flow: Fixed -&gt; 300 umol/s"
</t>
  </si>
  <si>
    <t xml:space="preserve">"12:00:28 Lamp: ParIn -&gt;  300 uml"
</t>
  </si>
  <si>
    <t>12:00:06</t>
  </si>
  <si>
    <t xml:space="preserve">"12:00:28 Flow: Fixed -&gt; 300 umol/s"
</t>
  </si>
  <si>
    <t xml:space="preserve">"11:57:05 Lamp: ParIn -&gt;  150 uml"
</t>
  </si>
  <si>
    <t>11:56:43</t>
  </si>
  <si>
    <t xml:space="preserve">"11:57:05 Flow: Fixed -&gt; 300 umol/s"
</t>
  </si>
  <si>
    <t xml:space="preserve">"11:53:42 Lamp: ParIn -&gt;  100 uml"
</t>
  </si>
  <si>
    <t>11:53:20</t>
  </si>
  <si>
    <t xml:space="preserve">"11:53:42 Flow: Fixed -&gt; 300 umol/s"
</t>
  </si>
  <si>
    <t xml:space="preserve">"11:50:19 Lamp: ParIn -&gt;  50 uml"
</t>
  </si>
  <si>
    <t>11:49:57</t>
  </si>
  <si>
    <t xml:space="preserve">"11:50:19 Flow: Fixed -&gt; 300 umol/s"
</t>
  </si>
  <si>
    <t xml:space="preserve">"11:46:56 Lamp: ParIn -&gt;  25 uml"
</t>
  </si>
  <si>
    <t>11:46:33</t>
  </si>
  <si>
    <t xml:space="preserve">"11:46:55 Flow: Fixed -&gt; 300 umol/s"
</t>
  </si>
  <si>
    <t xml:space="preserve">"11:43:32 Lamp: ParIn -&gt;  0 uml"
</t>
  </si>
  <si>
    <t xml:space="preserve">"11:43:32 Flow: Fixed -&gt; 300 umol/s"
</t>
  </si>
  <si>
    <t xml:space="preserve">"11:43:32 Coolers: Off"
</t>
  </si>
  <si>
    <t xml:space="preserve">"11:43:32 CO2 Mixer: CO2R -&gt; 400 uml"
</t>
  </si>
  <si>
    <t xml:space="preserve">"11:43:32 Lamp: Off"
</t>
  </si>
  <si>
    <t xml:space="preserve">"11:40:34 Launched AutoProg /User/Configs/AutoProgs/LightCurve2"
</t>
  </si>
  <si>
    <t>Mon Jul  6 2020 11:40:34</t>
  </si>
  <si>
    <t xml:space="preserve">"14:44:34 Flow: Fixed -&gt; 300 umol/s"
</t>
  </si>
  <si>
    <t xml:space="preserve">"14:44:34 Coolers: Off"
</t>
  </si>
  <si>
    <t xml:space="preserve">"14:44:34 CO2 Mixer: CO2R -&gt; 400 uml"
</t>
  </si>
  <si>
    <t xml:space="preserve">"14:44:34 Lamp: ParIn -&gt;  2000 uml"
</t>
  </si>
  <si>
    <t>14:44:11</t>
  </si>
  <si>
    <t xml:space="preserve">"14:41:10 Lamp: ParIn -&gt;  2000 uml"
</t>
  </si>
  <si>
    <t>14:40:47</t>
  </si>
  <si>
    <t xml:space="preserve">"14:41:10 Flow: Fixed -&gt; 300 umol/s"
</t>
  </si>
  <si>
    <t xml:space="preserve">"14:37:46 Lamp: ParIn -&gt;  1600 uml"
</t>
  </si>
  <si>
    <t>14:37:23</t>
  </si>
  <si>
    <t xml:space="preserve">"14:37:46 Flow: Fixed -&gt; 300 umol/s"
</t>
  </si>
  <si>
    <t xml:space="preserve">"14:34:22 Lamp: ParIn -&gt;  1250 uml"
</t>
  </si>
  <si>
    <t>14:34:00</t>
  </si>
  <si>
    <t xml:space="preserve">"14:34:22 Flow: Fixed -&gt; 300 umol/s"
</t>
  </si>
  <si>
    <t xml:space="preserve">"14:30:59 Lamp: ParIn -&gt;  1000 uml"
</t>
  </si>
  <si>
    <t>14:30:36</t>
  </si>
  <si>
    <t xml:space="preserve">"14:30:59 Flow: Fixed -&gt; 300 umol/s"
</t>
  </si>
  <si>
    <t xml:space="preserve">"14:27:35 Lamp: ParIn -&gt;  750 uml"
</t>
  </si>
  <si>
    <t>14:27:12</t>
  </si>
  <si>
    <t xml:space="preserve">"14:27:34 Flow: Fixed -&gt; 300 umol/s"
</t>
  </si>
  <si>
    <t xml:space="preserve">"14:24:11 Lamp: ParIn -&gt;  500 uml"
</t>
  </si>
  <si>
    <t>14:23:49</t>
  </si>
  <si>
    <t xml:space="preserve">"14:24:11 Flow: Fixed -&gt; 300 umol/s"
</t>
  </si>
  <si>
    <t xml:space="preserve">"14:20:48 Lamp: ParIn -&gt;  300 uml"
</t>
  </si>
  <si>
    <t>14:20:26</t>
  </si>
  <si>
    <t xml:space="preserve">"14:20:48 Flow: Fixed -&gt; 300 umol/s"
</t>
  </si>
  <si>
    <t xml:space="preserve">"14:17:25 Lamp: ParIn -&gt;  150 uml"
</t>
  </si>
  <si>
    <t>14:17:02</t>
  </si>
  <si>
    <t xml:space="preserve">"14:17:25 Flow: Fixed -&gt; 300 umol/s"
</t>
  </si>
  <si>
    <t xml:space="preserve">"14:14:01 Lamp: ParIn -&gt;  100 uml"
</t>
  </si>
  <si>
    <t>14:13:39</t>
  </si>
  <si>
    <t xml:space="preserve">"14:14:01 Flow: Fixed -&gt; 300 umol/s"
</t>
  </si>
  <si>
    <t xml:space="preserve">"14:10:38 Lamp: ParIn -&gt;  50 uml"
</t>
  </si>
  <si>
    <t>14:10:16</t>
  </si>
  <si>
    <t xml:space="preserve">"14:10:38 Flow: Fixed -&gt; 300 umol/s"
</t>
  </si>
  <si>
    <t xml:space="preserve">"14:07:15 Lamp: ParIn -&gt;  25 uml"
</t>
  </si>
  <si>
    <t>14:06:52</t>
  </si>
  <si>
    <t xml:space="preserve">"14:07:15 Flow: Fixed -&gt; 300 umol/s"
</t>
  </si>
  <si>
    <t xml:space="preserve">"14:03:51 Lamp: ParIn -&gt;  0 uml"
</t>
  </si>
  <si>
    <t xml:space="preserve">"14:03:51 Flow: Fixed -&gt; 300 umol/s"
</t>
  </si>
  <si>
    <t xml:space="preserve">"14:03:51 Coolers: Off"
</t>
  </si>
  <si>
    <t xml:space="preserve">"14:03:51 CO2 Mixer: CO2R -&gt; 400 uml"
</t>
  </si>
  <si>
    <t xml:space="preserve">"14:03:51 Lamp: Off"
</t>
  </si>
  <si>
    <t xml:space="preserve">"14:02:01 Launched AutoProg /User/Configs/AutoProgs/LightCurve2"
</t>
  </si>
  <si>
    <t>Mon Jul  6 2020 14:02:01</t>
  </si>
  <si>
    <t xml:space="preserve">"13:59:20 Flow: Fixed -&gt; 300 umol/s"
</t>
  </si>
  <si>
    <t xml:space="preserve">"13:59:20 Coolers: Off"
</t>
  </si>
  <si>
    <t xml:space="preserve">"13:59:20 CO2 Mixer: CO2R -&gt; 400 uml"
</t>
  </si>
  <si>
    <t xml:space="preserve">"13:59:20 Lamp: ParIn -&gt;  2000 uml"
</t>
  </si>
  <si>
    <t>13:58:58</t>
  </si>
  <si>
    <t xml:space="preserve">"13:55:57 Lamp: ParIn -&gt;  2000 uml"
</t>
  </si>
  <si>
    <t>13:55:35</t>
  </si>
  <si>
    <t xml:space="preserve">"13:55:57 Flow: Fixed -&gt; 300 umol/s"
</t>
  </si>
  <si>
    <t xml:space="preserve">"13:52:34 Lamp: ParIn -&gt;  1600 uml"
</t>
  </si>
  <si>
    <t>13:52:12</t>
  </si>
  <si>
    <t xml:space="preserve">"13:52:34 Flow: Fixed -&gt; 300 umol/s"
</t>
  </si>
  <si>
    <t xml:space="preserve">"13:49:11 Lamp: ParIn -&gt;  1250 uml"
</t>
  </si>
  <si>
    <t>13:48:49</t>
  </si>
  <si>
    <t xml:space="preserve">"13:49:11 Flow: Fixed -&gt; 300 umol/s"
</t>
  </si>
  <si>
    <t xml:space="preserve">"13:45:48 Lamp: ParIn -&gt;  1000 uml"
</t>
  </si>
  <si>
    <t>13:45:26</t>
  </si>
  <si>
    <t xml:space="preserve">"13:45:48 Flow: Fixed -&gt; 300 umol/s"
</t>
  </si>
  <si>
    <t xml:space="preserve">"13:42:25 Lamp: ParIn -&gt;  750 uml"
</t>
  </si>
  <si>
    <t>13:42:03</t>
  </si>
  <si>
    <t xml:space="preserve">"13:42:25 Flow: Fixed -&gt; 300 umol/s"
</t>
  </si>
  <si>
    <t xml:space="preserve">"13:39:02 Lamp: ParIn -&gt;  500 uml"
</t>
  </si>
  <si>
    <t>13:38:40</t>
  </si>
  <si>
    <t xml:space="preserve">"13:39:02 Flow: Fixed -&gt; 300 umol/s"
</t>
  </si>
  <si>
    <t xml:space="preserve">"13:35:39 Lamp: ParIn -&gt;  300 uml"
</t>
  </si>
  <si>
    <t>13:35:17</t>
  </si>
  <si>
    <t xml:space="preserve">"13:35:39 Flow: Fixed -&gt; 300 umol/s"
</t>
  </si>
  <si>
    <t xml:space="preserve">"13:32:16 Lamp: ParIn -&gt;  150 uml"
</t>
  </si>
  <si>
    <t>13:31:54</t>
  </si>
  <si>
    <t xml:space="preserve">"13:32:16 Flow: Fixed -&gt; 300 umol/s"
</t>
  </si>
  <si>
    <t xml:space="preserve">"13:28:53 Lamp: ParIn -&gt;  100 uml"
</t>
  </si>
  <si>
    <t>13:28:31</t>
  </si>
  <si>
    <t xml:space="preserve">"13:28:53 Flow: Fixed -&gt; 300 umol/s"
</t>
  </si>
  <si>
    <t xml:space="preserve">"13:25:30 Lamp: ParIn -&gt;  50 uml"
</t>
  </si>
  <si>
    <t>13:25:08</t>
  </si>
  <si>
    <t xml:space="preserve">"13:25:30 Flow: Fixed -&gt; 300 umol/s"
</t>
  </si>
  <si>
    <t xml:space="preserve">"13:22:07 Lamp: ParIn -&gt;  25 uml"
</t>
  </si>
  <si>
    <t>13:21:45</t>
  </si>
  <si>
    <t xml:space="preserve">"13:22:07 Flow: Fixed -&gt; 300 umol/s"
</t>
  </si>
  <si>
    <t xml:space="preserve">"13:18:44 Lamp: ParIn -&gt;  0 uml"
</t>
  </si>
  <si>
    <t xml:space="preserve">"13:18:44 Flow: Fixed -&gt; 300 umol/s"
</t>
  </si>
  <si>
    <t xml:space="preserve">"13:18:44 Coolers: Off"
</t>
  </si>
  <si>
    <t xml:space="preserve">"13:18:43 CO2 Mixer: CO2R -&gt; 400 uml"
</t>
  </si>
  <si>
    <t xml:space="preserve">"13:18:43 Lamp: Off"
</t>
  </si>
  <si>
    <t xml:space="preserve">"13:15:08 Launched AutoProg /User/Configs/AutoProgs/LightCurve2"
</t>
  </si>
  <si>
    <t>Mon Jul  6 2020 13:15:08</t>
  </si>
  <si>
    <t xml:space="preserve">"13:53:52 Flow: Fixed -&gt; 300 umol/s"
</t>
  </si>
  <si>
    <t xml:space="preserve">"13:53:52 Coolers: Off"
</t>
  </si>
  <si>
    <t xml:space="preserve">"13:53:52 CO2 Mixer: CO2R -&gt; 400 uml"
</t>
  </si>
  <si>
    <t xml:space="preserve">"13:53:52 Lamp: ParIn -&gt;  2000 uml"
</t>
  </si>
  <si>
    <t>13:53:29</t>
  </si>
  <si>
    <t xml:space="preserve">"13:50:28 Lamp: ParIn -&gt;  2000 uml"
</t>
  </si>
  <si>
    <t>13:50:05</t>
  </si>
  <si>
    <t xml:space="preserve">"13:50:28 Flow: Fixed -&gt; 300 umol/s"
</t>
  </si>
  <si>
    <t xml:space="preserve">"13:47:04 Lamp: ParIn -&gt;  1600 uml"
</t>
  </si>
  <si>
    <t>13:46:41</t>
  </si>
  <si>
    <t xml:space="preserve">"13:47:04 Flow: Fixed -&gt; 300 umol/s"
</t>
  </si>
  <si>
    <t xml:space="preserve">"13:43:40 Lamp: ParIn -&gt;  1250 uml"
</t>
  </si>
  <si>
    <t>13:43:18</t>
  </si>
  <si>
    <t xml:space="preserve">"13:43:40 Flow: Fixed -&gt; 300 umol/s"
</t>
  </si>
  <si>
    <t xml:space="preserve">"13:40:17 Lamp: ParIn -&gt;  1000 uml"
</t>
  </si>
  <si>
    <t>13:39:54</t>
  </si>
  <si>
    <t xml:space="preserve">"13:40:17 Flow: Fixed -&gt; 300 umol/s"
</t>
  </si>
  <si>
    <t xml:space="preserve">"13:36:53 Lamp: ParIn -&gt;  750 uml"
</t>
  </si>
  <si>
    <t>13:36:30</t>
  </si>
  <si>
    <t xml:space="preserve">"13:36:53 Flow: Fixed -&gt; 300 umol/s"
</t>
  </si>
  <si>
    <t xml:space="preserve">"13:33:29 Lamp: ParIn -&gt;  500 uml"
</t>
  </si>
  <si>
    <t xml:space="preserve">"13:30:05 Lamp: ParIn -&gt;  300 uml"
</t>
  </si>
  <si>
    <t xml:space="preserve">"13:26:42 Lamp: ParIn -&gt;  150 uml"
</t>
  </si>
  <si>
    <t>13:26:19</t>
  </si>
  <si>
    <t xml:space="preserve">"13:23:18 Lamp: ParIn -&gt;  100 uml"
</t>
  </si>
  <si>
    <t>13:22:55</t>
  </si>
  <si>
    <t xml:space="preserve">"13:23:17 Flow: Fixed -&gt; 300 umol/s"
</t>
  </si>
  <si>
    <t xml:space="preserve">"13:19:53 Lamp: ParIn -&gt;  50 uml"
</t>
  </si>
  <si>
    <t>13:19:31</t>
  </si>
  <si>
    <t xml:space="preserve">"13:19:53 Flow: Fixed -&gt; 300 umol/s"
</t>
  </si>
  <si>
    <t xml:space="preserve">"13:16:30 Lamp: ParIn -&gt;  25 uml"
</t>
  </si>
  <si>
    <t>13:16:07</t>
  </si>
  <si>
    <t xml:space="preserve">"13:16:30 Flow: Fixed -&gt; 300 umol/s"
</t>
  </si>
  <si>
    <t xml:space="preserve">"13:13:06 Lamp: ParIn -&gt;  0 uml"
</t>
  </si>
  <si>
    <t xml:space="preserve">"13:13:06 Flow: Fixed -&gt; 300 umol/s"
</t>
  </si>
  <si>
    <t xml:space="preserve">"13:13:06 Coolers: Off"
</t>
  </si>
  <si>
    <t xml:space="preserve">"13:13:05 CO2 Mixer: CO2R -&gt; 400 uml"
</t>
  </si>
  <si>
    <t xml:space="preserve">"13:13:05 Lamp: Off"
</t>
  </si>
  <si>
    <t xml:space="preserve">"13:08:44 Launched AutoProg /User/Configs/AutoProgs/LightCurve2"
</t>
  </si>
  <si>
    <t>Thr Jul  9 2020 13:08:44</t>
  </si>
  <si>
    <t xml:space="preserve">"13:05:54 Flow: Fixed -&gt; 300 umol/s"
</t>
  </si>
  <si>
    <t xml:space="preserve">"13:05:54 Coolers: Off"
</t>
  </si>
  <si>
    <t xml:space="preserve">"13:05:54 CO2 Mixer: CO2R -&gt; 400 uml"
</t>
  </si>
  <si>
    <t xml:space="preserve">"13:05:54 Lamp: ParIn -&gt;  2000 uml"
</t>
  </si>
  <si>
    <t>13:05:31</t>
  </si>
  <si>
    <t xml:space="preserve">"13:02:30 Lamp: ParIn -&gt;  2000 uml"
</t>
  </si>
  <si>
    <t>13:02:07</t>
  </si>
  <si>
    <t xml:space="preserve">"13:02:30 Flow: Fixed -&gt; 300 umol/s"
</t>
  </si>
  <si>
    <t xml:space="preserve">"12:59:06 Lamp: ParIn -&gt;  1600 uml"
</t>
  </si>
  <si>
    <t>12:58:43</t>
  </si>
  <si>
    <t xml:space="preserve">"12:59:06 Flow: Fixed -&gt; 300 umol/s"
</t>
  </si>
  <si>
    <t xml:space="preserve">"12:55:42 Lamp: ParIn -&gt;  1250 uml"
</t>
  </si>
  <si>
    <t>12:55:19</t>
  </si>
  <si>
    <t xml:space="preserve">"12:55:42 Flow: Fixed -&gt; 300 umol/s"
</t>
  </si>
  <si>
    <t xml:space="preserve">"12:52:18 Lamp: ParIn -&gt;  1000 uml"
</t>
  </si>
  <si>
    <t>12:51:55</t>
  </si>
  <si>
    <t xml:space="preserve">"12:52:18 Flow: Fixed -&gt; 300 umol/s"
</t>
  </si>
  <si>
    <t xml:space="preserve">"12:48:54 Lamp: ParIn -&gt;  750 uml"
</t>
  </si>
  <si>
    <t>12:48:31</t>
  </si>
  <si>
    <t xml:space="preserve">"12:48:53 Flow: Fixed -&gt; 300 umol/s"
</t>
  </si>
  <si>
    <t xml:space="preserve">"12:45:30 Lamp: ParIn -&gt;  500 uml"
</t>
  </si>
  <si>
    <t>12:45:08</t>
  </si>
  <si>
    <t xml:space="preserve">"12:45:30 Flow: Fixed -&gt; 300 umol/s"
</t>
  </si>
  <si>
    <t xml:space="preserve">"12:42:07 Lamp: ParIn -&gt;  300 uml"
</t>
  </si>
  <si>
    <t>12:41:45</t>
  </si>
  <si>
    <t xml:space="preserve">"12:42:07 Flow: Fixed -&gt; 300 umol/s"
</t>
  </si>
  <si>
    <t xml:space="preserve">"12:38:44 Lamp: ParIn -&gt;  150 uml"
</t>
  </si>
  <si>
    <t>12:38:21</t>
  </si>
  <si>
    <t xml:space="preserve">"12:38:44 Flow: Fixed -&gt; 300 umol/s"
</t>
  </si>
  <si>
    <t xml:space="preserve">"12:35:20 Lamp: ParIn -&gt;  100 uml"
</t>
  </si>
  <si>
    <t>12:34:57</t>
  </si>
  <si>
    <t xml:space="preserve">"12:35:19 Flow: Fixed -&gt; 300 umol/s"
</t>
  </si>
  <si>
    <t xml:space="preserve">"12:31:56 Lamp: ParIn -&gt;  50 uml"
</t>
  </si>
  <si>
    <t>12:31:34</t>
  </si>
  <si>
    <t xml:space="preserve">"12:31:56 Flow: Fixed -&gt; 300 umol/s"
</t>
  </si>
  <si>
    <t xml:space="preserve">"12:28:33 Lamp: ParIn -&gt;  25 uml"
</t>
  </si>
  <si>
    <t>12:28:11</t>
  </si>
  <si>
    <t xml:space="preserve">"12:28:33 Flow: Fixed -&gt; 300 umol/s"
</t>
  </si>
  <si>
    <t xml:space="preserve">"12:25:10 Lamp: ParIn -&gt;  0 uml"
</t>
  </si>
  <si>
    <t xml:space="preserve">"12:25:09 Flow: Fixed -&gt; 300 umol/s"
</t>
  </si>
  <si>
    <t xml:space="preserve">"12:25:09 Coolers: Off"
</t>
  </si>
  <si>
    <t xml:space="preserve">"12:25:09 CO2 Mixer: CO2R -&gt; 400 uml"
</t>
  </si>
  <si>
    <t xml:space="preserve">"12:25:09 Lamp: Off"
</t>
  </si>
  <si>
    <t xml:space="preserve">"12:21:48 Launched AutoProg /User/Configs/AutoProgs/LightCurve2"
</t>
  </si>
  <si>
    <t>Thr Jul  9 2020 12:21:47</t>
  </si>
  <si>
    <t xml:space="preserve">"14:40:42 Flow: Fixed -&gt; 300 umol/s"
</t>
  </si>
  <si>
    <t xml:space="preserve">"14:40:42 Coolers: Off"
</t>
  </si>
  <si>
    <t xml:space="preserve">"14:40:42 CO2 Mixer: CO2R -&gt; 400 uml"
</t>
  </si>
  <si>
    <t xml:space="preserve">"14:40:42 Lamp: ParIn -&gt;  2000 uml"
</t>
  </si>
  <si>
    <t>14:40:16</t>
  </si>
  <si>
    <t xml:space="preserve">"14:40:41 Flow: Fixed -&gt; 300 umol/s"
</t>
  </si>
  <si>
    <t xml:space="preserve">"14:37:15 Lamp: ParIn -&gt;  2000 uml"
</t>
  </si>
  <si>
    <t>14:36:51</t>
  </si>
  <si>
    <t xml:space="preserve">"14:37:15 Flow: Fixed -&gt; 300 umol/s"
</t>
  </si>
  <si>
    <t xml:space="preserve">"14:33:50 Lamp: ParIn -&gt;  1600 uml"
</t>
  </si>
  <si>
    <t>14:33:26</t>
  </si>
  <si>
    <t xml:space="preserve">"14:33:50 Flow: Fixed -&gt; 300 umol/s"
</t>
  </si>
  <si>
    <t xml:space="preserve">"14:30:25 Lamp: ParIn -&gt;  1250 uml"
</t>
  </si>
  <si>
    <t>14:30:01</t>
  </si>
  <si>
    <t xml:space="preserve">"14:30:25 Flow: Fixed -&gt; 300 umol/s"
</t>
  </si>
  <si>
    <t xml:space="preserve">"14:27:00 Lamp: ParIn -&gt;  1000 uml"
</t>
  </si>
  <si>
    <t>14:26:37</t>
  </si>
  <si>
    <t xml:space="preserve">"14:27:00 Flow: Fixed -&gt; 300 umol/s"
</t>
  </si>
  <si>
    <t xml:space="preserve">"14:23:36 Lamp: ParIn -&gt;  750 uml"
</t>
  </si>
  <si>
    <t>14:23:12</t>
  </si>
  <si>
    <t xml:space="preserve">"14:23:36 Flow: Fixed -&gt; 300 umol/s"
</t>
  </si>
  <si>
    <t xml:space="preserve">"14:20:11 Lamp: ParIn -&gt;  500 uml"
</t>
  </si>
  <si>
    <t>14:19:48</t>
  </si>
  <si>
    <t xml:space="preserve">"14:20:11 Flow: Fixed -&gt; 300 umol/s"
</t>
  </si>
  <si>
    <t xml:space="preserve">"14:16:47 Lamp: ParIn -&gt;  300 uml"
</t>
  </si>
  <si>
    <t>14:16:24</t>
  </si>
  <si>
    <t xml:space="preserve">"14:16:47 Flow: Fixed -&gt; 300 umol/s"
</t>
  </si>
  <si>
    <t xml:space="preserve">"14:13:23 Lamp: ParIn -&gt;  150 uml"
</t>
  </si>
  <si>
    <t>14:13:00</t>
  </si>
  <si>
    <t xml:space="preserve">"14:13:23 Flow: Fixed -&gt; 300 umol/s"
</t>
  </si>
  <si>
    <t xml:space="preserve">"14:09:59 Lamp: ParIn -&gt;  100 uml"
</t>
  </si>
  <si>
    <t>14:09:36</t>
  </si>
  <si>
    <t xml:space="preserve">"14:09:59 Flow: Fixed -&gt; 300 umol/s"
</t>
  </si>
  <si>
    <t xml:space="preserve">"14:06:35 Lamp: ParIn -&gt;  50 uml"
</t>
  </si>
  <si>
    <t>14:06:12</t>
  </si>
  <si>
    <t xml:space="preserve">"14:06:35 Flow: Fixed -&gt; 300 umol/s"
</t>
  </si>
  <si>
    <t xml:space="preserve">"14:03:11 Lamp: ParIn -&gt;  25 uml"
</t>
  </si>
  <si>
    <t>14:02:47</t>
  </si>
  <si>
    <t xml:space="preserve">"14:03:10 Flow: Fixed -&gt; 300 umol/s"
</t>
  </si>
  <si>
    <t xml:space="preserve">"13:59:46 Lamp: ParIn -&gt;  0 uml"
</t>
  </si>
  <si>
    <t xml:space="preserve">"13:59:46 Flow: Fixed -&gt; 300 umol/s"
</t>
  </si>
  <si>
    <t xml:space="preserve">"13:59:46 Coolers: Off"
</t>
  </si>
  <si>
    <t xml:space="preserve">"13:59:46 CO2 Mixer: CO2R -&gt; 400 uml"
</t>
  </si>
  <si>
    <t xml:space="preserve">"13:59:46 Lamp: Off"
</t>
  </si>
  <si>
    <t xml:space="preserve">"13:56:22 Launched AutoProg /User/Configs/AutoProgs/LightCurve2"
</t>
  </si>
  <si>
    <t>Thr Jul  9 2020 13:56:21</t>
  </si>
  <si>
    <t xml:space="preserve">"12:08:25 Flow: Fixed -&gt; 300 umol/s"
</t>
  </si>
  <si>
    <t xml:space="preserve">"12:08:25 Coolers: Off"
</t>
  </si>
  <si>
    <t xml:space="preserve">"12:08:25 CO2 Mixer: CO2R -&gt; 400 uml"
</t>
  </si>
  <si>
    <t xml:space="preserve">"12:08:25 Lamp: ParIn -&gt;  2000 uml"
</t>
  </si>
  <si>
    <t>12:08:03</t>
  </si>
  <si>
    <t xml:space="preserve">"12:05:02 Lamp: ParIn -&gt;  2000 uml"
</t>
  </si>
  <si>
    <t>12:04:40</t>
  </si>
  <si>
    <t xml:space="preserve">"12:05:02 Flow: Fixed -&gt; 300 umol/s"
</t>
  </si>
  <si>
    <t xml:space="preserve">"12:01:39 Lamp: ParIn -&gt;  1600 uml"
</t>
  </si>
  <si>
    <t>12:01:17</t>
  </si>
  <si>
    <t xml:space="preserve">"12:01:39 Flow: Fixed -&gt; 300 umol/s"
</t>
  </si>
  <si>
    <t xml:space="preserve">"11:58:16 Lamp: ParIn -&gt;  1250 uml"
</t>
  </si>
  <si>
    <t>11:57:54</t>
  </si>
  <si>
    <t xml:space="preserve">"11:58:16 Flow: Fixed -&gt; 300 umol/s"
</t>
  </si>
  <si>
    <t xml:space="preserve">"11:54:53 Lamp: ParIn -&gt;  1000 uml"
</t>
  </si>
  <si>
    <t>11:54:31</t>
  </si>
  <si>
    <t xml:space="preserve">"11:54:53 Flow: Fixed -&gt; 300 umol/s"
</t>
  </si>
  <si>
    <t xml:space="preserve">"11:51:30 Lamp: ParIn -&gt;  750 uml"
</t>
  </si>
  <si>
    <t>11:51:08</t>
  </si>
  <si>
    <t xml:space="preserve">"11:51:30 Flow: Fixed -&gt; 300 umol/s"
</t>
  </si>
  <si>
    <t xml:space="preserve">"11:48:07 Lamp: ParIn -&gt;  500 uml"
</t>
  </si>
  <si>
    <t>11:47:45</t>
  </si>
  <si>
    <t xml:space="preserve">"11:48:07 Flow: Fixed -&gt; 300 umol/s"
</t>
  </si>
  <si>
    <t xml:space="preserve">"11:44:44 Lamp: ParIn -&gt;  300 uml"
</t>
  </si>
  <si>
    <t>11:44:22</t>
  </si>
  <si>
    <t xml:space="preserve">"11:44:44 Flow: Fixed -&gt; 300 umol/s"
</t>
  </si>
  <si>
    <t xml:space="preserve">"11:41:21 Lamp: ParIn -&gt;  150 uml"
</t>
  </si>
  <si>
    <t>11:40:59</t>
  </si>
  <si>
    <t xml:space="preserve">"11:41:21 Flow: Fixed -&gt; 300 umol/s"
</t>
  </si>
  <si>
    <t xml:space="preserve">"11:37:58 Lamp: ParIn -&gt;  100 uml"
</t>
  </si>
  <si>
    <t>11:37:36</t>
  </si>
  <si>
    <t xml:space="preserve">"11:37:58 Flow: Fixed -&gt; 300 umol/s"
</t>
  </si>
  <si>
    <t xml:space="preserve">"11:34:35 Lamp: ParIn -&gt;  50 uml"
</t>
  </si>
  <si>
    <t>11:34:13</t>
  </si>
  <si>
    <t xml:space="preserve">"11:34:35 Flow: Fixed -&gt; 300 umol/s"
</t>
  </si>
  <si>
    <t xml:space="preserve">"11:31:12 Lamp: ParIn -&gt;  25 uml"
</t>
  </si>
  <si>
    <t>11:30:49</t>
  </si>
  <si>
    <t xml:space="preserve">"11:31:12 Flow: Fixed -&gt; 300 umol/s"
</t>
  </si>
  <si>
    <t xml:space="preserve">"11:27:48 Lamp: ParIn -&gt;  0 uml"
</t>
  </si>
  <si>
    <t xml:space="preserve">"11:27:48 Flow: Fixed -&gt; 300 umol/s"
</t>
  </si>
  <si>
    <t xml:space="preserve">"11:27:48 Coolers: Off"
</t>
  </si>
  <si>
    <t xml:space="preserve">"11:27:48 CO2 Mixer: CO2R -&gt; 400 uml"
</t>
  </si>
  <si>
    <t xml:space="preserve">"11:27:48 Lamp: Off"
</t>
  </si>
  <si>
    <t xml:space="preserve">"11:26:26 Launched AutoProg /User/Configs/AutoProgs/LightCurve2"
</t>
  </si>
  <si>
    <t>Thr Jul  9 2020 11:26:26</t>
  </si>
  <si>
    <t xml:space="preserve">"15:29:30 Flow: Fixed -&gt; 300 umol/s"
</t>
  </si>
  <si>
    <t xml:space="preserve">"15:29:30 Coolers: Off"
</t>
  </si>
  <si>
    <t xml:space="preserve">"15:29:30 CO2 Mixer: CO2R -&gt; 400 uml"
</t>
  </si>
  <si>
    <t xml:space="preserve">"15:29:30 Lamp: ParIn -&gt;  2000 uml"
</t>
  </si>
  <si>
    <t>15:29:06</t>
  </si>
  <si>
    <t xml:space="preserve">"15:26:05 Lamp: ParIn -&gt;  2000 uml"
</t>
  </si>
  <si>
    <t>15:25:41</t>
  </si>
  <si>
    <t xml:space="preserve">"15:26:04 Flow: Fixed -&gt; 300 umol/s"
</t>
  </si>
  <si>
    <t xml:space="preserve">"15:22:40 Lamp: ParIn -&gt;  1600 uml"
</t>
  </si>
  <si>
    <t>15:22:17</t>
  </si>
  <si>
    <t xml:space="preserve">"15:22:40 Flow: Fixed -&gt; 300 umol/s"
</t>
  </si>
  <si>
    <t xml:space="preserve">"15:19:16 Lamp: ParIn -&gt;  1250 uml"
</t>
  </si>
  <si>
    <t>15:18:53</t>
  </si>
  <si>
    <t xml:space="preserve">"15:19:16 Flow: Fixed -&gt; 300 umol/s"
</t>
  </si>
  <si>
    <t xml:space="preserve">"15:15:52 Lamp: ParIn -&gt;  1000 uml"
</t>
  </si>
  <si>
    <t>15:15:29</t>
  </si>
  <si>
    <t xml:space="preserve">"15:15:52 Flow: Fixed -&gt; 300 umol/s"
</t>
  </si>
  <si>
    <t xml:space="preserve">"15:12:28 Lamp: ParIn -&gt;  750 uml"
</t>
  </si>
  <si>
    <t>15:12:05</t>
  </si>
  <si>
    <t xml:space="preserve">"15:12:28 Flow: Fixed -&gt; 300 umol/s"
</t>
  </si>
  <si>
    <t xml:space="preserve">"15:09:04 Lamp: ParIn -&gt;  500 uml"
</t>
  </si>
  <si>
    <t>15:08:41</t>
  </si>
  <si>
    <t xml:space="preserve">"15:09:04 Flow: Fixed -&gt; 300 umol/s"
</t>
  </si>
  <si>
    <t xml:space="preserve">"15:05:40 Lamp: ParIn -&gt;  300 uml"
</t>
  </si>
  <si>
    <t>15:05:17</t>
  </si>
  <si>
    <t xml:space="preserve">"15:05:40 Flow: Fixed -&gt; 300 umol/s"
</t>
  </si>
  <si>
    <t xml:space="preserve">"15:02:16 Lamp: ParIn -&gt;  150 uml"
</t>
  </si>
  <si>
    <t>15:01:53</t>
  </si>
  <si>
    <t xml:space="preserve">"15:02:16 Flow: Fixed -&gt; 300 umol/s"
</t>
  </si>
  <si>
    <t xml:space="preserve">"14:58:52 Lamp: ParIn -&gt;  100 uml"
</t>
  </si>
  <si>
    <t>14:58:29</t>
  </si>
  <si>
    <t xml:space="preserve">"14:58:52 Flow: Fixed -&gt; 300 umol/s"
</t>
  </si>
  <si>
    <t xml:space="preserve">"14:55:28 Lamp: ParIn -&gt;  50 uml"
</t>
  </si>
  <si>
    <t>14:55:05</t>
  </si>
  <si>
    <t xml:space="preserve">"14:55:28 Flow: Fixed -&gt; 300 umol/s"
</t>
  </si>
  <si>
    <t xml:space="preserve">"14:52:04 Lamp: ParIn -&gt;  25 uml"
</t>
  </si>
  <si>
    <t>14:51:40</t>
  </si>
  <si>
    <t xml:space="preserve">"14:52:04 Flow: Fixed -&gt; 300 umol/s"
</t>
  </si>
  <si>
    <t xml:space="preserve">"14:48:39 Lamp: ParIn -&gt;  0 uml"
</t>
  </si>
  <si>
    <t xml:space="preserve">"14:48:39 Flow: Fixed -&gt; 300 umol/s"
</t>
  </si>
  <si>
    <t xml:space="preserve">"14:48:39 Coolers: Off"
</t>
  </si>
  <si>
    <t xml:space="preserve">"14:48:39 CO2 Mixer: CO2R -&gt; 400 uml"
</t>
  </si>
  <si>
    <t xml:space="preserve">"14:48:39 Lamp: Off"
</t>
  </si>
  <si>
    <t xml:space="preserve">"14:43:41 Launched AutoProg /User/Configs/AutoProgs/LightCurve2"
</t>
  </si>
  <si>
    <t>Thr Jul  9 2020 14:43:41</t>
  </si>
  <si>
    <t xml:space="preserve">"16:16:09 Flow: Fixed -&gt; 300 umol/s"
</t>
  </si>
  <si>
    <t xml:space="preserve">"16:16:09 Coolers: Off"
</t>
  </si>
  <si>
    <t xml:space="preserve">"16:16:09 CO2 Mixer: CO2R -&gt; 400 uml"
</t>
  </si>
  <si>
    <t xml:space="preserve">"16:16:09 Lamp: ParIn -&gt;  2000 uml"
</t>
  </si>
  <si>
    <t>16:15:47</t>
  </si>
  <si>
    <t xml:space="preserve">"16:12:46 Lamp: ParIn -&gt;  2000 uml"
</t>
  </si>
  <si>
    <t>16:12:24</t>
  </si>
  <si>
    <t xml:space="preserve">"16:12:46 Flow: Fixed -&gt; 300 umol/s"
</t>
  </si>
  <si>
    <t xml:space="preserve">"16:09:23 Lamp: ParIn -&gt;  1600 uml"
</t>
  </si>
  <si>
    <t>16:09:01</t>
  </si>
  <si>
    <t xml:space="preserve">"16:09:23 Flow: Fixed -&gt; 300 umol/s"
</t>
  </si>
  <si>
    <t xml:space="preserve">"16:06:00 Lamp: ParIn -&gt;  1250 uml"
</t>
  </si>
  <si>
    <t>16:05:38</t>
  </si>
  <si>
    <t xml:space="preserve">"16:06:00 Flow: Fixed -&gt; 300 umol/s"
</t>
  </si>
  <si>
    <t xml:space="preserve">"16:02:37 Lamp: ParIn -&gt;  1000 uml"
</t>
  </si>
  <si>
    <t>16:02:15</t>
  </si>
  <si>
    <t xml:space="preserve">"16:02:37 Flow: Fixed -&gt; 300 umol/s"
</t>
  </si>
  <si>
    <t xml:space="preserve">"15:59:14 Lamp: ParIn -&gt;  750 uml"
</t>
  </si>
  <si>
    <t>15:58:52</t>
  </si>
  <si>
    <t xml:space="preserve">"15:59:14 Flow: Fixed -&gt; 300 umol/s"
</t>
  </si>
  <si>
    <t xml:space="preserve">"15:55:51 Lamp: ParIn -&gt;  500 uml"
</t>
  </si>
  <si>
    <t>15:55:29</t>
  </si>
  <si>
    <t xml:space="preserve">"15:55:51 Flow: Fixed -&gt; 300 umol/s"
</t>
  </si>
  <si>
    <t xml:space="preserve">"15:52:28 Lamp: ParIn -&gt;  300 uml"
</t>
  </si>
  <si>
    <t>15:52:06</t>
  </si>
  <si>
    <t xml:space="preserve">"15:52:28 Flow: Fixed -&gt; 300 umol/s"
</t>
  </si>
  <si>
    <t xml:space="preserve">"15:49:05 Lamp: ParIn -&gt;  150 uml"
</t>
  </si>
  <si>
    <t>15:48:43</t>
  </si>
  <si>
    <t xml:space="preserve">"15:49:05 Flow: Fixed -&gt; 300 umol/s"
</t>
  </si>
  <si>
    <t xml:space="preserve">"15:45:42 Lamp: ParIn -&gt;  100 uml"
</t>
  </si>
  <si>
    <t>15:45:20</t>
  </si>
  <si>
    <t xml:space="preserve">"15:45:42 Flow: Fixed -&gt; 300 umol/s"
</t>
  </si>
  <si>
    <t xml:space="preserve">"15:42:19 Lamp: ParIn -&gt;  50 uml"
</t>
  </si>
  <si>
    <t>15:41:57</t>
  </si>
  <si>
    <t xml:space="preserve">"15:42:19 Flow: Fixed -&gt; 300 umol/s"
</t>
  </si>
  <si>
    <t xml:space="preserve">"15:38:55 Lamp: ParIn -&gt;  25 uml"
</t>
  </si>
  <si>
    <t>15:38:33</t>
  </si>
  <si>
    <t xml:space="preserve">"15:38:55 Flow: Fixed -&gt; 300 umol/s"
</t>
  </si>
  <si>
    <t xml:space="preserve">"15:35:32 Lamp: ParIn -&gt;  0 uml"
</t>
  </si>
  <si>
    <t xml:space="preserve">"15:35:31 Flow: Fixed -&gt; 300 umol/s"
</t>
  </si>
  <si>
    <t xml:space="preserve">"15:35:31 Coolers: Off"
</t>
  </si>
  <si>
    <t xml:space="preserve">"15:35:31 CO2 Mixer: CO2R -&gt; 400 uml"
</t>
  </si>
  <si>
    <t xml:space="preserve">"15:35:31 Lamp: Off"
</t>
  </si>
  <si>
    <t xml:space="preserve">"15:34:58 Launched AutoProg /User/Configs/AutoProgs/LightCurve2"
</t>
  </si>
  <si>
    <t>Thr Jul  9 2020 15:34:58</t>
  </si>
  <si>
    <t xml:space="preserve">"14:12:05 Flow: Fixed -&gt; 300 umol/s"
</t>
  </si>
  <si>
    <t xml:space="preserve">"14:12:05 Coolers: Off"
</t>
  </si>
  <si>
    <t xml:space="preserve">"14:12:05 CO2 Mixer: CO2R -&gt; 400 uml"
</t>
  </si>
  <si>
    <t xml:space="preserve">"14:12:05 Lamp: ParIn -&gt;  2000 uml"
</t>
  </si>
  <si>
    <t>14:11:41</t>
  </si>
  <si>
    <t xml:space="preserve">"14:08:40 Lamp: ParIn -&gt;  2000 uml"
</t>
  </si>
  <si>
    <t>14:08:16</t>
  </si>
  <si>
    <t xml:space="preserve">"14:08:39 Flow: Fixed -&gt; 300 umol/s"
</t>
  </si>
  <si>
    <t xml:space="preserve">"14:05:15 Lamp: ParIn -&gt;  1600 uml"
</t>
  </si>
  <si>
    <t>14:04:52</t>
  </si>
  <si>
    <t xml:space="preserve">"14:05:15 Flow: Fixed -&gt; 300 umol/s"
</t>
  </si>
  <si>
    <t xml:space="preserve">"14:01:51 Lamp: ParIn -&gt;  1250 uml"
</t>
  </si>
  <si>
    <t>14:01:27</t>
  </si>
  <si>
    <t xml:space="preserve">"14:01:51 Flow: Fixed -&gt; 300 umol/s"
</t>
  </si>
  <si>
    <t xml:space="preserve">"13:58:26 Lamp: ParIn -&gt;  1000 uml"
</t>
  </si>
  <si>
    <t>13:58:02</t>
  </si>
  <si>
    <t xml:space="preserve">"13:58:25 Flow: Fixed -&gt; 300 umol/s"
</t>
  </si>
  <si>
    <t xml:space="preserve">"13:55:01 Lamp: ParIn -&gt;  750 uml"
</t>
  </si>
  <si>
    <t>13:54:38</t>
  </si>
  <si>
    <t xml:space="preserve">"13:55:01 Flow: Fixed -&gt; 300 umol/s"
</t>
  </si>
  <si>
    <t xml:space="preserve">"13:51:37 Lamp: ParIn -&gt;  500 uml"
</t>
  </si>
  <si>
    <t>13:51:13</t>
  </si>
  <si>
    <t xml:space="preserve">"13:51:37 Flow: Fixed -&gt; 300 umol/s"
</t>
  </si>
  <si>
    <t xml:space="preserve">"13:48:12 Lamp: ParIn -&gt;  300 uml"
</t>
  </si>
  <si>
    <t>13:47:48</t>
  </si>
  <si>
    <t xml:space="preserve">"13:48:11 Flow: Fixed -&gt; 300 umol/s"
</t>
  </si>
  <si>
    <t xml:space="preserve">"13:44:47 Lamp: ParIn -&gt;  150 uml"
</t>
  </si>
  <si>
    <t>13:44:23</t>
  </si>
  <si>
    <t xml:space="preserve">"13:44:47 Flow: Fixed -&gt; 300 umol/s"
</t>
  </si>
  <si>
    <t xml:space="preserve">"13:41:22 Lamp: ParIn -&gt;  100 uml"
</t>
  </si>
  <si>
    <t>13:40:58</t>
  </si>
  <si>
    <t xml:space="preserve">"13:41:21 Flow: Fixed -&gt; 300 umol/s"
</t>
  </si>
  <si>
    <t xml:space="preserve">"13:37:57 Lamp: ParIn -&gt;  50 uml"
</t>
  </si>
  <si>
    <t>13:37:34</t>
  </si>
  <si>
    <t xml:space="preserve">"13:37:57 Flow: Fixed -&gt; 300 umol/s"
</t>
  </si>
  <si>
    <t xml:space="preserve">"13:34:33 Lamp: ParIn -&gt;  25 uml"
</t>
  </si>
  <si>
    <t>13:34:09</t>
  </si>
  <si>
    <t xml:space="preserve">"13:34:33 Flow: Fixed -&gt; 300 umol/s"
</t>
  </si>
  <si>
    <t xml:space="preserve">"13:31:08 Lamp: ParIn -&gt;  0 uml"
</t>
  </si>
  <si>
    <t xml:space="preserve">"13:31:07 Flow: Fixed -&gt; 300 umol/s"
</t>
  </si>
  <si>
    <t xml:space="preserve">"13:31:07 Coolers: Off"
</t>
  </si>
  <si>
    <t xml:space="preserve">"13:31:07 CO2 Mixer: CO2R -&gt; 400 uml"
</t>
  </si>
  <si>
    <t xml:space="preserve">"13:31:07 Lamp: Off"
</t>
  </si>
  <si>
    <t xml:space="preserve">"13:29:19 Launched AutoProg /User/Configs/AutoProgs/LightCurve2"
</t>
  </si>
  <si>
    <t>Sun Jul  5 2020 13:29:19</t>
  </si>
  <si>
    <t xml:space="preserve">"19:47:23 Flow: Fixed -&gt; 300 umol/s"
</t>
  </si>
  <si>
    <t xml:space="preserve">"19:47:23 Coolers: Off"
</t>
  </si>
  <si>
    <t xml:space="preserve">"19:47:23 CO2 Mixer: CO2R -&gt; 400 uml"
</t>
  </si>
  <si>
    <t xml:space="preserve">"19:47:23 Lamp: ParIn -&gt;  2000 uml"
</t>
  </si>
  <si>
    <t>19:47:02</t>
  </si>
  <si>
    <t xml:space="preserve">"19:44:01 Lamp: ParIn -&gt;  2000 uml"
</t>
  </si>
  <si>
    <t>19:43:40</t>
  </si>
  <si>
    <t xml:space="preserve">"19:44:01 Flow: Fixed -&gt; 300 umol/s"
</t>
  </si>
  <si>
    <t xml:space="preserve">"19:40:39 Lamp: ParIn -&gt;  1600 uml"
</t>
  </si>
  <si>
    <t>19:40:18</t>
  </si>
  <si>
    <t xml:space="preserve">"19:40:39 Flow: Fixed -&gt; 300 umol/s"
</t>
  </si>
  <si>
    <t xml:space="preserve">"19:37:17 Lamp: ParIn -&gt;  1250 uml"
</t>
  </si>
  <si>
    <t>19:36:55</t>
  </si>
  <si>
    <t xml:space="preserve">"19:37:17 Flow: Fixed -&gt; 300 umol/s"
</t>
  </si>
  <si>
    <t xml:space="preserve">"19:33:54 Lamp: ParIn -&gt;  1000 uml"
</t>
  </si>
  <si>
    <t>19:33:32</t>
  </si>
  <si>
    <t xml:space="preserve">"19:33:53 Flow: Fixed -&gt; 300 umol/s"
</t>
  </si>
  <si>
    <t xml:space="preserve">"19:30:31 Lamp: ParIn -&gt;  750 uml"
</t>
  </si>
  <si>
    <t>19:30:10</t>
  </si>
  <si>
    <t xml:space="preserve">"19:30:31 Flow: Fixed -&gt; 300 umol/s"
</t>
  </si>
  <si>
    <t xml:space="preserve">"19:27:09 Lamp: ParIn -&gt;  500 uml"
</t>
  </si>
  <si>
    <t>19:26:47</t>
  </si>
  <si>
    <t xml:space="preserve">"19:27:09 Flow: Fixed -&gt; 300 umol/s"
</t>
  </si>
  <si>
    <t xml:space="preserve">"19:23:46 Lamp: ParIn -&gt;  300 uml"
</t>
  </si>
  <si>
    <t>19:23:23</t>
  </si>
  <si>
    <t xml:space="preserve">"19:23:45 Flow: Fixed -&gt; 300 umol/s"
</t>
  </si>
  <si>
    <t xml:space="preserve">"19:20:22 Lamp: ParIn -&gt;  150 uml"
</t>
  </si>
  <si>
    <t>19:20:00</t>
  </si>
  <si>
    <t xml:space="preserve">"19:20:22 Flow: Fixed -&gt; 300 umol/s"
</t>
  </si>
  <si>
    <t xml:space="preserve">"19:16:59 Lamp: ParIn -&gt;  100 uml"
</t>
  </si>
  <si>
    <t>19:16:36</t>
  </si>
  <si>
    <t xml:space="preserve">"19:16:59 Flow: Fixed -&gt; 300 umol/s"
</t>
  </si>
  <si>
    <t xml:space="preserve">"19:13:35 Lamp: ParIn -&gt;  50 uml"
</t>
  </si>
  <si>
    <t>19:13:12</t>
  </si>
  <si>
    <t xml:space="preserve">"19:13:34 Flow: Fixed -&gt; 300 umol/s"
</t>
  </si>
  <si>
    <t xml:space="preserve">"19:10:11 Lamp: ParIn -&gt;  25 uml"
</t>
  </si>
  <si>
    <t>19:09:49</t>
  </si>
  <si>
    <t xml:space="preserve">"19:10:11 Flow: Fixed -&gt; 300 umol/s"
</t>
  </si>
  <si>
    <t xml:space="preserve">"19:06:48 Lamp: ParIn -&gt;  0 uml"
</t>
  </si>
  <si>
    <t xml:space="preserve">"19:06:48 Flow: Fixed -&gt; 300 umol/s"
</t>
  </si>
  <si>
    <t xml:space="preserve">"19:06:48 Coolers: Off"
</t>
  </si>
  <si>
    <t xml:space="preserve">"19:06:48 CO2 Mixer: CO2R -&gt; 400 uml"
</t>
  </si>
  <si>
    <t xml:space="preserve">"19:06:48 Lamp: Off"
</t>
  </si>
  <si>
    <t xml:space="preserve">"19:03:03 Launched AutoProg /User/Configs/AutoProgs/LightCurve2"
</t>
  </si>
  <si>
    <t>Wed Jul  8 2020 19:03:03</t>
  </si>
  <si>
    <t xml:space="preserve">"16:31:13 Flow: Fixed -&gt; 300 umol/s"
</t>
  </si>
  <si>
    <t xml:space="preserve">"16:31:13 Coolers: Off"
</t>
  </si>
  <si>
    <t xml:space="preserve">"16:31:13 CO2 Mixer: CO2R -&gt; 400 uml"
</t>
  </si>
  <si>
    <t xml:space="preserve">"16:31:13 Lamp: ParIn -&gt;  2000 uml"
</t>
  </si>
  <si>
    <t>16:30:50</t>
  </si>
  <si>
    <t xml:space="preserve">"16:27:49 Lamp: ParIn -&gt;  2000 uml"
</t>
  </si>
  <si>
    <t>16:27:26</t>
  </si>
  <si>
    <t xml:space="preserve">"16:27:49 Flow: Fixed -&gt; 300 umol/s"
</t>
  </si>
  <si>
    <t xml:space="preserve">"16:24:25 Lamp: ParIn -&gt;  1600 uml"
</t>
  </si>
  <si>
    <t>16:24:02</t>
  </si>
  <si>
    <t xml:space="preserve">"16:24:24 Flow: Fixed -&gt; 300 umol/s"
</t>
  </si>
  <si>
    <t xml:space="preserve">"16:21:01 Lamp: ParIn -&gt;  1250 uml"
</t>
  </si>
  <si>
    <t>16:20:39</t>
  </si>
  <si>
    <t xml:space="preserve">"16:21:01 Flow: Fixed -&gt; 300 umol/s"
</t>
  </si>
  <si>
    <t xml:space="preserve">"16:17:38 Lamp: ParIn -&gt;  1000 uml"
</t>
  </si>
  <si>
    <t>16:17:15</t>
  </si>
  <si>
    <t xml:space="preserve">"16:17:38 Flow: Fixed -&gt; 300 umol/s"
</t>
  </si>
  <si>
    <t xml:space="preserve">"16:14:14 Lamp: ParIn -&gt;  750 uml"
</t>
  </si>
  <si>
    <t>16:13:51</t>
  </si>
  <si>
    <t xml:space="preserve">"16:14:13 Flow: Fixed -&gt; 300 umol/s"
</t>
  </si>
  <si>
    <t xml:space="preserve">"16:10:50 Lamp: ParIn -&gt;  500 uml"
</t>
  </si>
  <si>
    <t xml:space="preserve">"16:10:50 Flow: Fixed -&gt; 300 umol/s"
</t>
  </si>
  <si>
    <t xml:space="preserve">"16:07:26 Lamp: ParIn -&gt;  300 uml"
</t>
  </si>
  <si>
    <t>16:07:03</t>
  </si>
  <si>
    <t xml:space="preserve">"16:04:02 Lamp: ParIn -&gt;  150 uml"
</t>
  </si>
  <si>
    <t>16:03:40</t>
  </si>
  <si>
    <t xml:space="preserve">"16:04:02 Flow: Fixed -&gt; 300 umol/s"
</t>
  </si>
  <si>
    <t xml:space="preserve">"16:00:39 Lamp: ParIn -&gt;  100 uml"
</t>
  </si>
  <si>
    <t>16:00:16</t>
  </si>
  <si>
    <t xml:space="preserve">"16:00:39 Flow: Fixed -&gt; 300 umol/s"
</t>
  </si>
  <si>
    <t xml:space="preserve">"15:57:15 Lamp: ParIn -&gt;  50 uml"
</t>
  </si>
  <si>
    <t>15:56:52</t>
  </si>
  <si>
    <t xml:space="preserve">"15:57:15 Flow: Fixed -&gt; 300 umol/s"
</t>
  </si>
  <si>
    <t xml:space="preserve">"15:53:51 Lamp: ParIn -&gt;  25 uml"
</t>
  </si>
  <si>
    <t>15:53:28</t>
  </si>
  <si>
    <t xml:space="preserve">"15:53:51 Flow: Fixed -&gt; 300 umol/s"
</t>
  </si>
  <si>
    <t xml:space="preserve">"15:50:27 Lamp: ParIn -&gt;  0 uml"
</t>
  </si>
  <si>
    <t xml:space="preserve">"15:50:27 Flow: Fixed -&gt; 300 umol/s"
</t>
  </si>
  <si>
    <t xml:space="preserve">"15:50:27 Coolers: Off"
</t>
  </si>
  <si>
    <t xml:space="preserve">"15:50:27 CO2 Mixer: CO2R -&gt; 400 uml"
</t>
  </si>
  <si>
    <t xml:space="preserve">"15:50:27 Lamp: Off"
</t>
  </si>
  <si>
    <t xml:space="preserve">"15:47:23 Launched AutoProg /User/Configs/AutoProgs/LightCurve2"
</t>
  </si>
  <si>
    <t>Sun Jul  5 2020 15:47:23</t>
  </si>
  <si>
    <t xml:space="preserve">"14:59:43 Flow: Fixed -&gt; 300 umol/s"
</t>
  </si>
  <si>
    <t xml:space="preserve">"14:59:43 Coolers: Off"
</t>
  </si>
  <si>
    <t xml:space="preserve">"14:59:43 CO2 Mixer: CO2R -&gt; 400 uml"
</t>
  </si>
  <si>
    <t xml:space="preserve">"14:59:43 Lamp: ParIn -&gt;  2000 uml"
</t>
  </si>
  <si>
    <t>14:59:21</t>
  </si>
  <si>
    <t xml:space="preserve">"14:56:20 Lamp: ParIn -&gt;  2000 uml"
</t>
  </si>
  <si>
    <t>14:55:57</t>
  </si>
  <si>
    <t xml:space="preserve">"14:56:19 Flow: Fixed -&gt; 300 umol/s"
</t>
  </si>
  <si>
    <t xml:space="preserve">"14:52:56 Lamp: ParIn -&gt;  1600 uml"
</t>
  </si>
  <si>
    <t>14:52:33</t>
  </si>
  <si>
    <t xml:space="preserve">"14:52:56 Flow: Fixed -&gt; 300 umol/s"
</t>
  </si>
  <si>
    <t xml:space="preserve">"14:49:32 Lamp: ParIn -&gt;  1250 uml"
</t>
  </si>
  <si>
    <t>14:49:09</t>
  </si>
  <si>
    <t xml:space="preserve">"14:49:32 Flow: Fixed -&gt; 300 umol/s"
</t>
  </si>
  <si>
    <t xml:space="preserve">"14:46:08 Lamp: ParIn -&gt;  1000 uml"
</t>
  </si>
  <si>
    <t>14:45:45</t>
  </si>
  <si>
    <t xml:space="preserve">"14:46:08 Flow: Fixed -&gt; 300 umol/s"
</t>
  </si>
  <si>
    <t xml:space="preserve">"14:42:44 Lamp: ParIn -&gt;  750 uml"
</t>
  </si>
  <si>
    <t>14:42:21</t>
  </si>
  <si>
    <t xml:space="preserve">"14:42:44 Flow: Fixed -&gt; 300 umol/s"
</t>
  </si>
  <si>
    <t xml:space="preserve">"14:39:20 Lamp: ParIn -&gt;  500 uml"
</t>
  </si>
  <si>
    <t>14:38:56</t>
  </si>
  <si>
    <t xml:space="preserve">"14:39:20 Flow: Fixed -&gt; 300 umol/s"
</t>
  </si>
  <si>
    <t xml:space="preserve">"14:35:55 Lamp: ParIn -&gt;  300 uml"
</t>
  </si>
  <si>
    <t>14:35:31</t>
  </si>
  <si>
    <t xml:space="preserve">"14:35:54 Flow: Fixed -&gt; 300 umol/s"
</t>
  </si>
  <si>
    <t xml:space="preserve">"14:32:29 Lamp: ParIn -&gt;  150 uml"
</t>
  </si>
  <si>
    <t>14:32:06</t>
  </si>
  <si>
    <t xml:space="preserve">"14:32:29 Flow: Fixed -&gt; 300 umol/s"
</t>
  </si>
  <si>
    <t xml:space="preserve">"14:29:05 Lamp: ParIn -&gt;  100 uml"
</t>
  </si>
  <si>
    <t>14:28:42</t>
  </si>
  <si>
    <t xml:space="preserve">"14:29:05 Flow: Fixed -&gt; 300 umol/s"
</t>
  </si>
  <si>
    <t xml:space="preserve">"14:25:41 Lamp: ParIn -&gt;  50 uml"
</t>
  </si>
  <si>
    <t>14:25:17</t>
  </si>
  <si>
    <t xml:space="preserve">"14:25:41 Flow: Fixed -&gt; 300 umol/s"
</t>
  </si>
  <si>
    <t xml:space="preserve">"14:22:16 Lamp: ParIn -&gt;  25 uml"
</t>
  </si>
  <si>
    <t>14:21:52</t>
  </si>
  <si>
    <t xml:space="preserve">"14:22:15 Flow: Fixed -&gt; 300 umol/s"
</t>
  </si>
  <si>
    <t xml:space="preserve">"14:18:51 Lamp: ParIn -&gt;  0 uml"
</t>
  </si>
  <si>
    <t xml:space="preserve">"14:18:51 Flow: Fixed -&gt; 300 umol/s"
</t>
  </si>
  <si>
    <t xml:space="preserve">"14:18:51 Coolers: Off"
</t>
  </si>
  <si>
    <t xml:space="preserve">"14:18:51 CO2 Mixer: CO2R -&gt; 400 uml"
</t>
  </si>
  <si>
    <t xml:space="preserve">"14:18:51 Lamp: Off"
</t>
  </si>
  <si>
    <t xml:space="preserve">"14:15:13 Launched AutoProg /User/Configs/AutoProgs/LightCurve2"
</t>
  </si>
  <si>
    <t>Sun Jul  5 2020 14:15:13</t>
  </si>
  <si>
    <t xml:space="preserve">"15:44:54 Flow: Fixed -&gt; 300 umol/s"
</t>
  </si>
  <si>
    <t xml:space="preserve">"15:44:54 Coolers: Off"
</t>
  </si>
  <si>
    <t xml:space="preserve">"15:44:54 CO2 Mixer: CO2R -&gt; 400 uml"
</t>
  </si>
  <si>
    <t xml:space="preserve">"15:44:54 Lamp: ParIn -&gt;  2000 uml"
</t>
  </si>
  <si>
    <t>15:44:32</t>
  </si>
  <si>
    <t xml:space="preserve">"15:41:31 Lamp: ParIn -&gt;  2000 uml"
</t>
  </si>
  <si>
    <t>15:41:09</t>
  </si>
  <si>
    <t xml:space="preserve">"15:41:31 Flow: Fixed -&gt; 300 umol/s"
</t>
  </si>
  <si>
    <t xml:space="preserve">"15:38:08 Lamp: ParIn -&gt;  1600 uml"
</t>
  </si>
  <si>
    <t>15:37:46</t>
  </si>
  <si>
    <t xml:space="preserve">"15:38:08 Flow: Fixed -&gt; 300 umol/s"
</t>
  </si>
  <si>
    <t xml:space="preserve">"15:34:45 Lamp: ParIn -&gt;  1250 uml"
</t>
  </si>
  <si>
    <t>15:34:22</t>
  </si>
  <si>
    <t xml:space="preserve">"15:34:45 Flow: Fixed -&gt; 300 umol/s"
</t>
  </si>
  <si>
    <t xml:space="preserve">"15:31:21 Lamp: ParIn -&gt;  1000 uml"
</t>
  </si>
  <si>
    <t>15:30:58</t>
  </si>
  <si>
    <t xml:space="preserve">"15:31:21 Flow: Fixed -&gt; 300 umol/s"
</t>
  </si>
  <si>
    <t xml:space="preserve">"15:27:57 Lamp: ParIn -&gt;  750 uml"
</t>
  </si>
  <si>
    <t>15:27:34</t>
  </si>
  <si>
    <t xml:space="preserve">"15:27:57 Flow: Fixed -&gt; 300 umol/s"
</t>
  </si>
  <si>
    <t xml:space="preserve">"15:24:33 Lamp: ParIn -&gt;  500 uml"
</t>
  </si>
  <si>
    <t>15:24:10</t>
  </si>
  <si>
    <t xml:space="preserve">"15:24:33 Flow: Fixed -&gt; 300 umol/s"
</t>
  </si>
  <si>
    <t xml:space="preserve">"15:21:09 Lamp: ParIn -&gt;  300 uml"
</t>
  </si>
  <si>
    <t>15:20:45</t>
  </si>
  <si>
    <t xml:space="preserve">"15:21:09 Flow: Fixed -&gt; 300 umol/s"
</t>
  </si>
  <si>
    <t xml:space="preserve">"15:17:44 Lamp: ParIn -&gt;  150 uml"
</t>
  </si>
  <si>
    <t>15:17:20</t>
  </si>
  <si>
    <t xml:space="preserve">"15:17:44 Flow: Fixed -&gt; 300 umol/s"
</t>
  </si>
  <si>
    <t xml:space="preserve">"15:14:19 Lamp: ParIn -&gt;  100 uml"
</t>
  </si>
  <si>
    <t>15:13:55</t>
  </si>
  <si>
    <t xml:space="preserve">"15:14:18 Flow: Fixed -&gt; 300 umol/s"
</t>
  </si>
  <si>
    <t xml:space="preserve">"15:10:54 Lamp: ParIn -&gt;  50 uml"
</t>
  </si>
  <si>
    <t>15:10:31</t>
  </si>
  <si>
    <t xml:space="preserve">"15:10:54 Flow: Fixed -&gt; 300 umol/s"
</t>
  </si>
  <si>
    <t xml:space="preserve">"15:07:30 Lamp: ParIn -&gt;  25 uml"
</t>
  </si>
  <si>
    <t xml:space="preserve">"15:07:30 Flow: Fixed -&gt; 300 umol/s"
</t>
  </si>
  <si>
    <t xml:space="preserve">"15:04:05 Lamp: ParIn -&gt;  0 uml"
</t>
  </si>
  <si>
    <t xml:space="preserve">"15:04:05 Coolers: Off"
</t>
  </si>
  <si>
    <t xml:space="preserve">"15:04:05 CO2 Mixer: CO2R -&gt; 400 uml"
</t>
  </si>
  <si>
    <t xml:space="preserve">"15:04:05 Lamp: Off"
</t>
  </si>
  <si>
    <t xml:space="preserve">"15:01:41 Launched AutoProg /User/Configs/AutoProgs/LightCurve2"
</t>
  </si>
  <si>
    <t>Sun Jul  5 2020 15:01:41</t>
  </si>
  <si>
    <t xml:space="preserve">"17:18:37 Flow: Fixed -&gt; 300 umol/s"
</t>
  </si>
  <si>
    <t xml:space="preserve">"17:18:37 Coolers: Off"
</t>
  </si>
  <si>
    <t xml:space="preserve">"17:18:37 CO2 Mixer: CO2R -&gt; 400 uml"
</t>
  </si>
  <si>
    <t xml:space="preserve">"17:18:37 Lamp: ParIn -&gt;  2000 uml"
</t>
  </si>
  <si>
    <t>17:18:14</t>
  </si>
  <si>
    <t xml:space="preserve">"17:15:13 Lamp: ParIn -&gt;  2000 uml"
</t>
  </si>
  <si>
    <t>17:14:50</t>
  </si>
  <si>
    <t xml:space="preserve">"17:15:13 Flow: Fixed -&gt; 300 umol/s"
</t>
  </si>
  <si>
    <t xml:space="preserve">"17:11:49 Lamp: ParIn -&gt;  1600 uml"
</t>
  </si>
  <si>
    <t>17:11:26</t>
  </si>
  <si>
    <t xml:space="preserve">"17:11:49 Flow: Fixed -&gt; 300 umol/s"
</t>
  </si>
  <si>
    <t xml:space="preserve">"17:08:25 Lamp: ParIn -&gt;  1250 uml"
</t>
  </si>
  <si>
    <t>17:08:02</t>
  </si>
  <si>
    <t xml:space="preserve">"17:08:25 Flow: Fixed -&gt; 300 umol/s"
</t>
  </si>
  <si>
    <t xml:space="preserve">"17:05:01 Lamp: ParIn -&gt;  1000 uml"
</t>
  </si>
  <si>
    <t>17:04:39</t>
  </si>
  <si>
    <t xml:space="preserve">"17:05:01 Flow: Fixed -&gt; 300 umol/s"
</t>
  </si>
  <si>
    <t xml:space="preserve">"17:01:38 Lamp: ParIn -&gt;  750 uml"
</t>
  </si>
  <si>
    <t>17:01:15</t>
  </si>
  <si>
    <t xml:space="preserve">"17:01:38 Flow: Fixed -&gt; 300 umol/s"
</t>
  </si>
  <si>
    <t xml:space="preserve">"16:58:14 Lamp: ParIn -&gt;  500 uml"
</t>
  </si>
  <si>
    <t>16:57:51</t>
  </si>
  <si>
    <t xml:space="preserve">"16:58:14 Flow: Fixed -&gt; 300 umol/s"
</t>
  </si>
  <si>
    <t xml:space="preserve">"16:54:50 Lamp: ParIn -&gt;  300 uml"
</t>
  </si>
  <si>
    <t>16:54:27</t>
  </si>
  <si>
    <t xml:space="preserve">"16:54:49 Flow: Fixed -&gt; 300 umol/s"
</t>
  </si>
  <si>
    <t xml:space="preserve">"16:51:26 Lamp: ParIn -&gt;  150 uml"
</t>
  </si>
  <si>
    <t>16:51:04</t>
  </si>
  <si>
    <t xml:space="preserve">"16:51:26 Flow: Fixed -&gt; 300 umol/s"
</t>
  </si>
  <si>
    <t xml:space="preserve">"16:48:03 Lamp: ParIn -&gt;  100 uml"
</t>
  </si>
  <si>
    <t>16:47:40</t>
  </si>
  <si>
    <t xml:space="preserve">"16:48:03 Flow: Fixed -&gt; 300 umol/s"
</t>
  </si>
  <si>
    <t xml:space="preserve">"16:44:39 Lamp: ParIn -&gt;  50 uml"
</t>
  </si>
  <si>
    <t>16:44:16</t>
  </si>
  <si>
    <t xml:space="preserve">"16:44:38 Flow: Fixed -&gt; 300 umol/s"
</t>
  </si>
  <si>
    <t xml:space="preserve">"16:41:15 Lamp: ParIn -&gt;  25 uml"
</t>
  </si>
  <si>
    <t>16:40:53</t>
  </si>
  <si>
    <t xml:space="preserve">"16:41:15 Flow: Fixed -&gt; 300 umol/s"
</t>
  </si>
  <si>
    <t xml:space="preserve">"16:37:52 Lamp: ParIn -&gt;  0 uml"
</t>
  </si>
  <si>
    <t xml:space="preserve">"16:37:52 Lamp: Off"
</t>
  </si>
  <si>
    <t>Sun Jul  5 2020 16:33:59</t>
  </si>
  <si>
    <t xml:space="preserve">"16:41:43 Flow: Fixed -&gt; 300 umol/s"
</t>
  </si>
  <si>
    <t xml:space="preserve">"16:41:43 Coolers: Off"
</t>
  </si>
  <si>
    <t xml:space="preserve">"16:41:43 CO2 Mixer: CO2R -&gt; 400 uml"
</t>
  </si>
  <si>
    <t xml:space="preserve">"16:41:43 Lamp: ParIn -&gt;  2000 uml"
</t>
  </si>
  <si>
    <t>16:41:20</t>
  </si>
  <si>
    <t xml:space="preserve">"16:38:19 Lamp: ParIn -&gt;  2000 uml"
</t>
  </si>
  <si>
    <t>16:37:56</t>
  </si>
  <si>
    <t xml:space="preserve">"16:38:18 Flow: Fixed -&gt; 300 umol/s"
</t>
  </si>
  <si>
    <t xml:space="preserve">"16:34:55 Lamp: ParIn -&gt;  1600 uml"
</t>
  </si>
  <si>
    <t>16:34:32</t>
  </si>
  <si>
    <t xml:space="preserve">"16:34:55 Flow: Fixed -&gt; 300 umol/s"
</t>
  </si>
  <si>
    <t xml:space="preserve">"16:31:31 Lamp: ParIn -&gt;  1250 uml"
</t>
  </si>
  <si>
    <t>16:31:07</t>
  </si>
  <si>
    <t xml:space="preserve">"16:31:31 Flow: Fixed -&gt; 300 umol/s"
</t>
  </si>
  <si>
    <t xml:space="preserve">"16:28:06 Lamp: ParIn -&gt;  1000 uml"
</t>
  </si>
  <si>
    <t>16:27:42</t>
  </si>
  <si>
    <t xml:space="preserve">"16:28:05 Flow: Fixed -&gt; 300 umol/s"
</t>
  </si>
  <si>
    <t xml:space="preserve">"16:24:41 Lamp: ParIn -&gt;  750 uml"
</t>
  </si>
  <si>
    <t>16:24:18</t>
  </si>
  <si>
    <t xml:space="preserve">"16:24:41 Flow: Fixed -&gt; 300 umol/s"
</t>
  </si>
  <si>
    <t xml:space="preserve">"16:21:17 Lamp: ParIn -&gt;  500 uml"
</t>
  </si>
  <si>
    <t>16:20:53</t>
  </si>
  <si>
    <t xml:space="preserve">"16:21:17 Flow: Fixed -&gt; 300 umol/s"
</t>
  </si>
  <si>
    <t xml:space="preserve">"16:17:52 Lamp: ParIn -&gt;  300 uml"
</t>
  </si>
  <si>
    <t>16:17:28</t>
  </si>
  <si>
    <t xml:space="preserve">"16:17:51 Flow: Fixed -&gt; 300 umol/s"
</t>
  </si>
  <si>
    <t xml:space="preserve">"16:14:27 Lamp: ParIn -&gt;  150 uml"
</t>
  </si>
  <si>
    <t>16:14:04</t>
  </si>
  <si>
    <t xml:space="preserve">"16:14:27 Flow: Fixed -&gt; 300 umol/s"
</t>
  </si>
  <si>
    <t xml:space="preserve">"16:11:03 Lamp: ParIn -&gt;  100 uml"
</t>
  </si>
  <si>
    <t>16:10:40</t>
  </si>
  <si>
    <t xml:space="preserve">"16:11:03 Flow: Fixed -&gt; 300 umol/s"
</t>
  </si>
  <si>
    <t xml:space="preserve">"16:07:39 Lamp: ParIn -&gt;  50 uml"
</t>
  </si>
  <si>
    <t>16:07:15</t>
  </si>
  <si>
    <t xml:space="preserve">"16:07:39 Flow: Fixed -&gt; 300 umol/s"
</t>
  </si>
  <si>
    <t xml:space="preserve">"16:04:14 Lamp: ParIn -&gt;  25 uml"
</t>
  </si>
  <si>
    <t>16:03:49</t>
  </si>
  <si>
    <t xml:space="preserve">"16:04:13 Flow: Fixed -&gt; 300 umol/s"
</t>
  </si>
  <si>
    <t xml:space="preserve">"16:00:48 Lamp: ParIn -&gt;  0 uml"
</t>
  </si>
  <si>
    <t xml:space="preserve">"16:00:47 Flow: Fixed -&gt; 300 umol/s"
</t>
  </si>
  <si>
    <t xml:space="preserve">"16:00:47 Coolers: Off"
</t>
  </si>
  <si>
    <t xml:space="preserve">"16:00:47 CO2 Mixer: CO2R -&gt; 400 uml"
</t>
  </si>
  <si>
    <t xml:space="preserve">"16:00:47 Lamp: Off"
</t>
  </si>
  <si>
    <t xml:space="preserve">"16:00:13 Launched AutoProg /User/Configs/AutoProgs/LightCurve2"
</t>
  </si>
  <si>
    <t>Wed Jul  8 2020 16:00:13</t>
  </si>
  <si>
    <t xml:space="preserve">"17:27:19 Flow: Fixed -&gt; 300 umol/s"
</t>
  </si>
  <si>
    <t xml:space="preserve">"17:27:19 Coolers: Off"
</t>
  </si>
  <si>
    <t xml:space="preserve">"17:27:19 CO2 Mixer: CO2R -&gt; 400 uml"
</t>
  </si>
  <si>
    <t xml:space="preserve">"17:27:19 Lamp: ParIn -&gt;  2000 uml"
</t>
  </si>
  <si>
    <t>17:26:56</t>
  </si>
  <si>
    <t xml:space="preserve">"17:23:55 Lamp: ParIn -&gt;  2000 uml"
</t>
  </si>
  <si>
    <t>17:23:32</t>
  </si>
  <si>
    <t xml:space="preserve">"17:23:55 Flow: Fixed -&gt; 300 umol/s"
</t>
  </si>
  <si>
    <t xml:space="preserve">"17:20:31 Lamp: ParIn -&gt;  1600 uml"
</t>
  </si>
  <si>
    <t>17:20:08</t>
  </si>
  <si>
    <t xml:space="preserve">"17:20:31 Flow: Fixed -&gt; 300 umol/s"
</t>
  </si>
  <si>
    <t xml:space="preserve">"17:17:07 Lamp: ParIn -&gt;  1250 uml"
</t>
  </si>
  <si>
    <t>17:16:44</t>
  </si>
  <si>
    <t xml:space="preserve">"17:17:07 Flow: Fixed -&gt; 300 umol/s"
</t>
  </si>
  <si>
    <t xml:space="preserve">"17:13:43 Lamp: ParIn -&gt;  1000 uml"
</t>
  </si>
  <si>
    <t>17:13:20</t>
  </si>
  <si>
    <t xml:space="preserve">"17:13:43 Flow: Fixed -&gt; 300 umol/s"
</t>
  </si>
  <si>
    <t xml:space="preserve">"17:10:19 Lamp: ParIn -&gt;  750 uml"
</t>
  </si>
  <si>
    <t>17:09:55</t>
  </si>
  <si>
    <t xml:space="preserve">"17:10:19 Flow: Fixed -&gt; 300 umol/s"
</t>
  </si>
  <si>
    <t xml:space="preserve">"17:06:54 Lamp: ParIn -&gt;  500 uml"
</t>
  </si>
  <si>
    <t>17:06:30</t>
  </si>
  <si>
    <t xml:space="preserve">"17:06:53 Flow: Fixed -&gt; 300 umol/s"
</t>
  </si>
  <si>
    <t xml:space="preserve">"17:03:29 Lamp: ParIn -&gt;  300 uml"
</t>
  </si>
  <si>
    <t>17:03:05</t>
  </si>
  <si>
    <t xml:space="preserve">"17:03:29 Flow: Fixed -&gt; 300 umol/s"
</t>
  </si>
  <si>
    <t xml:space="preserve">"17:00:04 Lamp: ParIn -&gt;  150 uml"
</t>
  </si>
  <si>
    <t>16:59:40</t>
  </si>
  <si>
    <t xml:space="preserve">"17:00:04 Flow: Fixed -&gt; 300 umol/s"
</t>
  </si>
  <si>
    <t xml:space="preserve">"16:56:39 Lamp: ParIn -&gt;  100 uml"
</t>
  </si>
  <si>
    <t>16:56:16</t>
  </si>
  <si>
    <t xml:space="preserve">"16:56:39 Flow: Fixed -&gt; 300 umol/s"
</t>
  </si>
  <si>
    <t xml:space="preserve">"16:53:15 Lamp: ParIn -&gt;  50 uml"
</t>
  </si>
  <si>
    <t>16:52:52</t>
  </si>
  <si>
    <t xml:space="preserve">"16:53:15 Flow: Fixed -&gt; 300 umol/s"
</t>
  </si>
  <si>
    <t xml:space="preserve">"16:49:51 Lamp: ParIn -&gt;  25 uml"
</t>
  </si>
  <si>
    <t>16:49:27</t>
  </si>
  <si>
    <t xml:space="preserve">"16:49:51 Flow: Fixed -&gt; 300 umol/s"
</t>
  </si>
  <si>
    <t xml:space="preserve">"16:46:26 Lamp: ParIn -&gt;  0 uml"
</t>
  </si>
  <si>
    <t xml:space="preserve">"16:46:26 Flow: Fixed -&gt; 300 umol/s"
</t>
  </si>
  <si>
    <t xml:space="preserve">"16:46:26 Coolers: Off"
</t>
  </si>
  <si>
    <t xml:space="preserve">"16:46:26 CO2 Mixer: CO2R -&gt; 400 uml"
</t>
  </si>
  <si>
    <t xml:space="preserve">"16:46:26 Lamp: Off"
</t>
  </si>
  <si>
    <t xml:space="preserve">"16:43:57 Launched AutoProg /User/Configs/AutoProgs/LightCurve2"
</t>
  </si>
  <si>
    <t>Wed Jul  8 2020 16:43:57</t>
  </si>
  <si>
    <t xml:space="preserve">"18:13:10 Flow: Fixed -&gt; 300 umol/s"
</t>
  </si>
  <si>
    <t xml:space="preserve">"18:13:10 Coolers: Off"
</t>
  </si>
  <si>
    <t xml:space="preserve">"18:13:10 CO2 Mixer: CO2R -&gt; 400 uml"
</t>
  </si>
  <si>
    <t xml:space="preserve">"18:13:09 Lamp: ParIn -&gt;  2000 uml"
</t>
  </si>
  <si>
    <t>18:12:46</t>
  </si>
  <si>
    <t xml:space="preserve">"18:13:09 Flow: Fixed -&gt; 300 umol/s"
</t>
  </si>
  <si>
    <t xml:space="preserve">"18:09:45 Lamp: ParIn -&gt;  2000 uml"
</t>
  </si>
  <si>
    <t>18:09:21</t>
  </si>
  <si>
    <t xml:space="preserve">"18:09:45 Flow: Fixed -&gt; 300 umol/s"
</t>
  </si>
  <si>
    <t xml:space="preserve">"18:06:20 Lamp: ParIn -&gt;  1600 uml"
</t>
  </si>
  <si>
    <t>18:05:57</t>
  </si>
  <si>
    <t xml:space="preserve">"18:06:20 Flow: Fixed -&gt; 300 umol/s"
</t>
  </si>
  <si>
    <t xml:space="preserve">"18:02:56 Lamp: ParIn -&gt;  1250 uml"
</t>
  </si>
  <si>
    <t>18:02:32</t>
  </si>
  <si>
    <t xml:space="preserve">"18:02:56 Flow: Fixed -&gt; 300 umol/s"
</t>
  </si>
  <si>
    <t xml:space="preserve">"17:59:31 Lamp: ParIn -&gt;  1000 uml"
</t>
  </si>
  <si>
    <t>17:59:07</t>
  </si>
  <si>
    <t xml:space="preserve">"17:59:30 Flow: Fixed -&gt; 300 umol/s"
</t>
  </si>
  <si>
    <t xml:space="preserve">"17:56:06 Lamp: ParIn -&gt;  750 uml"
</t>
  </si>
  <si>
    <t>17:55:43</t>
  </si>
  <si>
    <t xml:space="preserve">"17:56:06 Flow: Fixed -&gt; 300 umol/s"
</t>
  </si>
  <si>
    <t xml:space="preserve">"17:52:42 Lamp: ParIn -&gt;  500 uml"
</t>
  </si>
  <si>
    <t>17:52:18</t>
  </si>
  <si>
    <t xml:space="preserve">"17:52:42 Flow: Fixed -&gt; 300 umol/s"
</t>
  </si>
  <si>
    <t xml:space="preserve">"17:49:17 Lamp: ParIn -&gt;  300 uml"
</t>
  </si>
  <si>
    <t>17:48:53</t>
  </si>
  <si>
    <t xml:space="preserve">"17:49:17 Flow: Fixed -&gt; 300 umol/s"
</t>
  </si>
  <si>
    <t xml:space="preserve">"17:45:52 Lamp: ParIn -&gt;  150 uml"
</t>
  </si>
  <si>
    <t>17:45:28</t>
  </si>
  <si>
    <t xml:space="preserve">"17:45:51 Flow: Fixed -&gt; 300 umol/s"
</t>
  </si>
  <si>
    <t xml:space="preserve">"17:42:27 Lamp: ParIn -&gt;  100 uml"
</t>
  </si>
  <si>
    <t>17:42:03</t>
  </si>
  <si>
    <t xml:space="preserve">"17:42:27 Flow: Fixed -&gt; 300 umol/s"
</t>
  </si>
  <si>
    <t xml:space="preserve">"17:39:02 Lamp: ParIn -&gt;  50 uml"
</t>
  </si>
  <si>
    <t>17:38:38</t>
  </si>
  <si>
    <t xml:space="preserve">"17:39:02 Flow: Fixed -&gt; 300 umol/s"
</t>
  </si>
  <si>
    <t xml:space="preserve">"17:35:37 Lamp: ParIn -&gt;  25 uml"
</t>
  </si>
  <si>
    <t>17:35:13</t>
  </si>
  <si>
    <t xml:space="preserve">"17:35:37 Flow: Fixed -&gt; 300 umol/s"
</t>
  </si>
  <si>
    <t xml:space="preserve">"17:32:12 Lamp: ParIn -&gt;  0 uml"
</t>
  </si>
  <si>
    <t xml:space="preserve">"17:32:12 Flow: Fixed -&gt; 300 umol/s"
</t>
  </si>
  <si>
    <t xml:space="preserve">"17:32:12 Coolers: Off"
</t>
  </si>
  <si>
    <t xml:space="preserve">"17:32:12 CO2 Mixer: CO2R -&gt; 400 uml"
</t>
  </si>
  <si>
    <t xml:space="preserve">"17:32:12 Lamp: Off"
</t>
  </si>
  <si>
    <t xml:space="preserve">"17:29:42 Launched AutoProg /User/Configs/AutoProgs/LightCurve2"
</t>
  </si>
  <si>
    <t>Wed Jul  8 2020 17:29:42</t>
  </si>
  <si>
    <t xml:space="preserve">"19:00:34 Flow: Fixed -&gt; 300 umol/s"
</t>
  </si>
  <si>
    <t xml:space="preserve">"19:00:34 Coolers: Off"
</t>
  </si>
  <si>
    <t xml:space="preserve">"19:00:34 CO2 Mixer: CO2R -&gt; 400 uml"
</t>
  </si>
  <si>
    <t xml:space="preserve">"19:00:34 Lamp: ParIn -&gt;  2000 uml"
</t>
  </si>
  <si>
    <t>19:00:10</t>
  </si>
  <si>
    <t xml:space="preserve">"18:57:09 Lamp: ParIn -&gt;  2000 uml"
</t>
  </si>
  <si>
    <t>18:56:45</t>
  </si>
  <si>
    <t xml:space="preserve">"18:57:08 Flow: Fixed -&gt; 300 umol/s"
</t>
  </si>
  <si>
    <t xml:space="preserve">"18:53:44 Lamp: ParIn -&gt;  1600 uml"
</t>
  </si>
  <si>
    <t>18:53:21</t>
  </si>
  <si>
    <t xml:space="preserve">"18:53:44 Flow: Fixed -&gt; 300 umol/s"
</t>
  </si>
  <si>
    <t xml:space="preserve">"18:50:20 Lamp: ParIn -&gt;  1250 uml"
</t>
  </si>
  <si>
    <t>18:49:56</t>
  </si>
  <si>
    <t xml:space="preserve">"18:50:20 Flow: Fixed -&gt; 300 umol/s"
</t>
  </si>
  <si>
    <t xml:space="preserve">"18:46:55 Lamp: ParIn -&gt;  1000 uml"
</t>
  </si>
  <si>
    <t>18:46:32</t>
  </si>
  <si>
    <t xml:space="preserve">"18:46:55 Flow: Fixed -&gt; 300 umol/s"
</t>
  </si>
  <si>
    <t xml:space="preserve">"18:43:31 Lamp: ParIn -&gt;  750 uml"
</t>
  </si>
  <si>
    <t>18:43:08</t>
  </si>
  <si>
    <t xml:space="preserve">"18:43:31 Flow: Fixed -&gt; 300 umol/s"
</t>
  </si>
  <si>
    <t xml:space="preserve">"18:40:07 Lamp: ParIn -&gt;  500 uml"
</t>
  </si>
  <si>
    <t>18:39:44</t>
  </si>
  <si>
    <t xml:space="preserve">"18:40:07 Flow: Fixed -&gt; 300 umol/s"
</t>
  </si>
  <si>
    <t xml:space="preserve">"18:36:43 Lamp: ParIn -&gt;  300 uml"
</t>
  </si>
  <si>
    <t>18:36:20</t>
  </si>
  <si>
    <t xml:space="preserve">"18:36:43 Flow: Fixed -&gt; 300 umol/s"
</t>
  </si>
  <si>
    <t xml:space="preserve">"18:33:19 Lamp: ParIn -&gt;  150 uml"
</t>
  </si>
  <si>
    <t>18:32:56</t>
  </si>
  <si>
    <t xml:space="preserve">"18:33:19 Flow: Fixed -&gt; 300 umol/s"
</t>
  </si>
  <si>
    <t xml:space="preserve">"18:29:55 Lamp: ParIn -&gt;  100 uml"
</t>
  </si>
  <si>
    <t>18:29:32</t>
  </si>
  <si>
    <t xml:space="preserve">"18:29:55 Flow: Fixed -&gt; 300 umol/s"
</t>
  </si>
  <si>
    <t xml:space="preserve">"18:26:31 Lamp: ParIn -&gt;  50 uml"
</t>
  </si>
  <si>
    <t>18:26:07</t>
  </si>
  <si>
    <t xml:space="preserve">"18:26:30 Flow: Fixed -&gt; 300 umol/s"
</t>
  </si>
  <si>
    <t xml:space="preserve">"18:23:06 Lamp: ParIn -&gt;  25 uml"
</t>
  </si>
  <si>
    <t>18:22:43</t>
  </si>
  <si>
    <t xml:space="preserve">"18:23:06 Flow: Fixed -&gt; 300 umol/s"
</t>
  </si>
  <si>
    <t xml:space="preserve">"18:19:42 Lamp: ParIn -&gt;  0 uml"
</t>
  </si>
  <si>
    <t xml:space="preserve">"18:19:41 Flow: Fixed -&gt; 300 umol/s"
</t>
  </si>
  <si>
    <t xml:space="preserve">"18:19:41 Coolers: Off"
</t>
  </si>
  <si>
    <t xml:space="preserve">"18:19:41 CO2 Mixer: CO2R -&gt; 400 uml"
</t>
  </si>
  <si>
    <t xml:space="preserve">"18:19:41 Lamp: Off"
</t>
  </si>
  <si>
    <t xml:space="preserve">"18:16:11 Launched AutoProg /User/Configs/AutoProgs/LightCurve2"
</t>
  </si>
  <si>
    <t>Wed Jul  8 2020 18:16:11</t>
  </si>
  <si>
    <t xml:space="preserve">"20:33:07 Flow: Fixed -&gt; 300 umol/s"
</t>
  </si>
  <si>
    <t xml:space="preserve">"20:33:07 Coolers: Off"
</t>
  </si>
  <si>
    <t xml:space="preserve">"20:33:07 CO2 Mixer: CO2R -&gt; 400 uml"
</t>
  </si>
  <si>
    <t xml:space="preserve">"20:33:07 Lamp: ParIn -&gt;  2000 uml"
</t>
  </si>
  <si>
    <t>20:32:45</t>
  </si>
  <si>
    <t xml:space="preserve">"20:33:06 Flow: Fixed -&gt; 300 umol/s"
</t>
  </si>
  <si>
    <t xml:space="preserve">"20:29:44 Lamp: ParIn -&gt;  2000 uml"
</t>
  </si>
  <si>
    <t>20:29:23</t>
  </si>
  <si>
    <t xml:space="preserve">"20:29:44 Flow: Fixed -&gt; 300 umol/s"
</t>
  </si>
  <si>
    <t xml:space="preserve">"20:26:22 Lamp: ParIn -&gt;  1600 uml"
</t>
  </si>
  <si>
    <t>20:26:00</t>
  </si>
  <si>
    <t xml:space="preserve">"20:26:22 Flow: Fixed -&gt; 300 umol/s"
</t>
  </si>
  <si>
    <t xml:space="preserve">"20:22:59 Lamp: ParIn -&gt;  1250 uml"
</t>
  </si>
  <si>
    <t>20:22:37</t>
  </si>
  <si>
    <t xml:space="preserve">"20:22:59 Flow: Fixed -&gt; 300 umol/s"
</t>
  </si>
  <si>
    <t xml:space="preserve">"20:19:36 Lamp: ParIn -&gt;  1000 uml"
</t>
  </si>
  <si>
    <t>20:19:14</t>
  </si>
  <si>
    <t xml:space="preserve">"20:19:36 Flow: Fixed -&gt; 300 umol/s"
</t>
  </si>
  <si>
    <t xml:space="preserve">"20:16:13 Lamp: ParIn -&gt;  750 uml"
</t>
  </si>
  <si>
    <t>20:15:51</t>
  </si>
  <si>
    <t xml:space="preserve">"20:16:13 Flow: Fixed -&gt; 300 umol/s"
</t>
  </si>
  <si>
    <t xml:space="preserve">"20:12:50 Lamp: ParIn -&gt;  500 uml"
</t>
  </si>
  <si>
    <t>20:12:28</t>
  </si>
  <si>
    <t xml:space="preserve">"20:12:50 Flow: Fixed -&gt; 300 umol/s"
</t>
  </si>
  <si>
    <t xml:space="preserve">"20:09:27 Lamp: ParIn -&gt;  300 uml"
</t>
  </si>
  <si>
    <t>20:09:05</t>
  </si>
  <si>
    <t xml:space="preserve">"20:09:27 Flow: Fixed -&gt; 300 umol/s"
</t>
  </si>
  <si>
    <t xml:space="preserve">"20:06:04 Lamp: ParIn -&gt;  150 uml"
</t>
  </si>
  <si>
    <t>20:05:42</t>
  </si>
  <si>
    <t xml:space="preserve">"20:06:04 Flow: Fixed -&gt; 300 umol/s"
</t>
  </si>
  <si>
    <t xml:space="preserve">"20:02:41 Lamp: ParIn -&gt;  100 uml"
</t>
  </si>
  <si>
    <t>20:02:18</t>
  </si>
  <si>
    <t xml:space="preserve">"20:02:40 Flow: Fixed -&gt; 300 umol/s"
</t>
  </si>
  <si>
    <t xml:space="preserve">"19:59:17 Lamp: ParIn -&gt;  50 uml"
</t>
  </si>
  <si>
    <t>19:58:55</t>
  </si>
  <si>
    <t xml:space="preserve">"19:59:17 Flow: Fixed -&gt; 300 umol/s"
</t>
  </si>
  <si>
    <t xml:space="preserve">"19:55:54 Lamp: ParIn -&gt;  25 uml"
</t>
  </si>
  <si>
    <t>19:55:31</t>
  </si>
  <si>
    <t xml:space="preserve">"19:55:54 Flow: Fixed -&gt; 300 umol/s"
</t>
  </si>
  <si>
    <t xml:space="preserve">"19:52:30 Lamp: ParIn -&gt;  0 uml"
</t>
  </si>
  <si>
    <t xml:space="preserve">"19:52:29 Flow: Fixed -&gt; 300 umol/s"
</t>
  </si>
  <si>
    <t xml:space="preserve">"19:52:29 Coolers: Off"
</t>
  </si>
  <si>
    <t xml:space="preserve">"19:52:29 CO2 Mixer: CO2R -&gt; 400 uml"
</t>
  </si>
  <si>
    <t xml:space="preserve">"19:52:29 Lamp: Off"
</t>
  </si>
  <si>
    <t xml:space="preserve">"19:49:31 Launched AutoProg /User/Configs/AutoProgs/LightCurve2"
</t>
  </si>
  <si>
    <t>Wed Jul  8 2020 19:49:30</t>
  </si>
  <si>
    <t xml:space="preserve">"13:27:05 Flow: Fixed -&gt; 300 umol/s"
</t>
  </si>
  <si>
    <t xml:space="preserve">"13:27:05 Coolers: Off"
</t>
  </si>
  <si>
    <t xml:space="preserve">"13:27:05 CO2 Mixer: CO2R -&gt; 400 uml"
</t>
  </si>
  <si>
    <t xml:space="preserve">"13:27:05 Lamp: ParIn -&gt;  2000 uml"
</t>
  </si>
  <si>
    <t>13:26:42</t>
  </si>
  <si>
    <t xml:space="preserve">"13:23:41 Lamp: ParIn -&gt;  2000 uml"
</t>
  </si>
  <si>
    <t>13:23:17</t>
  </si>
  <si>
    <t xml:space="preserve">"13:23:41 Flow: Fixed -&gt; 300 umol/s"
</t>
  </si>
  <si>
    <t xml:space="preserve">"13:20:16 Lamp: ParIn -&gt;  1600 uml"
</t>
  </si>
  <si>
    <t>13:19:52</t>
  </si>
  <si>
    <t xml:space="preserve">"13:20:16 Flow: Fixed -&gt; 300 umol/s"
</t>
  </si>
  <si>
    <t xml:space="preserve">"13:16:51 Lamp: ParIn -&gt;  1250 uml"
</t>
  </si>
  <si>
    <t>13:16:27</t>
  </si>
  <si>
    <t xml:space="preserve">"13:16:50 Flow: Fixed -&gt; 300 umol/s"
</t>
  </si>
  <si>
    <t xml:space="preserve">"13:13:26 Lamp: ParIn -&gt;  1000 uml"
</t>
  </si>
  <si>
    <t>13:13:03</t>
  </si>
  <si>
    <t xml:space="preserve">"13:13:26 Flow: Fixed -&gt; 300 umol/s"
</t>
  </si>
  <si>
    <t xml:space="preserve">"13:10:02 Lamp: ParIn -&gt;  750 uml"
</t>
  </si>
  <si>
    <t>13:09:38</t>
  </si>
  <si>
    <t xml:space="preserve">"13:10:02 Flow: Fixed -&gt; 300 umol/s"
</t>
  </si>
  <si>
    <t xml:space="preserve">"13:06:37 Lamp: ParIn -&gt;  500 uml"
</t>
  </si>
  <si>
    <t>13:06:13</t>
  </si>
  <si>
    <t xml:space="preserve">"13:06:37 Flow: Fixed -&gt; 300 umol/s"
</t>
  </si>
  <si>
    <t xml:space="preserve">"13:03:12 Lamp: ParIn -&gt;  300 uml"
</t>
  </si>
  <si>
    <t>13:02:48</t>
  </si>
  <si>
    <t xml:space="preserve">"13:03:11 Flow: Fixed -&gt; 300 umol/s"
</t>
  </si>
  <si>
    <t xml:space="preserve">"12:59:47 Lamp: ParIn -&gt;  150 uml"
</t>
  </si>
  <si>
    <t>12:59:24</t>
  </si>
  <si>
    <t xml:space="preserve">"12:59:47 Flow: Fixed -&gt; 300 umol/s"
</t>
  </si>
  <si>
    <t xml:space="preserve">"12:56:23 Lamp: ParIn -&gt;  100 uml"
</t>
  </si>
  <si>
    <t>12:55:59</t>
  </si>
  <si>
    <t xml:space="preserve">"12:56:23 Flow: Fixed -&gt; 300 umol/s"
</t>
  </si>
  <si>
    <t xml:space="preserve">"12:52:58 Lamp: ParIn -&gt;  50 uml"
</t>
  </si>
  <si>
    <t>12:52:34</t>
  </si>
  <si>
    <t xml:space="preserve">"12:52:58 Flow: Fixed -&gt; 300 umol/s"
</t>
  </si>
  <si>
    <t xml:space="preserve">"12:49:33 Lamp: ParIn -&gt;  25 uml"
</t>
  </si>
  <si>
    <t>12:49:09</t>
  </si>
  <si>
    <t xml:space="preserve">"12:49:32 Flow: Fixed -&gt; 300 umol/s"
</t>
  </si>
  <si>
    <t xml:space="preserve">"12:46:08 Lamp: ParIn -&gt;  0 uml"
</t>
  </si>
  <si>
    <t xml:space="preserve">"12:46:08 Flow: Fixed -&gt; 300 umol/s"
</t>
  </si>
  <si>
    <t xml:space="preserve">"12:46:08 Coolers: Off"
</t>
  </si>
  <si>
    <t xml:space="preserve">"12:46:08 CO2 Mixer: CO2R -&gt; 400 uml"
</t>
  </si>
  <si>
    <t xml:space="preserve">"12:46:08 Lamp: Off"
</t>
  </si>
  <si>
    <t xml:space="preserve">"12:44:03 Launched AutoProg /User/Configs/AutoProgs/LightCurve2"
</t>
  </si>
  <si>
    <t>Sun Jul  5 2020 12:44:03</t>
  </si>
  <si>
    <t xml:space="preserve">"13:12:17 Flow: Fixed -&gt; 300 umol/s"
</t>
  </si>
  <si>
    <t xml:space="preserve">"13:12:17 Coolers: Off"
</t>
  </si>
  <si>
    <t xml:space="preserve">"13:12:17 CO2 Mixer: CO2R -&gt; 400 uml"
</t>
  </si>
  <si>
    <t xml:space="preserve">"13:12:17 Lamp: ParIn -&gt;  2000 uml"
</t>
  </si>
  <si>
    <t>13:11:55</t>
  </si>
  <si>
    <t xml:space="preserve">"13:08:54 Lamp: ParIn -&gt;  2000 uml"
</t>
  </si>
  <si>
    <t>13:08:32</t>
  </si>
  <si>
    <t xml:space="preserve">"13:08:54 Flow: Fixed -&gt; 300 umol/s"
</t>
  </si>
  <si>
    <t xml:space="preserve">"13:05:31 Lamp: ParIn -&gt;  1600 uml"
</t>
  </si>
  <si>
    <t>13:05:09</t>
  </si>
  <si>
    <t xml:space="preserve">"13:05:31 Flow: Fixed -&gt; 300 umol/s"
</t>
  </si>
  <si>
    <t xml:space="preserve">"13:02:08 Lamp: ParIn -&gt;  1250 uml"
</t>
  </si>
  <si>
    <t>13:01:46</t>
  </si>
  <si>
    <t xml:space="preserve">"13:02:08 Flow: Fixed -&gt; 300 umol/s"
</t>
  </si>
  <si>
    <t xml:space="preserve">"12:58:45 Lamp: ParIn -&gt;  1000 uml"
</t>
  </si>
  <si>
    <t>12:58:23</t>
  </si>
  <si>
    <t xml:space="preserve">"12:58:45 Flow: Fixed -&gt; 300 umol/s"
</t>
  </si>
  <si>
    <t xml:space="preserve">"12:55:22 Lamp: ParIn -&gt;  750 uml"
</t>
  </si>
  <si>
    <t>12:55:00</t>
  </si>
  <si>
    <t xml:space="preserve">"12:55:22 Flow: Fixed -&gt; 300 umol/s"
</t>
  </si>
  <si>
    <t xml:space="preserve">"12:51:59 Lamp: ParIn -&gt;  500 uml"
</t>
  </si>
  <si>
    <t>12:51:37</t>
  </si>
  <si>
    <t xml:space="preserve">"12:51:59 Flow: Fixed -&gt; 300 umol/s"
</t>
  </si>
  <si>
    <t xml:space="preserve">"12:48:36 Lamp: ParIn -&gt;  300 uml"
</t>
  </si>
  <si>
    <t>12:48:14</t>
  </si>
  <si>
    <t xml:space="preserve">"12:48:36 Flow: Fixed -&gt; 300 umol/s"
</t>
  </si>
  <si>
    <t xml:space="preserve">"12:45:13 Lamp: ParIn -&gt;  150 uml"
</t>
  </si>
  <si>
    <t>12:44:51</t>
  </si>
  <si>
    <t xml:space="preserve">"12:45:13 Flow: Fixed -&gt; 300 umol/s"
</t>
  </si>
  <si>
    <t xml:space="preserve">"12:41:50 Lamp: ParIn -&gt;  100 uml"
</t>
  </si>
  <si>
    <t>12:41:28</t>
  </si>
  <si>
    <t xml:space="preserve">"12:41:50 Flow: Fixed -&gt; 300 umol/s"
</t>
  </si>
  <si>
    <t xml:space="preserve">"12:38:27 Lamp: ParIn -&gt;  50 uml"
</t>
  </si>
  <si>
    <t>12:38:05</t>
  </si>
  <si>
    <t xml:space="preserve">"12:38:27 Flow: Fixed -&gt; 300 umol/s"
</t>
  </si>
  <si>
    <t xml:space="preserve">"12:35:04 Lamp: ParIn -&gt;  25 uml"
</t>
  </si>
  <si>
    <t>12:34:41</t>
  </si>
  <si>
    <t xml:space="preserve">"12:35:04 Flow: Fixed -&gt; 300 umol/s"
</t>
  </si>
  <si>
    <t xml:space="preserve">"12:31:40 Lamp: ParIn -&gt;  0 uml"
</t>
  </si>
  <si>
    <t xml:space="preserve">"12:31:40 Flow: Fixed -&gt; 300 umol/s"
</t>
  </si>
  <si>
    <t xml:space="preserve">"12:31:40 Coolers: Off"
</t>
  </si>
  <si>
    <t xml:space="preserve">"12:31:40 CO2 Mixer: CO2R -&gt; 400 uml"
</t>
  </si>
  <si>
    <t xml:space="preserve">"12:31:40 Lamp: Off"
</t>
  </si>
  <si>
    <t xml:space="preserve">"12:27:28 Launched AutoProg /User/Configs/AutoProgs/LightCurve2"
</t>
  </si>
  <si>
    <t>Mon Jul  6 2020 12:27:28</t>
  </si>
  <si>
    <t xml:space="preserve">"11:56:57 Flow: Fixed -&gt; 300 umol/s"
</t>
  </si>
  <si>
    <t xml:space="preserve">"11:56:57 Coolers: Off"
</t>
  </si>
  <si>
    <t xml:space="preserve">"11:56:57 CO2 Mixer: CO2R -&gt; 400 uml"
</t>
  </si>
  <si>
    <t xml:space="preserve">"11:56:57 Lamp: ParIn -&gt;  2000 uml"
</t>
  </si>
  <si>
    <t>11:56:35</t>
  </si>
  <si>
    <t xml:space="preserve">"11:53:34 Lamp: ParIn -&gt;  2000 uml"
</t>
  </si>
  <si>
    <t>11:53:11</t>
  </si>
  <si>
    <t xml:space="preserve">"11:53:33 Flow: Fixed -&gt; 300 umol/s"
</t>
  </si>
  <si>
    <t xml:space="preserve">"11:50:10 Lamp: ParIn -&gt;  1600 uml"
</t>
  </si>
  <si>
    <t>11:49:48</t>
  </si>
  <si>
    <t xml:space="preserve">"11:50:10 Flow: Fixed -&gt; 300 umol/s"
</t>
  </si>
  <si>
    <t xml:space="preserve">"11:46:47 Lamp: ParIn -&gt;  1250 uml"
</t>
  </si>
  <si>
    <t>11:46:25</t>
  </si>
  <si>
    <t xml:space="preserve">"11:46:47 Flow: Fixed -&gt; 300 umol/s"
</t>
  </si>
  <si>
    <t xml:space="preserve">"11:43:24 Lamp: ParIn -&gt;  1000 uml"
</t>
  </si>
  <si>
    <t>11:43:02</t>
  </si>
  <si>
    <t xml:space="preserve">"11:43:24 Flow: Fixed -&gt; 300 umol/s"
</t>
  </si>
  <si>
    <t xml:space="preserve">"11:40:01 Lamp: ParIn -&gt;  750 uml"
</t>
  </si>
  <si>
    <t>11:39:39</t>
  </si>
  <si>
    <t xml:space="preserve">"11:40:01 Flow: Fixed -&gt; 300 umol/s"
</t>
  </si>
  <si>
    <t xml:space="preserve">"11:36:38 Lamp: ParIn -&gt;  500 uml"
</t>
  </si>
  <si>
    <t>11:36:16</t>
  </si>
  <si>
    <t xml:space="preserve">"11:36:38 Flow: Fixed -&gt; 300 umol/s"
</t>
  </si>
  <si>
    <t xml:space="preserve">"11:33:15 Lamp: ParIn -&gt;  300 uml"
</t>
  </si>
  <si>
    <t>11:32:53</t>
  </si>
  <si>
    <t xml:space="preserve">"11:33:15 Flow: Fixed -&gt; 300 umol/s"
</t>
  </si>
  <si>
    <t xml:space="preserve">"11:29:52 Lamp: ParIn -&gt;  150 uml"
</t>
  </si>
  <si>
    <t>11:29:30</t>
  </si>
  <si>
    <t xml:space="preserve">"11:29:52 Flow: Fixed -&gt; 300 umol/s"
</t>
  </si>
  <si>
    <t xml:space="preserve">"11:26:29 Lamp: ParIn -&gt;  100 uml"
</t>
  </si>
  <si>
    <t>11:26:07</t>
  </si>
  <si>
    <t xml:space="preserve">"11:26:29 Flow: Fixed -&gt; 300 umol/s"
</t>
  </si>
  <si>
    <t xml:space="preserve">"11:23:06 Lamp: ParIn -&gt;  50 uml"
</t>
  </si>
  <si>
    <t>11:22:44</t>
  </si>
  <si>
    <t xml:space="preserve">"11:23:06 Flow: Fixed -&gt; 300 umol/s"
</t>
  </si>
  <si>
    <t xml:space="preserve">"11:19:43 Lamp: ParIn -&gt;  25 uml"
</t>
  </si>
  <si>
    <t>11:19:21</t>
  </si>
  <si>
    <t xml:space="preserve">"11:19:43 Flow: Fixed -&gt; 300 umol/s"
</t>
  </si>
  <si>
    <t xml:space="preserve">"11:16:20 Lamp: ParIn -&gt;  0 uml"
</t>
  </si>
  <si>
    <t xml:space="preserve">"11:16:20 Flow: Fixed -&gt; 300 umol/s"
</t>
  </si>
  <si>
    <t xml:space="preserve">"11:16:20 Coolers: Off"
</t>
  </si>
  <si>
    <t xml:space="preserve">"11:16:20 CO2 Mixer: CO2R -&gt; 400 uml"
</t>
  </si>
  <si>
    <t xml:space="preserve">"11:16:20 Lamp: Off"
</t>
  </si>
  <si>
    <t xml:space="preserve">"11:16:18 Launched AutoProg /User/Configs/AutoProgs/LightCurve2"
</t>
  </si>
  <si>
    <t>Tue Jul 21 2020 11:16:18</t>
  </si>
  <si>
    <t xml:space="preserve">"20:24:10 Flow: Fixed -&gt; 300 umol/s"
</t>
  </si>
  <si>
    <t xml:space="preserve">"20:24:10 Coolers: Off"
</t>
  </si>
  <si>
    <t xml:space="preserve">"20:24:09 CO2 Mixer: CO2R -&gt; 400 uml"
</t>
  </si>
  <si>
    <t xml:space="preserve">"20:24:09 Lamp: ParIn -&gt;  2000 uml"
</t>
  </si>
  <si>
    <t>20:23:43</t>
  </si>
  <si>
    <t xml:space="preserve">"20:24:09 Flow: Fixed -&gt; 300 umol/s"
</t>
  </si>
  <si>
    <t xml:space="preserve">"20:20:42 Lamp: ParIn -&gt;  2000 uml"
</t>
  </si>
  <si>
    <t>20:20:16</t>
  </si>
  <si>
    <t xml:space="preserve">"20:20:42 Flow: Fixed -&gt; 300 umol/s"
</t>
  </si>
  <si>
    <t xml:space="preserve">"20:17:15 Lamp: ParIn -&gt;  1600 uml"
</t>
  </si>
  <si>
    <t>20:16:49</t>
  </si>
  <si>
    <t xml:space="preserve">"20:17:14 Flow: Fixed -&gt; 300 umol/s"
</t>
  </si>
  <si>
    <t xml:space="preserve">"20:13:48 Lamp: ParIn -&gt;  1250 uml"
</t>
  </si>
  <si>
    <t>20:13:23</t>
  </si>
  <si>
    <t xml:space="preserve">"20:13:48 Flow: Fixed -&gt; 300 umol/s"
</t>
  </si>
  <si>
    <t xml:space="preserve">"20:10:22 Lamp: ParIn -&gt;  1000 uml"
</t>
  </si>
  <si>
    <t>20:09:56</t>
  </si>
  <si>
    <t xml:space="preserve">"20:10:22 Flow: Fixed -&gt; 300 umol/s"
</t>
  </si>
  <si>
    <t xml:space="preserve">"20:06:55 Lamp: ParIn -&gt;  750 uml"
</t>
  </si>
  <si>
    <t>20:06:30</t>
  </si>
  <si>
    <t xml:space="preserve">"20:06:55 Flow: Fixed -&gt; 300 umol/s"
</t>
  </si>
  <si>
    <t xml:space="preserve">"20:03:29 Lamp: ParIn -&gt;  500 uml"
</t>
  </si>
  <si>
    <t>20:03:04</t>
  </si>
  <si>
    <t xml:space="preserve">"20:03:29 Flow: Fixed -&gt; 300 umol/s"
</t>
  </si>
  <si>
    <t xml:space="preserve">"20:00:03 Lamp: ParIn -&gt;  300 uml"
</t>
  </si>
  <si>
    <t>19:59:38</t>
  </si>
  <si>
    <t xml:space="preserve">"20:00:03 Flow: Fixed -&gt; 300 umol/s"
</t>
  </si>
  <si>
    <t xml:space="preserve">"19:56:37 Lamp: ParIn -&gt;  150 uml"
</t>
  </si>
  <si>
    <t>19:56:12</t>
  </si>
  <si>
    <t xml:space="preserve">"19:56:37 Flow: Fixed -&gt; 300 umol/s"
</t>
  </si>
  <si>
    <t xml:space="preserve">"19:53:11 Lamp: ParIn -&gt;  100 uml"
</t>
  </si>
  <si>
    <t>19:52:46</t>
  </si>
  <si>
    <t xml:space="preserve">"19:53:11 Flow: Fixed -&gt; 300 umol/s"
</t>
  </si>
  <si>
    <t xml:space="preserve">"19:49:45 Lamp: ParIn -&gt;  50 uml"
</t>
  </si>
  <si>
    <t>19:49:20</t>
  </si>
  <si>
    <t xml:space="preserve">"19:49:44 Flow: Fixed -&gt; 300 umol/s"
</t>
  </si>
  <si>
    <t xml:space="preserve">"19:46:19 Lamp: ParIn -&gt;  25 uml"
</t>
  </si>
  <si>
    <t>19:45:54</t>
  </si>
  <si>
    <t xml:space="preserve">"19:46:19 Flow: Fixed -&gt; 300 umol/s"
</t>
  </si>
  <si>
    <t xml:space="preserve">"19:42:53 Lamp: ParIn -&gt;  0 uml"
</t>
  </si>
  <si>
    <t xml:space="preserve">"19:42:52 Flow: Fixed -&gt; 300 umol/s"
</t>
  </si>
  <si>
    <t xml:space="preserve">"19:42:52 Coolers: Off"
</t>
  </si>
  <si>
    <t xml:space="preserve">"19:42:52 CO2 Mixer: CO2R -&gt; 400 uml"
</t>
  </si>
  <si>
    <t xml:space="preserve">"19:42:52 Lamp: Off"
</t>
  </si>
  <si>
    <t xml:space="preserve">"19:39:32 Launched AutoProg /User/Configs/AutoProgs/LightCurve2"
</t>
  </si>
  <si>
    <t>Mon Jul 20 2020 19:39:32</t>
  </si>
  <si>
    <t xml:space="preserve">"18:50:35 Flow: Fixed -&gt; 300 umol/s"
</t>
  </si>
  <si>
    <t xml:space="preserve">"18:50:35 Coolers: Off"
</t>
  </si>
  <si>
    <t xml:space="preserve">"18:50:35 CO2 Mixer: CO2R -&gt; 400 uml"
</t>
  </si>
  <si>
    <t xml:space="preserve">"18:50:35 Lamp: ParIn -&gt;  2000 uml"
</t>
  </si>
  <si>
    <t>18:50:12</t>
  </si>
  <si>
    <t xml:space="preserve">"18:47:11 Lamp: ParIn -&gt;  2000 uml"
</t>
  </si>
  <si>
    <t>18:46:48</t>
  </si>
  <si>
    <t xml:space="preserve">"18:47:11 Flow: Fixed -&gt; 300 umol/s"
</t>
  </si>
  <si>
    <t xml:space="preserve">"18:43:47 Lamp: ParIn -&gt;  1600 uml"
</t>
  </si>
  <si>
    <t>18:43:24</t>
  </si>
  <si>
    <t xml:space="preserve">"18:43:47 Flow: Fixed -&gt; 300 umol/s"
</t>
  </si>
  <si>
    <t xml:space="preserve">"18:40:23 Lamp: ParIn -&gt;  1250 uml"
</t>
  </si>
  <si>
    <t>18:40:00</t>
  </si>
  <si>
    <t xml:space="preserve">"18:40:23 Flow: Fixed -&gt; 300 umol/s"
</t>
  </si>
  <si>
    <t xml:space="preserve">"18:36:58 Lamp: ParIn -&gt;  1000 uml"
</t>
  </si>
  <si>
    <t>18:36:36</t>
  </si>
  <si>
    <t xml:space="preserve">"18:36:58 Flow: Fixed -&gt; 300 umol/s"
</t>
  </si>
  <si>
    <t xml:space="preserve">"18:33:35 Lamp: ParIn -&gt;  750 uml"
</t>
  </si>
  <si>
    <t>18:33:12</t>
  </si>
  <si>
    <t xml:space="preserve">"18:33:35 Flow: Fixed -&gt; 300 umol/s"
</t>
  </si>
  <si>
    <t xml:space="preserve">"18:30:11 Lamp: ParIn -&gt;  500 uml"
</t>
  </si>
  <si>
    <t>18:29:48</t>
  </si>
  <si>
    <t xml:space="preserve">"18:30:11 Flow: Fixed -&gt; 300 umol/s"
</t>
  </si>
  <si>
    <t xml:space="preserve">"18:26:47 Lamp: ParIn -&gt;  300 uml"
</t>
  </si>
  <si>
    <t>18:26:24</t>
  </si>
  <si>
    <t xml:space="preserve">"18:26:46 Flow: Fixed -&gt; 300 umol/s"
</t>
  </si>
  <si>
    <t xml:space="preserve">"18:23:23 Lamp: ParIn -&gt;  150 uml"
</t>
  </si>
  <si>
    <t>18:23:00</t>
  </si>
  <si>
    <t xml:space="preserve">"18:23:23 Flow: Fixed -&gt; 300 umol/s"
</t>
  </si>
  <si>
    <t xml:space="preserve">"18:19:59 Lamp: ParIn -&gt;  100 uml"
</t>
  </si>
  <si>
    <t>18:19:36</t>
  </si>
  <si>
    <t xml:space="preserve">"18:19:59 Flow: Fixed -&gt; 300 umol/s"
</t>
  </si>
  <si>
    <t xml:space="preserve">"18:16:35 Lamp: ParIn -&gt;  50 uml"
</t>
  </si>
  <si>
    <t>18:16:12</t>
  </si>
  <si>
    <t xml:space="preserve">"18:16:34 Flow: Fixed -&gt; 300 umol/s"
</t>
  </si>
  <si>
    <t xml:space="preserve">"18:13:11 Lamp: ParIn -&gt;  25 uml"
</t>
  </si>
  <si>
    <t>18:12:48</t>
  </si>
  <si>
    <t xml:space="preserve">"18:13:11 Flow: Fixed -&gt; 300 umol/s"
</t>
  </si>
  <si>
    <t xml:space="preserve">"18:09:47 Lamp: ParIn -&gt;  0 uml"
</t>
  </si>
  <si>
    <t xml:space="preserve">"18:09:47 Flow: Fixed -&gt; 300 umol/s"
</t>
  </si>
  <si>
    <t xml:space="preserve">"18:09:47 Coolers: Off"
</t>
  </si>
  <si>
    <t xml:space="preserve">"18:09:47 CO2 Mixer: CO2R -&gt; 400 uml"
</t>
  </si>
  <si>
    <t xml:space="preserve">"18:09:47 Lamp: Off"
</t>
  </si>
  <si>
    <t xml:space="preserve">"18:06:00 Launched AutoProg /User/Configs/AutoProgs/LightCurve2"
</t>
  </si>
  <si>
    <t>Mon Jul 20 2020 18:06:00</t>
  </si>
  <si>
    <t xml:space="preserve">"19:36:50 Coolers: Off"
</t>
  </si>
  <si>
    <t xml:space="preserve">"19:36:50 CO2 Mixer: CO2R -&gt; 400 uml"
</t>
  </si>
  <si>
    <t xml:space="preserve">"19:36:50 Lamp: ParIn -&gt;  2000 uml"
</t>
  </si>
  <si>
    <t>19:36:24</t>
  </si>
  <si>
    <t xml:space="preserve">"19:33:23 Lamp: ParIn -&gt;  2000 uml"
</t>
  </si>
  <si>
    <t>19:32:58</t>
  </si>
  <si>
    <t xml:space="preserve">"19:33:23 Flow: Fixed -&gt; 300 umol/s"
</t>
  </si>
  <si>
    <t xml:space="preserve">"19:29:57 Lamp: ParIn -&gt;  1600 uml"
</t>
  </si>
  <si>
    <t>19:29:32</t>
  </si>
  <si>
    <t xml:space="preserve">"19:29:57 Flow: Fixed -&gt; 300 umol/s"
</t>
  </si>
  <si>
    <t xml:space="preserve">"19:26:31 Lamp: ParIn -&gt;  1250 uml"
</t>
  </si>
  <si>
    <t>19:26:06</t>
  </si>
  <si>
    <t xml:space="preserve">"19:26:31 Flow: Fixed -&gt; 300 umol/s"
</t>
  </si>
  <si>
    <t xml:space="preserve">"19:23:05 Lamp: ParIn -&gt;  1000 uml"
</t>
  </si>
  <si>
    <t>19:22:40</t>
  </si>
  <si>
    <t xml:space="preserve">"19:23:05 Flow: Fixed -&gt; 300 umol/s"
</t>
  </si>
  <si>
    <t xml:space="preserve">"19:19:39 Lamp: ParIn -&gt;  750 uml"
</t>
  </si>
  <si>
    <t>19:19:15</t>
  </si>
  <si>
    <t xml:space="preserve">"19:19:38 Flow: Fixed -&gt; 300 umol/s"
</t>
  </si>
  <si>
    <t xml:space="preserve">"19:16:14 Lamp: ParIn -&gt;  500 uml"
</t>
  </si>
  <si>
    <t>19:15:51</t>
  </si>
  <si>
    <t xml:space="preserve">"19:16:14 Flow: Fixed -&gt; 300 umol/s"
</t>
  </si>
  <si>
    <t xml:space="preserve">"19:12:50 Lamp: ParIn -&gt;  300 uml"
</t>
  </si>
  <si>
    <t>19:12:26</t>
  </si>
  <si>
    <t xml:space="preserve">"19:12:50 Flow: Fixed -&gt; 300 umol/s"
</t>
  </si>
  <si>
    <t xml:space="preserve">"19:09:25 Lamp: ParIn -&gt;  150 uml"
</t>
  </si>
  <si>
    <t>19:09:01</t>
  </si>
  <si>
    <t xml:space="preserve">"19:09:25 Flow: Fixed -&gt; 300 umol/s"
</t>
  </si>
  <si>
    <t xml:space="preserve">"19:06:00 Lamp: ParIn -&gt;  100 uml"
</t>
  </si>
  <si>
    <t>19:05:36</t>
  </si>
  <si>
    <t xml:space="preserve">"19:05:59 Flow: Fixed -&gt; 300 umol/s"
</t>
  </si>
  <si>
    <t xml:space="preserve">"19:02:35 Lamp: ParIn -&gt;  50 uml"
</t>
  </si>
  <si>
    <t>19:02:12</t>
  </si>
  <si>
    <t xml:space="preserve">"19:02:35 Flow: Fixed -&gt; 300 umol/s"
</t>
  </si>
  <si>
    <t xml:space="preserve">"18:59:11 Lamp: ParIn -&gt;  25 uml"
</t>
  </si>
  <si>
    <t>18:58:48</t>
  </si>
  <si>
    <t xml:space="preserve">"18:59:11 Flow: Fixed -&gt; 300 umol/s"
</t>
  </si>
  <si>
    <t xml:space="preserve">"18:55:47 Lamp: ParIn -&gt;  0 uml"
</t>
  </si>
  <si>
    <t xml:space="preserve">"18:55:47 Flow: Fixed -&gt; 300 umol/s"
</t>
  </si>
  <si>
    <t xml:space="preserve">"18:55:47 Coolers: Off"
</t>
  </si>
  <si>
    <t xml:space="preserve">"18:55:47 CO2 Mixer: CO2R -&gt; 400 uml"
</t>
  </si>
  <si>
    <t xml:space="preserve">"18:55:47 Lamp: Off"
</t>
  </si>
  <si>
    <t xml:space="preserve">"18:52:31 Launched AutoProg /User/Configs/AutoProgs/LightCurve2"
</t>
  </si>
  <si>
    <t>Mon Jul 20 2020 18:52:31</t>
  </si>
  <si>
    <t xml:space="preserve">"12:43:05 Flow: Fixed -&gt; 300 umol/s"
</t>
  </si>
  <si>
    <t xml:space="preserve">"12:43:05 Coolers: Off"
</t>
  </si>
  <si>
    <t xml:space="preserve">"12:43:05 CO2 Mixer: CO2R -&gt; 400 uml"
</t>
  </si>
  <si>
    <t xml:space="preserve">"12:43:05 Lamp: ParIn -&gt;  2000 uml"
</t>
  </si>
  <si>
    <t>12:42:42</t>
  </si>
  <si>
    <t xml:space="preserve">"12:39:41 Lamp: ParIn -&gt;  2000 uml"
</t>
  </si>
  <si>
    <t>12:39:18</t>
  </si>
  <si>
    <t xml:space="preserve">"12:39:41 Flow: Fixed -&gt; 300 umol/s"
</t>
  </si>
  <si>
    <t xml:space="preserve">"12:36:17 Lamp: ParIn -&gt;  1600 uml"
</t>
  </si>
  <si>
    <t>12:35:54</t>
  </si>
  <si>
    <t xml:space="preserve">"12:36:16 Flow: Fixed -&gt; 300 umol/s"
</t>
  </si>
  <si>
    <t xml:space="preserve">"12:32:53 Lamp: ParIn -&gt;  1250 uml"
</t>
  </si>
  <si>
    <t>12:32:31</t>
  </si>
  <si>
    <t xml:space="preserve">"12:32:53 Flow: Fixed -&gt; 300 umol/s"
</t>
  </si>
  <si>
    <t xml:space="preserve">"12:29:30 Lamp: ParIn -&gt;  1000 uml"
</t>
  </si>
  <si>
    <t>12:29:08</t>
  </si>
  <si>
    <t xml:space="preserve">"12:29:30 Flow: Fixed -&gt; 300 umol/s"
</t>
  </si>
  <si>
    <t xml:space="preserve">"12:26:07 Lamp: ParIn -&gt;  750 uml"
</t>
  </si>
  <si>
    <t>12:25:44</t>
  </si>
  <si>
    <t xml:space="preserve">"12:26:07 Flow: Fixed -&gt; 300 umol/s"
</t>
  </si>
  <si>
    <t xml:space="preserve">"12:22:43 Lamp: ParIn -&gt;  500 uml"
</t>
  </si>
  <si>
    <t>12:22:20</t>
  </si>
  <si>
    <t xml:space="preserve">"12:22:42 Flow: Fixed -&gt; 300 umol/s"
</t>
  </si>
  <si>
    <t xml:space="preserve">"12:19:19 Lamp: ParIn -&gt;  300 uml"
</t>
  </si>
  <si>
    <t>12:18:57</t>
  </si>
  <si>
    <t xml:space="preserve">"12:19:19 Flow: Fixed -&gt; 300 umol/s"
</t>
  </si>
  <si>
    <t xml:space="preserve">"12:15:56 Lamp: ParIn -&gt;  150 uml"
</t>
  </si>
  <si>
    <t>12:15:34</t>
  </si>
  <si>
    <t xml:space="preserve">"12:15:56 Flow: Fixed -&gt; 300 umol/s"
</t>
  </si>
  <si>
    <t xml:space="preserve">"12:12:33 Lamp: ParIn -&gt;  100 uml"
</t>
  </si>
  <si>
    <t>12:12:10</t>
  </si>
  <si>
    <t xml:space="preserve">"12:12:33 Flow: Fixed -&gt; 300 umol/s"
</t>
  </si>
  <si>
    <t xml:space="preserve">"12:09:09 Lamp: ParIn -&gt;  50 uml"
</t>
  </si>
  <si>
    <t>12:08:47</t>
  </si>
  <si>
    <t xml:space="preserve">"12:09:09 Flow: Fixed -&gt; 300 umol/s"
</t>
  </si>
  <si>
    <t xml:space="preserve">"12:05:46 Lamp: ParIn -&gt;  25 uml"
</t>
  </si>
  <si>
    <t>12:05:24</t>
  </si>
  <si>
    <t xml:space="preserve">"12:05:46 Flow: Fixed -&gt; 300 umol/s"
</t>
  </si>
  <si>
    <t xml:space="preserve">"12:02:23 Lamp: ParIn -&gt;  0 uml"
</t>
  </si>
  <si>
    <t xml:space="preserve">"12:02:23 Flow: Fixed -&gt; 300 umol/s"
</t>
  </si>
  <si>
    <t xml:space="preserve">"12:02:23 Coolers: Off"
</t>
  </si>
  <si>
    <t xml:space="preserve">"12:02:23 CO2 Mixer: CO2R -&gt; 400 uml"
</t>
  </si>
  <si>
    <t xml:space="preserve">"12:02:23 Lamp: Off"
</t>
  </si>
  <si>
    <t xml:space="preserve">"11:59:28 Launched AutoProg /User/Configs/AutoProgs/LightCurve2"
</t>
  </si>
  <si>
    <t>Tue Jul 21 2020 11:59:27</t>
  </si>
  <si>
    <t xml:space="preserve">"13:29:53 Flow: Fixed -&gt; 300 umol/s"
</t>
  </si>
  <si>
    <t xml:space="preserve">"13:29:53 Coolers: Off"
</t>
  </si>
  <si>
    <t xml:space="preserve">"13:29:53 CO2 Mixer: CO2R -&gt; 400 uml"
</t>
  </si>
  <si>
    <t xml:space="preserve">"13:29:53 Lamp: ParIn -&gt;  2000 uml"
</t>
  </si>
  <si>
    <t>13:29:31</t>
  </si>
  <si>
    <t xml:space="preserve">"13:29:52 Flow: Fixed -&gt; 300 umol/s"
</t>
  </si>
  <si>
    <t xml:space="preserve">"13:26:30 Lamp: ParIn -&gt;  2000 uml"
</t>
  </si>
  <si>
    <t>13:26:08</t>
  </si>
  <si>
    <t xml:space="preserve">"13:26:30 Flow: Fixed -&gt; 300 umol/s"
</t>
  </si>
  <si>
    <t xml:space="preserve">"13:23:07 Lamp: ParIn -&gt;  1600 uml"
</t>
  </si>
  <si>
    <t>13:22:45</t>
  </si>
  <si>
    <t xml:space="preserve">"13:23:07 Flow: Fixed -&gt; 300 umol/s"
</t>
  </si>
  <si>
    <t xml:space="preserve">"13:19:44 Lamp: ParIn -&gt;  1250 uml"
</t>
  </si>
  <si>
    <t>13:19:22</t>
  </si>
  <si>
    <t xml:space="preserve">"13:19:44 Flow: Fixed -&gt; 300 umol/s"
</t>
  </si>
  <si>
    <t xml:space="preserve">"13:16:21 Lamp: ParIn -&gt;  1000 uml"
</t>
  </si>
  <si>
    <t>13:15:59</t>
  </si>
  <si>
    <t xml:space="preserve">"13:16:21 Flow: Fixed -&gt; 300 umol/s"
</t>
  </si>
  <si>
    <t xml:space="preserve">"13:12:58 Lamp: ParIn -&gt;  750 uml"
</t>
  </si>
  <si>
    <t>13:12:36</t>
  </si>
  <si>
    <t xml:space="preserve">"13:12:58 Flow: Fixed -&gt; 300 umol/s"
</t>
  </si>
  <si>
    <t xml:space="preserve">"13:09:35 Lamp: ParIn -&gt;  500 uml"
</t>
  </si>
  <si>
    <t>13:09:13</t>
  </si>
  <si>
    <t xml:space="preserve">"13:09:35 Flow: Fixed -&gt; 300 umol/s"
</t>
  </si>
  <si>
    <t xml:space="preserve">"13:06:12 Lamp: ParIn -&gt;  300 uml"
</t>
  </si>
  <si>
    <t>13:05:50</t>
  </si>
  <si>
    <t xml:space="preserve">"13:06:12 Flow: Fixed -&gt; 300 umol/s"
</t>
  </si>
  <si>
    <t xml:space="preserve">"13:02:49 Lamp: ParIn -&gt;  150 uml"
</t>
  </si>
  <si>
    <t>13:02:27</t>
  </si>
  <si>
    <t xml:space="preserve">"13:02:49 Flow: Fixed -&gt; 300 umol/s"
</t>
  </si>
  <si>
    <t xml:space="preserve">"12:59:26 Lamp: ParIn -&gt;  100 uml"
</t>
  </si>
  <si>
    <t>12:59:04</t>
  </si>
  <si>
    <t xml:space="preserve">"12:59:26 Flow: Fixed -&gt; 300 umol/s"
</t>
  </si>
  <si>
    <t xml:space="preserve">"12:56:03 Lamp: ParIn -&gt;  50 uml"
</t>
  </si>
  <si>
    <t>12:55:41</t>
  </si>
  <si>
    <t xml:space="preserve">"12:56:03 Flow: Fixed -&gt; 300 umol/s"
</t>
  </si>
  <si>
    <t xml:space="preserve">"12:52:40 Lamp: ParIn -&gt;  25 uml"
</t>
  </si>
  <si>
    <t>12:52:17</t>
  </si>
  <si>
    <t xml:space="preserve">"12:52:40 Flow: Fixed -&gt; 300 umol/s"
</t>
  </si>
  <si>
    <t xml:space="preserve">"12:49:16 Lamp: ParIn -&gt;  0 uml"
</t>
  </si>
  <si>
    <t xml:space="preserve">"12:49:16 Flow: Fixed -&gt; 300 umol/s"
</t>
  </si>
  <si>
    <t xml:space="preserve">"12:49:16 Coolers: Off"
</t>
  </si>
  <si>
    <t xml:space="preserve">"12:49:16 CO2 Mixer: CO2R -&gt; 400 uml"
</t>
  </si>
  <si>
    <t xml:space="preserve">"12:49:16 Lamp: Off"
</t>
  </si>
  <si>
    <t xml:space="preserve">"12:45:59 Launched AutoProg /User/Configs/AutoProgs/LightCurve2"
</t>
  </si>
  <si>
    <t>Tue Jul 21 2020 12:45:59</t>
  </si>
  <si>
    <t xml:space="preserve">"14:16:57 Flow: Fixed -&gt; 300 umol/s"
</t>
  </si>
  <si>
    <t xml:space="preserve">"14:16:57 Coolers: Off"
</t>
  </si>
  <si>
    <t xml:space="preserve">"14:16:57 CO2 Mixer: CO2R -&gt; 400 uml"
</t>
  </si>
  <si>
    <t xml:space="preserve">"14:16:57 Lamp: ParIn -&gt;  2000 uml"
</t>
  </si>
  <si>
    <t>14:16:35</t>
  </si>
  <si>
    <t xml:space="preserve">"14:13:34 Lamp: ParIn -&gt;  2000 uml"
</t>
  </si>
  <si>
    <t>14:13:12</t>
  </si>
  <si>
    <t xml:space="preserve">"14:13:34 Flow: Fixed -&gt; 300 umol/s"
</t>
  </si>
  <si>
    <t xml:space="preserve">"14:10:11 Lamp: ParIn -&gt;  1600 uml"
</t>
  </si>
  <si>
    <t>14:09:49</t>
  </si>
  <si>
    <t xml:space="preserve">"14:10:11 Flow: Fixed -&gt; 300 umol/s"
</t>
  </si>
  <si>
    <t xml:space="preserve">"14:06:48 Lamp: ParIn -&gt;  1250 uml"
</t>
  </si>
  <si>
    <t>14:06:26</t>
  </si>
  <si>
    <t xml:space="preserve">"14:06:48 Flow: Fixed -&gt; 300 umol/s"
</t>
  </si>
  <si>
    <t xml:space="preserve">"14:03:25 Lamp: ParIn -&gt;  1000 uml"
</t>
  </si>
  <si>
    <t>14:03:03</t>
  </si>
  <si>
    <t xml:space="preserve">"14:03:25 Flow: Fixed -&gt; 300 umol/s"
</t>
  </si>
  <si>
    <t xml:space="preserve">"14:00:02 Lamp: ParIn -&gt;  750 uml"
</t>
  </si>
  <si>
    <t>13:59:40</t>
  </si>
  <si>
    <t xml:space="preserve">"14:00:02 Flow: Fixed -&gt; 300 umol/s"
</t>
  </si>
  <si>
    <t xml:space="preserve">"13:56:39 Lamp: ParIn -&gt;  500 uml"
</t>
  </si>
  <si>
    <t>13:56:16</t>
  </si>
  <si>
    <t xml:space="preserve">"13:56:39 Flow: Fixed -&gt; 300 umol/s"
</t>
  </si>
  <si>
    <t xml:space="preserve">"13:53:15 Lamp: ParIn -&gt;  300 uml"
</t>
  </si>
  <si>
    <t>13:52:52</t>
  </si>
  <si>
    <t xml:space="preserve">"13:53:14 Flow: Fixed -&gt; 300 umol/s"
</t>
  </si>
  <si>
    <t xml:space="preserve">"13:49:51 Lamp: ParIn -&gt;  150 uml"
</t>
  </si>
  <si>
    <t>13:49:29</t>
  </si>
  <si>
    <t xml:space="preserve">"13:49:51 Flow: Fixed -&gt; 300 umol/s"
</t>
  </si>
  <si>
    <t xml:space="preserve">"13:46:28 Lamp: ParIn -&gt;  100 uml"
</t>
  </si>
  <si>
    <t>13:46:06</t>
  </si>
  <si>
    <t xml:space="preserve">"13:46:28 Flow: Fixed -&gt; 300 umol/s"
</t>
  </si>
  <si>
    <t xml:space="preserve">"13:43:05 Lamp: ParIn -&gt;  50 uml"
</t>
  </si>
  <si>
    <t>13:42:42</t>
  </si>
  <si>
    <t xml:space="preserve">"13:43:05 Flow: Fixed -&gt; 300 umol/s"
</t>
  </si>
  <si>
    <t xml:space="preserve">"13:39:41 Lamp: ParIn -&gt;  25 uml"
</t>
  </si>
  <si>
    <t>13:39:18</t>
  </si>
  <si>
    <t xml:space="preserve">"13:39:40 Flow: Fixed -&gt; 300 umol/s"
</t>
  </si>
  <si>
    <t xml:space="preserve">"13:36:17 Lamp: ParIn -&gt;  0 uml"
</t>
  </si>
  <si>
    <t xml:space="preserve">"13:36:17 Flow: Fixed -&gt; 300 umol/s"
</t>
  </si>
  <si>
    <t xml:space="preserve">"13:36:17 Coolers: Off"
</t>
  </si>
  <si>
    <t xml:space="preserve">"13:36:17 CO2 Mixer: CO2R -&gt; 400 uml"
</t>
  </si>
  <si>
    <t xml:space="preserve">"13:36:17 Lamp: Off"
</t>
  </si>
  <si>
    <t xml:space="preserve">"13:32:14 Launched AutoProg /User/Configs/AutoProgs/LightCurve2"
</t>
  </si>
  <si>
    <t>Tue Jul 21 2020 13:32:14</t>
  </si>
  <si>
    <t xml:space="preserve">"15:03:29 Flow: Fixed -&gt; 300 umol/s"
</t>
  </si>
  <si>
    <t xml:space="preserve">"15:03:29 Coolers: Off"
</t>
  </si>
  <si>
    <t xml:space="preserve">"15:03:29 CO2 Mixer: CO2R -&gt; 400 uml"
</t>
  </si>
  <si>
    <t xml:space="preserve">"15:03:29 Lamp: ParIn -&gt;  2000 uml"
</t>
  </si>
  <si>
    <t>15:03:05</t>
  </si>
  <si>
    <t xml:space="preserve">"15:00:04 Lamp: ParIn -&gt;  2000 uml"
</t>
  </si>
  <si>
    <t>14:59:40</t>
  </si>
  <si>
    <t xml:space="preserve">"15:00:04 Flow: Fixed -&gt; 300 umol/s"
</t>
  </si>
  <si>
    <t xml:space="preserve">"14:56:39 Lamp: ParIn -&gt;  1600 uml"
</t>
  </si>
  <si>
    <t>14:56:15</t>
  </si>
  <si>
    <t xml:space="preserve">"14:56:38 Flow: Fixed -&gt; 300 umol/s"
</t>
  </si>
  <si>
    <t xml:space="preserve">"14:53:14 Lamp: ParIn -&gt;  1250 uml"
</t>
  </si>
  <si>
    <t>14:52:51</t>
  </si>
  <si>
    <t xml:space="preserve">"14:53:14 Flow: Fixed -&gt; 300 umol/s"
</t>
  </si>
  <si>
    <t xml:space="preserve">"14:49:50 Lamp: ParIn -&gt;  1000 uml"
</t>
  </si>
  <si>
    <t>14:49:27</t>
  </si>
  <si>
    <t xml:space="preserve">"14:49:50 Flow: Fixed -&gt; 300 umol/s"
</t>
  </si>
  <si>
    <t xml:space="preserve">"14:46:26 Lamp: ParIn -&gt;  750 uml"
</t>
  </si>
  <si>
    <t>14:46:03</t>
  </si>
  <si>
    <t xml:space="preserve">"14:46:26 Flow: Fixed -&gt; 300 umol/s"
</t>
  </si>
  <si>
    <t xml:space="preserve">"14:43:02 Lamp: ParIn -&gt;  500 uml"
</t>
  </si>
  <si>
    <t>14:42:39</t>
  </si>
  <si>
    <t xml:space="preserve">"14:43:02 Flow: Fixed -&gt; 300 umol/s"
</t>
  </si>
  <si>
    <t xml:space="preserve">"14:39:38 Lamp: ParIn -&gt;  300 uml"
</t>
  </si>
  <si>
    <t>14:39:15</t>
  </si>
  <si>
    <t xml:space="preserve">"14:39:38 Flow: Fixed -&gt; 300 umol/s"
</t>
  </si>
  <si>
    <t xml:space="preserve">"14:36:14 Lamp: ParIn -&gt;  150 uml"
</t>
  </si>
  <si>
    <t>14:35:51</t>
  </si>
  <si>
    <t xml:space="preserve">"14:36:14 Flow: Fixed -&gt; 300 umol/s"
</t>
  </si>
  <si>
    <t xml:space="preserve">"14:32:50 Lamp: ParIn -&gt;  100 uml"
</t>
  </si>
  <si>
    <t>14:32:27</t>
  </si>
  <si>
    <t xml:space="preserve">"14:32:50 Flow: Fixed -&gt; 300 umol/s"
</t>
  </si>
  <si>
    <t xml:space="preserve">"14:29:26 Lamp: ParIn -&gt;  50 uml"
</t>
  </si>
  <si>
    <t>14:29:03</t>
  </si>
  <si>
    <t xml:space="preserve">"14:29:25 Flow: Fixed -&gt; 300 umol/s"
</t>
  </si>
  <si>
    <t xml:space="preserve">"14:26:02 Lamp: ParIn -&gt;  25 uml"
</t>
  </si>
  <si>
    <t>14:25:38</t>
  </si>
  <si>
    <t xml:space="preserve">"14:26:01 Flow: Fixed -&gt; 300 umol/s"
</t>
  </si>
  <si>
    <t xml:space="preserve">"14:22:37 Lamp: ParIn -&gt;  0 uml"
</t>
  </si>
  <si>
    <t xml:space="preserve">"14:22:37 Flow: Fixed -&gt; 300 umol/s"
</t>
  </si>
  <si>
    <t xml:space="preserve">"14:22:37 Coolers: Off"
</t>
  </si>
  <si>
    <t xml:space="preserve">"14:22:37 CO2 Mixer: CO2R -&gt; 400 uml"
</t>
  </si>
  <si>
    <t xml:space="preserve">"14:22:37 Lamp: Off"
</t>
  </si>
  <si>
    <t xml:space="preserve">"14:19:29 Launched AutoProg /User/Configs/AutoProgs/LightCurve2"
</t>
  </si>
  <si>
    <t>Tue Jul 21 2020 14:19:28</t>
  </si>
  <si>
    <t xml:space="preserve">"15:49:11 Flow: Fixed -&gt; 300 umol/s"
</t>
  </si>
  <si>
    <t xml:space="preserve">"15:49:11 Coolers: Off"
</t>
  </si>
  <si>
    <t xml:space="preserve">"15:49:11 CO2 Mixer: CO2R -&gt; 400 uml"
</t>
  </si>
  <si>
    <t xml:space="preserve">"15:49:11 Lamp: ParIn -&gt;  2000 uml"
</t>
  </si>
  <si>
    <t xml:space="preserve">"15:45:45 Lamp: ParIn -&gt;  2000 uml"
</t>
  </si>
  <si>
    <t>15:45:21</t>
  </si>
  <si>
    <t xml:space="preserve">"15:42:20 Lamp: ParIn -&gt;  1600 uml"
</t>
  </si>
  <si>
    <t>15:41:56</t>
  </si>
  <si>
    <t xml:space="preserve">"15:42:20 Flow: Fixed -&gt; 300 umol/s"
</t>
  </si>
  <si>
    <t xml:space="preserve">"15:38:55 Lamp: ParIn -&gt;  1250 uml"
</t>
  </si>
  <si>
    <t>15:38:31</t>
  </si>
  <si>
    <t xml:space="preserve">"15:35:30 Lamp: ParIn -&gt;  1000 uml"
</t>
  </si>
  <si>
    <t>15:35:06</t>
  </si>
  <si>
    <t xml:space="preserve">"15:35:29 Flow: Fixed -&gt; 300 umol/s"
</t>
  </si>
  <si>
    <t xml:space="preserve">"15:32:05 Lamp: ParIn -&gt;  750 uml"
</t>
  </si>
  <si>
    <t>15:31:42</t>
  </si>
  <si>
    <t xml:space="preserve">"15:32:05 Flow: Fixed -&gt; 300 umol/s"
</t>
  </si>
  <si>
    <t xml:space="preserve">"15:28:41 Lamp: ParIn -&gt;  500 uml"
</t>
  </si>
  <si>
    <t>15:28:17</t>
  </si>
  <si>
    <t xml:space="preserve">"15:28:41 Flow: Fixed -&gt; 300 umol/s"
</t>
  </si>
  <si>
    <t xml:space="preserve">"15:25:16 Lamp: ParIn -&gt;  300 uml"
</t>
  </si>
  <si>
    <t>15:24:53</t>
  </si>
  <si>
    <t xml:space="preserve">"15:25:16 Flow: Fixed -&gt; 300 umol/s"
</t>
  </si>
  <si>
    <t xml:space="preserve">"15:21:52 Lamp: ParIn -&gt;  150 uml"
</t>
  </si>
  <si>
    <t>15:21:29</t>
  </si>
  <si>
    <t xml:space="preserve">"15:21:52 Flow: Fixed -&gt; 300 umol/s"
</t>
  </si>
  <si>
    <t xml:space="preserve">"15:18:28 Lamp: ParIn -&gt;  100 uml"
</t>
  </si>
  <si>
    <t>15:18:05</t>
  </si>
  <si>
    <t xml:space="preserve">"15:18:28 Flow: Fixed -&gt; 300 umol/s"
</t>
  </si>
  <si>
    <t xml:space="preserve">"15:15:04 Lamp: ParIn -&gt;  50 uml"
</t>
  </si>
  <si>
    <t>15:14:41</t>
  </si>
  <si>
    <t xml:space="preserve">"15:15:04 Flow: Fixed -&gt; 300 umol/s"
</t>
  </si>
  <si>
    <t xml:space="preserve">"15:11:40 Lamp: ParIn -&gt;  25 uml"
</t>
  </si>
  <si>
    <t>15:11:16</t>
  </si>
  <si>
    <t xml:space="preserve">"15:11:39 Flow: Fixed -&gt; 300 umol/s"
</t>
  </si>
  <si>
    <t xml:space="preserve">"15:08:15 Lamp: ParIn -&gt;  0 uml"
</t>
  </si>
  <si>
    <t xml:space="preserve">"15:08:15 Flow: Fixed -&gt; 300 umol/s"
</t>
  </si>
  <si>
    <t xml:space="preserve">"15:08:15 Coolers: Off"
</t>
  </si>
  <si>
    <t xml:space="preserve">"15:08:15 CO2 Mixer: CO2R -&gt; 400 uml"
</t>
  </si>
  <si>
    <t xml:space="preserve">"15:08:15 Lamp: Off"
</t>
  </si>
  <si>
    <t xml:space="preserve">"15:05:31 Launched AutoProg /User/Configs/AutoProgs/LightCurve2"
</t>
  </si>
  <si>
    <t>Tue Jul 21 2020 15:05:31</t>
  </si>
  <si>
    <t xml:space="preserve">"13:53:11 Flow: Fixed -&gt; 300 umol/s"
</t>
  </si>
  <si>
    <t xml:space="preserve">"13:53:11 Coolers: Off"
</t>
  </si>
  <si>
    <t xml:space="preserve">"13:53:11 CO2 Mixer: CO2R -&gt; 400 uml"
</t>
  </si>
  <si>
    <t xml:space="preserve">"13:53:11 Lamp: ParIn -&gt;  2000 uml"
</t>
  </si>
  <si>
    <t>13:52:42</t>
  </si>
  <si>
    <t xml:space="preserve">"13:49:41 Lamp: ParIn -&gt;  2000 uml"
</t>
  </si>
  <si>
    <t>13:49:13</t>
  </si>
  <si>
    <t xml:space="preserve">"13:49:41 Flow: Fixed -&gt; 300 umol/s"
</t>
  </si>
  <si>
    <t xml:space="preserve">"13:46:12 Lamp: ParIn -&gt;  1600 uml"
</t>
  </si>
  <si>
    <t>13:45:45</t>
  </si>
  <si>
    <t xml:space="preserve">"13:46:12 Flow: Fixed -&gt; 300 umol/s"
</t>
  </si>
  <si>
    <t xml:space="preserve">"13:42:44 Lamp: ParIn -&gt;  1250 uml"
</t>
  </si>
  <si>
    <t>13:42:17</t>
  </si>
  <si>
    <t xml:space="preserve">"13:42:44 Flow: Fixed -&gt; 300 umol/s"
</t>
  </si>
  <si>
    <t xml:space="preserve">"13:39:16 Lamp: ParIn -&gt;  1000 uml"
</t>
  </si>
  <si>
    <t>13:38:49</t>
  </si>
  <si>
    <t xml:space="preserve">"13:39:15 Flow: Fixed -&gt; 300 umol/s"
</t>
  </si>
  <si>
    <t xml:space="preserve">"13:35:48 Lamp: ParIn -&gt;  750 uml"
</t>
  </si>
  <si>
    <t>13:35:22</t>
  </si>
  <si>
    <t xml:space="preserve">"13:35:48 Flow: Fixed -&gt; 300 umol/s"
</t>
  </si>
  <si>
    <t xml:space="preserve">"13:32:21 Lamp: ParIn -&gt;  500 uml"
</t>
  </si>
  <si>
    <t>13:31:55</t>
  </si>
  <si>
    <t xml:space="preserve">"13:32:21 Flow: Fixed -&gt; 300 umol/s"
</t>
  </si>
  <si>
    <t xml:space="preserve">"13:28:54 Lamp: ParIn -&gt;  300 uml"
</t>
  </si>
  <si>
    <t>13:28:28</t>
  </si>
  <si>
    <t xml:space="preserve">"13:28:54 Flow: Fixed -&gt; 300 umol/s"
</t>
  </si>
  <si>
    <t xml:space="preserve">"13:25:27 Lamp: ParIn -&gt;  150 uml"
</t>
  </si>
  <si>
    <t>13:25:01</t>
  </si>
  <si>
    <t xml:space="preserve">"13:25:27 Flow: Fixed -&gt; 300 umol/s"
</t>
  </si>
  <si>
    <t xml:space="preserve">"13:22:00 Lamp: ParIn -&gt;  100 uml"
</t>
  </si>
  <si>
    <t>13:21:34</t>
  </si>
  <si>
    <t xml:space="preserve">"13:22:00 Flow: Fixed -&gt; 300 umol/s"
</t>
  </si>
  <si>
    <t xml:space="preserve">"13:18:33 Lamp: ParIn -&gt;  50 uml"
</t>
  </si>
  <si>
    <t>13:18:07</t>
  </si>
  <si>
    <t xml:space="preserve">"13:18:33 Flow: Fixed -&gt; 300 umol/s"
</t>
  </si>
  <si>
    <t xml:space="preserve">"13:15:06 Lamp: ParIn -&gt;  25 uml"
</t>
  </si>
  <si>
    <t>13:14:40</t>
  </si>
  <si>
    <t xml:space="preserve">"13:15:06 Flow: Fixed -&gt; 300 umol/s"
</t>
  </si>
  <si>
    <t xml:space="preserve">"13:11:39 Lamp: ParIn -&gt;  0 uml"
</t>
  </si>
  <si>
    <t xml:space="preserve">"13:11:38 Flow: Fixed -&gt; 300 umol/s"
</t>
  </si>
  <si>
    <t xml:space="preserve">"13:11:38 Coolers: Off"
</t>
  </si>
  <si>
    <t xml:space="preserve">"13:11:38 CO2 Mixer: CO2R -&gt; 400 uml"
</t>
  </si>
  <si>
    <t xml:space="preserve">"13:11:38 Lamp: Off"
</t>
  </si>
  <si>
    <t xml:space="preserve">"13:08:10 Launched AutoProg /User/Configs/AutoProgs/LightCurve2"
</t>
  </si>
  <si>
    <t>Sun Jul 19 2020 13:08:10</t>
  </si>
  <si>
    <t xml:space="preserve">"14:40:14 Flow: Fixed -&gt; 300 umol/s"
</t>
  </si>
  <si>
    <t xml:space="preserve">"14:40:14 Coolers: Off"
</t>
  </si>
  <si>
    <t xml:space="preserve">"14:40:14 CO2 Mixer: CO2R -&gt; 400 uml"
</t>
  </si>
  <si>
    <t xml:space="preserve">"14:40:14 Lamp: ParIn -&gt;  2000 uml"
</t>
  </si>
  <si>
    <t>14:39:46</t>
  </si>
  <si>
    <t xml:space="preserve">"14:36:45 Lamp: ParIn -&gt;  2000 uml"
</t>
  </si>
  <si>
    <t>14:36:17</t>
  </si>
  <si>
    <t xml:space="preserve">"14:36:45 Flow: Fixed -&gt; 300 umol/s"
</t>
  </si>
  <si>
    <t xml:space="preserve">"14:33:15 Lamp: ParIn -&gt;  1600 uml"
</t>
  </si>
  <si>
    <t>14:32:49</t>
  </si>
  <si>
    <t xml:space="preserve">"14:33:15 Flow: Fixed -&gt; 300 umol/s"
</t>
  </si>
  <si>
    <t xml:space="preserve">"14:29:48 Lamp: ParIn -&gt;  1250 uml"
</t>
  </si>
  <si>
    <t>14:29:22</t>
  </si>
  <si>
    <t xml:space="preserve">"14:29:48 Flow: Fixed -&gt; 300 umol/s"
</t>
  </si>
  <si>
    <t xml:space="preserve">"14:26:21 Lamp: ParIn -&gt;  1000 uml"
</t>
  </si>
  <si>
    <t>14:25:55</t>
  </si>
  <si>
    <t xml:space="preserve">"14:26:21 Flow: Fixed -&gt; 300 umol/s"
</t>
  </si>
  <si>
    <t xml:space="preserve">"14:22:54 Lamp: ParIn -&gt;  750 uml"
</t>
  </si>
  <si>
    <t>14:22:28</t>
  </si>
  <si>
    <t xml:space="preserve">"14:22:54 Flow: Fixed -&gt; 300 umol/s"
</t>
  </si>
  <si>
    <t xml:space="preserve">"14:19:27 Lamp: ParIn -&gt;  500 uml"
</t>
  </si>
  <si>
    <t>14:19:01</t>
  </si>
  <si>
    <t xml:space="preserve">"14:19:26 Flow: Fixed -&gt; 300 umol/s"
</t>
  </si>
  <si>
    <t xml:space="preserve">"14:16:00 Lamp: ParIn -&gt;  300 uml"
</t>
  </si>
  <si>
    <t>14:15:35</t>
  </si>
  <si>
    <t xml:space="preserve">"14:16:00 Flow: Fixed -&gt; 300 umol/s"
</t>
  </si>
  <si>
    <t xml:space="preserve">"14:12:34 Lamp: ParIn -&gt;  150 uml"
</t>
  </si>
  <si>
    <t>14:12:09</t>
  </si>
  <si>
    <t xml:space="preserve">"14:12:34 Flow: Fixed -&gt; 300 umol/s"
</t>
  </si>
  <si>
    <t xml:space="preserve">"14:09:08 Lamp: ParIn -&gt;  100 uml"
</t>
  </si>
  <si>
    <t>14:08:43</t>
  </si>
  <si>
    <t xml:space="preserve">"14:09:08 Flow: Fixed -&gt; 300 umol/s"
</t>
  </si>
  <si>
    <t xml:space="preserve">"14:05:42 Lamp: ParIn -&gt;  50 uml"
</t>
  </si>
  <si>
    <t>14:05:17</t>
  </si>
  <si>
    <t xml:space="preserve">"14:05:42 Flow: Fixed -&gt; 300 umol/s"
</t>
  </si>
  <si>
    <t xml:space="preserve">"14:02:16 Lamp: ParIn -&gt;  25 uml"
</t>
  </si>
  <si>
    <t>14:01:50</t>
  </si>
  <si>
    <t xml:space="preserve">"14:02:16 Flow: Fixed -&gt; 300 umol/s"
</t>
  </si>
  <si>
    <t xml:space="preserve">"13:58:49 Lamp: ParIn -&gt;  0 uml"
</t>
  </si>
  <si>
    <t xml:space="preserve">"13:58:49 Flow: Fixed -&gt; 300 umol/s"
</t>
  </si>
  <si>
    <t xml:space="preserve">"13:58:49 Coolers: Off"
</t>
  </si>
  <si>
    <t xml:space="preserve">"13:58:49 CO2 Mixer: CO2R -&gt; 400 uml"
</t>
  </si>
  <si>
    <t xml:space="preserve">"13:58:49 Lamp: Off"
</t>
  </si>
  <si>
    <t xml:space="preserve">"13:55:34 Launched AutoProg /User/Configs/AutoProgs/LightCurve2"
</t>
  </si>
  <si>
    <t>Sun Jul 19 2020 13:55:34</t>
  </si>
  <si>
    <t xml:space="preserve">"10:45:25 Flow: Fixed -&gt; 300 umol/s"
</t>
  </si>
  <si>
    <t xml:space="preserve">"10:45:25 Coolers: Off"
</t>
  </si>
  <si>
    <t xml:space="preserve">"10:45:25 CO2 Mixer: CO2R -&gt; 400 uml"
</t>
  </si>
  <si>
    <t xml:space="preserve">"10:45:24 Lamp: ParIn -&gt;  2000 uml"
</t>
  </si>
  <si>
    <t>10:45:03</t>
  </si>
  <si>
    <t xml:space="preserve">"10:45:24 Flow: Fixed -&gt; 300 umol/s"
</t>
  </si>
  <si>
    <t xml:space="preserve">"10:42:02 Lamp: ParIn -&gt;  2000 uml"
</t>
  </si>
  <si>
    <t>10:41:40</t>
  </si>
  <si>
    <t xml:space="preserve">"10:42:02 Flow: Fixed -&gt; 300 umol/s"
</t>
  </si>
  <si>
    <t xml:space="preserve">"10:38:39 Lamp: ParIn -&gt;  1600 uml"
</t>
  </si>
  <si>
    <t>10:38:17</t>
  </si>
  <si>
    <t xml:space="preserve">"10:38:39 Flow: Fixed -&gt; 300 umol/s"
</t>
  </si>
  <si>
    <t xml:space="preserve">"10:35:16 Lamp: ParIn -&gt;  1250 uml"
</t>
  </si>
  <si>
    <t>10:34:54</t>
  </si>
  <si>
    <t xml:space="preserve">"10:35:16 Flow: Fixed -&gt; 300 umol/s"
</t>
  </si>
  <si>
    <t xml:space="preserve">"10:31:53 Lamp: ParIn -&gt;  1000 uml"
</t>
  </si>
  <si>
    <t>10:31:30</t>
  </si>
  <si>
    <t xml:space="preserve">"10:31:53 Flow: Fixed -&gt; 300 umol/s"
</t>
  </si>
  <si>
    <t xml:space="preserve">"10:28:29 Lamp: ParIn -&gt;  750 uml"
</t>
  </si>
  <si>
    <t>10:28:06</t>
  </si>
  <si>
    <t xml:space="preserve">"10:28:28 Flow: Fixed -&gt; 300 umol/s"
</t>
  </si>
  <si>
    <t xml:space="preserve">"10:25:05 Lamp: ParIn -&gt;  500 uml"
</t>
  </si>
  <si>
    <t>10:24:42</t>
  </si>
  <si>
    <t xml:space="preserve">"10:25:05 Flow: Fixed -&gt; 300 umol/s"
</t>
  </si>
  <si>
    <t xml:space="preserve">"10:21:41 Lamp: ParIn -&gt;  300 uml"
</t>
  </si>
  <si>
    <t>10:21:18</t>
  </si>
  <si>
    <t xml:space="preserve">"10:21:41 Flow: Fixed -&gt; 300 umol/s"
</t>
  </si>
  <si>
    <t xml:space="preserve">"10:18:17 Lamp: ParIn -&gt;  150 uml"
</t>
  </si>
  <si>
    <t>10:17:53</t>
  </si>
  <si>
    <t xml:space="preserve">"10:18:17 Flow: Fixed -&gt; 300 umol/s"
</t>
  </si>
  <si>
    <t xml:space="preserve">"10:14:52 Lamp: ParIn -&gt;  100 uml"
</t>
  </si>
  <si>
    <t>10:14:28</t>
  </si>
  <si>
    <t xml:space="preserve">"10:14:52 Flow: Fixed -&gt; 300 umol/s"
</t>
  </si>
  <si>
    <t xml:space="preserve">"10:11:27 Lamp: ParIn -&gt;  50 uml"
</t>
  </si>
  <si>
    <t>10:11:03</t>
  </si>
  <si>
    <t xml:space="preserve">"10:11:27 Flow: Fixed -&gt; 300 umol/s"
</t>
  </si>
  <si>
    <t xml:space="preserve">"10:08:02 Lamp: ParIn -&gt;  25 uml"
</t>
  </si>
  <si>
    <t>10:07:37</t>
  </si>
  <si>
    <t xml:space="preserve">"10:08:02 Flow: Fixed -&gt; 300 umol/s"
</t>
  </si>
  <si>
    <t xml:space="preserve">"10:04:36 Lamp: ParIn -&gt;  0 uml"
</t>
  </si>
  <si>
    <t xml:space="preserve">"10:04:36 Flow: Fixed -&gt; 300 umol/s"
</t>
  </si>
  <si>
    <t xml:space="preserve">"10:04:36 Coolers: Off"
</t>
  </si>
  <si>
    <t xml:space="preserve">"10:04:36 CO2 Mixer: CO2R -&gt; 400 uml"
</t>
  </si>
  <si>
    <t xml:space="preserve">"10:04:36 Lamp: Off"
</t>
  </si>
  <si>
    <t xml:space="preserve">"10:02:42 Launched AutoProg /User/Configs/AutoProgs/LightCurve2"
</t>
  </si>
  <si>
    <t>Sun Jul 19 2020 10:02:42</t>
  </si>
  <si>
    <t xml:space="preserve">"11:32:19 Flow: Fixed -&gt; 300 umol/s"
</t>
  </si>
  <si>
    <t xml:space="preserve">"11:32:19 Coolers: Off"
</t>
  </si>
  <si>
    <t xml:space="preserve">"11:32:19 CO2 Mixer: CO2R -&gt; 400 uml"
</t>
  </si>
  <si>
    <t xml:space="preserve">"11:32:19 Lamp: ParIn -&gt;  2000 uml"
</t>
  </si>
  <si>
    <t>11:31:54</t>
  </si>
  <si>
    <t xml:space="preserve">"11:28:53 Lamp: ParIn -&gt;  2000 uml"
</t>
  </si>
  <si>
    <t>11:28:28</t>
  </si>
  <si>
    <t xml:space="preserve">"11:28:53 Flow: Fixed -&gt; 300 umol/s"
</t>
  </si>
  <si>
    <t xml:space="preserve">"11:25:27 Lamp: ParIn -&gt;  1600 uml"
</t>
  </si>
  <si>
    <t>11:25:02</t>
  </si>
  <si>
    <t xml:space="preserve">"11:25:27 Flow: Fixed -&gt; 300 umol/s"
</t>
  </si>
  <si>
    <t xml:space="preserve">"11:22:01 Lamp: ParIn -&gt;  1250 uml"
</t>
  </si>
  <si>
    <t>11:21:36</t>
  </si>
  <si>
    <t xml:space="preserve">"11:22:01 Flow: Fixed -&gt; 300 umol/s"
</t>
  </si>
  <si>
    <t xml:space="preserve">"11:18:35 Lamp: ParIn -&gt;  1000 uml"
</t>
  </si>
  <si>
    <t>11:18:10</t>
  </si>
  <si>
    <t xml:space="preserve">"11:18:35 Flow: Fixed -&gt; 300 umol/s"
</t>
  </si>
  <si>
    <t xml:space="preserve">"11:15:09 Lamp: ParIn -&gt;  750 uml"
</t>
  </si>
  <si>
    <t>11:14:45</t>
  </si>
  <si>
    <t xml:space="preserve">"11:15:09 Flow: Fixed -&gt; 300 umol/s"
</t>
  </si>
  <si>
    <t xml:space="preserve">"11:11:44 Lamp: ParIn -&gt;  500 uml"
</t>
  </si>
  <si>
    <t>11:11:19</t>
  </si>
  <si>
    <t xml:space="preserve">"11:11:44 Flow: Fixed -&gt; 300 umol/s"
</t>
  </si>
  <si>
    <t xml:space="preserve">"11:08:18 Lamp: ParIn -&gt;  300 uml"
</t>
  </si>
  <si>
    <t>11:07:53</t>
  </si>
  <si>
    <t xml:space="preserve">"11:08:18 Flow: Fixed -&gt; 300 umol/s"
</t>
  </si>
  <si>
    <t xml:space="preserve">"11:04:52 Lamp: ParIn -&gt;  150 uml"
</t>
  </si>
  <si>
    <t>11:04:28</t>
  </si>
  <si>
    <t xml:space="preserve">"11:04:52 Flow: Fixed -&gt; 300 umol/s"
</t>
  </si>
  <si>
    <t xml:space="preserve">"11:01:27 Lamp: ParIn -&gt;  100 uml"
</t>
  </si>
  <si>
    <t>11:01:02</t>
  </si>
  <si>
    <t xml:space="preserve">"11:01:27 Flow: Fixed -&gt; 300 umol/s"
</t>
  </si>
  <si>
    <t xml:space="preserve">"10:58:01 Lamp: ParIn -&gt;  50 uml"
</t>
  </si>
  <si>
    <t>10:57:37</t>
  </si>
  <si>
    <t xml:space="preserve">"10:58:01 Flow: Fixed -&gt; 300 umol/s"
</t>
  </si>
  <si>
    <t xml:space="preserve">"10:54:36 Lamp: ParIn -&gt;  25 uml"
</t>
  </si>
  <si>
    <t>10:54:12</t>
  </si>
  <si>
    <t xml:space="preserve">"10:54:36 Flow: Fixed -&gt; 300 umol/s"
</t>
  </si>
  <si>
    <t xml:space="preserve">"10:51:11 Lamp: ParIn -&gt;  0 uml"
</t>
  </si>
  <si>
    <t xml:space="preserve">"10:51:11 Flow: Fixed -&gt; 300 umol/s"
</t>
  </si>
  <si>
    <t xml:space="preserve">"10:51:11 Coolers: Off"
</t>
  </si>
  <si>
    <t xml:space="preserve">"10:51:11 CO2 Mixer: CO2R -&gt; 400 uml"
</t>
  </si>
  <si>
    <t xml:space="preserve">"10:51:11 Lamp: Off"
</t>
  </si>
  <si>
    <t xml:space="preserve">"10:48:20 Launched AutoProg /User/Configs/AutoProgs/LightCurve2"
</t>
  </si>
  <si>
    <t>Sun Jul 19 2020 10:48:20</t>
  </si>
  <si>
    <t xml:space="preserve">"12:19:27 Flow: Fixed -&gt; 300 umol/s"
</t>
  </si>
  <si>
    <t xml:space="preserve">"12:19:27 Coolers: Off"
</t>
  </si>
  <si>
    <t xml:space="preserve">"12:19:27 CO2 Mixer: CO2R -&gt; 400 uml"
</t>
  </si>
  <si>
    <t xml:space="preserve">"12:19:26 Lamp: ParIn -&gt;  2000 uml"
</t>
  </si>
  <si>
    <t>12:19:01</t>
  </si>
  <si>
    <t xml:space="preserve">"12:19:26 Flow: Fixed -&gt; 300 umol/s"
</t>
  </si>
  <si>
    <t xml:space="preserve">"12:16:00 Lamp: ParIn -&gt;  2000 uml"
</t>
  </si>
  <si>
    <t xml:space="preserve">"12:16:00 Flow: Fixed -&gt; 300 umol/s"
</t>
  </si>
  <si>
    <t xml:space="preserve">"12:12:33 Lamp: ParIn -&gt;  1600 uml"
</t>
  </si>
  <si>
    <t>12:12:08</t>
  </si>
  <si>
    <t xml:space="preserve">"12:09:07 Lamp: ParIn -&gt;  1250 uml"
</t>
  </si>
  <si>
    <t>12:08:42</t>
  </si>
  <si>
    <t xml:space="preserve">"12:09:07 Flow: Fixed -&gt; 300 umol/s"
</t>
  </si>
  <si>
    <t xml:space="preserve">"12:05:41 Lamp: ParIn -&gt;  1000 uml"
</t>
  </si>
  <si>
    <t>12:05:16</t>
  </si>
  <si>
    <t xml:space="preserve">"12:05:41 Flow: Fixed -&gt; 300 umol/s"
</t>
  </si>
  <si>
    <t xml:space="preserve">"12:02:15 Lamp: ParIn -&gt;  750 uml"
</t>
  </si>
  <si>
    <t>12:01:50</t>
  </si>
  <si>
    <t xml:space="preserve">"12:02:15 Flow: Fixed -&gt; 300 umol/s"
</t>
  </si>
  <si>
    <t xml:space="preserve">"11:58:49 Lamp: ParIn -&gt;  500 uml"
</t>
  </si>
  <si>
    <t>11:58:24</t>
  </si>
  <si>
    <t xml:space="preserve">"11:58:49 Flow: Fixed -&gt; 300 umol/s"
</t>
  </si>
  <si>
    <t xml:space="preserve">"11:55:23 Lamp: ParIn -&gt;  300 uml"
</t>
  </si>
  <si>
    <t>11:54:58</t>
  </si>
  <si>
    <t xml:space="preserve">"11:55:23 Flow: Fixed -&gt; 300 umol/s"
</t>
  </si>
  <si>
    <t xml:space="preserve">"11:51:57 Lamp: ParIn -&gt;  150 uml"
</t>
  </si>
  <si>
    <t>11:51:32</t>
  </si>
  <si>
    <t xml:space="preserve">"11:51:57 Flow: Fixed -&gt; 300 umol/s"
</t>
  </si>
  <si>
    <t xml:space="preserve">"11:48:31 Lamp: ParIn -&gt;  100 uml"
</t>
  </si>
  <si>
    <t>11:48:06</t>
  </si>
  <si>
    <t xml:space="preserve">"11:48:30 Flow: Fixed -&gt; 300 umol/s"
</t>
  </si>
  <si>
    <t xml:space="preserve">"11:45:05 Lamp: ParIn -&gt;  50 uml"
</t>
  </si>
  <si>
    <t>11:44:40</t>
  </si>
  <si>
    <t xml:space="preserve">"11:45:05 Flow: Fixed -&gt; 300 umol/s"
</t>
  </si>
  <si>
    <t xml:space="preserve">"11:41:39 Lamp: ParIn -&gt;  25 uml"
</t>
  </si>
  <si>
    <t>11:41:14</t>
  </si>
  <si>
    <t xml:space="preserve">"11:41:39 Flow: Fixed -&gt; 300 umol/s"
</t>
  </si>
  <si>
    <t xml:space="preserve">"11:38:13 Lamp: ParIn -&gt;  0 uml"
</t>
  </si>
  <si>
    <t xml:space="preserve">"11:38:13 Flow: Fixed -&gt; 300 umol/s"
</t>
  </si>
  <si>
    <t xml:space="preserve">"11:38:13 Coolers: Off"
</t>
  </si>
  <si>
    <t xml:space="preserve">"11:38:13 CO2 Mixer: CO2R -&gt; 400 uml"
</t>
  </si>
  <si>
    <t xml:space="preserve">"11:38:13 Lamp: Off"
</t>
  </si>
  <si>
    <t xml:space="preserve">"11:34:18 Launched AutoProg /User/Configs/AutoProgs/LightCurve2"
</t>
  </si>
  <si>
    <t>Sun Jul 19 2020 11:34:17</t>
  </si>
  <si>
    <t xml:space="preserve">"13:05:44 Flow: Fixed -&gt; 300 umol/s"
</t>
  </si>
  <si>
    <t xml:space="preserve">"13:05:44 Coolers: Off"
</t>
  </si>
  <si>
    <t xml:space="preserve">"13:05:44 CO2 Mixer: CO2R -&gt; 400 uml"
</t>
  </si>
  <si>
    <t xml:space="preserve">"13:05:44 Lamp: ParIn -&gt;  2000 uml"
</t>
  </si>
  <si>
    <t>13:05:15</t>
  </si>
  <si>
    <t xml:space="preserve">"13:02:14 Lamp: ParIn -&gt;  2000 uml"
</t>
  </si>
  <si>
    <t xml:space="preserve">"13:02:14 Flow: Fixed -&gt; 300 umol/s"
</t>
  </si>
  <si>
    <t xml:space="preserve">"12:58:45 Lamp: ParIn -&gt;  1600 uml"
</t>
  </si>
  <si>
    <t>12:58:17</t>
  </si>
  <si>
    <t xml:space="preserve">"12:55:16 Lamp: ParIn -&gt;  1250 uml"
</t>
  </si>
  <si>
    <t>12:54:49</t>
  </si>
  <si>
    <t xml:space="preserve">"12:55:16 Flow: Fixed -&gt; 300 umol/s"
</t>
  </si>
  <si>
    <t xml:space="preserve">"12:51:48 Lamp: ParIn -&gt;  1000 uml"
</t>
  </si>
  <si>
    <t>12:51:21</t>
  </si>
  <si>
    <t xml:space="preserve">"12:51:48 Flow: Fixed -&gt; 300 umol/s"
</t>
  </si>
  <si>
    <t xml:space="preserve">"12:48:20 Lamp: ParIn -&gt;  750 uml"
</t>
  </si>
  <si>
    <t>12:47:53</t>
  </si>
  <si>
    <t xml:space="preserve">"12:48:20 Flow: Fixed -&gt; 300 umol/s"
</t>
  </si>
  <si>
    <t xml:space="preserve">"12:44:52 Lamp: ParIn -&gt;  500 uml"
</t>
  </si>
  <si>
    <t>12:44:25</t>
  </si>
  <si>
    <t xml:space="preserve">"12:44:51 Flow: Fixed -&gt; 300 umol/s"
</t>
  </si>
  <si>
    <t xml:space="preserve">"12:41:24 Lamp: ParIn -&gt;  300 uml"
</t>
  </si>
  <si>
    <t>12:40:58</t>
  </si>
  <si>
    <t xml:space="preserve">"12:41:24 Flow: Fixed -&gt; 300 umol/s"
</t>
  </si>
  <si>
    <t xml:space="preserve">"12:37:57 Lamp: ParIn -&gt;  150 uml"
</t>
  </si>
  <si>
    <t>12:37:31</t>
  </si>
  <si>
    <t xml:space="preserve">"12:37:57 Flow: Fixed -&gt; 300 umol/s"
</t>
  </si>
  <si>
    <t xml:space="preserve">"12:34:30 Lamp: ParIn -&gt;  100 uml"
</t>
  </si>
  <si>
    <t>12:34:04</t>
  </si>
  <si>
    <t xml:space="preserve">"12:34:30 Flow: Fixed -&gt; 300 umol/s"
</t>
  </si>
  <si>
    <t xml:space="preserve">"12:31:03 Lamp: ParIn -&gt;  50 uml"
</t>
  </si>
  <si>
    <t>12:30:37</t>
  </si>
  <si>
    <t xml:space="preserve">"12:31:03 Flow: Fixed -&gt; 300 umol/s"
</t>
  </si>
  <si>
    <t xml:space="preserve">"12:27:36 Lamp: ParIn -&gt;  25 uml"
</t>
  </si>
  <si>
    <t>12:27:10</t>
  </si>
  <si>
    <t xml:space="preserve">"12:27:36 Flow: Fixed -&gt; 300 umol/s"
</t>
  </si>
  <si>
    <t xml:space="preserve">"12:24:09 Lamp: ParIn -&gt;  0 uml"
</t>
  </si>
  <si>
    <t xml:space="preserve">"12:24:09 Lamp: Off"
</t>
  </si>
  <si>
    <t xml:space="preserve">"12:21:24 Launched AutoProg /User/Configs/AutoProgs/LightCurve2"
</t>
  </si>
  <si>
    <t>Sun Jul 19 2020 12:21:24</t>
  </si>
  <si>
    <t xml:space="preserve">"15:41:10 Flow: Fixed -&gt; 300 umol/s"
</t>
  </si>
  <si>
    <t xml:space="preserve">"15:41:10 Coolers: Off"
</t>
  </si>
  <si>
    <t xml:space="preserve">"15:41:10 CO2 Mixer: CO2R -&gt; 400 uml"
</t>
  </si>
  <si>
    <t xml:space="preserve">"15:41:10 Lamp: ParIn -&gt;  2000 uml"
</t>
  </si>
  <si>
    <t>15:40:46</t>
  </si>
  <si>
    <t xml:space="preserve">"15:37:45 Lamp: ParIn -&gt;  2000 uml"
</t>
  </si>
  <si>
    <t>15:37:20</t>
  </si>
  <si>
    <t xml:space="preserve">"15:37:45 Flow: Fixed -&gt; 300 umol/s"
</t>
  </si>
  <si>
    <t xml:space="preserve">"15:34:19 Lamp: ParIn -&gt;  1600 uml"
</t>
  </si>
  <si>
    <t>15:33:55</t>
  </si>
  <si>
    <t xml:space="preserve">"15:34:19 Flow: Fixed -&gt; 300 umol/s"
</t>
  </si>
  <si>
    <t xml:space="preserve">"15:30:54 Lamp: ParIn -&gt;  1250 uml"
</t>
  </si>
  <si>
    <t>15:30:30</t>
  </si>
  <si>
    <t xml:space="preserve">"15:30:54 Flow: Fixed -&gt; 300 umol/s"
</t>
  </si>
  <si>
    <t xml:space="preserve">"15:27:29 Lamp: ParIn -&gt;  1000 uml"
</t>
  </si>
  <si>
    <t>15:27:06</t>
  </si>
  <si>
    <t xml:space="preserve">"15:27:29 Flow: Fixed -&gt; 300 umol/s"
</t>
  </si>
  <si>
    <t xml:space="preserve">"15:24:05 Lamp: ParIn -&gt;  750 uml"
</t>
  </si>
  <si>
    <t>15:23:41</t>
  </si>
  <si>
    <t xml:space="preserve">"15:24:05 Flow: Fixed -&gt; 300 umol/s"
</t>
  </si>
  <si>
    <t xml:space="preserve">"15:20:40 Lamp: ParIn -&gt;  500 uml"
</t>
  </si>
  <si>
    <t>15:20:16</t>
  </si>
  <si>
    <t xml:space="preserve">"15:20:40 Flow: Fixed -&gt; 300 umol/s"
</t>
  </si>
  <si>
    <t xml:space="preserve">"15:17:15 Lamp: ParIn -&gt;  300 uml"
</t>
  </si>
  <si>
    <t>15:16:51</t>
  </si>
  <si>
    <t xml:space="preserve">"15:17:14 Flow: Fixed -&gt; 300 umol/s"
</t>
  </si>
  <si>
    <t xml:space="preserve">"15:13:50 Lamp: ParIn -&gt;  150 uml"
</t>
  </si>
  <si>
    <t>15:13:27</t>
  </si>
  <si>
    <t xml:space="preserve">"15:13:50 Flow: Fixed -&gt; 300 umol/s"
</t>
  </si>
  <si>
    <t xml:space="preserve">"15:10:26 Lamp: ParIn -&gt;  100 uml"
</t>
  </si>
  <si>
    <t>15:10:03</t>
  </si>
  <si>
    <t xml:space="preserve">"15:10:26 Flow: Fixed -&gt; 300 umol/s"
</t>
  </si>
  <si>
    <t xml:space="preserve">"15:07:02 Lamp: ParIn -&gt;  50 uml"
</t>
  </si>
  <si>
    <t>15:06:39</t>
  </si>
  <si>
    <t xml:space="preserve">"15:07:02 Flow: Fixed -&gt; 300 umol/s"
</t>
  </si>
  <si>
    <t xml:space="preserve">"15:03:38 Lamp: ParIn -&gt;  25 uml"
</t>
  </si>
  <si>
    <t>15:03:15</t>
  </si>
  <si>
    <t xml:space="preserve">"15:03:38 Flow: Fixed -&gt; 300 umol/s"
</t>
  </si>
  <si>
    <t xml:space="preserve">"15:00:14 Lamp: ParIn -&gt;  0 uml"
</t>
  </si>
  <si>
    <t xml:space="preserve">"15:00:13 Flow: Fixed -&gt; 300 umol/s"
</t>
  </si>
  <si>
    <t xml:space="preserve">"15:00:13 Coolers: Off"
</t>
  </si>
  <si>
    <t xml:space="preserve">"15:00:13 CO2 Mixer: CO2R -&gt; 400 uml"
</t>
  </si>
  <si>
    <t xml:space="preserve">"15:00:13 Lamp: Off"
</t>
  </si>
  <si>
    <t xml:space="preserve">"15:00:12 Launched AutoProg /User/Configs/AutoProgs/LightCurve2"
</t>
  </si>
  <si>
    <t>Sat Jul 25 2020 15:00:12</t>
  </si>
  <si>
    <t xml:space="preserve">"14:07:40 Flow: Fixed -&gt; 300 umol/s"
</t>
  </si>
  <si>
    <t xml:space="preserve">"14:07:40 Coolers: Off"
</t>
  </si>
  <si>
    <t xml:space="preserve">"14:07:40 CO2 Mixer: CO2R -&gt; 400 uml"
</t>
  </si>
  <si>
    <t xml:space="preserve">"14:07:40 Lamp: ParIn -&gt;  2000 uml"
</t>
  </si>
  <si>
    <t>14:07:15</t>
  </si>
  <si>
    <t xml:space="preserve">"14:04:14 Lamp: ParIn -&gt;  2000 uml"
</t>
  </si>
  <si>
    <t>14:03:50</t>
  </si>
  <si>
    <t xml:space="preserve">"14:04:14 Flow: Fixed -&gt; 300 umol/s"
</t>
  </si>
  <si>
    <t xml:space="preserve">"14:00:49 Lamp: ParIn -&gt;  1600 uml"
</t>
  </si>
  <si>
    <t>14:00:25</t>
  </si>
  <si>
    <t xml:space="preserve">"14:00:49 Flow: Fixed -&gt; 300 umol/s"
</t>
  </si>
  <si>
    <t xml:space="preserve">"13:57:24 Lamp: ParIn -&gt;  1250 uml"
</t>
  </si>
  <si>
    <t>13:57:00</t>
  </si>
  <si>
    <t xml:space="preserve">"13:57:24 Flow: Fixed -&gt; 300 umol/s"
</t>
  </si>
  <si>
    <t xml:space="preserve">"13:53:59 Lamp: ParIn -&gt;  1000 uml"
</t>
  </si>
  <si>
    <t>13:53:35</t>
  </si>
  <si>
    <t xml:space="preserve">"13:53:58 Flow: Fixed -&gt; 300 umol/s"
</t>
  </si>
  <si>
    <t xml:space="preserve">"13:50:34 Lamp: ParIn -&gt;  750 uml"
</t>
  </si>
  <si>
    <t>13:50:10</t>
  </si>
  <si>
    <t xml:space="preserve">"13:50:34 Flow: Fixed -&gt; 300 umol/s"
</t>
  </si>
  <si>
    <t xml:space="preserve">"13:47:09 Lamp: ParIn -&gt;  500 uml"
</t>
  </si>
  <si>
    <t>13:46:45</t>
  </si>
  <si>
    <t xml:space="preserve">"13:47:09 Flow: Fixed -&gt; 300 umol/s"
</t>
  </si>
  <si>
    <t xml:space="preserve">"13:43:44 Lamp: ParIn -&gt;  300 uml"
</t>
  </si>
  <si>
    <t>13:43:20</t>
  </si>
  <si>
    <t xml:space="preserve">"13:43:43 Flow: Fixed -&gt; 300 umol/s"
</t>
  </si>
  <si>
    <t xml:space="preserve">"13:40:19 Lamp: ParIn -&gt;  150 uml"
</t>
  </si>
  <si>
    <t>13:39:56</t>
  </si>
  <si>
    <t xml:space="preserve">"13:40:19 Flow: Fixed -&gt; 300 umol/s"
</t>
  </si>
  <si>
    <t xml:space="preserve">"13:36:55 Lamp: ParIn -&gt;  100 uml"
</t>
  </si>
  <si>
    <t>13:36:31</t>
  </si>
  <si>
    <t xml:space="preserve">"13:36:55 Flow: Fixed -&gt; 300 umol/s"
</t>
  </si>
  <si>
    <t xml:space="preserve">"13:33:30 Lamp: ParIn -&gt;  50 uml"
</t>
  </si>
  <si>
    <t xml:space="preserve">"13:33:29 Flow: Fixed -&gt; 300 umol/s"
</t>
  </si>
  <si>
    <t xml:space="preserve">"13:30:05 Lamp: ParIn -&gt;  25 uml"
</t>
  </si>
  <si>
    <t>13:29:41</t>
  </si>
  <si>
    <t xml:space="preserve">"13:26:40 Lamp: ParIn -&gt;  0 uml"
</t>
  </si>
  <si>
    <t xml:space="preserve">"13:26:40 Flow: Fixed -&gt; 300 umol/s"
</t>
  </si>
  <si>
    <t xml:space="preserve">"13:26:40 Coolers: Off"
</t>
  </si>
  <si>
    <t xml:space="preserve">"13:26:40 CO2 Mixer: CO2R -&gt; 400 uml"
</t>
  </si>
  <si>
    <t xml:space="preserve">"13:26:40 Lamp: Off"
</t>
  </si>
  <si>
    <t xml:space="preserve">"13:25:31 Launched AutoProg /User/Configs/AutoProgs/LightCurve2"
</t>
  </si>
  <si>
    <t>Sat Jul 25 2020 13:25:31</t>
  </si>
  <si>
    <t xml:space="preserve">"12:35:45 Flow: Fixed -&gt; 300 umol/s"
</t>
  </si>
  <si>
    <t xml:space="preserve">"12:35:45 Coolers: Off"
</t>
  </si>
  <si>
    <t xml:space="preserve">"12:35:45 CO2 Mixer: CO2R -&gt; 400 uml"
</t>
  </si>
  <si>
    <t xml:space="preserve">"12:35:45 Lamp: ParIn -&gt;  2000 uml"
</t>
  </si>
  <si>
    <t>12:35:22</t>
  </si>
  <si>
    <t xml:space="preserve">"12:32:21 Lamp: ParIn -&gt;  2000 uml"
</t>
  </si>
  <si>
    <t>12:31:58</t>
  </si>
  <si>
    <t xml:space="preserve">"12:32:21 Flow: Fixed -&gt; 300 umol/s"
</t>
  </si>
  <si>
    <t xml:space="preserve">"12:28:57 Lamp: ParIn -&gt;  1600 uml"
</t>
  </si>
  <si>
    <t>12:28:34</t>
  </si>
  <si>
    <t xml:space="preserve">"12:28:57 Flow: Fixed -&gt; 300 umol/s"
</t>
  </si>
  <si>
    <t xml:space="preserve">"12:25:33 Lamp: ParIn -&gt;  1250 uml"
</t>
  </si>
  <si>
    <t>12:25:10</t>
  </si>
  <si>
    <t xml:space="preserve">"12:25:33 Flow: Fixed -&gt; 300 umol/s"
</t>
  </si>
  <si>
    <t xml:space="preserve">"12:22:09 Lamp: ParIn -&gt;  1000 uml"
</t>
  </si>
  <si>
    <t>12:21:46</t>
  </si>
  <si>
    <t xml:space="preserve">"12:22:09 Flow: Fixed -&gt; 300 umol/s"
</t>
  </si>
  <si>
    <t xml:space="preserve">"12:18:45 Lamp: ParIn -&gt;  750 uml"
</t>
  </si>
  <si>
    <t>12:18:22</t>
  </si>
  <si>
    <t xml:space="preserve">"12:18:45 Flow: Fixed -&gt; 300 umol/s"
</t>
  </si>
  <si>
    <t xml:space="preserve">"12:15:21 Lamp: ParIn -&gt;  500 uml"
</t>
  </si>
  <si>
    <t>12:14:58</t>
  </si>
  <si>
    <t xml:space="preserve">"12:15:21 Flow: Fixed -&gt; 300 umol/s"
</t>
  </si>
  <si>
    <t xml:space="preserve">"12:11:57 Lamp: ParIn -&gt;  300 uml"
</t>
  </si>
  <si>
    <t>12:11:34</t>
  </si>
  <si>
    <t xml:space="preserve">"12:11:57 Flow: Fixed -&gt; 300 umol/s"
</t>
  </si>
  <si>
    <t xml:space="preserve">"12:08:33 Lamp: ParIn -&gt;  150 uml"
</t>
  </si>
  <si>
    <t>12:08:10</t>
  </si>
  <si>
    <t xml:space="preserve">"12:08:33 Flow: Fixed -&gt; 300 umol/s"
</t>
  </si>
  <si>
    <t xml:space="preserve">"12:05:09 Lamp: ParIn -&gt;  100 uml"
</t>
  </si>
  <si>
    <t>12:04:46</t>
  </si>
  <si>
    <t xml:space="preserve">"12:05:09 Flow: Fixed -&gt; 300 umol/s"
</t>
  </si>
  <si>
    <t xml:space="preserve">"12:01:45 Lamp: ParIn -&gt;  50 uml"
</t>
  </si>
  <si>
    <t>12:01:22</t>
  </si>
  <si>
    <t xml:space="preserve">"12:01:45 Flow: Fixed -&gt; 300 umol/s"
</t>
  </si>
  <si>
    <t xml:space="preserve">"11:58:21 Lamp: ParIn -&gt;  25 uml"
</t>
  </si>
  <si>
    <t>11:57:57</t>
  </si>
  <si>
    <t xml:space="preserve">"11:58:20 Flow: Fixed -&gt; 300 umol/s"
</t>
  </si>
  <si>
    <t xml:space="preserve">"11:54:56 Lamp: ParIn -&gt;  0 uml"
</t>
  </si>
  <si>
    <t xml:space="preserve">"11:54:56 Flow: Fixed -&gt; 300 umol/s"
</t>
  </si>
  <si>
    <t xml:space="preserve">"11:54:56 Coolers: Off"
</t>
  </si>
  <si>
    <t xml:space="preserve">"11:54:56 CO2 Mixer: CO2R -&gt; 400 uml"
</t>
  </si>
  <si>
    <t xml:space="preserve">"11:54:56 Lamp: Off"
</t>
  </si>
  <si>
    <t xml:space="preserve">"11:52:43 Launched AutoProg /User/Configs/AutoProgs/LightCurve2"
</t>
  </si>
  <si>
    <t>Sat Jul 25 2020 11:52:43</t>
  </si>
  <si>
    <t xml:space="preserve">"13:21:15 Flow: Fixed -&gt; 300 umol/s"
</t>
  </si>
  <si>
    <t xml:space="preserve">"13:21:15 Coolers: Off"
</t>
  </si>
  <si>
    <t xml:space="preserve">"13:21:15 CO2 Mixer: CO2R -&gt; 400 uml"
</t>
  </si>
  <si>
    <t xml:space="preserve">"13:21:15 Lamp: ParIn -&gt;  2000 uml"
</t>
  </si>
  <si>
    <t>13:20:51</t>
  </si>
  <si>
    <t xml:space="preserve">"13:17:50 Lamp: ParIn -&gt;  2000 uml"
</t>
  </si>
  <si>
    <t>13:17:26</t>
  </si>
  <si>
    <t xml:space="preserve">"13:17:50 Flow: Fixed -&gt; 300 umol/s"
</t>
  </si>
  <si>
    <t xml:space="preserve">"13:14:25 Lamp: ParIn -&gt;  1600 uml"
</t>
  </si>
  <si>
    <t>13:14:01</t>
  </si>
  <si>
    <t xml:space="preserve">"13:14:25 Flow: Fixed -&gt; 300 umol/s"
</t>
  </si>
  <si>
    <t xml:space="preserve">"13:11:00 Lamp: ParIn -&gt;  1250 uml"
</t>
  </si>
  <si>
    <t>13:10:36</t>
  </si>
  <si>
    <t xml:space="preserve">"13:10:59 Flow: Fixed -&gt; 300 umol/s"
</t>
  </si>
  <si>
    <t xml:space="preserve">"13:07:35 Lamp: ParIn -&gt;  1000 uml"
</t>
  </si>
  <si>
    <t>13:07:12</t>
  </si>
  <si>
    <t xml:space="preserve">"13:07:35 Flow: Fixed -&gt; 300 umol/s"
</t>
  </si>
  <si>
    <t xml:space="preserve">"13:04:11 Lamp: ParIn -&gt;  750 uml"
</t>
  </si>
  <si>
    <t>13:03:48</t>
  </si>
  <si>
    <t xml:space="preserve">"13:04:11 Flow: Fixed -&gt; 300 umol/s"
</t>
  </si>
  <si>
    <t xml:space="preserve">"13:00:47 Lamp: ParIn -&gt;  500 uml"
</t>
  </si>
  <si>
    <t>13:00:24</t>
  </si>
  <si>
    <t xml:space="preserve">"13:00:47 Flow: Fixed -&gt; 300 umol/s"
</t>
  </si>
  <si>
    <t xml:space="preserve">"12:57:23 Lamp: ParIn -&gt;  300 uml"
</t>
  </si>
  <si>
    <t>12:57:00</t>
  </si>
  <si>
    <t xml:space="preserve">"12:57:23 Flow: Fixed -&gt; 300 umol/s"
</t>
  </si>
  <si>
    <t xml:space="preserve">"12:53:59 Lamp: ParIn -&gt;  150 uml"
</t>
  </si>
  <si>
    <t>12:53:36</t>
  </si>
  <si>
    <t xml:space="preserve">"12:53:59 Flow: Fixed -&gt; 300 umol/s"
</t>
  </si>
  <si>
    <t xml:space="preserve">"12:50:35 Lamp: ParIn -&gt;  100 uml"
</t>
  </si>
  <si>
    <t>12:50:12</t>
  </si>
  <si>
    <t xml:space="preserve">"12:50:35 Flow: Fixed -&gt; 300 umol/s"
</t>
  </si>
  <si>
    <t xml:space="preserve">"12:47:11 Lamp: ParIn -&gt;  50 uml"
</t>
  </si>
  <si>
    <t>12:46:48</t>
  </si>
  <si>
    <t xml:space="preserve">"12:47:11 Flow: Fixed -&gt; 300 umol/s"
</t>
  </si>
  <si>
    <t xml:space="preserve">"12:43:47 Lamp: ParIn -&gt;  25 uml"
</t>
  </si>
  <si>
    <t>12:43:24</t>
  </si>
  <si>
    <t xml:space="preserve">"12:43:47 Flow: Fixed -&gt; 300 umol/s"
</t>
  </si>
  <si>
    <t xml:space="preserve">"12:40:23 Lamp: ParIn -&gt;  0 uml"
</t>
  </si>
  <si>
    <t xml:space="preserve">"12:40:22 Flow: Fixed -&gt; 300 umol/s"
</t>
  </si>
  <si>
    <t xml:space="preserve">"12:40:22 Coolers: Off"
</t>
  </si>
  <si>
    <t xml:space="preserve">"12:40:22 CO2 Mixer: CO2R -&gt; 400 uml"
</t>
  </si>
  <si>
    <t xml:space="preserve">"12:40:22 Lamp: Off"
</t>
  </si>
  <si>
    <t xml:space="preserve">"12:39:05 Launched AutoProg /User/Configs/AutoProgs/LightCurve2"
</t>
  </si>
  <si>
    <t>Sat Jul 25 2020 12:39:05</t>
  </si>
  <si>
    <t xml:space="preserve">"12:27:11 Flow: Fixed -&gt; 300 umol/s"
</t>
  </si>
  <si>
    <t xml:space="preserve">"12:27:10 Coolers: Off"
</t>
  </si>
  <si>
    <t xml:space="preserve">"12:27:10 CO2 Mixer: CO2R -&gt; 400 uml"
</t>
  </si>
  <si>
    <t xml:space="preserve">"12:27:10 Lamp: ParIn -&gt;  2000 uml"
</t>
  </si>
  <si>
    <t>12:26:49</t>
  </si>
  <si>
    <t xml:space="preserve">"12:27:10 Flow: Fixed -&gt; 300 umol/s"
</t>
  </si>
  <si>
    <t xml:space="preserve">"12:23:48 Lamp: ParIn -&gt;  2000 uml"
</t>
  </si>
  <si>
    <t>12:23:26</t>
  </si>
  <si>
    <t xml:space="preserve">"12:23:48 Flow: Fixed -&gt; 300 umol/s"
</t>
  </si>
  <si>
    <t xml:space="preserve">"12:20:25 Lamp: ParIn -&gt;  1600 uml"
</t>
  </si>
  <si>
    <t>12:20:03</t>
  </si>
  <si>
    <t xml:space="preserve">"12:20:25 Flow: Fixed -&gt; 300 umol/s"
</t>
  </si>
  <si>
    <t xml:space="preserve">"12:17:02 Lamp: ParIn -&gt;  1250 uml"
</t>
  </si>
  <si>
    <t>12:16:40</t>
  </si>
  <si>
    <t xml:space="preserve">"12:17:02 Flow: Fixed -&gt; 300 umol/s"
</t>
  </si>
  <si>
    <t xml:space="preserve">"12:13:39 Lamp: ParIn -&gt;  1000 uml"
</t>
  </si>
  <si>
    <t>12:13:17</t>
  </si>
  <si>
    <t xml:space="preserve">"12:13:39 Flow: Fixed -&gt; 300 umol/s"
</t>
  </si>
  <si>
    <t xml:space="preserve">"12:10:16 Lamp: ParIn -&gt;  750 uml"
</t>
  </si>
  <si>
    <t>12:09:54</t>
  </si>
  <si>
    <t xml:space="preserve">"12:10:16 Flow: Fixed -&gt; 300 umol/s"
</t>
  </si>
  <si>
    <t xml:space="preserve">"12:06:53 Lamp: ParIn -&gt;  500 uml"
</t>
  </si>
  <si>
    <t>12:06:31</t>
  </si>
  <si>
    <t xml:space="preserve">"12:06:53 Flow: Fixed -&gt; 300 umol/s"
</t>
  </si>
  <si>
    <t xml:space="preserve">"12:03:30 Lamp: ParIn -&gt;  300 uml"
</t>
  </si>
  <si>
    <t>12:03:08</t>
  </si>
  <si>
    <t xml:space="preserve">"12:03:30 Flow: Fixed -&gt; 300 umol/s"
</t>
  </si>
  <si>
    <t xml:space="preserve">"12:00:07 Lamp: ParIn -&gt;  150 uml"
</t>
  </si>
  <si>
    <t>11:59:44</t>
  </si>
  <si>
    <t xml:space="preserve">"12:00:07 Flow: Fixed -&gt; 300 umol/s"
</t>
  </si>
  <si>
    <t xml:space="preserve">"11:56:43 Lamp: ParIn -&gt;  100 uml"
</t>
  </si>
  <si>
    <t>11:56:20</t>
  </si>
  <si>
    <t xml:space="preserve">"11:56:42 Flow: Fixed -&gt; 300 umol/s"
</t>
  </si>
  <si>
    <t xml:space="preserve">"11:53:19 Lamp: ParIn -&gt;  50 uml"
</t>
  </si>
  <si>
    <t>11:52:56</t>
  </si>
  <si>
    <t xml:space="preserve">"11:53:18 Flow: Fixed -&gt; 300 umol/s"
</t>
  </si>
  <si>
    <t xml:space="preserve">"11:49:55 Lamp: ParIn -&gt;  25 uml"
</t>
  </si>
  <si>
    <t>11:49:33</t>
  </si>
  <si>
    <t xml:space="preserve">"11:49:55 Flow: Fixed -&gt; 300 umol/s"
</t>
  </si>
  <si>
    <t xml:space="preserve">"11:46:32 Lamp: ParIn -&gt;  0 uml"
</t>
  </si>
  <si>
    <t xml:space="preserve">"11:46:32 Flow: Fixed -&gt; 300 umol/s"
</t>
  </si>
  <si>
    <t xml:space="preserve">"11:46:32 Coolers: Off"
</t>
  </si>
  <si>
    <t xml:space="preserve">"11:46:32 CO2 Mixer: CO2R -&gt; 400 uml"
</t>
  </si>
  <si>
    <t xml:space="preserve">"11:46:32 Lamp: Off"
</t>
  </si>
  <si>
    <t xml:space="preserve">"11:42:54 Launched AutoProg /User/Configs/AutoProgs/LightCurve2"
</t>
  </si>
  <si>
    <t>Thr Jul 23 2020 11:42:54</t>
  </si>
  <si>
    <t xml:space="preserve">"14:00:13 Flow: Fixed -&gt; 300 umol/s"
</t>
  </si>
  <si>
    <t xml:space="preserve">"14:00:13 Coolers: Off"
</t>
  </si>
  <si>
    <t xml:space="preserve">"14:00:13 CO2 Mixer: CO2R -&gt; 400 uml"
</t>
  </si>
  <si>
    <t xml:space="preserve">"14:00:12 Lamp: ParIn -&gt;  2000 uml"
</t>
  </si>
  <si>
    <t>13:59:50</t>
  </si>
  <si>
    <t xml:space="preserve">"14:00:12 Flow: Fixed -&gt; 300 umol/s"
</t>
  </si>
  <si>
    <t xml:space="preserve">"13:56:49 Lamp: ParIn -&gt;  2000 uml"
</t>
  </si>
  <si>
    <t>13:56:27</t>
  </si>
  <si>
    <t xml:space="preserve">"13:56:49 Flow: Fixed -&gt; 300 umol/s"
</t>
  </si>
  <si>
    <t xml:space="preserve">"13:53:26 Lamp: ParIn -&gt;  1600 uml"
</t>
  </si>
  <si>
    <t>13:53:03</t>
  </si>
  <si>
    <t xml:space="preserve">"13:53:26 Flow: Fixed -&gt; 300 umol/s"
</t>
  </si>
  <si>
    <t xml:space="preserve">"13:50:02 Lamp: ParIn -&gt;  1250 uml"
</t>
  </si>
  <si>
    <t>13:49:39</t>
  </si>
  <si>
    <t xml:space="preserve">"13:50:01 Flow: Fixed -&gt; 300 umol/s"
</t>
  </si>
  <si>
    <t xml:space="preserve">"13:46:38 Lamp: ParIn -&gt;  1000 uml"
</t>
  </si>
  <si>
    <t>13:46:16</t>
  </si>
  <si>
    <t xml:space="preserve">"13:46:38 Flow: Fixed -&gt; 300 umol/s"
</t>
  </si>
  <si>
    <t xml:space="preserve">"13:43:15 Lamp: ParIn -&gt;  750 uml"
</t>
  </si>
  <si>
    <t>13:42:53</t>
  </si>
  <si>
    <t xml:space="preserve">"13:43:15 Flow: Fixed -&gt; 300 umol/s"
</t>
  </si>
  <si>
    <t xml:space="preserve">"13:39:52 Lamp: ParIn -&gt;  500 uml"
</t>
  </si>
  <si>
    <t>13:39:29</t>
  </si>
  <si>
    <t xml:space="preserve">"13:39:52 Flow: Fixed -&gt; 300 umol/s"
</t>
  </si>
  <si>
    <t xml:space="preserve">"13:36:28 Lamp: ParIn -&gt;  300 uml"
</t>
  </si>
  <si>
    <t>13:36:05</t>
  </si>
  <si>
    <t xml:space="preserve">"13:36:27 Flow: Fixed -&gt; 300 umol/s"
</t>
  </si>
  <si>
    <t xml:space="preserve">"13:33:04 Lamp: ParIn -&gt;  150 uml"
</t>
  </si>
  <si>
    <t>13:32:41</t>
  </si>
  <si>
    <t xml:space="preserve">"13:33:03 Flow: Fixed -&gt; 300 umol/s"
</t>
  </si>
  <si>
    <t xml:space="preserve">"13:29:40 Lamp: ParIn -&gt;  100 uml"
</t>
  </si>
  <si>
    <t>13:29:18</t>
  </si>
  <si>
    <t xml:space="preserve">"13:29:40 Flow: Fixed -&gt; 300 umol/s"
</t>
  </si>
  <si>
    <t xml:space="preserve">"13:26:17 Lamp: ParIn -&gt;  50 uml"
</t>
  </si>
  <si>
    <t>13:25:54</t>
  </si>
  <si>
    <t xml:space="preserve">"13:26:17 Flow: Fixed -&gt; 300 umol/s"
</t>
  </si>
  <si>
    <t xml:space="preserve">"13:22:53 Lamp: ParIn -&gt;  25 uml"
</t>
  </si>
  <si>
    <t>13:22:30</t>
  </si>
  <si>
    <t xml:space="preserve">"13:22:53 Flow: Fixed -&gt; 300 umol/s"
</t>
  </si>
  <si>
    <t xml:space="preserve">"13:19:29 Lamp: ParIn -&gt;  0 uml"
</t>
  </si>
  <si>
    <t xml:space="preserve">"13:19:29 Flow: Fixed -&gt; 300 umol/s"
</t>
  </si>
  <si>
    <t xml:space="preserve">"13:19:29 Coolers: Off"
</t>
  </si>
  <si>
    <t xml:space="preserve">"13:19:29 CO2 Mixer: CO2R -&gt; 400 uml"
</t>
  </si>
  <si>
    <t xml:space="preserve">"13:19:29 Lamp: Off"
</t>
  </si>
  <si>
    <t xml:space="preserve">"13:16:47 Launched AutoProg /User/Configs/AutoProgs/LightCurve2"
</t>
  </si>
  <si>
    <t>Thr Jul 23 2020 13:16:47</t>
  </si>
  <si>
    <t xml:space="preserve">"14:47:55 Flow: Fixed -&gt; 300 umol/s"
</t>
  </si>
  <si>
    <t xml:space="preserve">"14:47:55 Coolers: Off"
</t>
  </si>
  <si>
    <t xml:space="preserve">"14:47:55 CO2 Mixer: CO2R -&gt; 400 uml"
</t>
  </si>
  <si>
    <t xml:space="preserve">"14:47:55 Lamp: ParIn -&gt;  2000 uml"
</t>
  </si>
  <si>
    <t>14:47:29</t>
  </si>
  <si>
    <t xml:space="preserve">"14:44:28 Lamp: ParIn -&gt;  2000 uml"
</t>
  </si>
  <si>
    <t>14:44:03</t>
  </si>
  <si>
    <t xml:space="preserve">"14:44:28 Flow: Fixed -&gt; 300 umol/s"
</t>
  </si>
  <si>
    <t xml:space="preserve">"14:41:02 Lamp: ParIn -&gt;  1600 uml"
</t>
  </si>
  <si>
    <t>14:40:38</t>
  </si>
  <si>
    <t xml:space="preserve">"14:41:02 Flow: Fixed -&gt; 300 umol/s"
</t>
  </si>
  <si>
    <t xml:space="preserve">"14:37:37 Lamp: ParIn -&gt;  1250 uml"
</t>
  </si>
  <si>
    <t xml:space="preserve">"14:37:37 Flow: Fixed -&gt; 300 umol/s"
</t>
  </si>
  <si>
    <t xml:space="preserve">"14:34:12 Lamp: ParIn -&gt;  1000 uml"
</t>
  </si>
  <si>
    <t>14:33:48</t>
  </si>
  <si>
    <t xml:space="preserve">"14:30:47 Lamp: ParIn -&gt;  750 uml"
</t>
  </si>
  <si>
    <t>14:30:23</t>
  </si>
  <si>
    <t xml:space="preserve">"14:30:46 Flow: Fixed -&gt; 300 umol/s"
</t>
  </si>
  <si>
    <t xml:space="preserve">"14:27:22 Lamp: ParIn -&gt;  500 uml"
</t>
  </si>
  <si>
    <t>14:26:59</t>
  </si>
  <si>
    <t xml:space="preserve">"14:27:22 Flow: Fixed -&gt; 300 umol/s"
</t>
  </si>
  <si>
    <t xml:space="preserve">"14:23:58 Lamp: ParIn -&gt;  300 uml"
</t>
  </si>
  <si>
    <t>14:23:35</t>
  </si>
  <si>
    <t xml:space="preserve">"14:23:58 Flow: Fixed -&gt; 300 umol/s"
</t>
  </si>
  <si>
    <t xml:space="preserve">"14:20:34 Lamp: ParIn -&gt;  150 uml"
</t>
  </si>
  <si>
    <t>14:20:10</t>
  </si>
  <si>
    <t xml:space="preserve">"14:20:34 Flow: Fixed -&gt; 300 umol/s"
</t>
  </si>
  <si>
    <t xml:space="preserve">"14:17:09 Lamp: ParIn -&gt;  100 uml"
</t>
  </si>
  <si>
    <t>14:16:45</t>
  </si>
  <si>
    <t xml:space="preserve">"14:17:08 Flow: Fixed -&gt; 300 umol/s"
</t>
  </si>
  <si>
    <t xml:space="preserve">"14:13:44 Lamp: ParIn -&gt;  50 uml"
</t>
  </si>
  <si>
    <t>14:13:21</t>
  </si>
  <si>
    <t xml:space="preserve">"14:13:44 Flow: Fixed -&gt; 300 umol/s"
</t>
  </si>
  <si>
    <t xml:space="preserve">"14:10:20 Lamp: ParIn -&gt;  25 uml"
</t>
  </si>
  <si>
    <t>14:09:57</t>
  </si>
  <si>
    <t xml:space="preserve">"14:10:20 Flow: Fixed -&gt; 300 umol/s"
</t>
  </si>
  <si>
    <t xml:space="preserve">"14:06:56 Lamp: ParIn -&gt;  0 uml"
</t>
  </si>
  <si>
    <t xml:space="preserve">"14:06:56 Flow: Fixed -&gt; 300 umol/s"
</t>
  </si>
  <si>
    <t xml:space="preserve">"14:06:56 Coolers: Off"
</t>
  </si>
  <si>
    <t xml:space="preserve">"14:06:56 CO2 Mixer: CO2R -&gt; 400 uml"
</t>
  </si>
  <si>
    <t xml:space="preserve">"14:06:56 Lamp: Off"
</t>
  </si>
  <si>
    <t xml:space="preserve">"14:03:33 Launched AutoProg /User/Configs/AutoProgs/LightCurve2"
</t>
  </si>
  <si>
    <t>Thr Jul 23 2020 14:03:33</t>
  </si>
  <si>
    <t xml:space="preserve">"11:38:55 Flow: Fixed -&gt; 300 umol/s"
</t>
  </si>
  <si>
    <t xml:space="preserve">"11:38:55 Coolers: Off"
</t>
  </si>
  <si>
    <t xml:space="preserve">"11:38:55 CO2 Mixer: CO2R -&gt; 400 uml"
</t>
  </si>
  <si>
    <t xml:space="preserve">"11:38:55 Lamp: ParIn -&gt;  2000 uml"
</t>
  </si>
  <si>
    <t>11:38:33</t>
  </si>
  <si>
    <t xml:space="preserve">"11:38:54 Flow: Fixed -&gt; 300 umol/s"
</t>
  </si>
  <si>
    <t xml:space="preserve">"11:35:32 Lamp: ParIn -&gt;  2000 uml"
</t>
  </si>
  <si>
    <t>11:35:11</t>
  </si>
  <si>
    <t xml:space="preserve">"11:35:32 Flow: Fixed -&gt; 300 umol/s"
</t>
  </si>
  <si>
    <t xml:space="preserve">"11:32:10 Lamp: ParIn -&gt;  1600 uml"
</t>
  </si>
  <si>
    <t>11:31:48</t>
  </si>
  <si>
    <t xml:space="preserve">"11:32:09 Flow: Fixed -&gt; 300 umol/s"
</t>
  </si>
  <si>
    <t xml:space="preserve">"11:28:47 Lamp: ParIn -&gt;  1250 uml"
</t>
  </si>
  <si>
    <t>11:28:25</t>
  </si>
  <si>
    <t xml:space="preserve">"11:28:46 Flow: Fixed -&gt; 300 umol/s"
</t>
  </si>
  <si>
    <t xml:space="preserve">"11:25:24 Lamp: ParIn -&gt;  1000 uml"
</t>
  </si>
  <si>
    <t xml:space="preserve">"11:25:24 Flow: Fixed -&gt; 300 umol/s"
</t>
  </si>
  <si>
    <t xml:space="preserve">"11:22:01 Lamp: ParIn -&gt;  750 uml"
</t>
  </si>
  <si>
    <t>11:21:39</t>
  </si>
  <si>
    <t xml:space="preserve">"11:18:38 Lamp: ParIn -&gt;  500 uml"
</t>
  </si>
  <si>
    <t>11:18:16</t>
  </si>
  <si>
    <t xml:space="preserve">"11:18:38 Flow: Fixed -&gt; 300 umol/s"
</t>
  </si>
  <si>
    <t xml:space="preserve">"11:15:15 Lamp: ParIn -&gt;  300 uml"
</t>
  </si>
  <si>
    <t>11:14:52</t>
  </si>
  <si>
    <t xml:space="preserve">"11:15:14 Flow: Fixed -&gt; 300 umol/s"
</t>
  </si>
  <si>
    <t xml:space="preserve">"11:11:51 Lamp: ParIn -&gt;  150 uml"
</t>
  </si>
  <si>
    <t>11:11:29</t>
  </si>
  <si>
    <t xml:space="preserve">"11:11:51 Flow: Fixed -&gt; 300 umol/s"
</t>
  </si>
  <si>
    <t xml:space="preserve">"11:08:28 Lamp: ParIn -&gt;  100 uml"
</t>
  </si>
  <si>
    <t>11:08:05</t>
  </si>
  <si>
    <t xml:space="preserve">"11:08:28 Flow: Fixed -&gt; 300 umol/s"
</t>
  </si>
  <si>
    <t xml:space="preserve">"11:05:04 Lamp: ParIn -&gt;  50 uml"
</t>
  </si>
  <si>
    <t>11:04:41</t>
  </si>
  <si>
    <t xml:space="preserve">"11:05:04 Flow: Fixed -&gt; 300 umol/s"
</t>
  </si>
  <si>
    <t xml:space="preserve">"11:01:40 Lamp: ParIn -&gt;  25 uml"
</t>
  </si>
  <si>
    <t>11:01:17</t>
  </si>
  <si>
    <t xml:space="preserve">"11:01:39 Flow: Fixed -&gt; 300 umol/s"
</t>
  </si>
  <si>
    <t xml:space="preserve">"10:58:16 Lamp: ParIn -&gt;  0 uml"
</t>
  </si>
  <si>
    <t xml:space="preserve">"10:58:16 Flow: Fixed -&gt; 300 umol/s"
</t>
  </si>
  <si>
    <t xml:space="preserve">"10:58:16 Coolers: Off"
</t>
  </si>
  <si>
    <t xml:space="preserve">"10:58:16 CO2 Mixer: CO2R -&gt; 400 uml"
</t>
  </si>
  <si>
    <t xml:space="preserve">"10:58:15 Lamp: Off"
</t>
  </si>
  <si>
    <t xml:space="preserve">"10:55:05 Launched AutoProg /User/Configs/AutoProgs/LightCurve2"
</t>
  </si>
  <si>
    <t>Thr Jul 23 2020 10:55:05</t>
  </si>
  <si>
    <t xml:space="preserve">"12:25:30 Flow: Fixed -&gt; 300 umol/s"
</t>
  </si>
  <si>
    <t xml:space="preserve">"12:25:30 Coolers: Off"
</t>
  </si>
  <si>
    <t xml:space="preserve">"12:25:30 CO2 Mixer: CO2R -&gt; 400 uml"
</t>
  </si>
  <si>
    <t xml:space="preserve">"12:25:30 Lamp: ParIn -&gt;  2000 uml"
</t>
  </si>
  <si>
    <t>12:25:00</t>
  </si>
  <si>
    <t xml:space="preserve">"12:21:59 Lamp: ParIn -&gt;  2000 uml"
</t>
  </si>
  <si>
    <t>12:21:30</t>
  </si>
  <si>
    <t xml:space="preserve">"12:21:59 Flow: Fixed -&gt; 300 umol/s"
</t>
  </si>
  <si>
    <t xml:space="preserve">"12:18:29 Lamp: ParIn -&gt;  1600 uml"
</t>
  </si>
  <si>
    <t>12:18:01</t>
  </si>
  <si>
    <t xml:space="preserve">"12:18:29 Flow: Fixed -&gt; 300 umol/s"
</t>
  </si>
  <si>
    <t xml:space="preserve">"12:15:00 Lamp: ParIn -&gt;  1250 uml"
</t>
  </si>
  <si>
    <t>12:14:33</t>
  </si>
  <si>
    <t xml:space="preserve">"12:15:00 Flow: Fixed -&gt; 300 umol/s"
</t>
  </si>
  <si>
    <t xml:space="preserve">"12:11:32 Lamp: ParIn -&gt;  1000 uml"
</t>
  </si>
  <si>
    <t>12:11:05</t>
  </si>
  <si>
    <t xml:space="preserve">"12:11:32 Flow: Fixed -&gt; 300 umol/s"
</t>
  </si>
  <si>
    <t xml:space="preserve">"12:08:04 Lamp: ParIn -&gt;  750 uml"
</t>
  </si>
  <si>
    <t>12:07:37</t>
  </si>
  <si>
    <t xml:space="preserve">"12:08:03 Flow: Fixed -&gt; 300 umol/s"
</t>
  </si>
  <si>
    <t xml:space="preserve">"12:04:36 Lamp: ParIn -&gt;  500 uml"
</t>
  </si>
  <si>
    <t>12:04:10</t>
  </si>
  <si>
    <t xml:space="preserve">"12:04:36 Flow: Fixed -&gt; 300 umol/s"
</t>
  </si>
  <si>
    <t xml:space="preserve">"12:01:09 Lamp: ParIn -&gt;  300 uml"
</t>
  </si>
  <si>
    <t>12:00:43</t>
  </si>
  <si>
    <t xml:space="preserve">"12:01:09 Flow: Fixed -&gt; 300 umol/s"
</t>
  </si>
  <si>
    <t xml:space="preserve">"11:57:42 Lamp: ParIn -&gt;  150 uml"
</t>
  </si>
  <si>
    <t>11:57:16</t>
  </si>
  <si>
    <t xml:space="preserve">"11:57:42 Flow: Fixed -&gt; 300 umol/s"
</t>
  </si>
  <si>
    <t xml:space="preserve">"11:54:15 Lamp: ParIn -&gt;  100 uml"
</t>
  </si>
  <si>
    <t>11:53:49</t>
  </si>
  <si>
    <t xml:space="preserve">"11:54:15 Flow: Fixed -&gt; 300 umol/s"
</t>
  </si>
  <si>
    <t xml:space="preserve">"11:50:48 Lamp: ParIn -&gt;  50 uml"
</t>
  </si>
  <si>
    <t>11:50:22</t>
  </si>
  <si>
    <t xml:space="preserve">"11:50:48 Flow: Fixed -&gt; 300 umol/s"
</t>
  </si>
  <si>
    <t xml:space="preserve">"11:47:21 Lamp: ParIn -&gt;  25 uml"
</t>
  </si>
  <si>
    <t>11:46:54</t>
  </si>
  <si>
    <t xml:space="preserve">"11:47:21 Flow: Fixed -&gt; 300 umol/s"
</t>
  </si>
  <si>
    <t xml:space="preserve">"11:43:53 Lamp: ParIn -&gt;  0 uml"
</t>
  </si>
  <si>
    <t xml:space="preserve">"11:43:52 Flow: Fixed -&gt; 300 umol/s"
</t>
  </si>
  <si>
    <t xml:space="preserve">"11:43:52 Coolers: Off"
</t>
  </si>
  <si>
    <t xml:space="preserve">"11:43:52 CO2 Mixer: CO2R -&gt; 400 uml"
</t>
  </si>
  <si>
    <t xml:space="preserve">"11:43:52 Lamp: Off"
</t>
  </si>
  <si>
    <t xml:space="preserve">"11:41:41 Launched AutoProg /User/Configs/AutoProgs/LightCurve2"
</t>
  </si>
  <si>
    <t>Wed Jul 22 2020 11:41:40</t>
  </si>
  <si>
    <t xml:space="preserve">"09:18:32 Flow: Fixed -&gt; 300 umol/s"
</t>
  </si>
  <si>
    <t xml:space="preserve">"09:18:32 Coolers: Off"
</t>
  </si>
  <si>
    <t xml:space="preserve">"09:18:32 CO2 Mixer: CO2R -&gt; 400 uml"
</t>
  </si>
  <si>
    <t xml:space="preserve">"09:18:32 Lamp: ParIn -&gt;  2000 uml"
</t>
  </si>
  <si>
    <t>09:18:10</t>
  </si>
  <si>
    <t xml:space="preserve">"09:18:31 Flow: Fixed -&gt; 300 umol/s"
</t>
  </si>
  <si>
    <t xml:space="preserve">"09:15:09 Lamp: ParIn -&gt;  2000 uml"
</t>
  </si>
  <si>
    <t>09:14:47</t>
  </si>
  <si>
    <t xml:space="preserve">"09:15:09 Flow: Fixed -&gt; 300 umol/s"
</t>
  </si>
  <si>
    <t xml:space="preserve">"09:11:46 Lamp: ParIn -&gt;  1600 uml"
</t>
  </si>
  <si>
    <t>09:11:23</t>
  </si>
  <si>
    <t xml:space="preserve">"09:11:46 Flow: Fixed -&gt; 300 umol/s"
</t>
  </si>
  <si>
    <t xml:space="preserve">"09:08:22 Lamp: ParIn -&gt;  1250 uml"
</t>
  </si>
  <si>
    <t>09:07:58</t>
  </si>
  <si>
    <t xml:space="preserve">"09:08:21 Flow: Fixed -&gt; 300 umol/s"
</t>
  </si>
  <si>
    <t xml:space="preserve">"09:04:57 Lamp: ParIn -&gt;  1000 uml"
</t>
  </si>
  <si>
    <t>09:04:33</t>
  </si>
  <si>
    <t xml:space="preserve">"09:04:57 Flow: Fixed -&gt; 300 umol/s"
</t>
  </si>
  <si>
    <t xml:space="preserve">"09:01:32 Lamp: ParIn -&gt;  750 uml"
</t>
  </si>
  <si>
    <t>09:01:08</t>
  </si>
  <si>
    <t xml:space="preserve">"09:01:32 Flow: Fixed -&gt; 300 umol/s"
</t>
  </si>
  <si>
    <t xml:space="preserve">"08:58:07 Lamp: ParIn -&gt;  500 uml"
</t>
  </si>
  <si>
    <t>08:57:42</t>
  </si>
  <si>
    <t xml:space="preserve">"08:58:06 Flow: Fixed -&gt; 300 umol/s"
</t>
  </si>
  <si>
    <t xml:space="preserve">"08:54:41 Lamp: ParIn -&gt;  300 uml"
</t>
  </si>
  <si>
    <t>08:54:17</t>
  </si>
  <si>
    <t xml:space="preserve">"08:54:41 Flow: Fixed -&gt; 300 umol/s"
</t>
  </si>
  <si>
    <t xml:space="preserve">"08:51:16 Lamp: ParIn -&gt;  150 uml"
</t>
  </si>
  <si>
    <t>08:50:51</t>
  </si>
  <si>
    <t xml:space="preserve">"08:51:16 Flow: Fixed -&gt; 300 umol/s"
</t>
  </si>
  <si>
    <t xml:space="preserve">"08:47:50 Lamp: ParIn -&gt;  100 uml"
</t>
  </si>
  <si>
    <t>08:47:25</t>
  </si>
  <si>
    <t xml:space="preserve">"08:47:50 Flow: Fixed -&gt; 300 umol/s"
</t>
  </si>
  <si>
    <t xml:space="preserve">"08:44:24 Lamp: ParIn -&gt;  50 uml"
</t>
  </si>
  <si>
    <t>08:43:59</t>
  </si>
  <si>
    <t xml:space="preserve">"08:44:24 Flow: Fixed -&gt; 300 umol/s"
</t>
  </si>
  <si>
    <t xml:space="preserve">"08:40:58 Lamp: ParIn -&gt;  25 uml"
</t>
  </si>
  <si>
    <t>08:40:32</t>
  </si>
  <si>
    <t xml:space="preserve">"08:40:58 Flow: Fixed -&gt; 300 umol/s"
</t>
  </si>
  <si>
    <t xml:space="preserve">"08:37:31 Lamp: ParIn -&gt;  0 uml"
</t>
  </si>
  <si>
    <t xml:space="preserve">"08:37:31 Flow: Fixed -&gt; 300 umol/s"
</t>
  </si>
  <si>
    <t xml:space="preserve">"08:37:31 Coolers: Off"
</t>
  </si>
  <si>
    <t xml:space="preserve">"08:37:31 CO2 Mixer: CO2R -&gt; 400 uml"
</t>
  </si>
  <si>
    <t xml:space="preserve">"08:37:31 Lamp: Off"
</t>
  </si>
  <si>
    <t xml:space="preserve">"08:34:40 Launched AutoProg /User/Configs/AutoProgs/LightCurve2"
</t>
  </si>
  <si>
    <t>Wed Jul 22 2020 08:34:40</t>
  </si>
  <si>
    <t xml:space="preserve">"10:05:40 Flow: Fixed -&gt; 300 umol/s"
</t>
  </si>
  <si>
    <t xml:space="preserve">"10:05:40 Coolers: Off"
</t>
  </si>
  <si>
    <t xml:space="preserve">"10:05:40 CO2 Mixer: CO2R -&gt; 400 uml"
</t>
  </si>
  <si>
    <t xml:space="preserve">"10:05:40 Lamp: ParIn -&gt;  2000 uml"
</t>
  </si>
  <si>
    <t>10:05:17</t>
  </si>
  <si>
    <t xml:space="preserve">"10:05:39 Flow: Fixed -&gt; 300 umol/s"
</t>
  </si>
  <si>
    <t xml:space="preserve">"10:02:16 Lamp: ParIn -&gt;  2000 uml"
</t>
  </si>
  <si>
    <t>10:01:53</t>
  </si>
  <si>
    <t xml:space="preserve">"10:02:16 Flow: Fixed -&gt; 300 umol/s"
</t>
  </si>
  <si>
    <t xml:space="preserve">"09:58:52 Lamp: ParIn -&gt;  1600 uml"
</t>
  </si>
  <si>
    <t>09:58:28</t>
  </si>
  <si>
    <t xml:space="preserve">"09:58:52 Flow: Fixed -&gt; 300 umol/s"
</t>
  </si>
  <si>
    <t xml:space="preserve">"09:55:27 Lamp: ParIn -&gt;  1250 uml"
</t>
  </si>
  <si>
    <t>09:55:03</t>
  </si>
  <si>
    <t xml:space="preserve">"09:55:27 Flow: Fixed -&gt; 300 umol/s"
</t>
  </si>
  <si>
    <t xml:space="preserve">"09:52:02 Lamp: ParIn -&gt;  1000 uml"
</t>
  </si>
  <si>
    <t>09:51:38</t>
  </si>
  <si>
    <t xml:space="preserve">"09:52:02 Flow: Fixed -&gt; 300 umol/s"
</t>
  </si>
  <si>
    <t xml:space="preserve">"09:48:37 Lamp: ParIn -&gt;  750 uml"
</t>
  </si>
  <si>
    <t>09:48:12</t>
  </si>
  <si>
    <t xml:space="preserve">"09:48:37 Flow: Fixed -&gt; 300 umol/s"
</t>
  </si>
  <si>
    <t xml:space="preserve">"09:45:11 Lamp: ParIn -&gt;  500 uml"
</t>
  </si>
  <si>
    <t>09:44:46</t>
  </si>
  <si>
    <t xml:space="preserve">"09:45:10 Flow: Fixed -&gt; 300 umol/s"
</t>
  </si>
  <si>
    <t xml:space="preserve">"09:41:45 Lamp: ParIn -&gt;  300 uml"
</t>
  </si>
  <si>
    <t>09:41:21</t>
  </si>
  <si>
    <t xml:space="preserve">"09:41:45 Flow: Fixed -&gt; 300 umol/s"
</t>
  </si>
  <si>
    <t xml:space="preserve">"09:38:20 Lamp: ParIn -&gt;  150 uml"
</t>
  </si>
  <si>
    <t>09:37:55</t>
  </si>
  <si>
    <t xml:space="preserve">"09:38:20 Flow: Fixed -&gt; 300 umol/s"
</t>
  </si>
  <si>
    <t xml:space="preserve">"09:34:54 Lamp: ParIn -&gt;  100 uml"
</t>
  </si>
  <si>
    <t>09:34:29</t>
  </si>
  <si>
    <t xml:space="preserve">"09:34:54 Flow: Fixed -&gt; 300 umol/s"
</t>
  </si>
  <si>
    <t xml:space="preserve">"09:31:28 Lamp: ParIn -&gt;  50 uml"
</t>
  </si>
  <si>
    <t>09:31:03</t>
  </si>
  <si>
    <t xml:space="preserve">"09:31:28 Flow: Fixed -&gt; 300 umol/s"
</t>
  </si>
  <si>
    <t xml:space="preserve">"09:28:02 Lamp: ParIn -&gt;  25 uml"
</t>
  </si>
  <si>
    <t>09:27:35</t>
  </si>
  <si>
    <t xml:space="preserve">"09:28:02 Flow: Fixed -&gt; 300 umol/s"
</t>
  </si>
  <si>
    <t xml:space="preserve">"09:24:34 Lamp: ParIn -&gt;  0 uml"
</t>
  </si>
  <si>
    <t xml:space="preserve">"09:24:34 Flow: Fixed -&gt; 300 umol/s"
</t>
  </si>
  <si>
    <t xml:space="preserve">"09:24:34 Coolers: Off"
</t>
  </si>
  <si>
    <t xml:space="preserve">"09:24:34 CO2 Mixer: CO2R -&gt; 400 uml"
</t>
  </si>
  <si>
    <t xml:space="preserve">"09:24:34 Lamp: Off"
</t>
  </si>
  <si>
    <t xml:space="preserve">"09:20:43 Launched AutoProg /User/Configs/AutoProgs/LightCurve2"
</t>
  </si>
  <si>
    <t>Wed Jul 22 2020 09:20:43</t>
  </si>
  <si>
    <t xml:space="preserve">"10:52:20 Flow: Fixed -&gt; 300 umol/s"
</t>
  </si>
  <si>
    <t xml:space="preserve">"10:52:20 Coolers: Off"
</t>
  </si>
  <si>
    <t xml:space="preserve">"10:52:20 CO2 Mixer: CO2R -&gt; 400 uml"
</t>
  </si>
  <si>
    <t xml:space="preserve">"10:52:20 Lamp: ParIn -&gt;  2000 uml"
</t>
  </si>
  <si>
    <t>10:51:51</t>
  </si>
  <si>
    <t xml:space="preserve">"10:48:49 Lamp: ParIn -&gt;  2000 uml"
</t>
  </si>
  <si>
    <t>10:48:22</t>
  </si>
  <si>
    <t xml:space="preserve">"10:48:49 Flow: Fixed -&gt; 300 umol/s"
</t>
  </si>
  <si>
    <t xml:space="preserve">"10:45:21 Lamp: ParIn -&gt;  1600 uml"
</t>
  </si>
  <si>
    <t>10:44:54</t>
  </si>
  <si>
    <t xml:space="preserve">"10:45:21 Flow: Fixed -&gt; 300 umol/s"
</t>
  </si>
  <si>
    <t xml:space="preserve">"10:41:53 Lamp: ParIn -&gt;  1250 uml"
</t>
  </si>
  <si>
    <t>10:41:26</t>
  </si>
  <si>
    <t xml:space="preserve">"10:41:53 Flow: Fixed -&gt; 300 umol/s"
</t>
  </si>
  <si>
    <t xml:space="preserve">"10:38:25 Lamp: ParIn -&gt;  1000 uml"
</t>
  </si>
  <si>
    <t>10:37:59</t>
  </si>
  <si>
    <t xml:space="preserve">"10:38:25 Flow: Fixed -&gt; 300 umol/s"
</t>
  </si>
  <si>
    <t xml:space="preserve">"10:34:58 Lamp: ParIn -&gt;  750 uml"
</t>
  </si>
  <si>
    <t>10:34:32</t>
  </si>
  <si>
    <t xml:space="preserve">"10:34:58 Flow: Fixed -&gt; 300 umol/s"
</t>
  </si>
  <si>
    <t xml:space="preserve">"10:31:31 Lamp: ParIn -&gt;  500 uml"
</t>
  </si>
  <si>
    <t>10:31:05</t>
  </si>
  <si>
    <t xml:space="preserve">"10:31:31 Flow: Fixed -&gt; 300 umol/s"
</t>
  </si>
  <si>
    <t xml:space="preserve">"10:28:04 Lamp: ParIn -&gt;  300 uml"
</t>
  </si>
  <si>
    <t>10:27:39</t>
  </si>
  <si>
    <t xml:space="preserve">"10:28:04 Flow: Fixed -&gt; 300 umol/s"
</t>
  </si>
  <si>
    <t xml:space="preserve">"10:24:38 Lamp: ParIn -&gt;  150 uml"
</t>
  </si>
  <si>
    <t>10:24:12</t>
  </si>
  <si>
    <t xml:space="preserve">"10:24:37 Flow: Fixed -&gt; 300 umol/s"
</t>
  </si>
  <si>
    <t xml:space="preserve">"10:21:11 Lamp: ParIn -&gt;  100 uml"
</t>
  </si>
  <si>
    <t>10:20:46</t>
  </si>
  <si>
    <t xml:space="preserve">"10:21:11 Flow: Fixed -&gt; 300 umol/s"
</t>
  </si>
  <si>
    <t xml:space="preserve">"10:17:45 Lamp: ParIn -&gt;  50 uml"
</t>
  </si>
  <si>
    <t>10:17:19</t>
  </si>
  <si>
    <t xml:space="preserve">"10:17:45 Flow: Fixed -&gt; 300 umol/s"
</t>
  </si>
  <si>
    <t xml:space="preserve">"10:14:18 Lamp: ParIn -&gt;  25 uml"
</t>
  </si>
  <si>
    <t>10:13:52</t>
  </si>
  <si>
    <t xml:space="preserve">"10:14:18 Flow: Fixed -&gt; 300 umol/s"
</t>
  </si>
  <si>
    <t xml:space="preserve">"10:10:51 Lamp: ParIn -&gt;  0 uml"
</t>
  </si>
  <si>
    <t xml:space="preserve">"10:10:51 Flow: Fixed -&gt; 300 umol/s"
</t>
  </si>
  <si>
    <t xml:space="preserve">"10:10:51 Coolers: Off"
</t>
  </si>
  <si>
    <t xml:space="preserve">"10:10:51 CO2 Mixer: CO2R -&gt; 400 uml"
</t>
  </si>
  <si>
    <t xml:space="preserve">"10:10:51 Lamp: Off"
</t>
  </si>
  <si>
    <t xml:space="preserve">"10:07:37 Launched AutoProg /User/Configs/AutoProgs/LightCurve2"
</t>
  </si>
  <si>
    <t>Wed Jul 22 2020 10:07:37</t>
  </si>
  <si>
    <t xml:space="preserve">"11:40:14 Flow: Fixed -&gt; 300 umol/s"
</t>
  </si>
  <si>
    <t xml:space="preserve">"11:40:14 Coolers: Off"
</t>
  </si>
  <si>
    <t xml:space="preserve">"11:40:14 CO2 Mixer: CO2R -&gt; 400 uml"
</t>
  </si>
  <si>
    <t xml:space="preserve">"11:40:14 Lamp: ParIn -&gt;  2000 uml"
</t>
  </si>
  <si>
    <t>11:39:45</t>
  </si>
  <si>
    <t xml:space="preserve">"11:36:44 Lamp: ParIn -&gt;  2000 uml"
</t>
  </si>
  <si>
    <t xml:space="preserve">"11:36:44 Flow: Fixed -&gt; 300 umol/s"
</t>
  </si>
  <si>
    <t xml:space="preserve">"11:33:15 Lamp: ParIn -&gt;  1600 uml"
</t>
  </si>
  <si>
    <t>11:32:48</t>
  </si>
  <si>
    <t xml:space="preserve">"11:29:47 Lamp: ParIn -&gt;  1250 uml"
</t>
  </si>
  <si>
    <t>11:29:20</t>
  </si>
  <si>
    <t xml:space="preserve">"11:29:47 Flow: Fixed -&gt; 300 umol/s"
</t>
  </si>
  <si>
    <t xml:space="preserve">"11:26:19 Lamp: ParIn -&gt;  1000 uml"
</t>
  </si>
  <si>
    <t>11:25:52</t>
  </si>
  <si>
    <t xml:space="preserve">"11:26:18 Flow: Fixed -&gt; 300 umol/s"
</t>
  </si>
  <si>
    <t xml:space="preserve">"11:22:51 Lamp: ParIn -&gt;  750 uml"
</t>
  </si>
  <si>
    <t>11:22:25</t>
  </si>
  <si>
    <t xml:space="preserve">"11:22:51 Flow: Fixed -&gt; 300 umol/s"
</t>
  </si>
  <si>
    <t xml:space="preserve">"11:19:24 Lamp: ParIn -&gt;  500 uml"
</t>
  </si>
  <si>
    <t>11:18:58</t>
  </si>
  <si>
    <t xml:space="preserve">"11:19:24 Flow: Fixed -&gt; 300 umol/s"
</t>
  </si>
  <si>
    <t xml:space="preserve">"11:15:57 Lamp: ParIn -&gt;  300 uml"
</t>
  </si>
  <si>
    <t>11:15:31</t>
  </si>
  <si>
    <t xml:space="preserve">"11:15:57 Flow: Fixed -&gt; 300 umol/s"
</t>
  </si>
  <si>
    <t xml:space="preserve">"11:12:30 Lamp: ParIn -&gt;  150 uml"
</t>
  </si>
  <si>
    <t>11:12:04</t>
  </si>
  <si>
    <t xml:space="preserve">"11:12:29 Flow: Fixed -&gt; 300 umol/s"
</t>
  </si>
  <si>
    <t xml:space="preserve">"11:09:03 Lamp: ParIn -&gt;  100 uml"
</t>
  </si>
  <si>
    <t>11:08:38</t>
  </si>
  <si>
    <t xml:space="preserve">"11:09:03 Flow: Fixed -&gt; 300 umol/s"
</t>
  </si>
  <si>
    <t xml:space="preserve">"11:05:37 Lamp: ParIn -&gt;  50 uml"
</t>
  </si>
  <si>
    <t>11:05:11</t>
  </si>
  <si>
    <t xml:space="preserve">"11:05:37 Flow: Fixed -&gt; 300 umol/s"
</t>
  </si>
  <si>
    <t xml:space="preserve">"11:02:10 Lamp: ParIn -&gt;  25 uml"
</t>
  </si>
  <si>
    <t>11:01:44</t>
  </si>
  <si>
    <t xml:space="preserve">"11:02:10 Flow: Fixed -&gt; 300 umol/s"
</t>
  </si>
  <si>
    <t xml:space="preserve">"10:58:43 Lamp: ParIn -&gt;  0 uml"
</t>
  </si>
  <si>
    <t xml:space="preserve">"10:58:43 Flow: Fixed -&gt; 300 umol/s"
</t>
  </si>
  <si>
    <t xml:space="preserve">"10:58:43 Coolers: Off"
</t>
  </si>
  <si>
    <t xml:space="preserve">"10:58:43 CO2 Mixer: CO2R -&gt; 400 uml"
</t>
  </si>
  <si>
    <t xml:space="preserve">"10:58:43 Lamp: Off"
</t>
  </si>
  <si>
    <t xml:space="preserve">"10:54:47 Launched AutoProg /User/Configs/AutoProgs/LightCurve2"
</t>
  </si>
  <si>
    <t>Wed Jul 22 2020 10:54:47</t>
  </si>
  <si>
    <t xml:space="preserve">"11:35:46 Flow: Fixed -&gt; 300 umol/s"
</t>
  </si>
  <si>
    <t xml:space="preserve">"11:35:46 Coolers: Off"
</t>
  </si>
  <si>
    <t xml:space="preserve">"11:35:46 CO2 Mixer: CO2R -&gt; 400 uml"
</t>
  </si>
  <si>
    <t xml:space="preserve">"11:35:46 Lamp: ParIn -&gt;  2000 uml"
</t>
  </si>
  <si>
    <t>11:35:22</t>
  </si>
  <si>
    <t xml:space="preserve">"11:35:45 Flow: Fixed -&gt; 300 umol/s"
</t>
  </si>
  <si>
    <t xml:space="preserve">"11:32:21 Lamp: ParIn -&gt;  2000 uml"
</t>
  </si>
  <si>
    <t>11:31:58</t>
  </si>
  <si>
    <t xml:space="preserve">"11:32:21 Flow: Fixed -&gt; 300 umol/s"
</t>
  </si>
  <si>
    <t xml:space="preserve">"11:28:57 Lamp: ParIn -&gt;  1600 uml"
</t>
  </si>
  <si>
    <t>11:28:34</t>
  </si>
  <si>
    <t xml:space="preserve">"11:28:57 Flow: Fixed -&gt; 300 umol/s"
</t>
  </si>
  <si>
    <t xml:space="preserve">"11:25:33 Lamp: ParIn -&gt;  1250 uml"
</t>
  </si>
  <si>
    <t>11:25:10</t>
  </si>
  <si>
    <t xml:space="preserve">"11:25:33 Flow: Fixed -&gt; 300 umol/s"
</t>
  </si>
  <si>
    <t xml:space="preserve">"11:22:09 Lamp: ParIn -&gt;  1000 uml"
</t>
  </si>
  <si>
    <t>11:21:46</t>
  </si>
  <si>
    <t xml:space="preserve">"11:22:09 Flow: Fixed -&gt; 300 umol/s"
</t>
  </si>
  <si>
    <t xml:space="preserve">"11:18:45 Lamp: ParIn -&gt;  750 uml"
</t>
  </si>
  <si>
    <t>11:18:22</t>
  </si>
  <si>
    <t xml:space="preserve">"11:18:45 Flow: Fixed -&gt; 300 umol/s"
</t>
  </si>
  <si>
    <t xml:space="preserve">"11:15:21 Lamp: ParIn -&gt;  500 uml"
</t>
  </si>
  <si>
    <t>11:14:58</t>
  </si>
  <si>
    <t xml:space="preserve">"11:15:21 Flow: Fixed -&gt; 300 umol/s"
</t>
  </si>
  <si>
    <t xml:space="preserve">"11:11:57 Lamp: ParIn -&gt;  300 uml"
</t>
  </si>
  <si>
    <t>11:11:34</t>
  </si>
  <si>
    <t xml:space="preserve">"11:11:57 Flow: Fixed -&gt; 300 umol/s"
</t>
  </si>
  <si>
    <t xml:space="preserve">"11:08:33 Lamp: ParIn -&gt;  150 uml"
</t>
  </si>
  <si>
    <t>11:08:10</t>
  </si>
  <si>
    <t xml:space="preserve">"11:08:33 Flow: Fixed -&gt; 300 umol/s"
</t>
  </si>
  <si>
    <t xml:space="preserve">"11:05:09 Lamp: ParIn -&gt;  100 uml"
</t>
  </si>
  <si>
    <t>11:04:46</t>
  </si>
  <si>
    <t xml:space="preserve">"11:05:09 Flow: Fixed -&gt; 300 umol/s"
</t>
  </si>
  <si>
    <t xml:space="preserve">"11:01:45 Lamp: ParIn -&gt;  50 uml"
</t>
  </si>
  <si>
    <t>11:01:22</t>
  </si>
  <si>
    <t xml:space="preserve">"11:01:45 Flow: Fixed -&gt; 300 umol/s"
</t>
  </si>
  <si>
    <t xml:space="preserve">"10:58:21 Lamp: ParIn -&gt;  25 uml"
</t>
  </si>
  <si>
    <t>10:57:58</t>
  </si>
  <si>
    <t xml:space="preserve">"10:58:21 Flow: Fixed -&gt; 300 umol/s"
</t>
  </si>
  <si>
    <t xml:space="preserve">"10:54:57 Lamp: ParIn -&gt;  0 uml"
</t>
  </si>
  <si>
    <t xml:space="preserve">"10:54:57 Flow: Fixed -&gt; 300 umol/s"
</t>
  </si>
  <si>
    <t xml:space="preserve">"10:54:57 Coolers: Off"
</t>
  </si>
  <si>
    <t xml:space="preserve">"10:54:57 CO2 Mixer: CO2R -&gt; 400 uml"
</t>
  </si>
  <si>
    <t xml:space="preserve">"10:54:57 Lamp: Off"
</t>
  </si>
  <si>
    <t xml:space="preserve">"10:52:43 Launched AutoProg /User/Configs/AutoProgs/LightCurve2"
</t>
  </si>
  <si>
    <t>Mon Jul 27 2020 10:52:43</t>
  </si>
  <si>
    <t xml:space="preserve">"10:49:47 Flow: Fixed -&gt; 300 umol/s"
</t>
  </si>
  <si>
    <t xml:space="preserve">"10:49:47 Coolers: Off"
</t>
  </si>
  <si>
    <t xml:space="preserve">"10:49:47 CO2 Mixer: CO2R -&gt; 400 uml"
</t>
  </si>
  <si>
    <t xml:space="preserve">"10:49:47 Lamp: ParIn -&gt;  2000 uml"
</t>
  </si>
  <si>
    <t>10:49:24</t>
  </si>
  <si>
    <t xml:space="preserve">"10:49:46 Flow: Fixed -&gt; 300 umol/s"
</t>
  </si>
  <si>
    <t xml:space="preserve">"10:46:23 Lamp: ParIn -&gt;  2000 uml"
</t>
  </si>
  <si>
    <t>10:46:01</t>
  </si>
  <si>
    <t xml:space="preserve">"10:46:23 Flow: Fixed -&gt; 300 umol/s"
</t>
  </si>
  <si>
    <t xml:space="preserve">"10:43:00 Lamp: ParIn -&gt;  1600 uml"
</t>
  </si>
  <si>
    <t>10:42:38</t>
  </si>
  <si>
    <t xml:space="preserve">"10:43:00 Flow: Fixed -&gt; 300 umol/s"
</t>
  </si>
  <si>
    <t xml:space="preserve">"10:39:37 Lamp: ParIn -&gt;  1250 uml"
</t>
  </si>
  <si>
    <t>10:39:14</t>
  </si>
  <si>
    <t xml:space="preserve">"10:39:37 Flow: Fixed -&gt; 300 umol/s"
</t>
  </si>
  <si>
    <t xml:space="preserve">"10:36:13 Lamp: ParIn -&gt;  1000 uml"
</t>
  </si>
  <si>
    <t>10:35:50</t>
  </si>
  <si>
    <t xml:space="preserve">"10:36:13 Flow: Fixed -&gt; 300 umol/s"
</t>
  </si>
  <si>
    <t xml:space="preserve">"10:32:49 Lamp: ParIn -&gt;  750 uml"
</t>
  </si>
  <si>
    <t>10:32:26</t>
  </si>
  <si>
    <t xml:space="preserve">"10:32:49 Flow: Fixed -&gt; 300 umol/s"
</t>
  </si>
  <si>
    <t xml:space="preserve">"10:29:25 Lamp: ParIn -&gt;  500 uml"
</t>
  </si>
  <si>
    <t>10:29:02</t>
  </si>
  <si>
    <t xml:space="preserve">"10:29:24 Flow: Fixed -&gt; 300 umol/s"
</t>
  </si>
  <si>
    <t xml:space="preserve">"10:26:01 Lamp: ParIn -&gt;  300 uml"
</t>
  </si>
  <si>
    <t>10:25:39</t>
  </si>
  <si>
    <t xml:space="preserve">"10:26:01 Flow: Fixed -&gt; 300 umol/s"
</t>
  </si>
  <si>
    <t xml:space="preserve">"10:22:38 Lamp: ParIn -&gt;  150 uml"
</t>
  </si>
  <si>
    <t>10:22:16</t>
  </si>
  <si>
    <t xml:space="preserve">"10:22:38 Flow: Fixed -&gt; 300 umol/s"
</t>
  </si>
  <si>
    <t xml:space="preserve">"10:19:15 Lamp: ParIn -&gt;  100 uml"
</t>
  </si>
  <si>
    <t>10:18:52</t>
  </si>
  <si>
    <t xml:space="preserve">"10:19:15 Flow: Fixed -&gt; 300 umol/s"
</t>
  </si>
  <si>
    <t xml:space="preserve">"10:15:51 Lamp: ParIn -&gt;  50 uml"
</t>
  </si>
  <si>
    <t>10:15:28</t>
  </si>
  <si>
    <t xml:space="preserve">"10:15:51 Flow: Fixed -&gt; 300 umol/s"
</t>
  </si>
  <si>
    <t xml:space="preserve">"10:12:27 Lamp: ParIn -&gt;  25 uml"
</t>
  </si>
  <si>
    <t>10:12:04</t>
  </si>
  <si>
    <t xml:space="preserve">"10:12:27 Flow: Fixed -&gt; 300 umol/s"
</t>
  </si>
  <si>
    <t xml:space="preserve">"10:09:03 Lamp: ParIn -&gt;  0 uml"
</t>
  </si>
  <si>
    <t xml:space="preserve">"10:09:03 Flow: Fixed -&gt; 300 umol/s"
</t>
  </si>
  <si>
    <t xml:space="preserve">"10:09:03 Coolers: Off"
</t>
  </si>
  <si>
    <t xml:space="preserve">"10:09:03 CO2 Mixer: CO2R -&gt; 400 uml"
</t>
  </si>
  <si>
    <t xml:space="preserve">"10:09:03 Lamp: Off"
</t>
  </si>
  <si>
    <t xml:space="preserve">"10:07:48 Launched AutoProg /User/Configs/AutoProgs/LightCurve2"
</t>
  </si>
  <si>
    <t>Mon Jul 27 2020 10:07:47</t>
  </si>
  <si>
    <t xml:space="preserve">"20:02:09 Flow: Fixed -&gt; 300 umol/s"
</t>
  </si>
  <si>
    <t xml:space="preserve">"20:02:09 Coolers: Off"
</t>
  </si>
  <si>
    <t xml:space="preserve">"20:02:09 CO2 Mixer: CO2R -&gt; 400 uml"
</t>
  </si>
  <si>
    <t xml:space="preserve">"20:02:09 Lamp: ParIn -&gt;  2000 uml"
</t>
  </si>
  <si>
    <t>20:01:42</t>
  </si>
  <si>
    <t xml:space="preserve">"19:58:41 Lamp: ParIn -&gt;  2000 uml"
</t>
  </si>
  <si>
    <t>19:58:15</t>
  </si>
  <si>
    <t xml:space="preserve">"19:58:41 Flow: Fixed -&gt; 300 umol/s"
</t>
  </si>
  <si>
    <t xml:space="preserve">"19:55:14 Lamp: ParIn -&gt;  1600 uml"
</t>
  </si>
  <si>
    <t>19:54:48</t>
  </si>
  <si>
    <t xml:space="preserve">"19:55:14 Flow: Fixed -&gt; 300 umol/s"
</t>
  </si>
  <si>
    <t xml:space="preserve">"19:51:47 Lamp: ParIn -&gt;  1250 uml"
</t>
  </si>
  <si>
    <t>19:51:21</t>
  </si>
  <si>
    <t xml:space="preserve">"19:51:47 Flow: Fixed -&gt; 300 umol/s"
</t>
  </si>
  <si>
    <t xml:space="preserve">"19:48:20 Lamp: ParIn -&gt;  1000 uml"
</t>
  </si>
  <si>
    <t>19:47:55</t>
  </si>
  <si>
    <t xml:space="preserve">"19:48:20 Flow: Fixed -&gt; 300 umol/s"
</t>
  </si>
  <si>
    <t xml:space="preserve">"19:44:54 Lamp: ParIn -&gt;  750 uml"
</t>
  </si>
  <si>
    <t>19:44:30</t>
  </si>
  <si>
    <t xml:space="preserve">"19:44:54 Flow: Fixed -&gt; 300 umol/s"
</t>
  </si>
  <si>
    <t xml:space="preserve">"19:41:29 Lamp: ParIn -&gt;  500 uml"
</t>
  </si>
  <si>
    <t>19:41:04</t>
  </si>
  <si>
    <t xml:space="preserve">"19:41:29 Flow: Fixed -&gt; 300 umol/s"
</t>
  </si>
  <si>
    <t xml:space="preserve">"19:38:03 Lamp: ParIn -&gt;  300 uml"
</t>
  </si>
  <si>
    <t>19:37:38</t>
  </si>
  <si>
    <t xml:space="preserve">"19:38:03 Flow: Fixed -&gt; 300 umol/s"
</t>
  </si>
  <si>
    <t xml:space="preserve">"19:34:37 Lamp: ParIn -&gt;  150 uml"
</t>
  </si>
  <si>
    <t>19:34:12</t>
  </si>
  <si>
    <t xml:space="preserve">"19:34:37 Flow: Fixed -&gt; 300 umol/s"
</t>
  </si>
  <si>
    <t xml:space="preserve">"19:31:11 Lamp: ParIn -&gt;  100 uml"
</t>
  </si>
  <si>
    <t>19:30:46</t>
  </si>
  <si>
    <t xml:space="preserve">"19:31:11 Flow: Fixed -&gt; 300 umol/s"
</t>
  </si>
  <si>
    <t xml:space="preserve">"19:27:45 Lamp: ParIn -&gt;  50 uml"
</t>
  </si>
  <si>
    <t>19:27:20</t>
  </si>
  <si>
    <t xml:space="preserve">"19:27:44 Flow: Fixed -&gt; 300 umol/s"
</t>
  </si>
  <si>
    <t xml:space="preserve">"19:24:19 Lamp: ParIn -&gt;  25 uml"
</t>
  </si>
  <si>
    <t>19:23:54</t>
  </si>
  <si>
    <t xml:space="preserve">"19:24:19 Flow: Fixed -&gt; 300 umol/s"
</t>
  </si>
  <si>
    <t xml:space="preserve">"19:20:53 Lamp: ParIn -&gt;  0 uml"
</t>
  </si>
  <si>
    <t xml:space="preserve">"19:20:52 Flow: Fixed -&gt; 300 umol/s"
</t>
  </si>
  <si>
    <t xml:space="preserve">"19:20:52 Coolers: Off"
</t>
  </si>
  <si>
    <t xml:space="preserve">"19:20:52 CO2 Mixer: CO2R -&gt; 400 uml"
</t>
  </si>
  <si>
    <t xml:space="preserve">"19:20:52 Lamp: Off"
</t>
  </si>
  <si>
    <t xml:space="preserve">"19:20:28 Launched AutoProg /User/Configs/AutoProgs/LightCurve2"
</t>
  </si>
  <si>
    <t>Wed Jul 29 2020 19:20:28</t>
  </si>
  <si>
    <t xml:space="preserve">"09:33:28 Flow: Fixed -&gt; 300 umol/s"
</t>
  </si>
  <si>
    <t xml:space="preserve">"09:33:28 Coolers: Off"
</t>
  </si>
  <si>
    <t xml:space="preserve">"09:33:28 CO2 Mixer: CO2R -&gt; 400 uml"
</t>
  </si>
  <si>
    <t xml:space="preserve">"09:33:28 Lamp: ParIn -&gt;  2000 uml"
</t>
  </si>
  <si>
    <t>09:33:06</t>
  </si>
  <si>
    <t xml:space="preserve">"09:30:05 Lamp: ParIn -&gt;  2000 uml"
</t>
  </si>
  <si>
    <t>09:29:43</t>
  </si>
  <si>
    <t xml:space="preserve">"09:30:05 Flow: Fixed -&gt; 300 umol/s"
</t>
  </si>
  <si>
    <t xml:space="preserve">"09:26:42 Lamp: ParIn -&gt;  1600 uml"
</t>
  </si>
  <si>
    <t>09:26:20</t>
  </si>
  <si>
    <t xml:space="preserve">"09:26:42 Flow: Fixed -&gt; 300 umol/s"
</t>
  </si>
  <si>
    <t xml:space="preserve">"09:23:19 Lamp: ParIn -&gt;  1250 uml"
</t>
  </si>
  <si>
    <t>09:22:57</t>
  </si>
  <si>
    <t xml:space="preserve">"09:23:19 Flow: Fixed -&gt; 300 umol/s"
</t>
  </si>
  <si>
    <t xml:space="preserve">"09:19:56 Lamp: ParIn -&gt;  1000 uml"
</t>
  </si>
  <si>
    <t>09:19:33</t>
  </si>
  <si>
    <t xml:space="preserve">"09:19:56 Flow: Fixed -&gt; 300 umol/s"
</t>
  </si>
  <si>
    <t xml:space="preserve">"09:16:32 Lamp: ParIn -&gt;  750 uml"
</t>
  </si>
  <si>
    <t>09:16:09</t>
  </si>
  <si>
    <t xml:space="preserve">"09:16:31 Flow: Fixed -&gt; 300 umol/s"
</t>
  </si>
  <si>
    <t xml:space="preserve">"09:13:08 Lamp: ParIn -&gt;  500 uml"
</t>
  </si>
  <si>
    <t>09:12:45</t>
  </si>
  <si>
    <t xml:space="preserve">"09:13:07 Flow: Fixed -&gt; 300 umol/s"
</t>
  </si>
  <si>
    <t xml:space="preserve">"09:09:44 Lamp: ParIn -&gt;  300 uml"
</t>
  </si>
  <si>
    <t>09:09:21</t>
  </si>
  <si>
    <t xml:space="preserve">"09:09:44 Flow: Fixed -&gt; 300 umol/s"
</t>
  </si>
  <si>
    <t xml:space="preserve">"09:06:20 Lamp: ParIn -&gt;  150 uml"
</t>
  </si>
  <si>
    <t>09:05:57</t>
  </si>
  <si>
    <t xml:space="preserve">"09:06:20 Flow: Fixed -&gt; 300 umol/s"
</t>
  </si>
  <si>
    <t xml:space="preserve">"09:02:56 Lamp: ParIn -&gt;  100 uml"
</t>
  </si>
  <si>
    <t>09:02:33</t>
  </si>
  <si>
    <t xml:space="preserve">"09:02:56 Flow: Fixed -&gt; 300 umol/s"
</t>
  </si>
  <si>
    <t xml:space="preserve">"08:59:32 Lamp: ParIn -&gt;  50 uml"
</t>
  </si>
  <si>
    <t>08:59:09</t>
  </si>
  <si>
    <t xml:space="preserve">"08:59:32 Flow: Fixed -&gt; 300 umol/s"
</t>
  </si>
  <si>
    <t xml:space="preserve">"08:56:08 Lamp: ParIn -&gt;  25 uml"
</t>
  </si>
  <si>
    <t>08:55:45</t>
  </si>
  <si>
    <t xml:space="preserve">"08:56:08 Flow: Fixed -&gt; 300 umol/s"
</t>
  </si>
  <si>
    <t xml:space="preserve">"08:52:44 Lamp: ParIn -&gt;  0 uml"
</t>
  </si>
  <si>
    <t xml:space="preserve">"08:52:43 Flow: Fixed -&gt; 300 umol/s"
</t>
  </si>
  <si>
    <t xml:space="preserve">"08:52:43 Coolers: Off"
</t>
  </si>
  <si>
    <t xml:space="preserve">"08:52:43 CO2 Mixer: CO2R -&gt; 400 uml"
</t>
  </si>
  <si>
    <t xml:space="preserve">"08:52:43 Lamp: Off"
</t>
  </si>
  <si>
    <t xml:space="preserve">"08:50:49 Launched AutoProg /User/Configs/AutoProgs/LightCurve2"
</t>
  </si>
  <si>
    <t>Thr Jul 30 2020 08:50:49</t>
  </si>
  <si>
    <t xml:space="preserve">"19:13:42 Flow: Fixed -&gt; 300 umol/s"
</t>
  </si>
  <si>
    <t xml:space="preserve">"19:13:42 Coolers: Off"
</t>
  </si>
  <si>
    <t xml:space="preserve">"19:13:42 CO2 Mixer: CO2R -&gt; 400 uml"
</t>
  </si>
  <si>
    <t xml:space="preserve">"19:13:42 Lamp: ParIn -&gt;  2000 uml"
</t>
  </si>
  <si>
    <t>19:13:16</t>
  </si>
  <si>
    <t xml:space="preserve">"19:10:15 Lamp: ParIn -&gt;  2000 uml"
</t>
  </si>
  <si>
    <t xml:space="preserve">"19:10:14 Flow: Fixed -&gt; 300 umol/s"
</t>
  </si>
  <si>
    <t xml:space="preserve">"19:06:48 Lamp: ParIn -&gt;  1600 uml"
</t>
  </si>
  <si>
    <t>19:06:23</t>
  </si>
  <si>
    <t xml:space="preserve">"19:03:22 Lamp: ParIn -&gt;  1250 uml"
</t>
  </si>
  <si>
    <t>19:02:57</t>
  </si>
  <si>
    <t xml:space="preserve">"19:03:22 Flow: Fixed -&gt; 300 umol/s"
</t>
  </si>
  <si>
    <t xml:space="preserve">"18:59:56 Lamp: ParIn -&gt;  1000 uml"
</t>
  </si>
  <si>
    <t>18:59:31</t>
  </si>
  <si>
    <t xml:space="preserve">"18:59:56 Flow: Fixed -&gt; 300 umol/s"
</t>
  </si>
  <si>
    <t xml:space="preserve">"18:56:30 Lamp: ParIn -&gt;  750 uml"
</t>
  </si>
  <si>
    <t>18:56:05</t>
  </si>
  <si>
    <t xml:space="preserve">"18:56:29 Flow: Fixed -&gt; 300 umol/s"
</t>
  </si>
  <si>
    <t xml:space="preserve">"18:53:04 Lamp: ParIn -&gt;  500 uml"
</t>
  </si>
  <si>
    <t>18:52:40</t>
  </si>
  <si>
    <t xml:space="preserve">"18:53:04 Flow: Fixed -&gt; 300 umol/s"
</t>
  </si>
  <si>
    <t xml:space="preserve">"18:49:39 Lamp: ParIn -&gt;  300 uml"
</t>
  </si>
  <si>
    <t>18:49:15</t>
  </si>
  <si>
    <t xml:space="preserve">"18:49:39 Flow: Fixed -&gt; 300 umol/s"
</t>
  </si>
  <si>
    <t xml:space="preserve">"18:46:14 Lamp: ParIn -&gt;  150 uml"
</t>
  </si>
  <si>
    <t>18:45:49</t>
  </si>
  <si>
    <t xml:space="preserve">"18:46:13 Flow: Fixed -&gt; 300 umol/s"
</t>
  </si>
  <si>
    <t xml:space="preserve">"18:42:48 Lamp: ParIn -&gt;  100 uml"
</t>
  </si>
  <si>
    <t>18:42:24</t>
  </si>
  <si>
    <t xml:space="preserve">"18:42:48 Flow: Fixed -&gt; 300 umol/s"
</t>
  </si>
  <si>
    <t xml:space="preserve">"18:39:23 Lamp: ParIn -&gt;  50 uml"
</t>
  </si>
  <si>
    <t>18:38:59</t>
  </si>
  <si>
    <t xml:space="preserve">"18:39:23 Flow: Fixed -&gt; 300 umol/s"
</t>
  </si>
  <si>
    <t xml:space="preserve">"18:35:58 Lamp: ParIn -&gt;  25 uml"
</t>
  </si>
  <si>
    <t>18:35:33</t>
  </si>
  <si>
    <t xml:space="preserve">"18:35:58 Flow: Fixed -&gt; 300 umol/s"
</t>
  </si>
  <si>
    <t xml:space="preserve">"18:32:32 Lamp: ParIn -&gt;  0 uml"
</t>
  </si>
  <si>
    <t xml:space="preserve">"18:32:32 Flow: Fixed -&gt; 300 umol/s"
</t>
  </si>
  <si>
    <t xml:space="preserve">"18:32:32 Coolers: Off"
</t>
  </si>
  <si>
    <t xml:space="preserve">"18:32:32 CO2 Mixer: CO2R -&gt; 400 uml"
</t>
  </si>
  <si>
    <t xml:space="preserve">"18:32:32 Lamp: Off"
</t>
  </si>
  <si>
    <t xml:space="preserve">"18:31:12 Launched AutoProg /User/Configs/AutoProgs/LightCurve2"
</t>
  </si>
  <si>
    <t>Wed Jul 29 2020 18:31:11</t>
  </si>
  <si>
    <t xml:space="preserve">"18:29:33 Coolers: Off"
</t>
  </si>
  <si>
    <t xml:space="preserve">"18:29:33 CO2 Mixer: CO2R -&gt; 400 uml"
</t>
  </si>
  <si>
    <t xml:space="preserve">"18:29:33 Lamp: ParIn -&gt;  2000 uml"
</t>
  </si>
  <si>
    <t>18:29:07</t>
  </si>
  <si>
    <t xml:space="preserve">"18:26:06 Lamp: ParIn -&gt;  2000 uml"
</t>
  </si>
  <si>
    <t>18:25:40</t>
  </si>
  <si>
    <t xml:space="preserve">"18:26:05 Flow: Fixed -&gt; 300 umol/s"
</t>
  </si>
  <si>
    <t xml:space="preserve">"18:22:39 Lamp: ParIn -&gt;  1600 uml"
</t>
  </si>
  <si>
    <t>18:22:14</t>
  </si>
  <si>
    <t xml:space="preserve">"18:22:39 Flow: Fixed -&gt; 300 umol/s"
</t>
  </si>
  <si>
    <t xml:space="preserve">"18:19:13 Lamp: ParIn -&gt;  1250 uml"
</t>
  </si>
  <si>
    <t>18:18:48</t>
  </si>
  <si>
    <t xml:space="preserve">"18:19:13 Flow: Fixed -&gt; 300 umol/s"
</t>
  </si>
  <si>
    <t xml:space="preserve">"18:15:47 Lamp: ParIn -&gt;  1000 uml"
</t>
  </si>
  <si>
    <t>18:15:22</t>
  </si>
  <si>
    <t xml:space="preserve">"18:15:46 Flow: Fixed -&gt; 300 umol/s"
</t>
  </si>
  <si>
    <t xml:space="preserve">"18:12:21 Lamp: ParIn -&gt;  750 uml"
</t>
  </si>
  <si>
    <t>18:11:57</t>
  </si>
  <si>
    <t xml:space="preserve">"18:12:21 Flow: Fixed -&gt; 300 umol/s"
</t>
  </si>
  <si>
    <t xml:space="preserve">"18:08:56 Lamp: ParIn -&gt;  500 uml"
</t>
  </si>
  <si>
    <t>18:08:31</t>
  </si>
  <si>
    <t xml:space="preserve">"18:08:56 Flow: Fixed -&gt; 300 umol/s"
</t>
  </si>
  <si>
    <t xml:space="preserve">"18:05:30 Lamp: ParIn -&gt;  300 uml"
</t>
  </si>
  <si>
    <t>18:05:05</t>
  </si>
  <si>
    <t xml:space="preserve">"18:05:29 Flow: Fixed -&gt; 300 umol/s"
</t>
  </si>
  <si>
    <t xml:space="preserve">"18:02:04 Lamp: ParIn -&gt;  150 uml"
</t>
  </si>
  <si>
    <t>18:01:40</t>
  </si>
  <si>
    <t xml:space="preserve">"18:02:04 Flow: Fixed -&gt; 300 umol/s"
</t>
  </si>
  <si>
    <t xml:space="preserve">"17:58:39 Lamp: ParIn -&gt;  100 uml"
</t>
  </si>
  <si>
    <t>17:58:14</t>
  </si>
  <si>
    <t xml:space="preserve">"17:58:39 Flow: Fixed -&gt; 300 umol/s"
</t>
  </si>
  <si>
    <t xml:space="preserve">"17:55:13 Lamp: ParIn -&gt;  50 uml"
</t>
  </si>
  <si>
    <t>17:54:49</t>
  </si>
  <si>
    <t xml:space="preserve">"17:55:13 Flow: Fixed -&gt; 300 umol/s"
</t>
  </si>
  <si>
    <t xml:space="preserve">"17:51:48 Lamp: ParIn -&gt;  25 uml"
</t>
  </si>
  <si>
    <t>17:51:23</t>
  </si>
  <si>
    <t xml:space="preserve">"17:51:47 Flow: Fixed -&gt; 300 umol/s"
</t>
  </si>
  <si>
    <t xml:space="preserve">"17:48:22 Lamp: ParIn -&gt;  0 uml"
</t>
  </si>
  <si>
    <t xml:space="preserve">"17:48:22 Flow: Fixed -&gt; 300 umol/s"
</t>
  </si>
  <si>
    <t xml:space="preserve">"17:48:22 Coolers: Off"
</t>
  </si>
  <si>
    <t xml:space="preserve">"17:48:22 CO2 Mixer: CO2R -&gt; 400 uml"
</t>
  </si>
  <si>
    <t xml:space="preserve">"17:48:22 Lamp: Off"
</t>
  </si>
  <si>
    <t xml:space="preserve">"17:47:52 Launched AutoProg /User/Configs/AutoProgs/LightCurve2"
</t>
  </si>
  <si>
    <t>Wed Jul 29 2020 17:47:51</t>
  </si>
  <si>
    <t xml:space="preserve">"17:45:20 Flow: Fixed -&gt; 300 umol/s"
</t>
  </si>
  <si>
    <t xml:space="preserve">"17:45:20 Coolers: Off"
</t>
  </si>
  <si>
    <t xml:space="preserve">"17:45:20 CO2 Mixer: CO2R -&gt; 400 uml"
</t>
  </si>
  <si>
    <t xml:space="preserve">"17:45:20 Lamp: ParIn -&gt;  2000 uml"
</t>
  </si>
  <si>
    <t>17:44:55</t>
  </si>
  <si>
    <t xml:space="preserve">"17:41:54 Lamp: ParIn -&gt;  2000 uml"
</t>
  </si>
  <si>
    <t>17:41:29</t>
  </si>
  <si>
    <t xml:space="preserve">"17:41:54 Flow: Fixed -&gt; 300 umol/s"
</t>
  </si>
  <si>
    <t xml:space="preserve">"17:38:28 Lamp: ParIn -&gt;  1600 uml"
</t>
  </si>
  <si>
    <t>17:38:03</t>
  </si>
  <si>
    <t xml:space="preserve">"17:38:27 Flow: Fixed -&gt; 300 umol/s"
</t>
  </si>
  <si>
    <t xml:space="preserve">"17:35:02 Lamp: ParIn -&gt;  1250 uml"
</t>
  </si>
  <si>
    <t xml:space="preserve">"17:35:02 Flow: Fixed -&gt; 300 umol/s"
</t>
  </si>
  <si>
    <t xml:space="preserve">"17:31:37 Lamp: ParIn -&gt;  1000 uml"
</t>
  </si>
  <si>
    <t xml:space="preserve">"17:28:12 Lamp: ParIn -&gt;  750 uml"
</t>
  </si>
  <si>
    <t>17:27:48</t>
  </si>
  <si>
    <t xml:space="preserve">"17:24:47 Lamp: ParIn -&gt;  500 uml"
</t>
  </si>
  <si>
    <t>17:24:23</t>
  </si>
  <si>
    <t xml:space="preserve">"17:24:47 Flow: Fixed -&gt; 300 umol/s"
</t>
  </si>
  <si>
    <t xml:space="preserve">"17:21:22 Lamp: ParIn -&gt;  300 uml"
</t>
  </si>
  <si>
    <t>17:20:58</t>
  </si>
  <si>
    <t xml:space="preserve">"17:21:22 Flow: Fixed -&gt; 300 umol/s"
</t>
  </si>
  <si>
    <t xml:space="preserve">"17:17:57 Lamp: ParIn -&gt;  150 uml"
</t>
  </si>
  <si>
    <t>17:17:33</t>
  </si>
  <si>
    <t xml:space="preserve">"17:17:57 Flow: Fixed -&gt; 300 umol/s"
</t>
  </si>
  <si>
    <t xml:space="preserve">"17:14:32 Lamp: ParIn -&gt;  100 uml"
</t>
  </si>
  <si>
    <t>17:14:08</t>
  </si>
  <si>
    <t xml:space="preserve">"17:14:32 Flow: Fixed -&gt; 300 umol/s"
</t>
  </si>
  <si>
    <t xml:space="preserve">"17:11:07 Lamp: ParIn -&gt;  50 uml"
</t>
  </si>
  <si>
    <t>17:10:43</t>
  </si>
  <si>
    <t xml:space="preserve">"17:11:07 Flow: Fixed -&gt; 300 umol/s"
</t>
  </si>
  <si>
    <t xml:space="preserve">"17:07:42 Lamp: ParIn -&gt;  25 uml"
</t>
  </si>
  <si>
    <t>17:07:18</t>
  </si>
  <si>
    <t xml:space="preserve">"17:07:42 Flow: Fixed -&gt; 300 umol/s"
</t>
  </si>
  <si>
    <t xml:space="preserve">"17:04:17 Lamp: ParIn -&gt;  0 uml"
</t>
  </si>
  <si>
    <t xml:space="preserve">"17:04:17 Flow: Fixed -&gt; 300 umol/s"
</t>
  </si>
  <si>
    <t xml:space="preserve">"17:04:17 Coolers: Off"
</t>
  </si>
  <si>
    <t xml:space="preserve">"17:04:17 CO2 Mixer: CO2R -&gt; 400 uml"
</t>
  </si>
  <si>
    <t xml:space="preserve">"17:04:17 Lamp: Off"
</t>
  </si>
  <si>
    <t xml:space="preserve">"17:04:09 Launched AutoProg /User/Configs/AutoProgs/LightCurve2"
</t>
  </si>
  <si>
    <t>Wed Jul 29 2020 17:04:09</t>
  </si>
  <si>
    <t xml:space="preserve">"16:57:17 Flow: Fixed -&gt; 300 umol/s"
</t>
  </si>
  <si>
    <t xml:space="preserve">"16:57:17 Coolers: Off"
</t>
  </si>
  <si>
    <t xml:space="preserve">"16:57:17 CO2 Mixer: CO2R -&gt; 400 uml"
</t>
  </si>
  <si>
    <t xml:space="preserve">"16:57:17 Lamp: ParIn -&gt;  2000 uml"
</t>
  </si>
  <si>
    <t>16:56:54</t>
  </si>
  <si>
    <t xml:space="preserve">"16:53:53 Lamp: ParIn -&gt;  2000 uml"
</t>
  </si>
  <si>
    <t>16:53:29</t>
  </si>
  <si>
    <t xml:space="preserve">"16:53:53 Flow: Fixed -&gt; 300 umol/s"
</t>
  </si>
  <si>
    <t xml:space="preserve">"16:50:28 Lamp: ParIn -&gt;  1600 uml"
</t>
  </si>
  <si>
    <t>16:50:04</t>
  </si>
  <si>
    <t xml:space="preserve">"16:50:28 Flow: Fixed -&gt; 300 umol/s"
</t>
  </si>
  <si>
    <t xml:space="preserve">"16:47:03 Lamp: ParIn -&gt;  1250 uml"
</t>
  </si>
  <si>
    <t>16:46:39</t>
  </si>
  <si>
    <t xml:space="preserve">"16:47:03 Flow: Fixed -&gt; 300 umol/s"
</t>
  </si>
  <si>
    <t xml:space="preserve">"16:43:38 Lamp: ParIn -&gt;  1000 uml"
</t>
  </si>
  <si>
    <t>16:43:14</t>
  </si>
  <si>
    <t xml:space="preserve">"16:43:38 Flow: Fixed -&gt; 300 umol/s"
</t>
  </si>
  <si>
    <t xml:space="preserve">"16:40:13 Lamp: ParIn -&gt;  750 uml"
</t>
  </si>
  <si>
    <t>16:39:48</t>
  </si>
  <si>
    <t xml:space="preserve">"16:40:13 Flow: Fixed -&gt; 300 umol/s"
</t>
  </si>
  <si>
    <t xml:space="preserve">"16:36:47 Lamp: ParIn -&gt;  500 uml"
</t>
  </si>
  <si>
    <t>16:36:22</t>
  </si>
  <si>
    <t xml:space="preserve">"16:36:47 Flow: Fixed -&gt; 300 umol/s"
</t>
  </si>
  <si>
    <t xml:space="preserve">"16:33:20 Lamp: ParIn -&gt;  300 uml"
</t>
  </si>
  <si>
    <t>16:32:56</t>
  </si>
  <si>
    <t xml:space="preserve">"16:33:20 Flow: Fixed -&gt; 300 umol/s"
</t>
  </si>
  <si>
    <t xml:space="preserve">"16:29:55 Lamp: ParIn -&gt;  150 uml"
</t>
  </si>
  <si>
    <t>16:29:30</t>
  </si>
  <si>
    <t xml:space="preserve">"16:29:55 Flow: Fixed -&gt; 300 umol/s"
</t>
  </si>
  <si>
    <t xml:space="preserve">"16:26:29 Lamp: ParIn -&gt;  100 uml"
</t>
  </si>
  <si>
    <t>16:26:04</t>
  </si>
  <si>
    <t xml:space="preserve">"16:26:29 Flow: Fixed -&gt; 300 umol/s"
</t>
  </si>
  <si>
    <t xml:space="preserve">"16:23:03 Lamp: ParIn -&gt;  50 uml"
</t>
  </si>
  <si>
    <t>16:22:38</t>
  </si>
  <si>
    <t xml:space="preserve">"16:23:03 Flow: Fixed -&gt; 300 umol/s"
</t>
  </si>
  <si>
    <t xml:space="preserve">"16:19:37 Lamp: ParIn -&gt;  25 uml"
</t>
  </si>
  <si>
    <t>16:19:12</t>
  </si>
  <si>
    <t xml:space="preserve">"16:19:37 Flow: Fixed -&gt; 300 umol/s"
</t>
  </si>
  <si>
    <t xml:space="preserve">"16:16:11 Lamp: ParIn -&gt;  0 uml"
</t>
  </si>
  <si>
    <t xml:space="preserve">"16:16:11 Flow: Fixed -&gt; 300 umol/s"
</t>
  </si>
  <si>
    <t xml:space="preserve">"16:16:11 Coolers: Off"
</t>
  </si>
  <si>
    <t xml:space="preserve">"16:16:11 CO2 Mixer: CO2R -&gt; 400 uml"
</t>
  </si>
  <si>
    <t xml:space="preserve">"16:16:11 Lamp: Off"
</t>
  </si>
  <si>
    <t xml:space="preserve">"16:14:24 Launched AutoProg /User/Configs/AutoProgs/LightCurve2"
</t>
  </si>
  <si>
    <t>Wed Jul 29 2020 16:14:24</t>
  </si>
  <si>
    <t xml:space="preserve">"12:09:09 Coolers: Off"
</t>
  </si>
  <si>
    <t xml:space="preserve">"12:09:09 CO2 Mixer: CO2R -&gt; 400 uml"
</t>
  </si>
  <si>
    <t xml:space="preserve">"12:09:09 Lamp: ParIn -&gt;  2000 uml"
</t>
  </si>
  <si>
    <t xml:space="preserve">"12:05:46 Lamp: ParIn -&gt;  2000 uml"
</t>
  </si>
  <si>
    <t xml:space="preserve">"12:02:23 Lamp: ParIn -&gt;  1600 uml"
</t>
  </si>
  <si>
    <t>12:02:01</t>
  </si>
  <si>
    <t xml:space="preserve">"11:59:00 Lamp: ParIn -&gt;  1250 uml"
</t>
  </si>
  <si>
    <t xml:space="preserve">"11:59:00 Flow: Fixed -&gt; 300 umol/s"
</t>
  </si>
  <si>
    <t xml:space="preserve">"11:55:36 Lamp: ParIn -&gt;  1000 uml"
</t>
  </si>
  <si>
    <t>11:55:13</t>
  </si>
  <si>
    <t xml:space="preserve">"11:52:12 Lamp: ParIn -&gt;  750 uml"
</t>
  </si>
  <si>
    <t>11:51:49</t>
  </si>
  <si>
    <t xml:space="preserve">"11:52:12 Flow: Fixed -&gt; 300 umol/s"
</t>
  </si>
  <si>
    <t xml:space="preserve">"11:48:48 Lamp: ParIn -&gt;  500 uml"
</t>
  </si>
  <si>
    <t>11:48:24</t>
  </si>
  <si>
    <t xml:space="preserve">"11:48:48 Flow: Fixed -&gt; 300 umol/s"
</t>
  </si>
  <si>
    <t xml:space="preserve">"11:45:23 Lamp: ParIn -&gt;  300 uml"
</t>
  </si>
  <si>
    <t>11:44:59</t>
  </si>
  <si>
    <t xml:space="preserve">"11:45:23 Flow: Fixed -&gt; 300 umol/s"
</t>
  </si>
  <si>
    <t xml:space="preserve">"11:41:58 Lamp: ParIn -&gt;  150 uml"
</t>
  </si>
  <si>
    <t>11:41:35</t>
  </si>
  <si>
    <t xml:space="preserve">"11:41:58 Flow: Fixed -&gt; 300 umol/s"
</t>
  </si>
  <si>
    <t xml:space="preserve">"11:38:34 Lamp: ParIn -&gt;  100 uml"
</t>
  </si>
  <si>
    <t>11:38:11</t>
  </si>
  <si>
    <t xml:space="preserve">"11:38:34 Flow: Fixed -&gt; 300 umol/s"
</t>
  </si>
  <si>
    <t xml:space="preserve">"11:35:10 Lamp: ParIn -&gt;  50 uml"
</t>
  </si>
  <si>
    <t>11:34:46</t>
  </si>
  <si>
    <t xml:space="preserve">"11:35:10 Flow: Fixed -&gt; 300 umol/s"
</t>
  </si>
  <si>
    <t xml:space="preserve">"11:31:45 Lamp: ParIn -&gt;  25 uml"
</t>
  </si>
  <si>
    <t>11:31:21</t>
  </si>
  <si>
    <t xml:space="preserve">"11:31:45 Flow: Fixed -&gt; 300 umol/s"
</t>
  </si>
  <si>
    <t xml:space="preserve">"11:28:20 Lamp: ParIn -&gt;  0 uml"
</t>
  </si>
  <si>
    <t xml:space="preserve">"11:28:20 Flow: Fixed -&gt; 300 umol/s"
</t>
  </si>
  <si>
    <t xml:space="preserve">"11:28:20 Coolers: Off"
</t>
  </si>
  <si>
    <t xml:space="preserve">"11:28:20 CO2 Mixer: CO2R -&gt; 400 uml"
</t>
  </si>
  <si>
    <t xml:space="preserve">"11:28:20 Lamp: Off"
</t>
  </si>
  <si>
    <t xml:space="preserve">"11:24:53 Launched AutoProg /User/Configs/AutoProgs/LightCurve2"
</t>
  </si>
  <si>
    <t>Tue Jul 28 2020 11:24:53</t>
  </si>
  <si>
    <t xml:space="preserve">"11:21:46 Flow: Fixed -&gt; 300 umol/s"
</t>
  </si>
  <si>
    <t xml:space="preserve">"11:21:46 Coolers: Off"
</t>
  </si>
  <si>
    <t xml:space="preserve">"11:21:46 CO2 Mixer: CO2R -&gt; 400 uml"
</t>
  </si>
  <si>
    <t xml:space="preserve">"11:21:46 Lamp: ParIn -&gt;  2000 uml"
</t>
  </si>
  <si>
    <t>11:21:22</t>
  </si>
  <si>
    <t xml:space="preserve">"11:18:21 Lamp: ParIn -&gt;  2000 uml"
</t>
  </si>
  <si>
    <t>11:17:57</t>
  </si>
  <si>
    <t xml:space="preserve">"11:18:21 Flow: Fixed -&gt; 300 umol/s"
</t>
  </si>
  <si>
    <t xml:space="preserve">"11:14:56 Lamp: ParIn -&gt;  1600 uml"
</t>
  </si>
  <si>
    <t>11:14:32</t>
  </si>
  <si>
    <t xml:space="preserve">"11:14:56 Flow: Fixed -&gt; 300 umol/s"
</t>
  </si>
  <si>
    <t xml:space="preserve">"11:11:31 Lamp: ParIn -&gt;  1250 uml"
</t>
  </si>
  <si>
    <t>11:11:07</t>
  </si>
  <si>
    <t xml:space="preserve">"11:11:31 Flow: Fixed -&gt; 300 umol/s"
</t>
  </si>
  <si>
    <t xml:space="preserve">"11:08:06 Lamp: ParIn -&gt;  1000 uml"
</t>
  </si>
  <si>
    <t>11:07:42</t>
  </si>
  <si>
    <t xml:space="preserve">"11:04:41 Lamp: ParIn -&gt;  750 uml"
</t>
  </si>
  <si>
    <t>11:04:18</t>
  </si>
  <si>
    <t xml:space="preserve">"11:04:41 Flow: Fixed -&gt; 300 umol/s"
</t>
  </si>
  <si>
    <t xml:space="preserve">"11:01:17 Lamp: ParIn -&gt;  500 uml"
</t>
  </si>
  <si>
    <t>11:00:53</t>
  </si>
  <si>
    <t xml:space="preserve">"10:57:52 Lamp: ParIn -&gt;  300 uml"
</t>
  </si>
  <si>
    <t>10:57:28</t>
  </si>
  <si>
    <t xml:space="preserve">"10:57:51 Flow: Fixed -&gt; 300 umol/s"
</t>
  </si>
  <si>
    <t xml:space="preserve">"10:54:27 Lamp: ParIn -&gt;  150 uml"
</t>
  </si>
  <si>
    <t>10:54:04</t>
  </si>
  <si>
    <t xml:space="preserve">"10:54:27 Flow: Fixed -&gt; 300 umol/s"
</t>
  </si>
  <si>
    <t xml:space="preserve">"10:51:03 Lamp: ParIn -&gt;  100 uml"
</t>
  </si>
  <si>
    <t>10:50:40</t>
  </si>
  <si>
    <t xml:space="preserve">"10:51:03 Flow: Fixed -&gt; 300 umol/s"
</t>
  </si>
  <si>
    <t xml:space="preserve">"10:47:39 Lamp: ParIn -&gt;  50 uml"
</t>
  </si>
  <si>
    <t>10:47:15</t>
  </si>
  <si>
    <t xml:space="preserve">"10:47:39 Flow: Fixed -&gt; 300 umol/s"
</t>
  </si>
  <si>
    <t xml:space="preserve">"10:44:14 Lamp: ParIn -&gt;  25 uml"
</t>
  </si>
  <si>
    <t>10:43:50</t>
  </si>
  <si>
    <t xml:space="preserve">"10:44:14 Flow: Fixed -&gt; 300 umol/s"
</t>
  </si>
  <si>
    <t xml:space="preserve">"10:40:49 Lamp: ParIn -&gt;  0 uml"
</t>
  </si>
  <si>
    <t xml:space="preserve">"10:40:49 Flow: Fixed -&gt; 300 umol/s"
</t>
  </si>
  <si>
    <t xml:space="preserve">"10:40:49 Coolers: Off"
</t>
  </si>
  <si>
    <t xml:space="preserve">"10:40:49 CO2 Mixer: CO2R -&gt; 400 uml"
</t>
  </si>
  <si>
    <t xml:space="preserve">"10:40:49 Lamp: Off"
</t>
  </si>
  <si>
    <t xml:space="preserve">"10:39:19 Launched AutoProg /User/Configs/AutoProgs/LightCurve2"
</t>
  </si>
  <si>
    <t>Tue Jul 28 2020 10:39:19</t>
  </si>
  <si>
    <t xml:space="preserve">"14:41:58 Flow: Fixed -&gt; 300 umol/s"
</t>
  </si>
  <si>
    <t xml:space="preserve">"14:41:58 Coolers: Off"
</t>
  </si>
  <si>
    <t xml:space="preserve">"14:41:58 CO2 Mixer: CO2R -&gt; 400 uml"
</t>
  </si>
  <si>
    <t xml:space="preserve">"14:41:58 Lamp: ParIn -&gt;  2000 uml"
</t>
  </si>
  <si>
    <t>14:41:31</t>
  </si>
  <si>
    <t xml:space="preserve">"14:38:30 Lamp: ParIn -&gt;  2000 uml"
</t>
  </si>
  <si>
    <t>14:38:04</t>
  </si>
  <si>
    <t xml:space="preserve">"14:38:30 Flow: Fixed -&gt; 300 umol/s"
</t>
  </si>
  <si>
    <t xml:space="preserve">"14:35:03 Lamp: ParIn -&gt;  1600 uml"
</t>
  </si>
  <si>
    <t>14:34:37</t>
  </si>
  <si>
    <t xml:space="preserve">"14:35:02 Flow: Fixed -&gt; 300 umol/s"
</t>
  </si>
  <si>
    <t xml:space="preserve">"14:31:36 Lamp: ParIn -&gt;  1250 uml"
</t>
  </si>
  <si>
    <t>14:31:11</t>
  </si>
  <si>
    <t xml:space="preserve">"14:31:36 Flow: Fixed -&gt; 300 umol/s"
</t>
  </si>
  <si>
    <t xml:space="preserve">"14:28:10 Lamp: ParIn -&gt;  1000 uml"
</t>
  </si>
  <si>
    <t>14:27:45</t>
  </si>
  <si>
    <t xml:space="preserve">"14:28:10 Flow: Fixed -&gt; 300 umol/s"
</t>
  </si>
  <si>
    <t xml:space="preserve">"14:24:44 Lamp: ParIn -&gt;  750 uml"
</t>
  </si>
  <si>
    <t>14:24:20</t>
  </si>
  <si>
    <t xml:space="preserve">"14:24:44 Flow: Fixed -&gt; 300 umol/s"
</t>
  </si>
  <si>
    <t xml:space="preserve">"14:21:19 Lamp: ParIn -&gt;  500 uml"
</t>
  </si>
  <si>
    <t>14:20:55</t>
  </si>
  <si>
    <t xml:space="preserve">"14:21:19 Flow: Fixed -&gt; 300 umol/s"
</t>
  </si>
  <si>
    <t xml:space="preserve">"14:17:54 Lamp: ParIn -&gt;  300 uml"
</t>
  </si>
  <si>
    <t>14:17:30</t>
  </si>
  <si>
    <t xml:space="preserve">"14:17:54 Flow: Fixed -&gt; 300 umol/s"
</t>
  </si>
  <si>
    <t xml:space="preserve">"14:14:29 Lamp: ParIn -&gt;  150 uml"
</t>
  </si>
  <si>
    <t>14:14:05</t>
  </si>
  <si>
    <t xml:space="preserve">"14:14:29 Flow: Fixed -&gt; 300 umol/s"
</t>
  </si>
  <si>
    <t xml:space="preserve">"14:11:04 Lamp: ParIn -&gt;  100 uml"
</t>
  </si>
  <si>
    <t>14:10:40</t>
  </si>
  <si>
    <t xml:space="preserve">"14:11:04 Flow: Fixed -&gt; 300 umol/s"
</t>
  </si>
  <si>
    <t xml:space="preserve">"14:07:39 Lamp: ParIn -&gt;  50 uml"
</t>
  </si>
  <si>
    <t xml:space="preserve">"14:07:39 Flow: Fixed -&gt; 300 umol/s"
</t>
  </si>
  <si>
    <t xml:space="preserve">"14:04:14 Lamp: ParIn -&gt;  25 uml"
</t>
  </si>
  <si>
    <t xml:space="preserve">"14:00:49 Lamp: ParIn -&gt;  0 uml"
</t>
  </si>
  <si>
    <t xml:space="preserve">"14:00:49 Coolers: Off"
</t>
  </si>
  <si>
    <t xml:space="preserve">"14:00:49 CO2 Mixer: CO2R -&gt; 400 uml"
</t>
  </si>
  <si>
    <t xml:space="preserve">"14:00:49 Lamp: Off"
</t>
  </si>
  <si>
    <t xml:space="preserve">"13:58:23 Launched AutoProg /User/Configs/AutoProgs/LightCurve2"
</t>
  </si>
  <si>
    <t>Mon Jul 27 2020 13:58:23</t>
  </si>
  <si>
    <t xml:space="preserve">"13:55:51 Flow: Fixed -&gt; 300 umol/s"
</t>
  </si>
  <si>
    <t xml:space="preserve">"13:55:51 Coolers: Off"
</t>
  </si>
  <si>
    <t xml:space="preserve">"13:55:51 CO2 Mixer: CO2R -&gt; 400 uml"
</t>
  </si>
  <si>
    <t xml:space="preserve">"13:55:51 Lamp: ParIn -&gt;  2000 uml"
</t>
  </si>
  <si>
    <t>13:55:23</t>
  </si>
  <si>
    <t xml:space="preserve">"13:55:50 Flow: Fixed -&gt; 300 umol/s"
</t>
  </si>
  <si>
    <t xml:space="preserve">"13:52:22 Lamp: ParIn -&gt;  2000 uml"
</t>
  </si>
  <si>
    <t>13:51:56</t>
  </si>
  <si>
    <t xml:space="preserve">"13:52:22 Flow: Fixed -&gt; 300 umol/s"
</t>
  </si>
  <si>
    <t xml:space="preserve">"13:48:55 Lamp: ParIn -&gt;  1600 uml"
</t>
  </si>
  <si>
    <t>13:48:30</t>
  </si>
  <si>
    <t xml:space="preserve">"13:48:55 Flow: Fixed -&gt; 300 umol/s"
</t>
  </si>
  <si>
    <t xml:space="preserve">"13:45:29 Lamp: ParIn -&gt;  1250 uml"
</t>
  </si>
  <si>
    <t>13:45:04</t>
  </si>
  <si>
    <t xml:space="preserve">"13:45:29 Flow: Fixed -&gt; 300 umol/s"
</t>
  </si>
  <si>
    <t xml:space="preserve">"13:42:03 Lamp: ParIn -&gt;  1000 uml"
</t>
  </si>
  <si>
    <t>13:41:39</t>
  </si>
  <si>
    <t xml:space="preserve">"13:42:03 Flow: Fixed -&gt; 300 umol/s"
</t>
  </si>
  <si>
    <t xml:space="preserve">"13:38:38 Lamp: ParIn -&gt;  750 uml"
</t>
  </si>
  <si>
    <t>13:38:14</t>
  </si>
  <si>
    <t xml:space="preserve">"13:38:38 Flow: Fixed -&gt; 300 umol/s"
</t>
  </si>
  <si>
    <t xml:space="preserve">"13:35:13 Lamp: ParIn -&gt;  500 uml"
</t>
  </si>
  <si>
    <t xml:space="preserve">"13:35:13 Flow: Fixed -&gt; 300 umol/s"
</t>
  </si>
  <si>
    <t xml:space="preserve">"13:31:49 Lamp: ParIn -&gt;  300 uml"
</t>
  </si>
  <si>
    <t>13:31:25</t>
  </si>
  <si>
    <t xml:space="preserve">"13:28:24 Lamp: ParIn -&gt;  150 uml"
</t>
  </si>
  <si>
    <t>13:28:00</t>
  </si>
  <si>
    <t xml:space="preserve">"13:28:23 Flow: Fixed -&gt; 300 umol/s"
</t>
  </si>
  <si>
    <t xml:space="preserve">"13:24:59 Lamp: ParIn -&gt;  100 uml"
</t>
  </si>
  <si>
    <t>13:24:36</t>
  </si>
  <si>
    <t xml:space="preserve">"13:24:59 Flow: Fixed -&gt; 300 umol/s"
</t>
  </si>
  <si>
    <t xml:space="preserve">"13:21:35 Lamp: ParIn -&gt;  50 uml"
</t>
  </si>
  <si>
    <t>13:21:12</t>
  </si>
  <si>
    <t xml:space="preserve">"13:21:35 Flow: Fixed -&gt; 300 umol/s"
</t>
  </si>
  <si>
    <t xml:space="preserve">"13:18:11 Lamp: ParIn -&gt;  25 uml"
</t>
  </si>
  <si>
    <t>13:17:47</t>
  </si>
  <si>
    <t xml:space="preserve">"13:18:11 Flow: Fixed -&gt; 300 umol/s"
</t>
  </si>
  <si>
    <t xml:space="preserve">"13:14:46 Lamp: ParIn -&gt;  0 uml"
</t>
  </si>
  <si>
    <t xml:space="preserve">"13:14:46 Flow: Fixed -&gt; 300 umol/s"
</t>
  </si>
  <si>
    <t xml:space="preserve">"13:14:46 Coolers: Off"
</t>
  </si>
  <si>
    <t xml:space="preserve">"13:14:46 CO2 Mixer: CO2R -&gt; 400 uml"
</t>
  </si>
  <si>
    <t xml:space="preserve">"13:14:46 Lamp: Off"
</t>
  </si>
  <si>
    <t xml:space="preserve">"13:11:57 Launched AutoProg /User/Configs/AutoProgs/LightCurve2"
</t>
  </si>
  <si>
    <t>Mon Jul 27 2020 13:11:56</t>
  </si>
  <si>
    <t xml:space="preserve">"13:09:00 Flow: Fixed -&gt; 300 umol/s"
</t>
  </si>
  <si>
    <t xml:space="preserve">"13:09:00 Coolers: Off"
</t>
  </si>
  <si>
    <t xml:space="preserve">"13:09:00 CO2 Mixer: CO2R -&gt; 400 uml"
</t>
  </si>
  <si>
    <t xml:space="preserve">"13:09:00 Lamp: ParIn -&gt;  2000 uml"
</t>
  </si>
  <si>
    <t>13:08:36</t>
  </si>
  <si>
    <t xml:space="preserve">"13:05:35 Lamp: ParIn -&gt;  2000 uml"
</t>
  </si>
  <si>
    <t>13:05:12</t>
  </si>
  <si>
    <t xml:space="preserve">"13:05:35 Flow: Fixed -&gt; 300 umol/s"
</t>
  </si>
  <si>
    <t xml:space="preserve">"13:02:11 Lamp: ParIn -&gt;  1600 uml"
</t>
  </si>
  <si>
    <t>13:01:48</t>
  </si>
  <si>
    <t xml:space="preserve">"13:02:11 Flow: Fixed -&gt; 300 umol/s"
</t>
  </si>
  <si>
    <t xml:space="preserve">"12:58:47 Lamp: ParIn -&gt;  1250 uml"
</t>
  </si>
  <si>
    <t>12:58:24</t>
  </si>
  <si>
    <t xml:space="preserve">"12:58:47 Flow: Fixed -&gt; 300 umol/s"
</t>
  </si>
  <si>
    <t xml:space="preserve">"12:55:23 Lamp: ParIn -&gt;  1000 uml"
</t>
  </si>
  <si>
    <t xml:space="preserve">"12:55:23 Flow: Fixed -&gt; 300 umol/s"
</t>
  </si>
  <si>
    <t xml:space="preserve">"12:51:59 Lamp: ParIn -&gt;  750 uml"
</t>
  </si>
  <si>
    <t>12:51:36</t>
  </si>
  <si>
    <t xml:space="preserve">"12:51:58 Flow: Fixed -&gt; 300 umol/s"
</t>
  </si>
  <si>
    <t xml:space="preserve">"12:48:35 Lamp: ParIn -&gt;  500 uml"
</t>
  </si>
  <si>
    <t>12:48:13</t>
  </si>
  <si>
    <t xml:space="preserve">"12:48:35 Flow: Fixed -&gt; 300 umol/s"
</t>
  </si>
  <si>
    <t xml:space="preserve">"12:45:12 Lamp: ParIn -&gt;  300 uml"
</t>
  </si>
  <si>
    <t>12:44:49</t>
  </si>
  <si>
    <t xml:space="preserve">"12:45:12 Flow: Fixed -&gt; 300 umol/s"
</t>
  </si>
  <si>
    <t xml:space="preserve">"12:41:48 Lamp: ParIn -&gt;  150 uml"
</t>
  </si>
  <si>
    <t>12:41:26</t>
  </si>
  <si>
    <t xml:space="preserve">"12:41:48 Flow: Fixed -&gt; 300 umol/s"
</t>
  </si>
  <si>
    <t xml:space="preserve">"12:38:25 Lamp: ParIn -&gt;  100 uml"
</t>
  </si>
  <si>
    <t>12:38:02</t>
  </si>
  <si>
    <t xml:space="preserve">"12:38:25 Flow: Fixed -&gt; 300 umol/s"
</t>
  </si>
  <si>
    <t xml:space="preserve">"12:35:01 Lamp: ParIn -&gt;  50 uml"
</t>
  </si>
  <si>
    <t>12:34:38</t>
  </si>
  <si>
    <t xml:space="preserve">"12:35:00 Flow: Fixed -&gt; 300 umol/s"
</t>
  </si>
  <si>
    <t xml:space="preserve">"12:31:37 Lamp: ParIn -&gt;  25 uml"
</t>
  </si>
  <si>
    <t>12:31:14</t>
  </si>
  <si>
    <t xml:space="preserve">"12:31:37 Flow: Fixed -&gt; 300 umol/s"
</t>
  </si>
  <si>
    <t xml:space="preserve">"12:28:13 Lamp: ParIn -&gt;  0 uml"
</t>
  </si>
  <si>
    <t xml:space="preserve">"12:28:13 Flow: Fixed -&gt; 300 umol/s"
</t>
  </si>
  <si>
    <t xml:space="preserve">"12:28:13 Coolers: Off"
</t>
  </si>
  <si>
    <t xml:space="preserve">"12:28:13 CO2 Mixer: CO2R -&gt; 400 uml"
</t>
  </si>
  <si>
    <t xml:space="preserve">"12:28:12 Lamp: Off"
</t>
  </si>
  <si>
    <t xml:space="preserve">"12:27:23 Launched AutoProg /User/Configs/AutoProgs/LightCurve2"
</t>
  </si>
  <si>
    <t>Mon Jul 27 2020 12:27:23</t>
  </si>
  <si>
    <t xml:space="preserve">"12:23:09 Flow: Fixed -&gt; 300 umol/s"
</t>
  </si>
  <si>
    <t xml:space="preserve">"12:23:08 Coolers: Off"
</t>
  </si>
  <si>
    <t xml:space="preserve">"12:23:08 CO2 Mixer: CO2R -&gt; 400 uml"
</t>
  </si>
  <si>
    <t xml:space="preserve">"12:23:08 Lamp: ParIn -&gt;  2000 uml"
</t>
  </si>
  <si>
    <t>12:22:47</t>
  </si>
  <si>
    <t xml:space="preserve">"12:23:08 Flow: Fixed -&gt; 300 umol/s"
</t>
  </si>
  <si>
    <t xml:space="preserve">"12:19:46 Lamp: ParIn -&gt;  2000 uml"
</t>
  </si>
  <si>
    <t>12:19:24</t>
  </si>
  <si>
    <t xml:space="preserve">"12:19:46 Flow: Fixed -&gt; 300 umol/s"
</t>
  </si>
  <si>
    <t xml:space="preserve">"12:16:23 Lamp: ParIn -&gt;  1600 uml"
</t>
  </si>
  <si>
    <t>12:16:00</t>
  </si>
  <si>
    <t xml:space="preserve">"12:16:22 Flow: Fixed -&gt; 300 umol/s"
</t>
  </si>
  <si>
    <t xml:space="preserve">"12:12:59 Lamp: ParIn -&gt;  1250 uml"
</t>
  </si>
  <si>
    <t>12:12:36</t>
  </si>
  <si>
    <t xml:space="preserve">"12:12:58 Flow: Fixed -&gt; 300 umol/s"
</t>
  </si>
  <si>
    <t xml:space="preserve">"12:09:35 Lamp: ParIn -&gt;  1000 uml"
</t>
  </si>
  <si>
    <t>12:09:13</t>
  </si>
  <si>
    <t xml:space="preserve">"12:09:35 Flow: Fixed -&gt; 300 umol/s"
</t>
  </si>
  <si>
    <t xml:space="preserve">"12:06:12 Lamp: ParIn -&gt;  750 uml"
</t>
  </si>
  <si>
    <t>12:05:49</t>
  </si>
  <si>
    <t xml:space="preserve">"12:06:12 Flow: Fixed -&gt; 300 umol/s"
</t>
  </si>
  <si>
    <t xml:space="preserve">"12:02:48 Lamp: ParIn -&gt;  500 uml"
</t>
  </si>
  <si>
    <t>12:02:25</t>
  </si>
  <si>
    <t xml:space="preserve">"12:02:47 Flow: Fixed -&gt; 300 umol/s"
</t>
  </si>
  <si>
    <t xml:space="preserve">"11:59:24 Lamp: ParIn -&gt;  300 uml"
</t>
  </si>
  <si>
    <t>11:59:01</t>
  </si>
  <si>
    <t xml:space="preserve">"11:59:24 Flow: Fixed -&gt; 300 umol/s"
</t>
  </si>
  <si>
    <t xml:space="preserve">"11:56:00 Lamp: ParIn -&gt;  150 uml"
</t>
  </si>
  <si>
    <t>11:55:37</t>
  </si>
  <si>
    <t xml:space="preserve">"11:56:00 Flow: Fixed -&gt; 300 umol/s"
</t>
  </si>
  <si>
    <t xml:space="preserve">"11:52:36 Lamp: ParIn -&gt;  100 uml"
</t>
  </si>
  <si>
    <t>11:52:13</t>
  </si>
  <si>
    <t xml:space="preserve">"11:52:36 Flow: Fixed -&gt; 300 umol/s"
</t>
  </si>
  <si>
    <t xml:space="preserve">"11:49:12 Lamp: ParIn -&gt;  50 uml"
</t>
  </si>
  <si>
    <t>11:48:49</t>
  </si>
  <si>
    <t xml:space="preserve">"11:49:12 Flow: Fixed -&gt; 300 umol/s"
</t>
  </si>
  <si>
    <t xml:space="preserve">"11:45:48 Lamp: ParIn -&gt;  25 uml"
</t>
  </si>
  <si>
    <t>11:45:24</t>
  </si>
  <si>
    <t xml:space="preserve">"11:45:47 Flow: Fixed -&gt; 300 umol/s"
</t>
  </si>
  <si>
    <t xml:space="preserve">"11:42:23 Lamp: ParIn -&gt;  0 uml"
</t>
  </si>
  <si>
    <t xml:space="preserve">"11:42:23 Flow: Fixed -&gt; 300 umol/s"
</t>
  </si>
  <si>
    <t xml:space="preserve">"11:42:23 Coolers: Off"
</t>
  </si>
  <si>
    <t xml:space="preserve">"11:42:23 CO2 Mixer: CO2R -&gt; 400 uml"
</t>
  </si>
  <si>
    <t xml:space="preserve">"11:42:23 Lamp: Off"
</t>
  </si>
  <si>
    <t xml:space="preserve">"11:41:26 Launched AutoProg /User/Configs/AutoProgs/LightCurve2"
</t>
  </si>
  <si>
    <t>Mon Jul 27 2020 11:41:26</t>
  </si>
  <si>
    <t>15:26:10</t>
  </si>
  <si>
    <t xml:space="preserve">"15:26:34 Flow: Fixed -&gt; 300 umol/s"
</t>
  </si>
  <si>
    <t>15:22:45</t>
  </si>
  <si>
    <t xml:space="preserve">"15:19:44 Flow: Fixed -&gt; 300 umol/s"
</t>
  </si>
  <si>
    <t xml:space="preserve">"19:47:21 Flow: Fixed -&gt; 300 umol/s"
</t>
  </si>
  <si>
    <t xml:space="preserve">"19:47:21 Coolers: Off"
</t>
  </si>
  <si>
    <t xml:space="preserve">"19:47:21 CO2 Mixer: CO2R -&gt; 400 uml"
</t>
  </si>
  <si>
    <t xml:space="preserve">"19:47:21 Lamp: ParIn -&gt;  2000 uml"
</t>
  </si>
  <si>
    <t>19:47:00</t>
  </si>
  <si>
    <t xml:space="preserve">"19:43:59 Lamp: ParIn -&gt;  2000 uml"
</t>
  </si>
  <si>
    <t>19:43:37</t>
  </si>
  <si>
    <t xml:space="preserve">"19:43:59 Flow: Fixed -&gt; 300 umol/s"
</t>
  </si>
  <si>
    <t xml:space="preserve">"19:40:36 Lamp: ParIn -&gt;  1600 uml"
</t>
  </si>
  <si>
    <t>19:40:14</t>
  </si>
  <si>
    <t xml:space="preserve">"19:40:36 Flow: Fixed -&gt; 300 umol/s"
</t>
  </si>
  <si>
    <t xml:space="preserve">"19:37:13 Lamp: ParIn -&gt;  1250 uml"
</t>
  </si>
  <si>
    <t>19:36:51</t>
  </si>
  <si>
    <t xml:space="preserve">"19:37:13 Flow: Fixed -&gt; 300 umol/s"
</t>
  </si>
  <si>
    <t xml:space="preserve">"19:33:50 Lamp: ParIn -&gt;  1000 uml"
</t>
  </si>
  <si>
    <t>19:33:28</t>
  </si>
  <si>
    <t xml:space="preserve">"19:33:50 Flow: Fixed -&gt; 300 umol/s"
</t>
  </si>
  <si>
    <t xml:space="preserve">"19:30:27 Lamp: ParIn -&gt;  750 uml"
</t>
  </si>
  <si>
    <t>19:30:05</t>
  </si>
  <si>
    <t xml:space="preserve">"19:30:27 Flow: Fixed -&gt; 300 umol/s"
</t>
  </si>
  <si>
    <t xml:space="preserve">"19:27:03 Lamp: ParIn -&gt;  500 uml"
</t>
  </si>
  <si>
    <t>19:26:41</t>
  </si>
  <si>
    <t xml:space="preserve">"19:27:03 Flow: Fixed -&gt; 300 umol/s"
</t>
  </si>
  <si>
    <t xml:space="preserve">"19:23:40 Lamp: ParIn -&gt;  300 uml"
</t>
  </si>
  <si>
    <t>19:23:18</t>
  </si>
  <si>
    <t xml:space="preserve">"19:23:40 Flow: Fixed -&gt; 300 umol/s"
</t>
  </si>
  <si>
    <t xml:space="preserve">"19:20:17 Lamp: ParIn -&gt;  150 uml"
</t>
  </si>
  <si>
    <t>19:19:54</t>
  </si>
  <si>
    <t xml:space="preserve">"19:20:17 Flow: Fixed -&gt; 300 umol/s"
</t>
  </si>
  <si>
    <t xml:space="preserve">"19:16:53 Lamp: ParIn -&gt;  100 uml"
</t>
  </si>
  <si>
    <t>19:16:30</t>
  </si>
  <si>
    <t xml:space="preserve">"19:16:52 Flow: Fixed -&gt; 300 umol/s"
</t>
  </si>
  <si>
    <t xml:space="preserve">"19:13:29 Lamp: ParIn -&gt;  50 uml"
</t>
  </si>
  <si>
    <t>19:13:07</t>
  </si>
  <si>
    <t xml:space="preserve">"19:13:29 Flow: Fixed -&gt; 300 umol/s"
</t>
  </si>
  <si>
    <t xml:space="preserve">"19:10:06 Lamp: ParIn -&gt;  25 uml"
</t>
  </si>
  <si>
    <t>19:09:44</t>
  </si>
  <si>
    <t xml:space="preserve">"19:10:06 Flow: Fixed -&gt; 300 umol/s"
</t>
  </si>
  <si>
    <t xml:space="preserve">"19:06:43 Lamp: ParIn -&gt;  0 uml"
</t>
  </si>
  <si>
    <t xml:space="preserve">"19:06:43 Flow: Fixed -&gt; 300 umol/s"
</t>
  </si>
  <si>
    <t xml:space="preserve">"19:06:43 Coolers: Off"
</t>
  </si>
  <si>
    <t xml:space="preserve">"19:06:43 CO2 Mixer: CO2R -&gt; 400 uml"
</t>
  </si>
  <si>
    <t xml:space="preserve">"19:06:43 Lamp: Off"
</t>
  </si>
  <si>
    <t xml:space="preserve">"19:06:37 Launched AutoProg /User/Configs/AutoProgs/LightCurve2"
</t>
  </si>
  <si>
    <t>Fri Jul 31 2020 19:06:37</t>
  </si>
  <si>
    <t xml:space="preserve">"16:09:59 Flow: Fixed -&gt; 300 umol/s"
</t>
  </si>
  <si>
    <t xml:space="preserve">"16:09:59 Coolers: Off"
</t>
  </si>
  <si>
    <t xml:space="preserve">"16:09:59 CO2 Mixer: CO2R -&gt; 400 uml"
</t>
  </si>
  <si>
    <t xml:space="preserve">"16:09:59 Lamp: ParIn -&gt;  2000 uml"
</t>
  </si>
  <si>
    <t>16:09:38</t>
  </si>
  <si>
    <t xml:space="preserve">"16:06:37 Lamp: ParIn -&gt;  2000 uml"
</t>
  </si>
  <si>
    <t>16:06:16</t>
  </si>
  <si>
    <t xml:space="preserve">"16:06:37 Flow: Fixed -&gt; 300 umol/s"
</t>
  </si>
  <si>
    <t xml:space="preserve">"16:03:15 Lamp: ParIn -&gt;  1600 uml"
</t>
  </si>
  <si>
    <t>16:02:53</t>
  </si>
  <si>
    <t xml:space="preserve">"16:03:14 Flow: Fixed -&gt; 300 umol/s"
</t>
  </si>
  <si>
    <t xml:space="preserve">"15:59:52 Lamp: ParIn -&gt;  1250 uml"
</t>
  </si>
  <si>
    <t>15:59:31</t>
  </si>
  <si>
    <t xml:space="preserve">"15:59:52 Flow: Fixed -&gt; 300 umol/s"
</t>
  </si>
  <si>
    <t xml:space="preserve">"15:56:30 Lamp: ParIn -&gt;  1000 uml"
</t>
  </si>
  <si>
    <t>15:56:08</t>
  </si>
  <si>
    <t xml:space="preserve">"15:56:30 Flow: Fixed -&gt; 300 umol/s"
</t>
  </si>
  <si>
    <t xml:space="preserve">"15:53:07 Lamp: ParIn -&gt;  750 uml"
</t>
  </si>
  <si>
    <t>15:52:45</t>
  </si>
  <si>
    <t xml:space="preserve">"15:53:07 Flow: Fixed -&gt; 300 umol/s"
</t>
  </si>
  <si>
    <t xml:space="preserve">"15:49:44 Lamp: ParIn -&gt;  500 uml"
</t>
  </si>
  <si>
    <t>15:49:22</t>
  </si>
  <si>
    <t xml:space="preserve">"15:49:44 Flow: Fixed -&gt; 300 umol/s"
</t>
  </si>
  <si>
    <t xml:space="preserve">"15:46:21 Lamp: ParIn -&gt;  300 uml"
</t>
  </si>
  <si>
    <t>15:45:58</t>
  </si>
  <si>
    <t xml:space="preserve">"15:46:21 Flow: Fixed -&gt; 300 umol/s"
</t>
  </si>
  <si>
    <t xml:space="preserve">"15:42:57 Lamp: ParIn -&gt;  150 uml"
</t>
  </si>
  <si>
    <t>15:42:34</t>
  </si>
  <si>
    <t xml:space="preserve">"15:42:56 Flow: Fixed -&gt; 300 umol/s"
</t>
  </si>
  <si>
    <t xml:space="preserve">"15:39:33 Lamp: ParIn -&gt;  100 uml"
</t>
  </si>
  <si>
    <t>15:39:10</t>
  </si>
  <si>
    <t xml:space="preserve">"15:39:33 Flow: Fixed -&gt; 300 umol/s"
</t>
  </si>
  <si>
    <t xml:space="preserve">"15:36:09 Lamp: ParIn -&gt;  50 uml"
</t>
  </si>
  <si>
    <t>15:35:46</t>
  </si>
  <si>
    <t xml:space="preserve">"15:36:09 Flow: Fixed -&gt; 300 umol/s"
</t>
  </si>
  <si>
    <t xml:space="preserve">"15:32:45 Lamp: ParIn -&gt;  25 uml"
</t>
  </si>
  <si>
    <t>15:32:21</t>
  </si>
  <si>
    <t xml:space="preserve">"15:32:45 Flow: Fixed -&gt; 300 umol/s"
</t>
  </si>
  <si>
    <t xml:space="preserve">"15:29:20 Lamp: ParIn -&gt;  0 uml"
</t>
  </si>
  <si>
    <t xml:space="preserve">"15:29:20 Flow: Fixed -&gt; 300 umol/s"
</t>
  </si>
  <si>
    <t xml:space="preserve">"15:29:20 Coolers: Off"
</t>
  </si>
  <si>
    <t xml:space="preserve">"15:29:20 CO2 Mixer: CO2R -&gt; 400 uml"
</t>
  </si>
  <si>
    <t xml:space="preserve">"15:29:20 Lamp: Off"
</t>
  </si>
  <si>
    <t xml:space="preserve">"15:27:32 Launched AutoProg /User/Configs/AutoProgs/LightCurve2"
</t>
  </si>
  <si>
    <t>Sun Aug  2 2020 15:27:32</t>
  </si>
  <si>
    <t xml:space="preserve">"14:57:42 Flow: Fixed -&gt; 300 umol/s"
</t>
  </si>
  <si>
    <t xml:space="preserve">"14:57:42 Coolers: Off"
</t>
  </si>
  <si>
    <t xml:space="preserve">"14:57:42 CO2 Mixer: CO2R -&gt; 400 uml"
</t>
  </si>
  <si>
    <t xml:space="preserve">"14:57:42 Lamp: ParIn -&gt;  2000 uml"
</t>
  </si>
  <si>
    <t>14:57:20</t>
  </si>
  <si>
    <t xml:space="preserve">"14:54:19 Lamp: ParIn -&gt;  2000 uml"
</t>
  </si>
  <si>
    <t>14:53:57</t>
  </si>
  <si>
    <t xml:space="preserve">"14:54:19 Flow: Fixed -&gt; 300 umol/s"
</t>
  </si>
  <si>
    <t xml:space="preserve">"14:50:56 Lamp: ParIn -&gt;  1600 uml"
</t>
  </si>
  <si>
    <t>14:50:33</t>
  </si>
  <si>
    <t xml:space="preserve">"14:50:56 Flow: Fixed -&gt; 300 umol/s"
</t>
  </si>
  <si>
    <t xml:space="preserve">"14:47:32 Lamp: ParIn -&gt;  1250 uml"
</t>
  </si>
  <si>
    <t>14:47:09</t>
  </si>
  <si>
    <t xml:space="preserve">"14:47:32 Flow: Fixed -&gt; 300 umol/s"
</t>
  </si>
  <si>
    <t xml:space="preserve">"14:44:08 Lamp: ParIn -&gt;  1000 uml"
</t>
  </si>
  <si>
    <t>14:43:45</t>
  </si>
  <si>
    <t xml:space="preserve">"14:44:08 Flow: Fixed -&gt; 300 umol/s"
</t>
  </si>
  <si>
    <t xml:space="preserve">"14:40:44 Lamp: ParIn -&gt;  750 uml"
</t>
  </si>
  <si>
    <t>14:40:20</t>
  </si>
  <si>
    <t xml:space="preserve">"14:40:44 Flow: Fixed -&gt; 300 umol/s"
</t>
  </si>
  <si>
    <t xml:space="preserve">"14:37:19 Lamp: ParIn -&gt;  500 uml"
</t>
  </si>
  <si>
    <t>14:36:54</t>
  </si>
  <si>
    <t xml:space="preserve">"14:37:18 Flow: Fixed -&gt; 300 umol/s"
</t>
  </si>
  <si>
    <t xml:space="preserve">"14:33:53 Lamp: ParIn -&gt;  300 uml"
</t>
  </si>
  <si>
    <t>14:33:29</t>
  </si>
  <si>
    <t xml:space="preserve">"14:33:53 Flow: Fixed -&gt; 300 umol/s"
</t>
  </si>
  <si>
    <t xml:space="preserve">"14:30:28 Lamp: ParIn -&gt;  150 uml"
</t>
  </si>
  <si>
    <t>14:30:03</t>
  </si>
  <si>
    <t xml:space="preserve">"14:30:28 Flow: Fixed -&gt; 300 umol/s"
</t>
  </si>
  <si>
    <t xml:space="preserve">"14:27:02 Lamp: ParIn -&gt;  100 uml"
</t>
  </si>
  <si>
    <t>14:26:36</t>
  </si>
  <si>
    <t xml:space="preserve">"14:27:02 Flow: Fixed -&gt; 300 umol/s"
</t>
  </si>
  <si>
    <t xml:space="preserve">"14:23:35 Lamp: ParIn -&gt;  50 uml"
</t>
  </si>
  <si>
    <t>14:23:09</t>
  </si>
  <si>
    <t xml:space="preserve">"14:23:34 Flow: Fixed -&gt; 300 umol/s"
</t>
  </si>
  <si>
    <t xml:space="preserve">"14:20:08 Lamp: ParIn -&gt;  25 uml"
</t>
  </si>
  <si>
    <t>14:19:42</t>
  </si>
  <si>
    <t xml:space="preserve">"14:20:08 Flow: Fixed -&gt; 300 umol/s"
</t>
  </si>
  <si>
    <t xml:space="preserve">"14:16:41 Lamp: ParIn -&gt;  0 uml"
</t>
  </si>
  <si>
    <t xml:space="preserve">"14:16:41 Flow: Fixed -&gt; 300 umol/s"
</t>
  </si>
  <si>
    <t xml:space="preserve">"14:16:41 Coolers: Off"
</t>
  </si>
  <si>
    <t xml:space="preserve">"14:16:41 CO2 Mixer: CO2R -&gt; 400 uml"
</t>
  </si>
  <si>
    <t xml:space="preserve">"14:16:41 Lamp: Off"
</t>
  </si>
  <si>
    <t xml:space="preserve">"14:14:52 Launched AutoProg /User/Configs/AutoProgs/LightCurve2"
</t>
  </si>
  <si>
    <t>Sun Aug  2 2020 14:14:52</t>
  </si>
  <si>
    <t xml:space="preserve">"19:59:44 Flow: Fixed -&gt; 300 umol/s"
</t>
  </si>
  <si>
    <t xml:space="preserve">"19:59:44 Coolers: Off"
</t>
  </si>
  <si>
    <t xml:space="preserve">"19:59:44 CO2 Mixer: CO2R -&gt; 400 uml"
</t>
  </si>
  <si>
    <t xml:space="preserve">"19:59:44 Lamp: ParIn -&gt;  2000 uml"
</t>
  </si>
  <si>
    <t>19:59:17</t>
  </si>
  <si>
    <t xml:space="preserve">"19:56:16 Lamp: ParIn -&gt;  2000 uml"
</t>
  </si>
  <si>
    <t>19:55:50</t>
  </si>
  <si>
    <t xml:space="preserve">"19:56:16 Flow: Fixed -&gt; 300 umol/s"
</t>
  </si>
  <si>
    <t xml:space="preserve">"19:52:49 Lamp: ParIn -&gt;  1600 uml"
</t>
  </si>
  <si>
    <t>19:52:24</t>
  </si>
  <si>
    <t xml:space="preserve">"19:52:49 Flow: Fixed -&gt; 300 umol/s"
</t>
  </si>
  <si>
    <t xml:space="preserve">"19:49:23 Lamp: ParIn -&gt;  1250 uml"
</t>
  </si>
  <si>
    <t>19:48:58</t>
  </si>
  <si>
    <t xml:space="preserve">"19:49:23 Flow: Fixed -&gt; 300 umol/s"
</t>
  </si>
  <si>
    <t xml:space="preserve">"19:45:57 Lamp: ParIn -&gt;  1000 uml"
</t>
  </si>
  <si>
    <t>19:45:32</t>
  </si>
  <si>
    <t xml:space="preserve">"19:45:57 Flow: Fixed -&gt; 300 umol/s"
</t>
  </si>
  <si>
    <t xml:space="preserve">"19:42:31 Lamp: ParIn -&gt;  750 uml"
</t>
  </si>
  <si>
    <t>19:42:06</t>
  </si>
  <si>
    <t xml:space="preserve">"19:42:30 Flow: Fixed -&gt; 300 umol/s"
</t>
  </si>
  <si>
    <t xml:space="preserve">"19:39:05 Lamp: ParIn -&gt;  500 uml"
</t>
  </si>
  <si>
    <t>19:38:41</t>
  </si>
  <si>
    <t xml:space="preserve">"19:39:05 Flow: Fixed -&gt; 300 umol/s"
</t>
  </si>
  <si>
    <t xml:space="preserve">"19:35:40 Lamp: ParIn -&gt;  300 uml"
</t>
  </si>
  <si>
    <t>19:35:16</t>
  </si>
  <si>
    <t xml:space="preserve">"19:35:40 Flow: Fixed -&gt; 300 umol/s"
</t>
  </si>
  <si>
    <t xml:space="preserve">"19:32:15 Lamp: ParIn -&gt;  150 uml"
</t>
  </si>
  <si>
    <t>19:31:51</t>
  </si>
  <si>
    <t xml:space="preserve">"19:32:15 Flow: Fixed -&gt; 300 umol/s"
</t>
  </si>
  <si>
    <t xml:space="preserve">"19:28:50 Lamp: ParIn -&gt;  100 uml"
</t>
  </si>
  <si>
    <t>19:28:26</t>
  </si>
  <si>
    <t xml:space="preserve">"19:28:50 Flow: Fixed -&gt; 300 umol/s"
</t>
  </si>
  <si>
    <t xml:space="preserve">"19:25:25 Lamp: ParIn -&gt;  50 uml"
</t>
  </si>
  <si>
    <t>19:25:01</t>
  </si>
  <si>
    <t xml:space="preserve">"19:25:25 Flow: Fixed -&gt; 300 umol/s"
</t>
  </si>
  <si>
    <t xml:space="preserve">"19:22:00 Lamp: ParIn -&gt;  25 uml"
</t>
  </si>
  <si>
    <t>19:21:36</t>
  </si>
  <si>
    <t xml:space="preserve">"19:22:00 Flow: Fixed -&gt; 300 umol/s"
</t>
  </si>
  <si>
    <t xml:space="preserve">"19:18:35 Lamp: ParIn -&gt;  0 uml"
</t>
  </si>
  <si>
    <t xml:space="preserve">"19:18:34 Flow: Fixed -&gt; 300 umol/s"
</t>
  </si>
  <si>
    <t xml:space="preserve">"19:18:34 Coolers: Off"
</t>
  </si>
  <si>
    <t xml:space="preserve">"19:18:34 CO2 Mixer: CO2R -&gt; 400 uml"
</t>
  </si>
  <si>
    <t xml:space="preserve">"19:18:34 Lamp: Off"
</t>
  </si>
  <si>
    <t xml:space="preserve">"19:18:22 Launched AutoProg /User/Configs/AutoProgs/LightCurve2"
</t>
  </si>
  <si>
    <t>Sun Aug  2 2020 19:18:22</t>
  </si>
  <si>
    <t xml:space="preserve">"16:28:43 Flow: Fixed -&gt; 300 umol/s"
</t>
  </si>
  <si>
    <t xml:space="preserve">"16:28:43 Coolers: Off"
</t>
  </si>
  <si>
    <t xml:space="preserve">"16:28:43 CO2 Mixer: CO2R -&gt; 400 uml"
</t>
  </si>
  <si>
    <t xml:space="preserve">"16:28:43 Lamp: ParIn -&gt;  2000 uml"
</t>
  </si>
  <si>
    <t>16:28:16</t>
  </si>
  <si>
    <t xml:space="preserve">"16:25:15 Lamp: ParIn -&gt;  2000 uml"
</t>
  </si>
  <si>
    <t>16:24:49</t>
  </si>
  <si>
    <t xml:space="preserve">"16:25:15 Flow: Fixed -&gt; 300 umol/s"
</t>
  </si>
  <si>
    <t xml:space="preserve">"16:21:48 Lamp: ParIn -&gt;  1600 uml"
</t>
  </si>
  <si>
    <t>16:21:22</t>
  </si>
  <si>
    <t xml:space="preserve">"16:21:48 Flow: Fixed -&gt; 300 umol/s"
</t>
  </si>
  <si>
    <t xml:space="preserve">"16:18:21 Lamp: ParIn -&gt;  1250 uml"
</t>
  </si>
  <si>
    <t>16:17:55</t>
  </si>
  <si>
    <t xml:space="preserve">"16:18:21 Flow: Fixed -&gt; 300 umol/s"
</t>
  </si>
  <si>
    <t xml:space="preserve">"16:14:54 Lamp: ParIn -&gt;  1000 uml"
</t>
  </si>
  <si>
    <t>16:14:29</t>
  </si>
  <si>
    <t xml:space="preserve">"16:14:54 Flow: Fixed -&gt; 300 umol/s"
</t>
  </si>
  <si>
    <t xml:space="preserve">"16:11:28 Lamp: ParIn -&gt;  750 uml"
</t>
  </si>
  <si>
    <t>16:11:02</t>
  </si>
  <si>
    <t xml:space="preserve">"16:11:28 Flow: Fixed -&gt; 300 umol/s"
</t>
  </si>
  <si>
    <t xml:space="preserve">"16:08:01 Lamp: ParIn -&gt;  500 uml"
</t>
  </si>
  <si>
    <t>16:07:36</t>
  </si>
  <si>
    <t xml:space="preserve">"16:08:01 Flow: Fixed -&gt; 300 umol/s"
</t>
  </si>
  <si>
    <t xml:space="preserve">"16:04:35 Lamp: ParIn -&gt;  300 uml"
</t>
  </si>
  <si>
    <t>16:04:10</t>
  </si>
  <si>
    <t xml:space="preserve">"16:04:35 Flow: Fixed -&gt; 300 umol/s"
</t>
  </si>
  <si>
    <t xml:space="preserve">"16:01:09 Lamp: ParIn -&gt;  150 uml"
</t>
  </si>
  <si>
    <t>16:00:44</t>
  </si>
  <si>
    <t xml:space="preserve">"16:01:09 Flow: Fixed -&gt; 300 umol/s"
</t>
  </si>
  <si>
    <t xml:space="preserve">"15:57:43 Lamp: ParIn -&gt;  100 uml"
</t>
  </si>
  <si>
    <t>15:57:18</t>
  </si>
  <si>
    <t xml:space="preserve">"15:57:43 Flow: Fixed -&gt; 300 umol/s"
</t>
  </si>
  <si>
    <t xml:space="preserve">"15:54:17 Lamp: ParIn -&gt;  50 uml"
</t>
  </si>
  <si>
    <t>15:53:52</t>
  </si>
  <si>
    <t xml:space="preserve">"15:54:17 Flow: Fixed -&gt; 300 umol/s"
</t>
  </si>
  <si>
    <t xml:space="preserve">"15:50:51 Lamp: ParIn -&gt;  25 uml"
</t>
  </si>
  <si>
    <t>15:50:25</t>
  </si>
  <si>
    <t xml:space="preserve">"15:50:51 Flow: Fixed -&gt; 300 umol/s"
</t>
  </si>
  <si>
    <t xml:space="preserve">"15:47:24 Lamp: ParIn -&gt;  0 uml"
</t>
  </si>
  <si>
    <t xml:space="preserve">"15:47:24 Flow: Fixed -&gt; 300 umol/s"
</t>
  </si>
  <si>
    <t xml:space="preserve">"15:47:24 Coolers: Off"
</t>
  </si>
  <si>
    <t xml:space="preserve">"15:47:24 CO2 Mixer: CO2R -&gt; 400 uml"
</t>
  </si>
  <si>
    <t xml:space="preserve">"15:47:24 Lamp: Off"
</t>
  </si>
  <si>
    <t xml:space="preserve">"15:45:53 Launched AutoProg /User/Configs/AutoProgs/LightCurve2"
</t>
  </si>
  <si>
    <t>Sun Aug  2 2020 15:45:53</t>
  </si>
  <si>
    <t xml:space="preserve">"15:11:18 Flow: Fixed -&gt; 300 umol/s"
</t>
  </si>
  <si>
    <t xml:space="preserve">"15:11:18 Coolers: Off"
</t>
  </si>
  <si>
    <t xml:space="preserve">"15:11:18 CO2 Mixer: CO2R -&gt; 400 uml"
</t>
  </si>
  <si>
    <t xml:space="preserve">"15:11:18 Lamp: ParIn -&gt;  2000 uml"
</t>
  </si>
  <si>
    <t>15:10:48</t>
  </si>
  <si>
    <t xml:space="preserve">"15:07:47 Lamp: ParIn -&gt;  2000 uml"
</t>
  </si>
  <si>
    <t>15:07:18</t>
  </si>
  <si>
    <t xml:space="preserve">"15:07:47 Flow: Fixed -&gt; 300 umol/s"
</t>
  </si>
  <si>
    <t xml:space="preserve">"15:04:17 Lamp: ParIn -&gt;  1600 uml"
</t>
  </si>
  <si>
    <t>15:03:50</t>
  </si>
  <si>
    <t xml:space="preserve">"15:04:17 Flow: Fixed -&gt; 300 umol/s"
</t>
  </si>
  <si>
    <t xml:space="preserve">"15:00:49 Lamp: ParIn -&gt;  1250 uml"
</t>
  </si>
  <si>
    <t>15:00:22</t>
  </si>
  <si>
    <t xml:space="preserve">"15:00:49 Flow: Fixed -&gt; 300 umol/s"
</t>
  </si>
  <si>
    <t xml:space="preserve">"14:57:21 Lamp: ParIn -&gt;  1000 uml"
</t>
  </si>
  <si>
    <t xml:space="preserve">"14:57:21 Flow: Fixed -&gt; 300 umol/s"
</t>
  </si>
  <si>
    <t xml:space="preserve">"14:53:54 Lamp: ParIn -&gt;  750 uml"
</t>
  </si>
  <si>
    <t>14:53:28</t>
  </si>
  <si>
    <t xml:space="preserve">"14:53:53 Flow: Fixed -&gt; 300 umol/s"
</t>
  </si>
  <si>
    <t xml:space="preserve">"14:50:27 Lamp: ParIn -&gt;  500 uml"
</t>
  </si>
  <si>
    <t>14:50:02</t>
  </si>
  <si>
    <t xml:space="preserve">"14:50:27 Flow: Fixed -&gt; 300 umol/s"
</t>
  </si>
  <si>
    <t xml:space="preserve">"14:47:01 Lamp: ParIn -&gt;  300 uml"
</t>
  </si>
  <si>
    <t>14:46:36</t>
  </si>
  <si>
    <t xml:space="preserve">"14:47:01 Flow: Fixed -&gt; 300 umol/s"
</t>
  </si>
  <si>
    <t xml:space="preserve">"14:43:35 Lamp: ParIn -&gt;  150 uml"
</t>
  </si>
  <si>
    <t>14:43:10</t>
  </si>
  <si>
    <t xml:space="preserve">"14:43:35 Flow: Fixed -&gt; 300 umol/s"
</t>
  </si>
  <si>
    <t xml:space="preserve">"14:40:09 Lamp: ParIn -&gt;  100 uml"
</t>
  </si>
  <si>
    <t>14:39:44</t>
  </si>
  <si>
    <t xml:space="preserve">"14:40:09 Flow: Fixed -&gt; 300 umol/s"
</t>
  </si>
  <si>
    <t xml:space="preserve">"14:36:43 Lamp: ParIn -&gt;  50 uml"
</t>
  </si>
  <si>
    <t xml:space="preserve">"14:36:43 Flow: Fixed -&gt; 300 umol/s"
</t>
  </si>
  <si>
    <t xml:space="preserve">"14:33:16 Lamp: ParIn -&gt;  25 uml"
</t>
  </si>
  <si>
    <t xml:space="preserve">"14:29:48 Lamp: ParIn -&gt;  0 uml"
</t>
  </si>
  <si>
    <t xml:space="preserve">"14:29:48 Coolers: Off"
</t>
  </si>
  <si>
    <t xml:space="preserve">"14:29:48 CO2 Mixer: CO2R -&gt; 400 uml"
</t>
  </si>
  <si>
    <t xml:space="preserve">"14:29:48 Lamp: Off"
</t>
  </si>
  <si>
    <t xml:space="preserve">"14:28:00 Launched AutoProg /User/Configs/AutoProgs/LightCurve2"
</t>
  </si>
  <si>
    <t>Mon Aug  3 2020 14:28:00</t>
  </si>
  <si>
    <t xml:space="preserve">"14:44:39 Flow: Fixed -&gt; 300 umol/s"
</t>
  </si>
  <si>
    <t xml:space="preserve">"14:44:39 Coolers: Off"
</t>
  </si>
  <si>
    <t xml:space="preserve">"14:44:39 CO2 Mixer: CO2R -&gt; 400 uml"
</t>
  </si>
  <si>
    <t xml:space="preserve">"14:44:39 Lamp: ParIn -&gt;  2000 uml"
</t>
  </si>
  <si>
    <t>14:44:13</t>
  </si>
  <si>
    <t xml:space="preserve">"14:44:38 Flow: Fixed -&gt; 300 umol/s"
</t>
  </si>
  <si>
    <t xml:space="preserve">"14:41:12 Lamp: ParIn -&gt;  2000 uml"
</t>
  </si>
  <si>
    <t xml:space="preserve">"14:41:12 Flow: Fixed -&gt; 300 umol/s"
</t>
  </si>
  <si>
    <t>14:37:21</t>
  </si>
  <si>
    <t xml:space="preserve">"14:34:20 Lamp: ParIn -&gt;  1250 uml"
</t>
  </si>
  <si>
    <t>14:33:55</t>
  </si>
  <si>
    <t xml:space="preserve">"14:34:19 Flow: Fixed -&gt; 300 umol/s"
</t>
  </si>
  <si>
    <t xml:space="preserve">"14:30:54 Lamp: ParIn -&gt;  1000 uml"
</t>
  </si>
  <si>
    <t>14:30:30</t>
  </si>
  <si>
    <t xml:space="preserve">"14:30:54 Flow: Fixed -&gt; 300 umol/s"
</t>
  </si>
  <si>
    <t xml:space="preserve">"14:27:29 Lamp: ParIn -&gt;  750 uml"
</t>
  </si>
  <si>
    <t>14:27:05</t>
  </si>
  <si>
    <t xml:space="preserve">"14:27:29 Flow: Fixed -&gt; 300 umol/s"
</t>
  </si>
  <si>
    <t xml:space="preserve">"14:24:04 Lamp: ParIn -&gt;  500 uml"
</t>
  </si>
  <si>
    <t>14:23:40</t>
  </si>
  <si>
    <t xml:space="preserve">"14:24:04 Flow: Fixed -&gt; 300 umol/s"
</t>
  </si>
  <si>
    <t xml:space="preserve">"14:20:39 Lamp: ParIn -&gt;  300 uml"
</t>
  </si>
  <si>
    <t>14:20:15</t>
  </si>
  <si>
    <t xml:space="preserve">"14:20:39 Flow: Fixed -&gt; 300 umol/s"
</t>
  </si>
  <si>
    <t xml:space="preserve">"14:17:14 Lamp: ParIn -&gt;  150 uml"
</t>
  </si>
  <si>
    <t>14:16:51</t>
  </si>
  <si>
    <t xml:space="preserve">"14:17:14 Flow: Fixed -&gt; 300 umol/s"
</t>
  </si>
  <si>
    <t xml:space="preserve">"14:13:50 Lamp: ParIn -&gt;  100 uml"
</t>
  </si>
  <si>
    <t>14:13:26</t>
  </si>
  <si>
    <t xml:space="preserve">"14:13:50 Flow: Fixed -&gt; 300 umol/s"
</t>
  </si>
  <si>
    <t xml:space="preserve">"14:10:25 Lamp: ParIn -&gt;  50 uml"
</t>
  </si>
  <si>
    <t>14:10:01</t>
  </si>
  <si>
    <t xml:space="preserve">"14:10:25 Flow: Fixed -&gt; 300 umol/s"
</t>
  </si>
  <si>
    <t xml:space="preserve">"14:07:00 Lamp: ParIn -&gt;  25 uml"
</t>
  </si>
  <si>
    <t>14:06:36</t>
  </si>
  <si>
    <t xml:space="preserve">"14:07:00 Flow: Fixed -&gt; 300 umol/s"
</t>
  </si>
  <si>
    <t xml:space="preserve">"14:03:35 Lamp: ParIn -&gt;  0 uml"
</t>
  </si>
  <si>
    <t xml:space="preserve">"14:03:34 Flow: Fixed -&gt; 300 umol/s"
</t>
  </si>
  <si>
    <t xml:space="preserve">"14:03:34 Coolers: Off"
</t>
  </si>
  <si>
    <t xml:space="preserve">"14:03:34 CO2 Mixer: CO2R -&gt; 400 uml"
</t>
  </si>
  <si>
    <t xml:space="preserve">"14:03:34 Lamp: Off"
</t>
  </si>
  <si>
    <t xml:space="preserve">"14:01:45 Launched AutoProg /User/Configs/AutoProgs/LightCurve2"
</t>
  </si>
  <si>
    <t>Mon Aug  3 2020 14:01:45</t>
  </si>
  <si>
    <t xml:space="preserve">"15:57:42 Flow: Fixed -&gt; 300 umol/s"
</t>
  </si>
  <si>
    <t xml:space="preserve">"15:57:42 Coolers: Off"
</t>
  </si>
  <si>
    <t xml:space="preserve">"15:57:42 CO2 Mixer: CO2R -&gt; 400 uml"
</t>
  </si>
  <si>
    <t xml:space="preserve">"15:57:42 Lamp: ParIn -&gt;  2000 uml"
</t>
  </si>
  <si>
    <t>15:57:12</t>
  </si>
  <si>
    <t xml:space="preserve">"15:57:41 Flow: Fixed -&gt; 300 umol/s"
</t>
  </si>
  <si>
    <t xml:space="preserve">"15:54:11 Lamp: ParIn -&gt;  2000 uml"
</t>
  </si>
  <si>
    <t>15:53:43</t>
  </si>
  <si>
    <t xml:space="preserve">"15:54:11 Flow: Fixed -&gt; 300 umol/s"
</t>
  </si>
  <si>
    <t xml:space="preserve">"15:50:42 Lamp: ParIn -&gt;  1600 uml"
</t>
  </si>
  <si>
    <t>15:50:14</t>
  </si>
  <si>
    <t xml:space="preserve">"15:50:42 Flow: Fixed -&gt; 300 umol/s"
</t>
  </si>
  <si>
    <t xml:space="preserve">"15:47:13 Lamp: ParIn -&gt;  1250 uml"
</t>
  </si>
  <si>
    <t>15:46:47</t>
  </si>
  <si>
    <t xml:space="preserve">"15:47:13 Flow: Fixed -&gt; 300 umol/s"
</t>
  </si>
  <si>
    <t xml:space="preserve">"15:43:46 Lamp: ParIn -&gt;  1000 uml"
</t>
  </si>
  <si>
    <t>15:43:20</t>
  </si>
  <si>
    <t xml:space="preserve">"15:43:46 Flow: Fixed -&gt; 300 umol/s"
</t>
  </si>
  <si>
    <t xml:space="preserve">"15:40:19 Lamp: ParIn -&gt;  750 uml"
</t>
  </si>
  <si>
    <t>15:39:53</t>
  </si>
  <si>
    <t xml:space="preserve">"15:40:18 Flow: Fixed -&gt; 300 umol/s"
</t>
  </si>
  <si>
    <t xml:space="preserve">"15:36:52 Lamp: ParIn -&gt;  500 uml"
</t>
  </si>
  <si>
    <t>15:36:28</t>
  </si>
  <si>
    <t xml:space="preserve">"15:36:52 Flow: Fixed -&gt; 300 umol/s"
</t>
  </si>
  <si>
    <t xml:space="preserve">"15:33:27 Lamp: ParIn -&gt;  300 uml"
</t>
  </si>
  <si>
    <t>15:33:02</t>
  </si>
  <si>
    <t xml:space="preserve">"15:33:27 Flow: Fixed -&gt; 300 umol/s"
</t>
  </si>
  <si>
    <t xml:space="preserve">"15:30:01 Lamp: ParIn -&gt;  150 uml"
</t>
  </si>
  <si>
    <t>15:29:36</t>
  </si>
  <si>
    <t xml:space="preserve">"15:30:01 Flow: Fixed -&gt; 300 umol/s"
</t>
  </si>
  <si>
    <t xml:space="preserve">"15:26:34 Lamp: ParIn -&gt;  100 uml"
</t>
  </si>
  <si>
    <t xml:space="preserve">"15:23:09 Lamp: ParIn -&gt;  50 uml"
</t>
  </si>
  <si>
    <t xml:space="preserve">"15:23:09 Flow: Fixed -&gt; 300 umol/s"
</t>
  </si>
  <si>
    <t xml:space="preserve">"15:19:44 Lamp: ParIn -&gt;  25 uml"
</t>
  </si>
  <si>
    <t>15:19:18</t>
  </si>
  <si>
    <t xml:space="preserve">"15:16:17 Lamp: ParIn -&gt;  0 uml"
</t>
  </si>
  <si>
    <t xml:space="preserve">"15:16:17 Flow: Fixed -&gt; 300 umol/s"
</t>
  </si>
  <si>
    <t xml:space="preserve">"15:16:17 Coolers: Off"
</t>
  </si>
  <si>
    <t xml:space="preserve">"15:16:17 CO2 Mixer: CO2R -&gt; 400 uml"
</t>
  </si>
  <si>
    <t xml:space="preserve">"15:16:17 Lamp: Off"
</t>
  </si>
  <si>
    <t xml:space="preserve">"15:14:12 Launched AutoProg /User/Configs/AutoProgs/LightCurve2"
</t>
  </si>
  <si>
    <t>Mon Aug  3 2020 15:14:12</t>
  </si>
  <si>
    <t xml:space="preserve">"11:39:37 Flow: Fixed -&gt; 300 umol/s"
</t>
  </si>
  <si>
    <t xml:space="preserve">"11:39:37 Coolers: Off"
</t>
  </si>
  <si>
    <t xml:space="preserve">"11:39:37 CO2 Mixer: CO2R -&gt; 400 uml"
</t>
  </si>
  <si>
    <t xml:space="preserve">"11:39:37 Lamp: ParIn -&gt;  2000 uml"
</t>
  </si>
  <si>
    <t>11:39:15</t>
  </si>
  <si>
    <t xml:space="preserve">"11:36:14 Lamp: ParIn -&gt;  2000 uml"
</t>
  </si>
  <si>
    <t>11:35:52</t>
  </si>
  <si>
    <t xml:space="preserve">"11:36:14 Flow: Fixed -&gt; 300 umol/s"
</t>
  </si>
  <si>
    <t xml:space="preserve">"11:32:51 Lamp: ParIn -&gt;  1600 uml"
</t>
  </si>
  <si>
    <t>11:32:29</t>
  </si>
  <si>
    <t xml:space="preserve">"11:32:51 Flow: Fixed -&gt; 300 umol/s"
</t>
  </si>
  <si>
    <t xml:space="preserve">"11:29:28 Lamp: ParIn -&gt;  1250 uml"
</t>
  </si>
  <si>
    <t>11:29:06</t>
  </si>
  <si>
    <t xml:space="preserve">"11:29:28 Flow: Fixed -&gt; 300 umol/s"
</t>
  </si>
  <si>
    <t xml:space="preserve">"11:26:05 Lamp: ParIn -&gt;  1000 uml"
</t>
  </si>
  <si>
    <t>11:25:43</t>
  </si>
  <si>
    <t xml:space="preserve">"11:26:05 Flow: Fixed -&gt; 300 umol/s"
</t>
  </si>
  <si>
    <t xml:space="preserve">"11:22:42 Lamp: ParIn -&gt;  750 uml"
</t>
  </si>
  <si>
    <t>11:22:20</t>
  </si>
  <si>
    <t xml:space="preserve">"11:22:42 Flow: Fixed -&gt; 300 umol/s"
</t>
  </si>
  <si>
    <t xml:space="preserve">"11:19:19 Lamp: ParIn -&gt;  500 uml"
</t>
  </si>
  <si>
    <t>11:18:57</t>
  </si>
  <si>
    <t xml:space="preserve">"11:19:19 Flow: Fixed -&gt; 300 umol/s"
</t>
  </si>
  <si>
    <t xml:space="preserve">"11:15:56 Lamp: ParIn -&gt;  300 uml"
</t>
  </si>
  <si>
    <t>11:15:34</t>
  </si>
  <si>
    <t xml:space="preserve">"11:15:56 Flow: Fixed -&gt; 300 umol/s"
</t>
  </si>
  <si>
    <t xml:space="preserve">"11:12:33 Lamp: ParIn -&gt;  150 uml"
</t>
  </si>
  <si>
    <t>11:12:11</t>
  </si>
  <si>
    <t xml:space="preserve">"11:12:33 Flow: Fixed -&gt; 300 umol/s"
</t>
  </si>
  <si>
    <t xml:space="preserve">"11:09:10 Lamp: ParIn -&gt;  100 uml"
</t>
  </si>
  <si>
    <t>11:08:48</t>
  </si>
  <si>
    <t xml:space="preserve">"11:09:10 Flow: Fixed -&gt; 300 umol/s"
</t>
  </si>
  <si>
    <t xml:space="preserve">"11:05:47 Lamp: ParIn -&gt;  50 uml"
</t>
  </si>
  <si>
    <t>11:05:24</t>
  </si>
  <si>
    <t xml:space="preserve">"11:05:47 Flow: Fixed -&gt; 300 umol/s"
</t>
  </si>
  <si>
    <t xml:space="preserve">"11:02:23 Lamp: ParIn -&gt;  25 uml"
</t>
  </si>
  <si>
    <t>11:02:00</t>
  </si>
  <si>
    <t xml:space="preserve">"11:02:22 Flow: Fixed -&gt; 300 umol/s"
</t>
  </si>
  <si>
    <t xml:space="preserve">"10:58:59 Lamp: ParIn -&gt;  0 uml"
</t>
  </si>
  <si>
    <t xml:space="preserve">"10:58:59 Flow: Fixed -&gt; 300 umol/s"
</t>
  </si>
  <si>
    <t xml:space="preserve">"10:58:59 Coolers: Off"
</t>
  </si>
  <si>
    <t xml:space="preserve">"10:58:59 CO2 Mixer: CO2R -&gt; 400 uml"
</t>
  </si>
  <si>
    <t xml:space="preserve">"10:58:59 Lamp: Off"
</t>
  </si>
  <si>
    <t xml:space="preserve">"10:58:40 Launched AutoProg /User/Configs/AutoProgs/LightCurve2"
</t>
  </si>
  <si>
    <t>Mon Aug  3 2020 10:58:40</t>
  </si>
  <si>
    <t xml:space="preserve">"11:58:21 Flow: Fixed -&gt; 300 umol/s"
</t>
  </si>
  <si>
    <t xml:space="preserve">"11:58:21 Coolers: Off"
</t>
  </si>
  <si>
    <t xml:space="preserve">"11:58:21 CO2 Mixer: CO2R -&gt; 400 uml"
</t>
  </si>
  <si>
    <t xml:space="preserve">"11:58:21 Lamp: ParIn -&gt;  2000 uml"
</t>
  </si>
  <si>
    <t>11:57:51</t>
  </si>
  <si>
    <t xml:space="preserve">"11:54:50 Lamp: ParIn -&gt;  2000 uml"
</t>
  </si>
  <si>
    <t>11:54:22</t>
  </si>
  <si>
    <t xml:space="preserve">"11:54:50 Flow: Fixed -&gt; 300 umol/s"
</t>
  </si>
  <si>
    <t xml:space="preserve">"11:51:21 Lamp: ParIn -&gt;  1600 uml"
</t>
  </si>
  <si>
    <t>11:50:53</t>
  </si>
  <si>
    <t xml:space="preserve">"11:51:21 Flow: Fixed -&gt; 300 umol/s"
</t>
  </si>
  <si>
    <t xml:space="preserve">"11:47:52 Lamp: ParIn -&gt;  1250 uml"
</t>
  </si>
  <si>
    <t>11:47:25</t>
  </si>
  <si>
    <t xml:space="preserve">"11:47:52 Flow: Fixed -&gt; 300 umol/s"
</t>
  </si>
  <si>
    <t xml:space="preserve">"11:44:24 Lamp: ParIn -&gt;  1000 uml"
</t>
  </si>
  <si>
    <t>11:43:57</t>
  </si>
  <si>
    <t xml:space="preserve">"11:44:23 Flow: Fixed -&gt; 300 umol/s"
</t>
  </si>
  <si>
    <t xml:space="preserve">"11:40:56 Lamp: ParIn -&gt;  750 uml"
</t>
  </si>
  <si>
    <t>11:40:30</t>
  </si>
  <si>
    <t xml:space="preserve">"11:40:56 Flow: Fixed -&gt; 300 umol/s"
</t>
  </si>
  <si>
    <t xml:space="preserve">"11:37:29 Lamp: ParIn -&gt;  500 uml"
</t>
  </si>
  <si>
    <t>11:37:03</t>
  </si>
  <si>
    <t xml:space="preserve">"11:37:29 Flow: Fixed -&gt; 300 umol/s"
</t>
  </si>
  <si>
    <t xml:space="preserve">"11:34:02 Lamp: ParIn -&gt;  300 uml"
</t>
  </si>
  <si>
    <t>11:33:36</t>
  </si>
  <si>
    <t xml:space="preserve">"11:34:01 Flow: Fixed -&gt; 300 umol/s"
</t>
  </si>
  <si>
    <t xml:space="preserve">"11:30:35 Lamp: ParIn -&gt;  150 uml"
</t>
  </si>
  <si>
    <t>11:30:10</t>
  </si>
  <si>
    <t xml:space="preserve">"11:30:35 Flow: Fixed -&gt; 300 umol/s"
</t>
  </si>
  <si>
    <t xml:space="preserve">"11:27:09 Lamp: ParIn -&gt;  100 uml"
</t>
  </si>
  <si>
    <t>11:26:43</t>
  </si>
  <si>
    <t xml:space="preserve">"11:27:09 Flow: Fixed -&gt; 300 umol/s"
</t>
  </si>
  <si>
    <t xml:space="preserve">"11:23:42 Lamp: ParIn -&gt;  50 uml"
</t>
  </si>
  <si>
    <t>11:23:16</t>
  </si>
  <si>
    <t xml:space="preserve">"11:23:41 Flow: Fixed -&gt; 300 umol/s"
</t>
  </si>
  <si>
    <t xml:space="preserve">"11:20:15 Lamp: ParIn -&gt;  25 uml"
</t>
  </si>
  <si>
    <t>11:19:49</t>
  </si>
  <si>
    <t xml:space="preserve">"11:20:15 Flow: Fixed -&gt; 300 umol/s"
</t>
  </si>
  <si>
    <t xml:space="preserve">"11:16:48 Lamp: ParIn -&gt;  0 uml"
</t>
  </si>
  <si>
    <t xml:space="preserve">"11:16:48 Flow: Fixed -&gt; 300 umol/s"
</t>
  </si>
  <si>
    <t xml:space="preserve">"11:16:48 Coolers: Off"
</t>
  </si>
  <si>
    <t xml:space="preserve">"11:16:48 CO2 Mixer: CO2R -&gt; 400 uml"
</t>
  </si>
  <si>
    <t xml:space="preserve">"11:16:47 Lamp: Off"
</t>
  </si>
  <si>
    <t xml:space="preserve">"11:16:01 Launched AutoProg /User/Configs/AutoProgs/LightCurve2"
</t>
  </si>
  <si>
    <t>Mon Aug  3 2020 11:16:01</t>
  </si>
  <si>
    <t xml:space="preserve">"12:43:36 Flow: Fixed -&gt; 300 umol/s"
</t>
  </si>
  <si>
    <t xml:space="preserve">"12:43:36 Coolers: Off"
</t>
  </si>
  <si>
    <t xml:space="preserve">"12:43:36 CO2 Mixer: CO2R -&gt; 400 uml"
</t>
  </si>
  <si>
    <t xml:space="preserve">"12:43:36 Lamp: ParIn -&gt;  2000 uml"
</t>
  </si>
  <si>
    <t>12:43:12</t>
  </si>
  <si>
    <t xml:space="preserve">"12:40:11 Lamp: ParIn -&gt;  2000 uml"
</t>
  </si>
  <si>
    <t>12:39:47</t>
  </si>
  <si>
    <t xml:space="preserve">"12:40:11 Flow: Fixed -&gt; 300 umol/s"
</t>
  </si>
  <si>
    <t xml:space="preserve">"12:36:46 Lamp: ParIn -&gt;  1600 uml"
</t>
  </si>
  <si>
    <t>12:36:22</t>
  </si>
  <si>
    <t xml:space="preserve">"12:36:46 Flow: Fixed -&gt; 300 umol/s"
</t>
  </si>
  <si>
    <t xml:space="preserve">"12:33:21 Lamp: ParIn -&gt;  1250 uml"
</t>
  </si>
  <si>
    <t>12:32:57</t>
  </si>
  <si>
    <t xml:space="preserve">"12:33:21 Flow: Fixed -&gt; 300 umol/s"
</t>
  </si>
  <si>
    <t xml:space="preserve">"12:29:56 Lamp: ParIn -&gt;  1000 uml"
</t>
  </si>
  <si>
    <t>12:29:32</t>
  </si>
  <si>
    <t xml:space="preserve">"12:29:56 Flow: Fixed -&gt; 300 umol/s"
</t>
  </si>
  <si>
    <t xml:space="preserve">"12:26:31 Lamp: ParIn -&gt;  750 uml"
</t>
  </si>
  <si>
    <t>12:26:07</t>
  </si>
  <si>
    <t xml:space="preserve">"12:26:31 Flow: Fixed -&gt; 300 umol/s"
</t>
  </si>
  <si>
    <t xml:space="preserve">"12:23:06 Lamp: ParIn -&gt;  500 uml"
</t>
  </si>
  <si>
    <t>12:22:42</t>
  </si>
  <si>
    <t xml:space="preserve">"12:23:06 Flow: Fixed -&gt; 300 umol/s"
</t>
  </si>
  <si>
    <t xml:space="preserve">"12:19:41 Lamp: ParIn -&gt;  300 uml"
</t>
  </si>
  <si>
    <t>12:19:17</t>
  </si>
  <si>
    <t xml:space="preserve">"12:19:41 Flow: Fixed -&gt; 300 umol/s"
</t>
  </si>
  <si>
    <t xml:space="preserve">"12:16:16 Lamp: ParIn -&gt;  150 uml"
</t>
  </si>
  <si>
    <t>12:15:52</t>
  </si>
  <si>
    <t xml:space="preserve">"12:16:16 Flow: Fixed -&gt; 300 umol/s"
</t>
  </si>
  <si>
    <t xml:space="preserve">"12:12:51 Lamp: ParIn -&gt;  100 uml"
</t>
  </si>
  <si>
    <t>12:12:27</t>
  </si>
  <si>
    <t xml:space="preserve">"12:12:51 Flow: Fixed -&gt; 300 umol/s"
</t>
  </si>
  <si>
    <t xml:space="preserve">"12:09:26 Lamp: ParIn -&gt;  50 uml"
</t>
  </si>
  <si>
    <t>12:09:02</t>
  </si>
  <si>
    <t xml:space="preserve">"12:09:26 Flow: Fixed -&gt; 300 umol/s"
</t>
  </si>
  <si>
    <t xml:space="preserve">"12:06:01 Lamp: ParIn -&gt;  25 uml"
</t>
  </si>
  <si>
    <t>12:05:37</t>
  </si>
  <si>
    <t xml:space="preserve">"12:06:01 Flow: Fixed -&gt; 300 umol/s"
</t>
  </si>
  <si>
    <t xml:space="preserve">"12:02:36 Lamp: ParIn -&gt;  0 uml"
</t>
  </si>
  <si>
    <t xml:space="preserve">"12:02:36 Flow: Fixed -&gt; 300 umol/s"
</t>
  </si>
  <si>
    <t xml:space="preserve">"12:02:36 Coolers: Off"
</t>
  </si>
  <si>
    <t xml:space="preserve">"12:02:36 CO2 Mixer: CO2R -&gt; 400 uml"
</t>
  </si>
  <si>
    <t xml:space="preserve">"12:02:36 Lamp: Off"
</t>
  </si>
  <si>
    <t xml:space="preserve">"12:00:26 Launched AutoProg /User/Configs/AutoProgs/LightCurve2"
</t>
  </si>
  <si>
    <t>Tue Aug  4 2020 12:00:26</t>
  </si>
  <si>
    <t xml:space="preserve">"11:46:41 Flow: Fixed -&gt; 300 umol/s"
</t>
  </si>
  <si>
    <t xml:space="preserve">"11:46:41 Coolers: Off"
</t>
  </si>
  <si>
    <t xml:space="preserve">"11:46:41 CO2 Mixer: CO2R -&gt; 400 uml"
</t>
  </si>
  <si>
    <t xml:space="preserve">"11:46:40 Lamp: ParIn -&gt;  2000 uml"
</t>
  </si>
  <si>
    <t>11:46:18</t>
  </si>
  <si>
    <t xml:space="preserve">"11:46:40 Flow: Fixed -&gt; 300 umol/s"
</t>
  </si>
  <si>
    <t xml:space="preserve">"11:43:17 Lamp: ParIn -&gt;  2000 uml"
</t>
  </si>
  <si>
    <t>11:42:54</t>
  </si>
  <si>
    <t xml:space="preserve">"11:43:17 Flow: Fixed -&gt; 300 umol/s"
</t>
  </si>
  <si>
    <t xml:space="preserve">"11:39:53 Lamp: ParIn -&gt;  1600 uml"
</t>
  </si>
  <si>
    <t>11:39:30</t>
  </si>
  <si>
    <t xml:space="preserve">"11:39:53 Flow: Fixed -&gt; 300 umol/s"
</t>
  </si>
  <si>
    <t xml:space="preserve">"11:36:29 Lamp: ParIn -&gt;  1250 uml"
</t>
  </si>
  <si>
    <t>11:36:06</t>
  </si>
  <si>
    <t xml:space="preserve">"11:36:29 Flow: Fixed -&gt; 300 umol/s"
</t>
  </si>
  <si>
    <t xml:space="preserve">"11:33:05 Lamp: ParIn -&gt;  1000 uml"
</t>
  </si>
  <si>
    <t>11:32:41</t>
  </si>
  <si>
    <t xml:space="preserve">"11:33:05 Flow: Fixed -&gt; 300 umol/s"
</t>
  </si>
  <si>
    <t xml:space="preserve">"11:29:40 Lamp: ParIn -&gt;  750 uml"
</t>
  </si>
  <si>
    <t>11:29:16</t>
  </si>
  <si>
    <t xml:space="preserve">"11:29:40 Flow: Fixed -&gt; 300 umol/s"
</t>
  </si>
  <si>
    <t xml:space="preserve">"11:26:15 Lamp: ParIn -&gt;  500 uml"
</t>
  </si>
  <si>
    <t>11:25:51</t>
  </si>
  <si>
    <t xml:space="preserve">"11:26:15 Flow: Fixed -&gt; 300 umol/s"
</t>
  </si>
  <si>
    <t xml:space="preserve">"11:22:50 Lamp: ParIn -&gt;  300 uml"
</t>
  </si>
  <si>
    <t xml:space="preserve">"11:22:50 Flow: Fixed -&gt; 300 umol/s"
</t>
  </si>
  <si>
    <t xml:space="preserve">"11:19:24 Lamp: ParIn -&gt;  150 uml"
</t>
  </si>
  <si>
    <t>11:18:59</t>
  </si>
  <si>
    <t xml:space="preserve">"11:15:58 Lamp: ParIn -&gt;  100 uml"
</t>
  </si>
  <si>
    <t>11:15:33</t>
  </si>
  <si>
    <t xml:space="preserve">"11:15:58 Flow: Fixed -&gt; 300 umol/s"
</t>
  </si>
  <si>
    <t xml:space="preserve">"11:12:32 Lamp: ParIn -&gt;  50 uml"
</t>
  </si>
  <si>
    <t>11:12:07</t>
  </si>
  <si>
    <t xml:space="preserve">"11:12:32 Flow: Fixed -&gt; 300 umol/s"
</t>
  </si>
  <si>
    <t xml:space="preserve">"11:09:06 Lamp: ParIn -&gt;  25 uml"
</t>
  </si>
  <si>
    <t>11:08:41</t>
  </si>
  <si>
    <t xml:space="preserve">"11:09:06 Flow: Fixed -&gt; 300 umol/s"
</t>
  </si>
  <si>
    <t xml:space="preserve">"11:05:40 Lamp: ParIn -&gt;  0 uml"
</t>
  </si>
  <si>
    <t xml:space="preserve">"11:05:40 Flow: Fixed -&gt; 300 umol/s"
</t>
  </si>
  <si>
    <t xml:space="preserve">"11:05:40 Coolers: Off"
</t>
  </si>
  <si>
    <t xml:space="preserve">"11:05:40 CO2 Mixer: CO2R -&gt; 400 uml"
</t>
  </si>
  <si>
    <t xml:space="preserve">"11:05:40 Lamp: Off"
</t>
  </si>
  <si>
    <t xml:space="preserve">"11:01:50 Launched AutoProg /User/Configs/AutoProgs/LightCurve2"
</t>
  </si>
  <si>
    <t>Tue Aug 25 2020 11:01:50</t>
  </si>
  <si>
    <t xml:space="preserve">"12:40:54 Flow: Fixed -&gt; 300 umol/s"
</t>
  </si>
  <si>
    <t xml:space="preserve">"12:40:54 Coolers: Off"
</t>
  </si>
  <si>
    <t xml:space="preserve">"12:40:54 CO2 Mixer: CO2R -&gt; 400 uml"
</t>
  </si>
  <si>
    <t xml:space="preserve">"12:40:54 Lamp: ParIn -&gt;  2000 uml"
</t>
  </si>
  <si>
    <t>12:40:29</t>
  </si>
  <si>
    <t xml:space="preserve">"12:37:28 Lamp: ParIn -&gt;  2000 uml"
</t>
  </si>
  <si>
    <t>12:37:03</t>
  </si>
  <si>
    <t xml:space="preserve">"12:37:27 Flow: Fixed -&gt; 300 umol/s"
</t>
  </si>
  <si>
    <t xml:space="preserve">"12:34:02 Lamp: ParIn -&gt;  1600 uml"
</t>
  </si>
  <si>
    <t>12:33:38</t>
  </si>
  <si>
    <t xml:space="preserve">"12:34:02 Flow: Fixed -&gt; 300 umol/s"
</t>
  </si>
  <si>
    <t xml:space="preserve">"12:30:37 Lamp: ParIn -&gt;  1250 uml"
</t>
  </si>
  <si>
    <t>12:30:13</t>
  </si>
  <si>
    <t xml:space="preserve">"12:30:37 Flow: Fixed -&gt; 300 umol/s"
</t>
  </si>
  <si>
    <t xml:space="preserve">"12:27:12 Lamp: ParIn -&gt;  1000 uml"
</t>
  </si>
  <si>
    <t>12:26:48</t>
  </si>
  <si>
    <t xml:space="preserve">"12:27:12 Flow: Fixed -&gt; 300 umol/s"
</t>
  </si>
  <si>
    <t xml:space="preserve">"12:23:47 Lamp: ParIn -&gt;  750 uml"
</t>
  </si>
  <si>
    <t>12:23:23</t>
  </si>
  <si>
    <t xml:space="preserve">"12:23:46 Flow: Fixed -&gt; 300 umol/s"
</t>
  </si>
  <si>
    <t xml:space="preserve">"12:20:22 Lamp: ParIn -&gt;  500 uml"
</t>
  </si>
  <si>
    <t>12:19:59</t>
  </si>
  <si>
    <t xml:space="preserve">"12:20:22 Flow: Fixed -&gt; 300 umol/s"
</t>
  </si>
  <si>
    <t xml:space="preserve">"12:16:58 Lamp: ParIn -&gt;  300 uml"
</t>
  </si>
  <si>
    <t>12:16:35</t>
  </si>
  <si>
    <t xml:space="preserve">"12:16:58 Flow: Fixed -&gt; 300 umol/s"
</t>
  </si>
  <si>
    <t xml:space="preserve">"12:13:34 Lamp: ParIn -&gt;  150 uml"
</t>
  </si>
  <si>
    <t>12:13:11</t>
  </si>
  <si>
    <t xml:space="preserve">"12:13:34 Flow: Fixed -&gt; 300 umol/s"
</t>
  </si>
  <si>
    <t xml:space="preserve">"12:10:10 Lamp: ParIn -&gt;  100 uml"
</t>
  </si>
  <si>
    <t>12:09:47</t>
  </si>
  <si>
    <t xml:space="preserve">"12:10:10 Flow: Fixed -&gt; 300 umol/s"
</t>
  </si>
  <si>
    <t xml:space="preserve">"12:06:46 Lamp: ParIn -&gt;  50 uml"
</t>
  </si>
  <si>
    <t>12:06:23</t>
  </si>
  <si>
    <t xml:space="preserve">"12:06:46 Flow: Fixed -&gt; 300 umol/s"
</t>
  </si>
  <si>
    <t xml:space="preserve">"12:03:22 Lamp: ParIn -&gt;  25 uml"
</t>
  </si>
  <si>
    <t>12:02:59</t>
  </si>
  <si>
    <t xml:space="preserve">"12:03:22 Flow: Fixed -&gt; 300 umol/s"
</t>
  </si>
  <si>
    <t xml:space="preserve">"11:59:58 Lamp: ParIn -&gt;  0 uml"
</t>
  </si>
  <si>
    <t xml:space="preserve">"11:59:58 Flow: Fixed -&gt; 300 umol/s"
</t>
  </si>
  <si>
    <t xml:space="preserve">"11:59:58 Coolers: Off"
</t>
  </si>
  <si>
    <t xml:space="preserve">"11:59:58 CO2 Mixer: CO2R -&gt; 400 uml"
</t>
  </si>
  <si>
    <t xml:space="preserve">"11:59:58 Lamp: Off"
</t>
  </si>
  <si>
    <t xml:space="preserve">"11:57:46 Launched AutoProg /User/Configs/AutoProgs/LightCurve2"
</t>
  </si>
  <si>
    <t>Tue Aug 25 2020 11:57:46</t>
  </si>
  <si>
    <t xml:space="preserve">"09:28:09 Flow: Fixed -&gt; 300 umol/s"
</t>
  </si>
  <si>
    <t xml:space="preserve">"09:28:09 Coolers: Off"
</t>
  </si>
  <si>
    <t xml:space="preserve">"09:28:09 CO2 Mixer: CO2R -&gt; 400 uml"
</t>
  </si>
  <si>
    <t xml:space="preserve">"09:28:09 Lamp: ParIn -&gt;  2000 uml"
</t>
  </si>
  <si>
    <t>09:27:42</t>
  </si>
  <si>
    <t xml:space="preserve">"09:24:41 Lamp: ParIn -&gt;  2000 uml"
</t>
  </si>
  <si>
    <t>09:24:14</t>
  </si>
  <si>
    <t xml:space="preserve">"09:24:41 Flow: Fixed -&gt; 300 umol/s"
</t>
  </si>
  <si>
    <t xml:space="preserve">"09:21:13 Lamp: ParIn -&gt;  1600 uml"
</t>
  </si>
  <si>
    <t>09:20:46</t>
  </si>
  <si>
    <t xml:space="preserve">"09:21:12 Flow: Fixed -&gt; 300 umol/s"
</t>
  </si>
  <si>
    <t xml:space="preserve">"09:17:45 Lamp: ParIn -&gt;  1250 uml"
</t>
  </si>
  <si>
    <t>09:17:19</t>
  </si>
  <si>
    <t xml:space="preserve">"09:17:45 Flow: Fixed -&gt; 300 umol/s"
</t>
  </si>
  <si>
    <t xml:space="preserve">"09:14:18 Lamp: ParIn -&gt;  1000 uml"
</t>
  </si>
  <si>
    <t>09:13:51</t>
  </si>
  <si>
    <t xml:space="preserve">"09:14:18 Flow: Fixed -&gt; 300 umol/s"
</t>
  </si>
  <si>
    <t xml:space="preserve">"09:10:50 Lamp: ParIn -&gt;  750 uml"
</t>
  </si>
  <si>
    <t>09:10:24</t>
  </si>
  <si>
    <t xml:space="preserve">"09:10:50 Flow: Fixed -&gt; 300 umol/s"
</t>
  </si>
  <si>
    <t xml:space="preserve">"09:07:23 Lamp: ParIn -&gt;  500 uml"
</t>
  </si>
  <si>
    <t>09:06:56</t>
  </si>
  <si>
    <t xml:space="preserve">"09:07:22 Flow: Fixed -&gt; 300 umol/s"
</t>
  </si>
  <si>
    <t xml:space="preserve">"09:03:55 Lamp: ParIn -&gt;  300 uml"
</t>
  </si>
  <si>
    <t>09:03:29</t>
  </si>
  <si>
    <t xml:space="preserve">"09:03:55 Flow: Fixed -&gt; 300 umol/s"
</t>
  </si>
  <si>
    <t xml:space="preserve">"09:00:28 Lamp: ParIn -&gt;  150 uml"
</t>
  </si>
  <si>
    <t>09:00:01</t>
  </si>
  <si>
    <t xml:space="preserve">"09:00:28 Flow: Fixed -&gt; 300 umol/s"
</t>
  </si>
  <si>
    <t xml:space="preserve">"08:57:00 Lamp: ParIn -&gt;  100 uml"
</t>
  </si>
  <si>
    <t>08:56:34</t>
  </si>
  <si>
    <t xml:space="preserve">"08:57:00 Flow: Fixed -&gt; 300 umol/s"
</t>
  </si>
  <si>
    <t xml:space="preserve">"08:53:33 Lamp: ParIn -&gt;  50 uml"
</t>
  </si>
  <si>
    <t>08:53:07</t>
  </si>
  <si>
    <t xml:space="preserve">"08:53:33 Flow: Fixed -&gt; 300 umol/s"
</t>
  </si>
  <si>
    <t xml:space="preserve">"08:50:06 Lamp: ParIn -&gt;  25 uml"
</t>
  </si>
  <si>
    <t>08:49:40</t>
  </si>
  <si>
    <t xml:space="preserve">"08:50:06 Flow: Fixed -&gt; 300 umol/s"
</t>
  </si>
  <si>
    <t xml:space="preserve">"08:46:39 Lamp: ParIn -&gt;  0 uml"
</t>
  </si>
  <si>
    <t xml:space="preserve">"08:46:39 Flow: Fixed -&gt; 300 umol/s"
</t>
  </si>
  <si>
    <t xml:space="preserve">"08:46:39 Coolers: Off"
</t>
  </si>
  <si>
    <t xml:space="preserve">"08:46:39 CO2 Mixer: CO2R -&gt; 400 uml"
</t>
  </si>
  <si>
    <t xml:space="preserve">"08:46:39 Lamp: Off"
</t>
  </si>
  <si>
    <t xml:space="preserve">"08:45:39 Launched AutoProg /User/Configs/AutoProgs/LightCurve2"
</t>
  </si>
  <si>
    <t>Tue Aug 25 2020 08:45:39</t>
  </si>
  <si>
    <t xml:space="preserve">"11:08:47 Flow: Fixed -&gt; 300 umol/s"
</t>
  </si>
  <si>
    <t xml:space="preserve">"11:08:47 Coolers: Off"
</t>
  </si>
  <si>
    <t xml:space="preserve">"11:08:47 CO2 Mixer: CO2R -&gt; 400 uml"
</t>
  </si>
  <si>
    <t xml:space="preserve">"11:08:47 Lamp: ParIn -&gt;  2000 uml"
</t>
  </si>
  <si>
    <t>11:08:24</t>
  </si>
  <si>
    <t xml:space="preserve">"11:05:23 Lamp: ParIn -&gt;  2000 uml"
</t>
  </si>
  <si>
    <t>11:05:00</t>
  </si>
  <si>
    <t xml:space="preserve">"11:05:23 Flow: Fixed -&gt; 300 umol/s"
</t>
  </si>
  <si>
    <t xml:space="preserve">"11:01:59 Lamp: ParIn -&gt;  1600 uml"
</t>
  </si>
  <si>
    <t>11:01:36</t>
  </si>
  <si>
    <t xml:space="preserve">"11:01:59 Flow: Fixed -&gt; 300 umol/s"
</t>
  </si>
  <si>
    <t xml:space="preserve">"10:58:35 Lamp: ParIn -&gt;  1250 uml"
</t>
  </si>
  <si>
    <t>10:58:12</t>
  </si>
  <si>
    <t xml:space="preserve">"10:58:35 Flow: Fixed -&gt; 300 umol/s"
</t>
  </si>
  <si>
    <t xml:space="preserve">"10:55:11 Lamp: ParIn -&gt;  1000 uml"
</t>
  </si>
  <si>
    <t>10:54:48</t>
  </si>
  <si>
    <t xml:space="preserve">"10:55:11 Flow: Fixed -&gt; 300 umol/s"
</t>
  </si>
  <si>
    <t xml:space="preserve">"10:51:47 Lamp: ParIn -&gt;  750 uml"
</t>
  </si>
  <si>
    <t>10:51:24</t>
  </si>
  <si>
    <t xml:space="preserve">"10:51:46 Flow: Fixed -&gt; 300 umol/s"
</t>
  </si>
  <si>
    <t xml:space="preserve">"10:48:23 Lamp: ParIn -&gt;  500 uml"
</t>
  </si>
  <si>
    <t>10:48:00</t>
  </si>
  <si>
    <t xml:space="preserve">"10:48:23 Flow: Fixed -&gt; 300 umol/s"
</t>
  </si>
  <si>
    <t xml:space="preserve">"10:44:59 Lamp: ParIn -&gt;  300 uml"
</t>
  </si>
  <si>
    <t>10:44:36</t>
  </si>
  <si>
    <t xml:space="preserve">"10:44:59 Flow: Fixed -&gt; 300 umol/s"
</t>
  </si>
  <si>
    <t xml:space="preserve">"10:41:35 Lamp: ParIn -&gt;  150 uml"
</t>
  </si>
  <si>
    <t>10:41:12</t>
  </si>
  <si>
    <t xml:space="preserve">"10:41:35 Flow: Fixed -&gt; 300 umol/s"
</t>
  </si>
  <si>
    <t xml:space="preserve">"10:38:11 Lamp: ParIn -&gt;  100 uml"
</t>
  </si>
  <si>
    <t>10:37:48</t>
  </si>
  <si>
    <t xml:space="preserve">"10:38:11 Flow: Fixed -&gt; 300 umol/s"
</t>
  </si>
  <si>
    <t xml:space="preserve">"10:34:47 Lamp: ParIn -&gt;  50 uml"
</t>
  </si>
  <si>
    <t>10:34:24</t>
  </si>
  <si>
    <t xml:space="preserve">"10:34:47 Flow: Fixed -&gt; 300 umol/s"
</t>
  </si>
  <si>
    <t xml:space="preserve">"10:31:23 Lamp: ParIn -&gt;  25 uml"
</t>
  </si>
  <si>
    <t>10:31:00</t>
  </si>
  <si>
    <t xml:space="preserve">"10:31:23 Flow: Fixed -&gt; 300 umol/s"
</t>
  </si>
  <si>
    <t xml:space="preserve">"10:27:59 Lamp: ParIn -&gt;  0 uml"
</t>
  </si>
  <si>
    <t xml:space="preserve">"10:27:58 Flow: Fixed -&gt; 300 umol/s"
</t>
  </si>
  <si>
    <t xml:space="preserve">"10:27:58 Coolers: Off"
</t>
  </si>
  <si>
    <t xml:space="preserve">"10:27:58 CO2 Mixer: CO2R -&gt; 400 uml"
</t>
  </si>
  <si>
    <t xml:space="preserve">"10:27:58 Lamp: Off"
</t>
  </si>
  <si>
    <t xml:space="preserve">"10:27:00 Launched AutoProg /User/Configs/AutoProgs/LightCurve2"
</t>
  </si>
  <si>
    <t>Tue Aug 25 2020 10:27:00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</si>
</sst>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9B7AB-133A-454D-9DB5-74BAA1B0ACC1}">
  <dimension ref="A1:BH55"/>
  <sheetViews>
    <sheetView topLeftCell="A8" zoomScale="5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4254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4253</v>
      </c>
    </row>
    <row r="12" spans="1:60" x14ac:dyDescent="0.35">
      <c r="A12" s="1" t="s">
        <v>9</v>
      </c>
      <c r="B12" s="1" t="s">
        <v>4252</v>
      </c>
    </row>
    <row r="13" spans="1:60" x14ac:dyDescent="0.35">
      <c r="A13" s="1" t="s">
        <v>9</v>
      </c>
      <c r="B13" s="1" t="s">
        <v>4251</v>
      </c>
    </row>
    <row r="14" spans="1:60" x14ac:dyDescent="0.35">
      <c r="A14" s="1" t="s">
        <v>9</v>
      </c>
      <c r="B14" s="1" t="s">
        <v>4250</v>
      </c>
    </row>
    <row r="15" spans="1:60" x14ac:dyDescent="0.35">
      <c r="A15" s="1" t="s">
        <v>9</v>
      </c>
      <c r="B15" s="1" t="s">
        <v>4249</v>
      </c>
    </row>
    <row r="16" spans="1:60" x14ac:dyDescent="0.35">
      <c r="A16" s="1" t="s">
        <v>9</v>
      </c>
      <c r="B16" s="1" t="s">
        <v>4248</v>
      </c>
    </row>
    <row r="17" spans="1:60" x14ac:dyDescent="0.35">
      <c r="A17" s="1" t="s">
        <v>9</v>
      </c>
      <c r="B17" s="1" t="s">
        <v>4247</v>
      </c>
    </row>
    <row r="18" spans="1:60" x14ac:dyDescent="0.35">
      <c r="A18" s="1">
        <v>1</v>
      </c>
      <c r="B18" s="1" t="s">
        <v>4246</v>
      </c>
      <c r="C18" s="1">
        <v>445.00000241398811</v>
      </c>
      <c r="D18" s="1">
        <v>0</v>
      </c>
      <c r="E18">
        <f>(R18-S18*(1000-T18)/(1000-U18))*AO18</f>
        <v>-4.9192738516998098</v>
      </c>
      <c r="F18">
        <f>IF(AZ18&lt;&gt;0,1/(1/AZ18-1/N18),0)</f>
        <v>8.3666594174962654</v>
      </c>
      <c r="G18">
        <f>((BC18-AP18/2)*S18-E18)/(BC18+AP18/2)</f>
        <v>385.88026963080199</v>
      </c>
      <c r="H18">
        <f>AP18*1000</f>
        <v>38.341350527705814</v>
      </c>
      <c r="I18">
        <f>(AU18-BA18)</f>
        <v>1.1483921493233997</v>
      </c>
      <c r="J18">
        <f>(P18+AT18*D18)</f>
        <v>29.561267852783203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31.414236068725586</v>
      </c>
      <c r="P18" s="1">
        <v>29.561267852783203</v>
      </c>
      <c r="Q18" s="1">
        <v>31.538829803466797</v>
      </c>
      <c r="R18" s="1">
        <v>400.10177612304688</v>
      </c>
      <c r="S18" s="1">
        <v>390.97982788085938</v>
      </c>
      <c r="T18" s="1">
        <v>0.45951113104820251</v>
      </c>
      <c r="U18" s="1">
        <v>34.005374908447266</v>
      </c>
      <c r="V18" s="1">
        <v>0.87936002016067505</v>
      </c>
      <c r="W18" s="1">
        <v>65.075607299804688</v>
      </c>
      <c r="X18" s="1">
        <v>300.31155395507813</v>
      </c>
      <c r="Y18" s="1">
        <v>0.158436119556427</v>
      </c>
      <c r="Z18" s="1">
        <v>8.574967086315155E-2</v>
      </c>
      <c r="AA18" s="1">
        <v>88.393798828125</v>
      </c>
      <c r="AB18" s="1">
        <v>39.607780456542969</v>
      </c>
      <c r="AC18" s="1">
        <v>3.5942468643188477</v>
      </c>
      <c r="AD18" s="1">
        <v>8.3178058266639709E-2</v>
      </c>
      <c r="AE18" s="1">
        <v>8.6279828101396561E-3</v>
      </c>
      <c r="AF18" s="1">
        <v>5.2909981459379196E-2</v>
      </c>
      <c r="AG18" s="1">
        <v>1.4699072577059269E-2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1.104086595423081</v>
      </c>
      <c r="AP18">
        <f>(U18-T18)/(1000-U18)*AO18</f>
        <v>3.8341350527705813E-2</v>
      </c>
      <c r="AQ18">
        <f>(P18+273.15)</f>
        <v>302.71126785278318</v>
      </c>
      <c r="AR18">
        <f>(O18+273.15)</f>
        <v>304.56423606872556</v>
      </c>
      <c r="AS18">
        <f>(Y18*AK18+Z18*AL18)*AM18</f>
        <v>2.5349778562416603E-2</v>
      </c>
      <c r="AT18">
        <f>((AS18+0.00000010773*(AR18^4-AQ18^4))-AP18*44100)/(L18*0.92*2*29.3+0.00000043092*AQ18^3)</f>
        <v>-13.103117911413461</v>
      </c>
      <c r="AU18">
        <f>0.61365*EXP(17.502*J18/(240.97+J18))</f>
        <v>4.1542564180556569</v>
      </c>
      <c r="AV18">
        <f>AU18*1000/AA18</f>
        <v>46.997147686041778</v>
      </c>
      <c r="AW18">
        <f>(AV18-U18)</f>
        <v>12.991772777594512</v>
      </c>
      <c r="AX18">
        <f>IF(D18,P18,(O18+P18)/2)</f>
        <v>30.487751960754395</v>
      </c>
      <c r="AY18">
        <f>0.61365*EXP(17.502*AX18/(240.97+AX18))</f>
        <v>4.3812780279393877</v>
      </c>
      <c r="AZ18">
        <f>IF(AW18&lt;&gt;0,(1000-(AV18+U18)/2)/AW18*AP18,0)</f>
        <v>2.8316749454654113</v>
      </c>
      <c r="BA18">
        <f>U18*AA18/1000</f>
        <v>3.0058642687322572</v>
      </c>
      <c r="BB18">
        <f>(AY18-BA18)</f>
        <v>1.3754137592071305</v>
      </c>
      <c r="BC18">
        <f>1/(1.6/F18+1.37/N18)</f>
        <v>1.9557887789651434</v>
      </c>
      <c r="BD18">
        <f>G18*AA18*0.001</f>
        <v>34.109422925487742</v>
      </c>
      <c r="BE18">
        <f>G18/S18</f>
        <v>0.98695697863059229</v>
      </c>
      <c r="BF18">
        <f>(1-AP18*AA18/AU18/F18)*100</f>
        <v>90.249119928843029</v>
      </c>
      <c r="BG18">
        <f>(S18-E18/(N18/1.35))</f>
        <v>392.53134183766548</v>
      </c>
      <c r="BH18">
        <f>E18*BF18/100/BG18</f>
        <v>-1.131018312388622E-2</v>
      </c>
    </row>
    <row r="19" spans="1:60" x14ac:dyDescent="0.35">
      <c r="A19" s="1" t="s">
        <v>9</v>
      </c>
      <c r="B19" s="1" t="s">
        <v>4245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4244</v>
      </c>
      <c r="K20" s="1">
        <f t="shared" si="0"/>
        <v>2.72</v>
      </c>
    </row>
    <row r="21" spans="1:60" x14ac:dyDescent="0.35">
      <c r="A21" s="1">
        <v>2</v>
      </c>
      <c r="B21" s="1" t="s">
        <v>4243</v>
      </c>
      <c r="C21" s="1">
        <v>651.00000243633986</v>
      </c>
      <c r="D21" s="1">
        <v>0</v>
      </c>
      <c r="E21">
        <f>(R21-S21*(1000-T21)/(1000-U21))*AO21</f>
        <v>-4.8835337631249454</v>
      </c>
      <c r="F21">
        <f>IF(AZ21&lt;&gt;0,1/(1/AZ21-1/N21),0)</f>
        <v>7.067485360124298</v>
      </c>
      <c r="G21">
        <f>((BC21-AP21/2)*S21-E21)/(BC21+AP21/2)</f>
        <v>385.92111479062208</v>
      </c>
      <c r="H21">
        <f>AP21*1000</f>
        <v>37.389182947846408</v>
      </c>
      <c r="I21">
        <f>(AU21-BA21)</f>
        <v>1.1901464785374021</v>
      </c>
      <c r="J21">
        <f>(P21+AT21*D21)</f>
        <v>29.46183967590332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31.396612167358398</v>
      </c>
      <c r="P21" s="1">
        <v>29.46183967590332</v>
      </c>
      <c r="Q21" s="1">
        <v>31.564353942871094</v>
      </c>
      <c r="R21" s="1">
        <v>400.01547241210938</v>
      </c>
      <c r="S21" s="1">
        <v>391.1912841796875</v>
      </c>
      <c r="T21" s="1">
        <v>0.52762466669082642</v>
      </c>
      <c r="U21" s="1">
        <v>33.26507568359375</v>
      </c>
      <c r="V21" s="1">
        <v>1.0106996297836304</v>
      </c>
      <c r="W21" s="1">
        <v>63.721427917480469</v>
      </c>
      <c r="X21" s="1">
        <v>300.31527709960938</v>
      </c>
      <c r="Y21" s="1">
        <v>25.756795883178711</v>
      </c>
      <c r="Z21" s="1">
        <v>8.8034704327583313E-2</v>
      </c>
      <c r="AA21" s="1">
        <v>88.392013549804688</v>
      </c>
      <c r="AB21" s="1">
        <v>39.570022583007813</v>
      </c>
      <c r="AC21" s="1">
        <v>3.575922966003418</v>
      </c>
      <c r="AD21" s="1">
        <v>2.9432978481054306E-2</v>
      </c>
      <c r="AE21" s="1">
        <v>1.2379205785691738E-2</v>
      </c>
      <c r="AF21" s="1">
        <v>4.0757190436124802E-2</v>
      </c>
      <c r="AG21" s="1">
        <v>2.9666114132851362E-3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1.104100283454446</v>
      </c>
      <c r="AP21">
        <f>(U21-T21)/(1000-U21)*AO21</f>
        <v>3.7389182947846406E-2</v>
      </c>
      <c r="AQ21">
        <f>(P21+273.15)</f>
        <v>302.6118396759033</v>
      </c>
      <c r="AR21">
        <f>(O21+273.15)</f>
        <v>304.54661216735838</v>
      </c>
      <c r="AS21">
        <f>(Y21*AK21+Z21*AL21)*AM21</f>
        <v>4.1210872491951136</v>
      </c>
      <c r="AT21">
        <f>((AS21+0.00000010773*(AR21^4-AQ21^4))-AP21*44100)/(L21*0.92*2*29.3+0.00000043092*AQ21^3)</f>
        <v>-12.734719333529478</v>
      </c>
      <c r="AU21">
        <f>0.61365*EXP(17.502*J21/(240.97+J21))</f>
        <v>4.1305134990968995</v>
      </c>
      <c r="AV21">
        <f>AU21*1000/AA21</f>
        <v>46.729487577172925</v>
      </c>
      <c r="AW21">
        <f>(AV21-U21)</f>
        <v>13.464411893579175</v>
      </c>
      <c r="AX21">
        <f>IF(D21,P21,(O21+P21)/2)</f>
        <v>30.429225921630859</v>
      </c>
      <c r="AY21">
        <f>0.61365*EXP(17.502*AX21/(240.97+AX21))</f>
        <v>4.3666238170527727</v>
      </c>
      <c r="AZ21">
        <f>IF(AW21&lt;&gt;0,(1000-(AV21+U21)/2)/AW21*AP21,0)</f>
        <v>2.6658213928131715</v>
      </c>
      <c r="BA21">
        <f>U21*AA21/1000</f>
        <v>2.9403670205594974</v>
      </c>
      <c r="BB21">
        <f>(AY21-BA21)</f>
        <v>1.4262567964932753</v>
      </c>
      <c r="BC21">
        <f>1/(1.6/F21+1.37/N21)</f>
        <v>1.829972502393433</v>
      </c>
      <c r="BD21">
        <f>G21*AA21*0.001</f>
        <v>34.112344407728401</v>
      </c>
      <c r="BE21">
        <f>G21/S21</f>
        <v>0.98652789670373986</v>
      </c>
      <c r="BF21">
        <f>(1-AP21*AA21/AU21/F21)*100</f>
        <v>88.678863192890972</v>
      </c>
      <c r="BG21">
        <f>(S21-E21/(N21/1.35))</f>
        <v>392.7315258943064</v>
      </c>
      <c r="BH21">
        <f>E21*BF21/100/BG21</f>
        <v>-1.1027029762682453E-2</v>
      </c>
    </row>
    <row r="22" spans="1:60" x14ac:dyDescent="0.35">
      <c r="A22" s="1" t="s">
        <v>9</v>
      </c>
      <c r="B22" s="1" t="s">
        <v>4242</v>
      </c>
      <c r="K22" s="1">
        <f t="shared" si="0"/>
        <v>2.72</v>
      </c>
    </row>
    <row r="23" spans="1:60" x14ac:dyDescent="0.35">
      <c r="A23" s="1" t="s">
        <v>9</v>
      </c>
      <c r="B23" s="1" t="s">
        <v>4241</v>
      </c>
      <c r="K23" s="1">
        <f t="shared" si="0"/>
        <v>2.72</v>
      </c>
    </row>
    <row r="24" spans="1:60" x14ac:dyDescent="0.35">
      <c r="A24" s="1">
        <v>3</v>
      </c>
      <c r="B24" s="1" t="s">
        <v>4240</v>
      </c>
      <c r="C24" s="1">
        <v>857.00000243633986</v>
      </c>
      <c r="D24" s="1">
        <v>0</v>
      </c>
      <c r="E24">
        <f>(R24-S24*(1000-T24)/(1000-U24))*AO24</f>
        <v>-4.6123263166143253</v>
      </c>
      <c r="F24">
        <f>IF(AZ24&lt;&gt;0,1/(1/AZ24-1/N24),0)</f>
        <v>5.9663294247981415</v>
      </c>
      <c r="G24">
        <f>((BC24-AP24/2)*S24-E24)/(BC24+AP24/2)</f>
        <v>385.61192414517086</v>
      </c>
      <c r="H24">
        <f>AP24*1000</f>
        <v>36.353245016558851</v>
      </c>
      <c r="I24">
        <f>(AU24-BA24)</f>
        <v>1.2383815652468995</v>
      </c>
      <c r="J24">
        <f>(P24+AT24*D24)</f>
        <v>29.378471374511719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31.344114303588867</v>
      </c>
      <c r="P24" s="1">
        <v>29.378471374511719</v>
      </c>
      <c r="Q24" s="1">
        <v>31.537752151489258</v>
      </c>
      <c r="R24" s="1">
        <v>399.90814208984375</v>
      </c>
      <c r="S24" s="1">
        <v>391.20465087890625</v>
      </c>
      <c r="T24" s="1">
        <v>0.6381496787071228</v>
      </c>
      <c r="U24" s="1">
        <v>32.494884490966797</v>
      </c>
      <c r="V24" s="1">
        <v>1.2260836362838745</v>
      </c>
      <c r="W24" s="1">
        <v>62.432762145996094</v>
      </c>
      <c r="X24" s="1">
        <v>300.30606079101563</v>
      </c>
      <c r="Y24" s="1">
        <v>51.292255401611328</v>
      </c>
      <c r="Z24" s="1">
        <v>7.4316747486591339E-2</v>
      </c>
      <c r="AA24" s="1">
        <v>88.392845153808594</v>
      </c>
      <c r="AB24" s="1">
        <v>39.626018524169922</v>
      </c>
      <c r="AC24" s="1">
        <v>3.5567362308502197</v>
      </c>
      <c r="AD24" s="1">
        <v>5.1186122000217438E-2</v>
      </c>
      <c r="AE24" s="1">
        <v>1.6044000163674355E-2</v>
      </c>
      <c r="AF24" s="1">
        <v>3.527030348777771E-2</v>
      </c>
      <c r="AG24" s="1">
        <v>4.2682038620114326E-3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1.1040663999669691</v>
      </c>
      <c r="AP24">
        <f>(U24-T24)/(1000-U24)*AO24</f>
        <v>3.6353245016558851E-2</v>
      </c>
      <c r="AQ24">
        <f>(P24+273.15)</f>
        <v>302.5284713745117</v>
      </c>
      <c r="AR24">
        <f>(O24+273.15)</f>
        <v>304.49411430358884</v>
      </c>
      <c r="AS24">
        <f>(Y24*AK24+Z24*AL24)*AM24</f>
        <v>8.2067606808224127</v>
      </c>
      <c r="AT24">
        <f>((AS24+0.00000010773*(AR24^4-AQ24^4))-AP24*44100)/(L24*0.92*2*29.3+0.00000043092*AQ24^3)</f>
        <v>-12.341975912397192</v>
      </c>
      <c r="AU24">
        <f>0.61365*EXP(17.502*J24/(240.97+J24))</f>
        <v>4.1106968583478238</v>
      </c>
      <c r="AV24">
        <f>AU24*1000/AA24</f>
        <v>46.504859654590561</v>
      </c>
      <c r="AW24">
        <f>(AV24-U24)</f>
        <v>14.009975163623764</v>
      </c>
      <c r="AX24">
        <f>IF(D24,P24,(O24+P24)/2)</f>
        <v>30.361292839050293</v>
      </c>
      <c r="AY24">
        <f>0.61365*EXP(17.502*AX24/(240.97+AX24))</f>
        <v>4.3496677667258457</v>
      </c>
      <c r="AZ24">
        <f>IF(AW24&lt;&gt;0,(1000-(AV24+U24)/2)/AW24*AP24,0)</f>
        <v>2.4923168015055088</v>
      </c>
      <c r="BA24">
        <f>U24*AA24/1000</f>
        <v>2.8723152931009244</v>
      </c>
      <c r="BB24">
        <f>(AY24-BA24)</f>
        <v>1.4773524736249213</v>
      </c>
      <c r="BC24">
        <f>1/(1.6/F24+1.37/N24)</f>
        <v>1.6999892500420111</v>
      </c>
      <c r="BD24">
        <f>G24*AA24*0.001</f>
        <v>34.085335100426271</v>
      </c>
      <c r="BE24">
        <f>G24/S24</f>
        <v>0.98570383373211334</v>
      </c>
      <c r="BF24">
        <f>(1-AP24*AA24/AU24/F24)*100</f>
        <v>86.89799934916563</v>
      </c>
      <c r="BG24">
        <f>(S24-E24/(N24/1.35))</f>
        <v>392.65935514406897</v>
      </c>
      <c r="BH24">
        <f>E24*BF24/100/BG24</f>
        <v>-1.0207369925319483E-2</v>
      </c>
    </row>
    <row r="25" spans="1:60" x14ac:dyDescent="0.35">
      <c r="A25" s="1" t="s">
        <v>9</v>
      </c>
      <c r="B25" s="1" t="s">
        <v>4239</v>
      </c>
      <c r="K25" s="1">
        <f t="shared" si="0"/>
        <v>2.72</v>
      </c>
    </row>
    <row r="26" spans="1:60" x14ac:dyDescent="0.35">
      <c r="A26" s="1" t="s">
        <v>9</v>
      </c>
      <c r="B26" s="1" t="s">
        <v>4238</v>
      </c>
      <c r="K26" s="1">
        <f t="shared" si="0"/>
        <v>2.72</v>
      </c>
    </row>
    <row r="27" spans="1:60" x14ac:dyDescent="0.35">
      <c r="A27" s="1">
        <v>4</v>
      </c>
      <c r="B27" s="1" t="s">
        <v>4237</v>
      </c>
      <c r="C27" s="1">
        <v>1063.0000024363399</v>
      </c>
      <c r="D27" s="1">
        <v>0</v>
      </c>
      <c r="E27">
        <f>(R27-S27*(1000-T27)/(1000-U27))*AO27</f>
        <v>-3.892391097316211</v>
      </c>
      <c r="F27">
        <f>IF(AZ27&lt;&gt;0,1/(1/AZ27-1/N27),0)</f>
        <v>4.7832941332731309</v>
      </c>
      <c r="G27">
        <f>((BC27-AP27/2)*S27-E27)/(BC27+AP27/2)</f>
        <v>384.71949723777908</v>
      </c>
      <c r="H27">
        <f>AP27*1000</f>
        <v>35.21047999723757</v>
      </c>
      <c r="I27">
        <f>(AU27-BA27)</f>
        <v>1.3237963745630354</v>
      </c>
      <c r="J27">
        <f>(P27+AT27*D27)</f>
        <v>29.441671371459961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31.309160232543945</v>
      </c>
      <c r="P27" s="1">
        <v>29.441671371459961</v>
      </c>
      <c r="Q27" s="1">
        <v>31.506252288818359</v>
      </c>
      <c r="R27" s="1">
        <v>400.06011962890625</v>
      </c>
      <c r="S27" s="1">
        <v>391.1121826171875</v>
      </c>
      <c r="T27" s="1">
        <v>0.8171660304069519</v>
      </c>
      <c r="U27" s="1">
        <v>31.698688507080078</v>
      </c>
      <c r="V27" s="1">
        <v>1.5731420516967773</v>
      </c>
      <c r="W27" s="1">
        <v>61.023757934570313</v>
      </c>
      <c r="X27" s="1">
        <v>300.29815673828125</v>
      </c>
      <c r="Y27" s="1">
        <v>99.638916015625</v>
      </c>
      <c r="Z27" s="1">
        <v>4.1160039603710175E-2</v>
      </c>
      <c r="AA27" s="1">
        <v>88.392158508300781</v>
      </c>
      <c r="AB27" s="1">
        <v>39.668071746826172</v>
      </c>
      <c r="AC27" s="1">
        <v>3.5412838459014893</v>
      </c>
      <c r="AD27" s="1">
        <v>8.1161640584468842E-2</v>
      </c>
      <c r="AE27" s="1">
        <v>1.4759962446987629E-2</v>
      </c>
      <c r="AF27" s="1">
        <v>5.5022019892930984E-2</v>
      </c>
      <c r="AG27" s="1">
        <v>4.2514516972005367E-3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1.104037340949563</v>
      </c>
      <c r="AP27">
        <f>(U27-T27)/(1000-U27)*AO27</f>
        <v>3.5210479997237573E-2</v>
      </c>
      <c r="AQ27">
        <f>(P27+273.15)</f>
        <v>302.59167137145994</v>
      </c>
      <c r="AR27">
        <f>(O27+273.15)</f>
        <v>304.45916023254392</v>
      </c>
      <c r="AS27">
        <f>(Y27*AK27+Z27*AL27)*AM27</f>
        <v>15.942226206163468</v>
      </c>
      <c r="AT27">
        <f>((AS27+0.00000010773*(AR27^4-AQ27^4))-AP27*44100)/(L27*0.92*2*29.3+0.00000043092*AQ27^3)</f>
        <v>-11.893937761506157</v>
      </c>
      <c r="AU27">
        <f>0.61365*EXP(17.502*J27/(240.97+J27))</f>
        <v>4.12571187358611</v>
      </c>
      <c r="AV27">
        <f>AU27*1000/AA27</f>
        <v>46.675089094002274</v>
      </c>
      <c r="AW27">
        <f>(AV27-U27)</f>
        <v>14.976400586922196</v>
      </c>
      <c r="AX27">
        <f>IF(D27,P27,(O27+P27)/2)</f>
        <v>30.375415802001953</v>
      </c>
      <c r="AY27">
        <f>0.61365*EXP(17.502*AX27/(240.97+AX27))</f>
        <v>4.3531881169887088</v>
      </c>
      <c r="AZ27">
        <f>IF(AW27&lt;&gt;0,(1000-(AV27+U27)/2)/AW27*AP27,0)</f>
        <v>2.2589333556231153</v>
      </c>
      <c r="BA27">
        <f>U27*AA27/1000</f>
        <v>2.8019154990230746</v>
      </c>
      <c r="BB27">
        <f>(AY27-BA27)</f>
        <v>1.5512726179656342</v>
      </c>
      <c r="BC27">
        <f>1/(1.6/F27+1.37/N27)</f>
        <v>1.5277322823551625</v>
      </c>
      <c r="BD27">
        <f>G27*AA27*0.001</f>
        <v>34.006186781075549</v>
      </c>
      <c r="BE27">
        <f>G27/S27</f>
        <v>0.98365511057049981</v>
      </c>
      <c r="BF27">
        <f>(1-AP27*AA27/AU27/F27)*100</f>
        <v>84.228982898591326</v>
      </c>
      <c r="BG27">
        <f>(S27-E27/(N27/1.35))</f>
        <v>392.33982297527552</v>
      </c>
      <c r="BH27">
        <f>E27*BF27/100/BG27</f>
        <v>-8.3563310164193258E-3</v>
      </c>
    </row>
    <row r="28" spans="1:60" x14ac:dyDescent="0.35">
      <c r="A28" s="1" t="s">
        <v>9</v>
      </c>
      <c r="B28" s="1" t="s">
        <v>4236</v>
      </c>
      <c r="K28" s="1">
        <f t="shared" si="0"/>
        <v>2.72</v>
      </c>
    </row>
    <row r="29" spans="1:60" x14ac:dyDescent="0.35">
      <c r="A29" s="1" t="s">
        <v>9</v>
      </c>
      <c r="B29" s="1" t="s">
        <v>4235</v>
      </c>
      <c r="K29" s="1">
        <f t="shared" si="0"/>
        <v>2.72</v>
      </c>
    </row>
    <row r="30" spans="1:60" x14ac:dyDescent="0.35">
      <c r="A30" s="1">
        <v>5</v>
      </c>
      <c r="B30" s="1" t="s">
        <v>4234</v>
      </c>
      <c r="C30" s="1">
        <v>1268.5000024475157</v>
      </c>
      <c r="D30" s="1">
        <v>0</v>
      </c>
      <c r="E30">
        <f>(R30-S30*(1000-T30)/(1000-U30))*AO30</f>
        <v>-3.0777795698627535</v>
      </c>
      <c r="F30">
        <f>IF(AZ30&lt;&gt;0,1/(1/AZ30-1/N30),0)</f>
        <v>3.4916954304805725</v>
      </c>
      <c r="G30">
        <f>((BC30-AP30/2)*S30-E30)/(BC30+AP30/2)</f>
        <v>383.37426343460896</v>
      </c>
      <c r="H30">
        <f>AP30*1000</f>
        <v>33.210209406032767</v>
      </c>
      <c r="I30">
        <f>(AU30-BA30)</f>
        <v>1.4676428147079119</v>
      </c>
      <c r="J30">
        <f>(P30+AT30*D30)</f>
        <v>29.509828567504883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31.280475616455078</v>
      </c>
      <c r="P30" s="1">
        <v>29.509828567504883</v>
      </c>
      <c r="Q30" s="1">
        <v>31.47784423828125</v>
      </c>
      <c r="R30" s="1">
        <v>399.96017456054688</v>
      </c>
      <c r="S30" s="1">
        <v>390.9864501953125</v>
      </c>
      <c r="T30" s="1">
        <v>1.0840208530426025</v>
      </c>
      <c r="U30" s="1">
        <v>30.25567626953125</v>
      </c>
      <c r="V30" s="1">
        <v>2.0902397632598877</v>
      </c>
      <c r="W30" s="1">
        <v>58.339847564697266</v>
      </c>
      <c r="X30" s="1">
        <v>300.287109375</v>
      </c>
      <c r="Y30" s="1">
        <v>150.73390197753906</v>
      </c>
      <c r="Z30" s="1">
        <v>0.16692616045475006</v>
      </c>
      <c r="AA30" s="1">
        <v>88.390533447265625</v>
      </c>
      <c r="AB30" s="1">
        <v>39.613071441650391</v>
      </c>
      <c r="AC30" s="1">
        <v>3.4771089553833008</v>
      </c>
      <c r="AD30" s="1">
        <v>5.5355917662382126E-2</v>
      </c>
      <c r="AE30" s="1">
        <v>2.3364398628473282E-2</v>
      </c>
      <c r="AF30" s="1">
        <v>4.6300794929265976E-2</v>
      </c>
      <c r="AG30" s="1">
        <v>1.259008701890707E-2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1.103996725643382</v>
      </c>
      <c r="AP30">
        <f>(U30-T30)/(1000-U30)*AO30</f>
        <v>3.3210209406032767E-2</v>
      </c>
      <c r="AQ30">
        <f>(P30+273.15)</f>
        <v>302.65982856750486</v>
      </c>
      <c r="AR30">
        <f>(O30+273.15)</f>
        <v>304.43047561645506</v>
      </c>
      <c r="AS30">
        <f>(Y30*AK30+Z30*AL30)*AM30</f>
        <v>24.117423777339809</v>
      </c>
      <c r="AT30">
        <f>((AS30+0.00000010773*(AR30^4-AQ30^4))-AP30*44100)/(L30*0.92*2*29.3+0.00000043092*AQ30^3)</f>
        <v>-11.145318299959897</v>
      </c>
      <c r="AU30">
        <f>0.61365*EXP(17.502*J30/(240.97+J30))</f>
        <v>4.1419581799795546</v>
      </c>
      <c r="AV30">
        <f>AU30*1000/AA30</f>
        <v>46.859748645488985</v>
      </c>
      <c r="AW30">
        <f>(AV30-U30)</f>
        <v>16.604072375957735</v>
      </c>
      <c r="AX30">
        <f>IF(D30,P30,(O30+P30)/2)</f>
        <v>30.39515209197998</v>
      </c>
      <c r="AY30">
        <f>0.61365*EXP(17.502*AX30/(240.97+AX30))</f>
        <v>4.3581118277777184</v>
      </c>
      <c r="AZ30">
        <f>IF(AW30&lt;&gt;0,(1000-(AV30+U30)/2)/AW30*AP30,0)</f>
        <v>1.9230041268270208</v>
      </c>
      <c r="BA30">
        <f>U30*AA30/1000</f>
        <v>2.6743153652716427</v>
      </c>
      <c r="BB30">
        <f>(AY30-BA30)</f>
        <v>1.6837964625060757</v>
      </c>
      <c r="BC30">
        <f>1/(1.6/F30+1.37/N30)</f>
        <v>1.2848556486231955</v>
      </c>
      <c r="BD30">
        <f>G30*AA30*0.001</f>
        <v>33.886655654937627</v>
      </c>
      <c r="BE30">
        <f>G30/S30</f>
        <v>0.9805308169710204</v>
      </c>
      <c r="BF30">
        <f>(1-AP30*AA30/AU30/F30)*100</f>
        <v>79.702838619517053</v>
      </c>
      <c r="BG30">
        <f>(S30-E30/(N30/1.35))</f>
        <v>391.95716622019177</v>
      </c>
      <c r="BH30">
        <f>E30*BF30/100/BG30</f>
        <v>-6.2585351029252482E-3</v>
      </c>
    </row>
    <row r="31" spans="1:60" x14ac:dyDescent="0.35">
      <c r="A31" s="1" t="s">
        <v>9</v>
      </c>
      <c r="B31" s="1" t="s">
        <v>4233</v>
      </c>
      <c r="K31" s="1">
        <f t="shared" si="0"/>
        <v>2.72</v>
      </c>
    </row>
    <row r="32" spans="1:60" x14ac:dyDescent="0.35">
      <c r="A32" s="1" t="s">
        <v>9</v>
      </c>
      <c r="B32" s="1" t="s">
        <v>4232</v>
      </c>
      <c r="K32" s="1">
        <f t="shared" si="0"/>
        <v>2.72</v>
      </c>
    </row>
    <row r="33" spans="1:60" x14ac:dyDescent="0.35">
      <c r="A33" s="1">
        <v>6</v>
      </c>
      <c r="B33" s="1" t="s">
        <v>4231</v>
      </c>
      <c r="C33" s="1">
        <v>1473.5000024475157</v>
      </c>
      <c r="D33" s="1">
        <v>0</v>
      </c>
      <c r="E33">
        <f>(R33-S33*(1000-T33)/(1000-U33))*AO33</f>
        <v>-2.4765692472480869</v>
      </c>
      <c r="F33">
        <f>IF(AZ33&lt;&gt;0,1/(1/AZ33-1/N33),0)</f>
        <v>2.6921103112528142</v>
      </c>
      <c r="G33">
        <f>((BC33-AP33/2)*S33-E33)/(BC33+AP33/2)</f>
        <v>382.43892480534294</v>
      </c>
      <c r="H33">
        <f>AP33*1000</f>
        <v>31.306559818342876</v>
      </c>
      <c r="I33">
        <f>(AU33-BA33)</f>
        <v>1.6105756851891599</v>
      </c>
      <c r="J33">
        <f>(P33+AT33*D33)</f>
        <v>29.638532638549805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31.266464233398438</v>
      </c>
      <c r="P33" s="1">
        <v>29.638532638549805</v>
      </c>
      <c r="Q33" s="1">
        <v>31.455879211425781</v>
      </c>
      <c r="R33" s="1">
        <v>400.09933471679688</v>
      </c>
      <c r="S33" s="1">
        <v>391.24838256835938</v>
      </c>
      <c r="T33" s="1">
        <v>1.4540977478027344</v>
      </c>
      <c r="U33" s="1">
        <v>28.987724304199219</v>
      </c>
      <c r="V33" s="1">
        <v>2.8060388565063477</v>
      </c>
      <c r="W33" s="1">
        <v>55.938930511474609</v>
      </c>
      <c r="X33" s="1">
        <v>300.30706787109375</v>
      </c>
      <c r="Y33" s="1">
        <v>300.2099609375</v>
      </c>
      <c r="Z33" s="1">
        <v>0.15549147129058838</v>
      </c>
      <c r="AA33" s="1">
        <v>88.389595031738281</v>
      </c>
      <c r="AB33" s="1">
        <v>39.560657501220703</v>
      </c>
      <c r="AC33" s="1">
        <v>3.4400057792663574</v>
      </c>
      <c r="AD33" s="1">
        <v>7.3962606489658356E-2</v>
      </c>
      <c r="AE33" s="1">
        <v>2.9977649450302124E-2</v>
      </c>
      <c r="AF33" s="1">
        <v>7.2628825902938843E-2</v>
      </c>
      <c r="AG33" s="1">
        <v>1.23253483325243E-2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1.1040701024672561</v>
      </c>
      <c r="AP33">
        <f>(U33-T33)/(1000-U33)*AO33</f>
        <v>3.1306559818342877E-2</v>
      </c>
      <c r="AQ33">
        <f>(P33+273.15)</f>
        <v>302.78853263854978</v>
      </c>
      <c r="AR33">
        <f>(O33+273.15)</f>
        <v>304.41646423339841</v>
      </c>
      <c r="AS33">
        <f>(Y33*AK33+Z33*AL33)*AM33</f>
        <v>48.033592676365515</v>
      </c>
      <c r="AT33">
        <f>((AS33+0.00000010773*(AR33^4-AQ33^4))-AP33*44100)/(L33*0.92*2*29.3+0.00000043092*AQ33^3)</f>
        <v>-10.310346650038051</v>
      </c>
      <c r="AU33">
        <f>0.61365*EXP(17.502*J33/(240.97+J33))</f>
        <v>4.1727888973290064</v>
      </c>
      <c r="AV33">
        <f>AU33*1000/AA33</f>
        <v>47.209050972919066</v>
      </c>
      <c r="AW33">
        <f>(AV33-U33)</f>
        <v>18.221326668719847</v>
      </c>
      <c r="AX33">
        <f>IF(D33,P33,(O33+P33)/2)</f>
        <v>30.452498435974121</v>
      </c>
      <c r="AY33">
        <f>0.61365*EXP(17.502*AX33/(240.97+AX33))</f>
        <v>4.3724458499746106</v>
      </c>
      <c r="AZ33">
        <f>IF(AW33&lt;&gt;0,(1000-(AV33+U33)/2)/AW33*AP33,0)</f>
        <v>1.6526694743061525</v>
      </c>
      <c r="BA33">
        <f>U33*AA33/1000</f>
        <v>2.5622132121398464</v>
      </c>
      <c r="BB33">
        <f>(AY33-BA33)</f>
        <v>1.8102326378347642</v>
      </c>
      <c r="BC33">
        <f>1/(1.6/F33+1.37/N33)</f>
        <v>1.0936172232633341</v>
      </c>
      <c r="BD33">
        <f>G33*AA33*0.001</f>
        <v>33.803621687917669</v>
      </c>
      <c r="BE33">
        <f>G33/S33</f>
        <v>0.97748372094170322</v>
      </c>
      <c r="BF33">
        <f>(1-AP33*AA33/AU33/F33)*100</f>
        <v>75.367004617322394</v>
      </c>
      <c r="BG33">
        <f>(S33-E33/(N33/1.35))</f>
        <v>392.02947991482534</v>
      </c>
      <c r="BH33">
        <f>E33*BF33/100/BG33</f>
        <v>-4.761162500662405E-3</v>
      </c>
    </row>
    <row r="34" spans="1:60" x14ac:dyDescent="0.35">
      <c r="A34" s="1" t="s">
        <v>9</v>
      </c>
      <c r="B34" s="1" t="s">
        <v>4230</v>
      </c>
      <c r="K34" s="1">
        <f t="shared" si="0"/>
        <v>2.72</v>
      </c>
    </row>
    <row r="35" spans="1:60" x14ac:dyDescent="0.35">
      <c r="A35" s="1" t="s">
        <v>9</v>
      </c>
      <c r="B35" s="1" t="s">
        <v>4229</v>
      </c>
      <c r="K35" s="1">
        <f t="shared" si="0"/>
        <v>2.72</v>
      </c>
    </row>
    <row r="36" spans="1:60" x14ac:dyDescent="0.35">
      <c r="A36" s="1">
        <v>7</v>
      </c>
      <c r="B36" s="1" t="s">
        <v>4228</v>
      </c>
      <c r="C36" s="1">
        <v>1679.0000024586916</v>
      </c>
      <c r="D36" s="1">
        <v>0</v>
      </c>
      <c r="E36">
        <f>(R36-S36*(1000-T36)/(1000-U36))*AO36</f>
        <v>-2.1325921173412556</v>
      </c>
      <c r="F36">
        <f>IF(AZ36&lt;&gt;0,1/(1/AZ36-1/N36),0)</f>
        <v>2.0819111791888618</v>
      </c>
      <c r="G36">
        <f>((BC36-AP36/2)*S36-E36)/(BC36+AP36/2)</f>
        <v>381.7404858928777</v>
      </c>
      <c r="H36">
        <f>AP36*1000</f>
        <v>29.077024350860025</v>
      </c>
      <c r="I36">
        <f>(AU36-BA36)</f>
        <v>1.7660754033832684</v>
      </c>
      <c r="J36">
        <f>(P36+AT36*D36)</f>
        <v>29.756023406982422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31.280649185180664</v>
      </c>
      <c r="P36" s="1">
        <v>29.756023406982422</v>
      </c>
      <c r="Q36" s="1">
        <v>31.450122833251953</v>
      </c>
      <c r="R36" s="1">
        <v>400.04251098632813</v>
      </c>
      <c r="S36" s="1">
        <v>391.6591796875</v>
      </c>
      <c r="T36" s="1">
        <v>1.9376076459884644</v>
      </c>
      <c r="U36" s="1">
        <v>27.548555374145508</v>
      </c>
      <c r="V36" s="1">
        <v>3.736114501953125</v>
      </c>
      <c r="W36" s="1">
        <v>53.119400024414063</v>
      </c>
      <c r="X36" s="1">
        <v>300.30401611328125</v>
      </c>
      <c r="Y36" s="1">
        <v>500.05120849609375</v>
      </c>
      <c r="Z36" s="1">
        <v>7.8889548778533936E-2</v>
      </c>
      <c r="AA36" s="1">
        <v>88.390571594238281</v>
      </c>
      <c r="AB36" s="1">
        <v>39.490764617919922</v>
      </c>
      <c r="AC36" s="1">
        <v>3.3938267230987549</v>
      </c>
      <c r="AD36" s="1">
        <v>8.4670566022396088E-2</v>
      </c>
      <c r="AE36" s="1">
        <v>3.6085214465856552E-2</v>
      </c>
      <c r="AF36" s="1">
        <v>4.4386591762304306E-2</v>
      </c>
      <c r="AG36" s="1">
        <v>1.9606340676546097E-2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1.104058882769416</v>
      </c>
      <c r="AP36">
        <f>(U36-T36)/(1000-U36)*AO36</f>
        <v>2.9077024350860025E-2</v>
      </c>
      <c r="AQ36">
        <f>(P36+273.15)</f>
        <v>302.9060234069824</v>
      </c>
      <c r="AR36">
        <f>(O36+273.15)</f>
        <v>304.43064918518064</v>
      </c>
      <c r="AS36">
        <f>(Y36*AK36+Z36*AL36)*AM36</f>
        <v>80.008191571052521</v>
      </c>
      <c r="AT36">
        <f>((AS36+0.00000010773*(AR36^4-AQ36^4))-AP36*44100)/(L36*0.92*2*29.3+0.00000043092*AQ36^3)</f>
        <v>-9.2958236237521277</v>
      </c>
      <c r="AU36">
        <f>0.61365*EXP(17.502*J36/(240.97+J36))</f>
        <v>4.2011079594995149</v>
      </c>
      <c r="AV36">
        <f>AU36*1000/AA36</f>
        <v>47.528914947907893</v>
      </c>
      <c r="AW36">
        <f>(AV36-U36)</f>
        <v>19.980359573762385</v>
      </c>
      <c r="AX36">
        <f>IF(D36,P36,(O36+P36)/2)</f>
        <v>30.518336296081543</v>
      </c>
      <c r="AY36">
        <f>0.61365*EXP(17.502*AX36/(240.97+AX36))</f>
        <v>4.3889530071383236</v>
      </c>
      <c r="AZ36">
        <f>IF(AW36&lt;&gt;0,(1000-(AV36+U36)/2)/AW36*AP36,0)</f>
        <v>1.4006509508083183</v>
      </c>
      <c r="BA36">
        <f>U36*AA36/1000</f>
        <v>2.4350325561162465</v>
      </c>
      <c r="BB36">
        <f>(AY36-BA36)</f>
        <v>1.9539204510220771</v>
      </c>
      <c r="BC36">
        <f>1/(1.6/F36+1.37/N36)</f>
        <v>0.91861776619342883</v>
      </c>
      <c r="BD36">
        <f>G36*AA36*0.001</f>
        <v>33.742259748733716</v>
      </c>
      <c r="BE36">
        <f>G36/S36</f>
        <v>0.97467519131675584</v>
      </c>
      <c r="BF36">
        <f>(1-AP36*AA36/AU36/F36)*100</f>
        <v>70.614717976996985</v>
      </c>
      <c r="BG36">
        <f>(S36-E36/(N36/1.35))</f>
        <v>392.33178839642284</v>
      </c>
      <c r="BH36">
        <f>E36*BF36/100/BG36</f>
        <v>-3.8383938130921199E-3</v>
      </c>
    </row>
    <row r="37" spans="1:60" x14ac:dyDescent="0.35">
      <c r="A37" s="1" t="s">
        <v>9</v>
      </c>
      <c r="B37" s="1" t="s">
        <v>4227</v>
      </c>
      <c r="K37" s="1">
        <f t="shared" si="0"/>
        <v>2.72</v>
      </c>
    </row>
    <row r="38" spans="1:60" x14ac:dyDescent="0.35">
      <c r="A38" s="1" t="s">
        <v>9</v>
      </c>
      <c r="B38" s="1" t="s">
        <v>4226</v>
      </c>
      <c r="K38" s="1">
        <f t="shared" si="0"/>
        <v>2.72</v>
      </c>
    </row>
    <row r="39" spans="1:60" x14ac:dyDescent="0.35">
      <c r="A39" s="1">
        <v>8</v>
      </c>
      <c r="B39" s="1" t="s">
        <v>4225</v>
      </c>
      <c r="C39" s="1">
        <v>1884.0000024586916</v>
      </c>
      <c r="D39" s="1">
        <v>0</v>
      </c>
      <c r="E39">
        <f>(R39-S39*(1000-T39)/(1000-U39))*AO39</f>
        <v>-1.6493817539283937</v>
      </c>
      <c r="F39">
        <f>IF(AZ39&lt;&gt;0,1/(1/AZ39-1/N39),0)</f>
        <v>1.4946425921297843</v>
      </c>
      <c r="G39">
        <f>((BC39-AP39/2)*S39-E39)/(BC39+AP39/2)</f>
        <v>380.73813727464221</v>
      </c>
      <c r="H39">
        <f>AP39*1000</f>
        <v>25.920121640560929</v>
      </c>
      <c r="I39">
        <f>(AU39-BA39)</f>
        <v>1.9923260368028863</v>
      </c>
      <c r="J39">
        <f>(P39+AT39*D39)</f>
        <v>29.903400421142578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31.343046188354492</v>
      </c>
      <c r="P39" s="1">
        <v>29.903400421142578</v>
      </c>
      <c r="Q39" s="1">
        <v>31.485980987548828</v>
      </c>
      <c r="R39" s="1">
        <v>400.09524536132813</v>
      </c>
      <c r="S39" s="1">
        <v>392.37744140625</v>
      </c>
      <c r="T39" s="1">
        <v>2.512711763381958</v>
      </c>
      <c r="U39" s="1">
        <v>25.393190383911133</v>
      </c>
      <c r="V39" s="1">
        <v>4.8279170989990234</v>
      </c>
      <c r="W39" s="1">
        <v>48.7904052734375</v>
      </c>
      <c r="X39" s="1">
        <v>300.31033325195313</v>
      </c>
      <c r="Y39" s="1">
        <v>751.59893798828125</v>
      </c>
      <c r="Z39" s="1">
        <v>0.28469434380531311</v>
      </c>
      <c r="AA39" s="1">
        <v>88.391464233398438</v>
      </c>
      <c r="AB39" s="1">
        <v>39.266124725341797</v>
      </c>
      <c r="AC39" s="1">
        <v>3.3034274578094482</v>
      </c>
      <c r="AD39" s="1">
        <v>0.11347330361604691</v>
      </c>
      <c r="AE39" s="1">
        <v>3.3919595181941986E-2</v>
      </c>
      <c r="AF39" s="1">
        <v>4.7111943364143372E-2</v>
      </c>
      <c r="AG39" s="1">
        <v>2.6949658989906311E-2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1.1040821075439451</v>
      </c>
      <c r="AP39">
        <f>(U39-T39)/(1000-U39)*AO39</f>
        <v>2.5920121640560928E-2</v>
      </c>
      <c r="AQ39">
        <f>(P39+273.15)</f>
        <v>303.05340042114256</v>
      </c>
      <c r="AR39">
        <f>(O39+273.15)</f>
        <v>304.49304618835447</v>
      </c>
      <c r="AS39">
        <f>(Y39*AK39+Z39*AL39)*AM39</f>
        <v>120.25582739019774</v>
      </c>
      <c r="AT39">
        <f>((AS39+0.00000010773*(AR39^4-AQ39^4))-AP39*44100)/(L39*0.92*2*29.3+0.00000043092*AQ39^3)</f>
        <v>-7.8934882659997561</v>
      </c>
      <c r="AU39">
        <f>0.61365*EXP(17.502*J39/(240.97+J39))</f>
        <v>4.2368673163942443</v>
      </c>
      <c r="AV39">
        <f>AU39*1000/AA39</f>
        <v>47.932991642798889</v>
      </c>
      <c r="AW39">
        <f>(AV39-U39)</f>
        <v>22.539801258887756</v>
      </c>
      <c r="AX39">
        <f>IF(D39,P39,(O39+P39)/2)</f>
        <v>30.623223304748535</v>
      </c>
      <c r="AY39">
        <f>0.61365*EXP(17.502*AX39/(240.97+AX39))</f>
        <v>4.4153628957765694</v>
      </c>
      <c r="AZ39">
        <f>IF(AW39&lt;&gt;0,(1000-(AV39+U39)/2)/AW39*AP39,0)</f>
        <v>1.1078096729859084</v>
      </c>
      <c r="BA39">
        <f>U39*AA39/1000</f>
        <v>2.244541279591358</v>
      </c>
      <c r="BB39">
        <f>(AY39-BA39)</f>
        <v>2.1708216161852114</v>
      </c>
      <c r="BC39">
        <f>1/(1.6/F39+1.37/N39)</f>
        <v>0.71913604733052949</v>
      </c>
      <c r="BD39">
        <f>G39*AA39*0.001</f>
        <v>33.654001443202283</v>
      </c>
      <c r="BE39">
        <f>G39/S39</f>
        <v>0.97033645948173408</v>
      </c>
      <c r="BF39">
        <f>(1-AP39*AA39/AU39/F39)*100</f>
        <v>63.820284633263057</v>
      </c>
      <c r="BG39">
        <f>(S39-E39/(N39/1.35))</f>
        <v>392.8976480238257</v>
      </c>
      <c r="BH39">
        <f>E39*BF39/100/BG39</f>
        <v>-2.6791713703065339E-3</v>
      </c>
    </row>
    <row r="40" spans="1:60" x14ac:dyDescent="0.35">
      <c r="A40" s="1" t="s">
        <v>9</v>
      </c>
      <c r="B40" s="1" t="s">
        <v>4224</v>
      </c>
      <c r="K40" s="1">
        <f t="shared" si="0"/>
        <v>2.72</v>
      </c>
    </row>
    <row r="41" spans="1:60" x14ac:dyDescent="0.35">
      <c r="A41" s="1" t="s">
        <v>9</v>
      </c>
      <c r="B41" s="1" t="s">
        <v>4223</v>
      </c>
      <c r="K41" s="1">
        <f t="shared" si="0"/>
        <v>2.72</v>
      </c>
    </row>
    <row r="42" spans="1:60" x14ac:dyDescent="0.35">
      <c r="A42" s="1">
        <v>9</v>
      </c>
      <c r="B42" s="1" t="s">
        <v>4222</v>
      </c>
      <c r="C42" s="1">
        <v>2088.5000024698675</v>
      </c>
      <c r="D42" s="1">
        <v>0</v>
      </c>
      <c r="E42">
        <f>(R42-S42*(1000-T42)/(1000-U42))*AO42</f>
        <v>-1.5334615675817216</v>
      </c>
      <c r="F42">
        <f>IF(AZ42&lt;&gt;0,1/(1/AZ42-1/N42),0)</f>
        <v>1.0047339498099159</v>
      </c>
      <c r="G42">
        <f>((BC42-AP42/2)*S42-E42)/(BC42+AP42/2)</f>
        <v>380.19590152481936</v>
      </c>
      <c r="H42">
        <f>AP42*1000</f>
        <v>21.934608635985203</v>
      </c>
      <c r="I42">
        <f>(AU42-BA42)</f>
        <v>2.2977837139531339</v>
      </c>
      <c r="J42">
        <f>(P42+AT42*D42)</f>
        <v>30.145254135131836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31.424955368041992</v>
      </c>
      <c r="P42" s="1">
        <v>30.145254135131836</v>
      </c>
      <c r="Q42" s="1">
        <v>31.545293807983398</v>
      </c>
      <c r="R42" s="1">
        <v>399.91864013671875</v>
      </c>
      <c r="S42" s="1">
        <v>393.49142456054688</v>
      </c>
      <c r="T42" s="1">
        <v>3.1945047378540039</v>
      </c>
      <c r="U42" s="1">
        <v>22.608224868774414</v>
      </c>
      <c r="V42" s="1">
        <v>6.1092944145202637</v>
      </c>
      <c r="W42" s="1">
        <v>43.236843109130859</v>
      </c>
      <c r="X42" s="1">
        <v>300.37149047851563</v>
      </c>
      <c r="Y42" s="1">
        <v>1000.6646728515625</v>
      </c>
      <c r="Z42" s="1">
        <v>9.2609532177448273E-2</v>
      </c>
      <c r="AA42" s="1">
        <v>88.390029907226563</v>
      </c>
      <c r="AB42" s="1">
        <v>39.248184204101563</v>
      </c>
      <c r="AC42" s="1">
        <v>3.2021548748016357</v>
      </c>
      <c r="AD42" s="1">
        <v>7.5550302863121033E-2</v>
      </c>
      <c r="AE42" s="1">
        <v>5.6386448442935944E-2</v>
      </c>
      <c r="AF42" s="1">
        <v>4.2870111763477325E-2</v>
      </c>
      <c r="AG42" s="1">
        <v>4.2239565402269363E-2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1.1043069502886602</v>
      </c>
      <c r="AP42">
        <f>(U42-T42)/(1000-U42)*AO42</f>
        <v>2.1934608635985203E-2</v>
      </c>
      <c r="AQ42">
        <f>(P42+273.15)</f>
        <v>303.29525413513181</v>
      </c>
      <c r="AR42">
        <f>(O42+273.15)</f>
        <v>304.57495536804197</v>
      </c>
      <c r="AS42">
        <f>(Y42*AK42+Z42*AL42)*AM42</f>
        <v>160.10634407759426</v>
      </c>
      <c r="AT42">
        <f>((AS42+0.00000010773*(AR42^4-AQ42^4))-AP42*44100)/(L42*0.92*2*29.3+0.00000043092*AQ42^3)</f>
        <v>-6.2143263609794204</v>
      </c>
      <c r="AU42">
        <f>0.61365*EXP(17.502*J42/(240.97+J42))</f>
        <v>4.2961253862534079</v>
      </c>
      <c r="AV42">
        <f>AU42*1000/AA42</f>
        <v>48.60418523177993</v>
      </c>
      <c r="AW42">
        <f>(AV42-U42)</f>
        <v>25.995960363005516</v>
      </c>
      <c r="AX42">
        <f>IF(D42,P42,(O42+P42)/2)</f>
        <v>30.785104751586914</v>
      </c>
      <c r="AY42">
        <f>0.61365*EXP(17.502*AX42/(240.97+AX42))</f>
        <v>4.4563953696554126</v>
      </c>
      <c r="AZ42">
        <f>IF(AW42&lt;&gt;0,(1000-(AV42+U42)/2)/AW42*AP42,0)</f>
        <v>0.81372644702513575</v>
      </c>
      <c r="BA42">
        <f>U42*AA42/1000</f>
        <v>1.9983416723002738</v>
      </c>
      <c r="BB42">
        <f>(AY42-BA42)</f>
        <v>2.4580536973551386</v>
      </c>
      <c r="BC42">
        <f>1/(1.6/F42+1.37/N42)</f>
        <v>0.52286794328359465</v>
      </c>
      <c r="BD42">
        <f>G42*AA42*0.001</f>
        <v>33.605527106383754</v>
      </c>
      <c r="BE42">
        <f>G42/S42</f>
        <v>0.9662114033347079</v>
      </c>
      <c r="BF42">
        <f>(1-AP42*AA42/AU42/F42)*100</f>
        <v>55.083578831382262</v>
      </c>
      <c r="BG42">
        <f>(S42-E42/(N42/1.35))</f>
        <v>393.9750705408386</v>
      </c>
      <c r="BH42">
        <f>E42*BF42/100/BG42</f>
        <v>-2.1440075136436062E-3</v>
      </c>
    </row>
    <row r="43" spans="1:60" x14ac:dyDescent="0.35">
      <c r="A43" s="1" t="s">
        <v>9</v>
      </c>
      <c r="B43" s="1" t="s">
        <v>4221</v>
      </c>
      <c r="K43" s="1">
        <f t="shared" si="0"/>
        <v>2.72</v>
      </c>
    </row>
    <row r="44" spans="1:60" x14ac:dyDescent="0.35">
      <c r="A44" s="1" t="s">
        <v>9</v>
      </c>
      <c r="B44" s="1" t="s">
        <v>4220</v>
      </c>
      <c r="K44" s="1">
        <f t="shared" si="0"/>
        <v>2.72</v>
      </c>
    </row>
    <row r="45" spans="1:60" x14ac:dyDescent="0.35">
      <c r="A45" s="1">
        <v>10</v>
      </c>
      <c r="B45" s="1" t="s">
        <v>4219</v>
      </c>
      <c r="C45" s="1">
        <v>2293.0000024810433</v>
      </c>
      <c r="D45" s="1">
        <v>0</v>
      </c>
      <c r="E45">
        <f>(R45-S45*(1000-T45)/(1000-U45))*AO45</f>
        <v>-1.2099520851839995</v>
      </c>
      <c r="F45">
        <f>IF(AZ45&lt;&gt;0,1/(1/AZ45-1/N45),0)</f>
        <v>0.64803643320962268</v>
      </c>
      <c r="G45">
        <f>((BC45-AP45/2)*S45-E45)/(BC45+AP45/2)</f>
        <v>379.51498836857417</v>
      </c>
      <c r="H45">
        <f>AP45*1000</f>
        <v>17.434722900141285</v>
      </c>
      <c r="I45">
        <f>(AU45-BA45)</f>
        <v>2.6437469794990491</v>
      </c>
      <c r="J45">
        <f>(P45+AT45*D45)</f>
        <v>30.417568206787109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31.508783340454102</v>
      </c>
      <c r="P45" s="1">
        <v>30.417568206787109</v>
      </c>
      <c r="Q45" s="1">
        <v>31.606285095214844</v>
      </c>
      <c r="R45" s="1">
        <v>400.11154174804688</v>
      </c>
      <c r="S45" s="1">
        <v>394.97064208984375</v>
      </c>
      <c r="T45" s="1">
        <v>3.9763569831848145</v>
      </c>
      <c r="U45" s="1">
        <v>19.459463119506836</v>
      </c>
      <c r="V45" s="1">
        <v>7.5681405067443848</v>
      </c>
      <c r="W45" s="1">
        <v>37.036903381347656</v>
      </c>
      <c r="X45" s="1">
        <v>300.324951171875</v>
      </c>
      <c r="Y45" s="1">
        <v>1250.904296875</v>
      </c>
      <c r="Z45" s="1">
        <v>8.2320734858512878E-2</v>
      </c>
      <c r="AA45" s="1">
        <v>88.386970520019531</v>
      </c>
      <c r="AB45" s="1">
        <v>39.315982818603516</v>
      </c>
      <c r="AC45" s="1">
        <v>3.0364305973052979</v>
      </c>
      <c r="AD45" s="1">
        <v>6.7760288715362549E-2</v>
      </c>
      <c r="AE45" s="1">
        <v>3.6474220454692841E-2</v>
      </c>
      <c r="AF45" s="1">
        <v>4.6351425349712372E-2</v>
      </c>
      <c r="AG45" s="1">
        <v>3.2939091324806213E-2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1.104135849896599</v>
      </c>
      <c r="AP45">
        <f>(U45-T45)/(1000-U45)*AO45</f>
        <v>1.7434722900141284E-2</v>
      </c>
      <c r="AQ45">
        <f>(P45+273.15)</f>
        <v>303.56756820678709</v>
      </c>
      <c r="AR45">
        <f>(O45+273.15)</f>
        <v>304.65878334045408</v>
      </c>
      <c r="AS45">
        <f>(Y45*AK45+Z45*AL45)*AM45</f>
        <v>200.14468302641762</v>
      </c>
      <c r="AT45">
        <f>((AS45+0.00000010773*(AR45^4-AQ45^4))-AP45*44100)/(L45*0.92*2*29.3+0.00000043092*AQ45^3)</f>
        <v>-4.3590610631247362</v>
      </c>
      <c r="AU45">
        <f>0.61365*EXP(17.502*J45/(240.97+J45))</f>
        <v>4.3637099725783068</v>
      </c>
      <c r="AV45">
        <f>AU45*1000/AA45</f>
        <v>49.370511817575327</v>
      </c>
      <c r="AW45">
        <f>(AV45-U45)</f>
        <v>29.911048698068491</v>
      </c>
      <c r="AX45">
        <f>IF(D45,P45,(O45+P45)/2)</f>
        <v>30.963175773620605</v>
      </c>
      <c r="AY45">
        <f>0.61365*EXP(17.502*AX45/(240.97+AX45))</f>
        <v>4.5019147522245753</v>
      </c>
      <c r="AZ45">
        <f>IF(AW45&lt;&gt;0,(1000-(AV45+U45)/2)/AW45*AP45,0)</f>
        <v>0.56282570698039547</v>
      </c>
      <c r="BA45">
        <f>U45*AA45/1000</f>
        <v>1.7199629930792579</v>
      </c>
      <c r="BB45">
        <f>(AY45-BA45)</f>
        <v>2.7819517591453176</v>
      </c>
      <c r="BC45">
        <f>1/(1.6/F45+1.37/N45)</f>
        <v>0.35854317089039023</v>
      </c>
      <c r="BD45">
        <f>G45*AA45*0.001</f>
        <v>33.544180088838722</v>
      </c>
      <c r="BE45">
        <f>G45/S45</f>
        <v>0.96086885435461333</v>
      </c>
      <c r="BF45">
        <f>(1-AP45*AA45/AU45/F45)*100</f>
        <v>45.506086659398534</v>
      </c>
      <c r="BG45">
        <f>(S45-E45/(N45/1.35))</f>
        <v>395.35225482453239</v>
      </c>
      <c r="BH45">
        <f>E45*BF45/100/BG45</f>
        <v>-1.3926867437885281E-3</v>
      </c>
    </row>
    <row r="46" spans="1:60" x14ac:dyDescent="0.35">
      <c r="A46" s="1" t="s">
        <v>9</v>
      </c>
      <c r="B46" s="1" t="s">
        <v>4218</v>
      </c>
      <c r="K46" s="1">
        <f t="shared" si="0"/>
        <v>2.72</v>
      </c>
    </row>
    <row r="47" spans="1:60" x14ac:dyDescent="0.35">
      <c r="A47" s="1" t="s">
        <v>9</v>
      </c>
      <c r="B47" s="1" t="s">
        <v>4217</v>
      </c>
      <c r="K47" s="1">
        <f t="shared" si="0"/>
        <v>2.72</v>
      </c>
    </row>
    <row r="48" spans="1:60" x14ac:dyDescent="0.35">
      <c r="A48" s="1">
        <v>11</v>
      </c>
      <c r="B48" s="1" t="s">
        <v>4216</v>
      </c>
      <c r="C48" s="1">
        <v>2496.0000025033951</v>
      </c>
      <c r="D48" s="1">
        <v>0</v>
      </c>
      <c r="E48">
        <f>(R48-S48*(1000-T48)/(1000-U48))*AO48</f>
        <v>-0.97908154201881747</v>
      </c>
      <c r="F48">
        <f>IF(AZ48&lt;&gt;0,1/(1/AZ48-1/N48),0)</f>
        <v>0.43505042696344937</v>
      </c>
      <c r="G48">
        <f>((BC48-AP48/2)*S48-E48)/(BC48+AP48/2)</f>
        <v>378.69443602620515</v>
      </c>
      <c r="H48">
        <f>AP48*1000</f>
        <v>13.722173391453328</v>
      </c>
      <c r="I48">
        <f>(AU48-BA48)</f>
        <v>2.9674722715685711</v>
      </c>
      <c r="J48">
        <f>(P48+AT48*D48)</f>
        <v>30.829917907714844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31.641761779785156</v>
      </c>
      <c r="P48" s="1">
        <v>30.829917907714844</v>
      </c>
      <c r="Q48" s="1">
        <v>31.698200225830078</v>
      </c>
      <c r="R48" s="1">
        <v>400.06582641601563</v>
      </c>
      <c r="S48" s="1">
        <v>396.0303955078125</v>
      </c>
      <c r="T48" s="1">
        <v>4.7570381164550781</v>
      </c>
      <c r="U48" s="1">
        <v>16.975002288818359</v>
      </c>
      <c r="V48" s="1">
        <v>8.9857273101806641</v>
      </c>
      <c r="W48" s="1">
        <v>32.064647674560547</v>
      </c>
      <c r="X48" s="1">
        <v>300.301513671875</v>
      </c>
      <c r="Y48" s="1">
        <v>1600.5205078125</v>
      </c>
      <c r="Z48" s="1">
        <v>1.6006272286176682E-2</v>
      </c>
      <c r="AA48" s="1">
        <v>88.385292053222656</v>
      </c>
      <c r="AB48" s="1">
        <v>39.198429107666016</v>
      </c>
      <c r="AC48" s="1">
        <v>2.9152333736419678</v>
      </c>
      <c r="AD48" s="1">
        <v>0.10235663503408432</v>
      </c>
      <c r="AE48" s="1">
        <v>3.0013624578714371E-2</v>
      </c>
      <c r="AF48" s="1">
        <v>3.5381477326154709E-2</v>
      </c>
      <c r="AG48" s="1">
        <v>2.2074351087212563E-2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1.1040496826171873</v>
      </c>
      <c r="AP48">
        <f>(U48-T48)/(1000-U48)*AO48</f>
        <v>1.3722173391453329E-2</v>
      </c>
      <c r="AQ48">
        <f>(P48+273.15)</f>
        <v>303.97991790771482</v>
      </c>
      <c r="AR48">
        <f>(O48+273.15)</f>
        <v>304.79176177978513</v>
      </c>
      <c r="AS48">
        <f>(Y48*AK48+Z48*AL48)*AM48</f>
        <v>256.08327552609262</v>
      </c>
      <c r="AT48">
        <f>((AS48+0.00000010773*(AR48^4-AQ48^4))-AP48*44100)/(L48*0.92*2*29.3+0.00000043092*AQ48^3)</f>
        <v>-2.6606909006472605</v>
      </c>
      <c r="AU48">
        <f>0.61365*EXP(17.502*J48/(240.97+J48))</f>
        <v>4.4678128064699045</v>
      </c>
      <c r="AV48">
        <f>AU48*1000/AA48</f>
        <v>50.549279214685832</v>
      </c>
      <c r="AW48">
        <f>(AV48-U48)</f>
        <v>33.574276925867473</v>
      </c>
      <c r="AX48">
        <f>IF(D48,P48,(O48+P48)/2)</f>
        <v>31.23583984375</v>
      </c>
      <c r="AY48">
        <f>0.61365*EXP(17.502*AX48/(240.97+AX48))</f>
        <v>4.5723993156100287</v>
      </c>
      <c r="AZ48">
        <f>IF(AW48&lt;&gt;0,(1000-(AV48+U48)/2)/AW48*AP48,0)</f>
        <v>0.39491195808228291</v>
      </c>
      <c r="BA48">
        <f>U48*AA48/1000</f>
        <v>1.5003405349013337</v>
      </c>
      <c r="BB48">
        <f>(AY48-BA48)</f>
        <v>3.0720587807086952</v>
      </c>
      <c r="BC48">
        <f>1/(1.6/F48+1.37/N48)</f>
        <v>0.2501374496790334</v>
      </c>
      <c r="BD48">
        <f>G48*AA48*0.001</f>
        <v>33.471018327106584</v>
      </c>
      <c r="BE48">
        <f>G48/S48</f>
        <v>0.95622568449732703</v>
      </c>
      <c r="BF48">
        <f>(1-AP48*AA48/AU48/F48)*100</f>
        <v>37.602335284234513</v>
      </c>
      <c r="BG48">
        <f>(S48-E48/(N48/1.35))</f>
        <v>396.33919284723459</v>
      </c>
      <c r="BH48">
        <f>E48*BF48/100/BG48</f>
        <v>-9.2889507467375861E-4</v>
      </c>
    </row>
    <row r="49" spans="1:60" x14ac:dyDescent="0.35">
      <c r="A49" s="1" t="s">
        <v>9</v>
      </c>
      <c r="B49" s="1" t="s">
        <v>4215</v>
      </c>
      <c r="K49" s="1">
        <f t="shared" si="0"/>
        <v>2.72</v>
      </c>
    </row>
    <row r="50" spans="1:60" x14ac:dyDescent="0.35">
      <c r="A50" s="1" t="s">
        <v>9</v>
      </c>
      <c r="B50" s="1" t="s">
        <v>4214</v>
      </c>
      <c r="K50" s="1">
        <f t="shared" si="0"/>
        <v>2.72</v>
      </c>
    </row>
    <row r="51" spans="1:60" x14ac:dyDescent="0.35">
      <c r="A51" s="1">
        <v>12</v>
      </c>
      <c r="B51" s="1" t="s">
        <v>4213</v>
      </c>
      <c r="C51" s="1">
        <v>2698.500002514571</v>
      </c>
      <c r="D51" s="1">
        <v>0</v>
      </c>
      <c r="E51">
        <f>(R51-S51*(1000-T51)/(1000-U51))*AO51</f>
        <v>-0.5218224763219349</v>
      </c>
      <c r="F51">
        <f>IF(AZ51&lt;&gt;0,1/(1/AZ51-1/N51),0)</f>
        <v>0.29589353946362784</v>
      </c>
      <c r="G51">
        <f>((BC51-AP51/2)*S51-E51)/(BC51+AP51/2)</f>
        <v>376.47878991738355</v>
      </c>
      <c r="H51">
        <f>AP51*1000</f>
        <v>10.539468122035919</v>
      </c>
      <c r="I51">
        <f>(AU51-BA51)</f>
        <v>3.2534699032880074</v>
      </c>
      <c r="J51">
        <f>(P51+AT51*D51)</f>
        <v>31.244068145751953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31.811267852783203</v>
      </c>
      <c r="P51" s="1">
        <v>31.244068145751953</v>
      </c>
      <c r="Q51" s="1">
        <v>31.828712463378906</v>
      </c>
      <c r="R51" s="1">
        <v>400.14547729492188</v>
      </c>
      <c r="S51" s="1">
        <v>396.830078125</v>
      </c>
      <c r="T51" s="1">
        <v>5.5442099571228027</v>
      </c>
      <c r="U51" s="1">
        <v>14.947222709655762</v>
      </c>
      <c r="V51" s="1">
        <v>10.372105598449707</v>
      </c>
      <c r="W51" s="1">
        <v>27.963258743286133</v>
      </c>
      <c r="X51" s="1">
        <v>300.31710815429688</v>
      </c>
      <c r="Y51" s="1">
        <v>2000.859130859375</v>
      </c>
      <c r="Z51" s="1">
        <v>4.5733433216810226E-2</v>
      </c>
      <c r="AA51" s="1">
        <v>88.382392883300781</v>
      </c>
      <c r="AB51" s="1">
        <v>39.228595733642578</v>
      </c>
      <c r="AC51" s="1">
        <v>2.8110392093658447</v>
      </c>
      <c r="AD51" s="1">
        <v>5.6082252413034439E-2</v>
      </c>
      <c r="AE51" s="1">
        <v>2.7271123602986336E-2</v>
      </c>
      <c r="AF51" s="1">
        <v>2.6436973363161087E-2</v>
      </c>
      <c r="AG51" s="1">
        <v>2.113623172044754E-2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1.10410701527315</v>
      </c>
      <c r="AP51">
        <f>(U51-T51)/(1000-U51)*AO51</f>
        <v>1.0539468122035919E-2</v>
      </c>
      <c r="AQ51">
        <f>(P51+273.15)</f>
        <v>304.39406814575193</v>
      </c>
      <c r="AR51">
        <f>(O51+273.15)</f>
        <v>304.96126785278318</v>
      </c>
      <c r="AS51">
        <f>(Y51*AK51+Z51*AL51)*AM51</f>
        <v>320.13745378187014</v>
      </c>
      <c r="AT51">
        <f>((AS51+0.00000010773*(AR51^4-AQ51^4))-AP51*44100)/(L51*0.92*2*29.3+0.00000043092*AQ51^3)</f>
        <v>-1.0800222192118025</v>
      </c>
      <c r="AU51">
        <f>0.61365*EXP(17.502*J51/(240.97+J51))</f>
        <v>4.5745412133269987</v>
      </c>
      <c r="AV51">
        <f>AU51*1000/AA51</f>
        <v>51.758512799796861</v>
      </c>
      <c r="AW51">
        <f>(AV51-U51)</f>
        <v>36.8112900901411</v>
      </c>
      <c r="AX51">
        <f>IF(D51,P51,(O51+P51)/2)</f>
        <v>31.527667999267578</v>
      </c>
      <c r="AY51">
        <f>0.61365*EXP(17.502*AX51/(240.97+AX51))</f>
        <v>4.6489007918797185</v>
      </c>
      <c r="AZ51">
        <f>IF(AW51&lt;&gt;0,(1000-(AV51+U51)/2)/AW51*AP51,0)</f>
        <v>0.27676146667527596</v>
      </c>
      <c r="BA51">
        <f>U51*AA51/1000</f>
        <v>1.3210713100389913</v>
      </c>
      <c r="BB51">
        <f>(AY51-BA51)</f>
        <v>3.3278294818407272</v>
      </c>
      <c r="BC51">
        <f>1/(1.6/F51+1.37/N51)</f>
        <v>0.17459875606097724</v>
      </c>
      <c r="BD51">
        <f>G51*AA51*0.001</f>
        <v>33.274096322707848</v>
      </c>
      <c r="BE51">
        <f>G51/S51</f>
        <v>0.94871535871530921</v>
      </c>
      <c r="BF51">
        <f>(1-AP51*AA51/AU51/F51)*100</f>
        <v>31.182098921781797</v>
      </c>
      <c r="BG51">
        <f>(S51-E51/(N51/1.35))</f>
        <v>396.99465828040422</v>
      </c>
      <c r="BH51">
        <f>E51*BF51/100/BG51</f>
        <v>-4.0986748151122115E-4</v>
      </c>
    </row>
    <row r="52" spans="1:60" x14ac:dyDescent="0.35">
      <c r="A52" s="1" t="s">
        <v>9</v>
      </c>
      <c r="B52" s="1" t="s">
        <v>4212</v>
      </c>
      <c r="K52" s="1">
        <v>1.3056000000000001</v>
      </c>
    </row>
    <row r="53" spans="1:60" x14ac:dyDescent="0.35">
      <c r="A53" s="1" t="s">
        <v>9</v>
      </c>
      <c r="B53" s="1" t="s">
        <v>4211</v>
      </c>
      <c r="K53" s="1">
        <v>1.3056000000000001</v>
      </c>
    </row>
    <row r="54" spans="1:60" x14ac:dyDescent="0.35">
      <c r="A54" s="1" t="s">
        <v>9</v>
      </c>
      <c r="B54" s="1" t="s">
        <v>4210</v>
      </c>
      <c r="K54" s="1">
        <v>1.3056000000000001</v>
      </c>
    </row>
    <row r="55" spans="1:60" x14ac:dyDescent="0.35">
      <c r="A55" s="1" t="s">
        <v>9</v>
      </c>
      <c r="B55" s="1" t="s">
        <v>4209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3D473-74C2-4636-8CD2-3AF2D32D15C6}">
  <dimension ref="A1:BH55"/>
  <sheetViews>
    <sheetView zoomScale="52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4300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4299</v>
      </c>
    </row>
    <row r="12" spans="1:60" x14ac:dyDescent="0.35">
      <c r="A12" s="1" t="s">
        <v>9</v>
      </c>
      <c r="B12" s="1" t="s">
        <v>4298</v>
      </c>
    </row>
    <row r="13" spans="1:60" x14ac:dyDescent="0.35">
      <c r="A13" s="1" t="s">
        <v>9</v>
      </c>
      <c r="B13" s="1" t="s">
        <v>4297</v>
      </c>
    </row>
    <row r="14" spans="1:60" x14ac:dyDescent="0.35">
      <c r="A14" s="1" t="s">
        <v>9</v>
      </c>
      <c r="B14" s="1" t="s">
        <v>4296</v>
      </c>
    </row>
    <row r="15" spans="1:60" x14ac:dyDescent="0.35">
      <c r="A15" s="1" t="s">
        <v>9</v>
      </c>
      <c r="B15" s="1" t="s">
        <v>4295</v>
      </c>
    </row>
    <row r="16" spans="1:60" x14ac:dyDescent="0.35">
      <c r="A16" s="1" t="s">
        <v>9</v>
      </c>
      <c r="B16" s="1" t="s">
        <v>4294</v>
      </c>
    </row>
    <row r="17" spans="1:60" x14ac:dyDescent="0.35">
      <c r="A17" s="1" t="s">
        <v>9</v>
      </c>
      <c r="B17" s="1" t="s">
        <v>4293</v>
      </c>
    </row>
    <row r="18" spans="1:60" x14ac:dyDescent="0.35">
      <c r="A18" s="1">
        <v>1</v>
      </c>
      <c r="B18" s="1" t="s">
        <v>4292</v>
      </c>
      <c r="C18" s="1">
        <v>492.00000113993883</v>
      </c>
      <c r="D18" s="1">
        <v>0</v>
      </c>
      <c r="E18">
        <f>(R18-S18*(1000-T18)/(1000-U18))*AO18</f>
        <v>-3.3997203706672692</v>
      </c>
      <c r="F18">
        <f>IF(AZ18&lt;&gt;0,1/(1/AZ18-1/N18),0)</f>
        <v>9.3328299210440608</v>
      </c>
      <c r="G18">
        <f>((BC18-AP18/2)*S18-E18)/(BC18+AP18/2)</f>
        <v>386.82585470090072</v>
      </c>
      <c r="H18">
        <f>AP18*1000</f>
        <v>32.74822066572262</v>
      </c>
      <c r="I18">
        <f>(AU18-BA18)</f>
        <v>0.94492940538190373</v>
      </c>
      <c r="J18">
        <f>(P18+AT18*D18)</f>
        <v>29.678472518920898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31.932823181152344</v>
      </c>
      <c r="P18" s="1">
        <v>29.678472518920898</v>
      </c>
      <c r="Q18" s="1">
        <v>32.055965423583984</v>
      </c>
      <c r="R18" s="1">
        <v>399.94821166992188</v>
      </c>
      <c r="S18" s="1">
        <v>391.41815185546875</v>
      </c>
      <c r="T18" s="1">
        <v>8.0574321746826172</v>
      </c>
      <c r="U18" s="1">
        <v>36.630039215087891</v>
      </c>
      <c r="V18" s="1">
        <v>14.970470428466797</v>
      </c>
      <c r="W18" s="1">
        <v>68.057533264160156</v>
      </c>
      <c r="X18" s="1">
        <v>300.33078002929688</v>
      </c>
      <c r="Y18" s="1">
        <v>0.28790542483329773</v>
      </c>
      <c r="Z18" s="1">
        <v>9.9472351372241974E-2</v>
      </c>
      <c r="AA18" s="1">
        <v>88.382858276367188</v>
      </c>
      <c r="AB18" s="1">
        <v>39.201866149902344</v>
      </c>
      <c r="AC18" s="1">
        <v>3.6616001129150391</v>
      </c>
      <c r="AD18" s="1">
        <v>7.4835993349552155E-2</v>
      </c>
      <c r="AE18" s="1">
        <v>5.6217415258288383E-3</v>
      </c>
      <c r="AF18" s="1">
        <v>6.7294962704181671E-2</v>
      </c>
      <c r="AG18" s="1">
        <v>1.7149114981293678E-2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1.1041572795194736</v>
      </c>
      <c r="AP18">
        <f>(U18-T18)/(1000-U18)*AO18</f>
        <v>3.2748220665722617E-2</v>
      </c>
      <c r="AQ18">
        <f>(P18+273.15)</f>
        <v>302.82847251892088</v>
      </c>
      <c r="AR18">
        <f>(O18+273.15)</f>
        <v>305.08282318115232</v>
      </c>
      <c r="AS18">
        <f>(Y18*AK18+Z18*AL18)*AM18</f>
        <v>4.6064866943697602E-2</v>
      </c>
      <c r="AT18">
        <f>((AS18+0.00000010773*(AR18^4-AQ18^4))-AP18*44100)/(L18*0.92*2*29.3+0.00000043092*AQ18^3)</f>
        <v>-11.125959408525746</v>
      </c>
      <c r="AU18">
        <f>0.61365*EXP(17.502*J18/(240.97+J18))</f>
        <v>4.1823969699867893</v>
      </c>
      <c r="AV18">
        <f>AU18*1000/AA18</f>
        <v>47.321359045763359</v>
      </c>
      <c r="AW18">
        <f>(AV18-U18)</f>
        <v>10.691319830675468</v>
      </c>
      <c r="AX18">
        <f>IF(D18,P18,(O18+P18)/2)</f>
        <v>30.805647850036621</v>
      </c>
      <c r="AY18">
        <f>0.61365*EXP(17.502*AX18/(240.97+AX18))</f>
        <v>4.4616261541158515</v>
      </c>
      <c r="AZ18">
        <f>IF(AW18&lt;&gt;0,(1000-(AV18+U18)/2)/AW18*AP18,0)</f>
        <v>2.9344918779797928</v>
      </c>
      <c r="BA18">
        <f>U18*AA18/1000</f>
        <v>3.2374675646048856</v>
      </c>
      <c r="BB18">
        <f>(AY18-BA18)</f>
        <v>1.2241585895109659</v>
      </c>
      <c r="BC18">
        <f>1/(1.6/F18+1.37/N18)</f>
        <v>2.0345662626123371</v>
      </c>
      <c r="BD18">
        <f>G18*AA18*0.001</f>
        <v>34.188774693664314</v>
      </c>
      <c r="BE18">
        <f>G18/S18</f>
        <v>0.98826754167429687</v>
      </c>
      <c r="BF18">
        <f>(1-AP18*AA18/AU18/F18)*100</f>
        <v>92.5848976860714</v>
      </c>
      <c r="BG18">
        <f>(S18-E18/(N18/1.35))</f>
        <v>392.49040637175381</v>
      </c>
      <c r="BH18">
        <f>E18*BF18/100/BG18</f>
        <v>-8.0196294627733929E-3</v>
      </c>
    </row>
    <row r="19" spans="1:60" x14ac:dyDescent="0.35">
      <c r="A19" s="1" t="s">
        <v>9</v>
      </c>
      <c r="B19" s="1" t="s">
        <v>4291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4290</v>
      </c>
      <c r="K20" s="1">
        <f t="shared" si="0"/>
        <v>2.72</v>
      </c>
    </row>
    <row r="21" spans="1:60" x14ac:dyDescent="0.35">
      <c r="A21" s="1">
        <v>2</v>
      </c>
      <c r="B21" s="1" t="s">
        <v>4289</v>
      </c>
      <c r="C21" s="1">
        <v>698.50000117346644</v>
      </c>
      <c r="D21" s="1">
        <v>0</v>
      </c>
      <c r="E21">
        <f>(R21-S21*(1000-T21)/(1000-U21))*AO21</f>
        <v>-3.7970766811626047</v>
      </c>
      <c r="F21">
        <f>IF(AZ21&lt;&gt;0,1/(1/AZ21-1/N21),0)</f>
        <v>7.787306098731583</v>
      </c>
      <c r="G21">
        <f>((BC21-AP21/2)*S21-E21)/(BC21+AP21/2)</f>
        <v>387.76722173406557</v>
      </c>
      <c r="H21">
        <f>AP21*1000</f>
        <v>31.163610394036205</v>
      </c>
      <c r="I21">
        <f>(AU21-BA21)</f>
        <v>0.95577943927087938</v>
      </c>
      <c r="J21">
        <f>(P21+AT21*D21)</f>
        <v>29.546117782592773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31.896339416503906</v>
      </c>
      <c r="P21" s="1">
        <v>29.546117782592773</v>
      </c>
      <c r="Q21" s="1">
        <v>32.062297821044922</v>
      </c>
      <c r="R21" s="1">
        <v>399.78866577148438</v>
      </c>
      <c r="S21" s="1">
        <v>392.1583251953125</v>
      </c>
      <c r="T21" s="1">
        <v>8.9391613006591797</v>
      </c>
      <c r="U21" s="1">
        <v>36.146419525146484</v>
      </c>
      <c r="V21" s="1">
        <v>16.643716812133789</v>
      </c>
      <c r="W21" s="1">
        <v>67.300582885742188</v>
      </c>
      <c r="X21" s="1">
        <v>300.29144287109375</v>
      </c>
      <c r="Y21" s="1">
        <v>25.925466537475586</v>
      </c>
      <c r="Z21" s="1">
        <v>0.26296454668045044</v>
      </c>
      <c r="AA21" s="1">
        <v>88.386390686035156</v>
      </c>
      <c r="AB21" s="1">
        <v>39.128158569335938</v>
      </c>
      <c r="AC21" s="1">
        <v>3.6859250068664551</v>
      </c>
      <c r="AD21" s="1">
        <v>0.1267135888338089</v>
      </c>
      <c r="AE21" s="1">
        <v>3.6089362110942602E-3</v>
      </c>
      <c r="AF21" s="1">
        <v>4.7923635691404343E-2</v>
      </c>
      <c r="AG21" s="1">
        <v>5.5203209631145E-3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1.104012657614315</v>
      </c>
      <c r="AP21">
        <f>(U21-T21)/(1000-U21)*AO21</f>
        <v>3.1163610394036204E-2</v>
      </c>
      <c r="AQ21">
        <f>(P21+273.15)</f>
        <v>302.69611778259275</v>
      </c>
      <c r="AR21">
        <f>(O21+273.15)</f>
        <v>305.04633941650388</v>
      </c>
      <c r="AS21">
        <f>(Y21*AK21+Z21*AL21)*AM21</f>
        <v>4.1480745532794003</v>
      </c>
      <c r="AT21">
        <f>((AS21+0.00000010773*(AR21^4-AQ21^4))-AP21*44100)/(L21*0.92*2*29.3+0.00000043092*AQ21^3)</f>
        <v>-10.537379272406763</v>
      </c>
      <c r="AU21">
        <f>0.61365*EXP(17.502*J21/(240.97+J21))</f>
        <v>4.1506309973218061</v>
      </c>
      <c r="AV21">
        <f>AU21*1000/AA21</f>
        <v>46.960068909993353</v>
      </c>
      <c r="AW21">
        <f>(AV21-U21)</f>
        <v>10.813649384846869</v>
      </c>
      <c r="AX21">
        <f>IF(D21,P21,(O21+P21)/2)</f>
        <v>30.72122859954834</v>
      </c>
      <c r="AY21">
        <f>0.61365*EXP(17.502*AX21/(240.97+AX21))</f>
        <v>4.4401650255150127</v>
      </c>
      <c r="AZ21">
        <f>IF(AW21&lt;&gt;0,(1000-(AV21+U21)/2)/AW21*AP21,0)</f>
        <v>2.7621259223076415</v>
      </c>
      <c r="BA21">
        <f>U21*AA21/1000</f>
        <v>3.1948515580509267</v>
      </c>
      <c r="BB21">
        <f>(AY21-BA21)</f>
        <v>1.245313467464086</v>
      </c>
      <c r="BC21">
        <f>1/(1.6/F21+1.37/N21)</f>
        <v>1.9028408993342347</v>
      </c>
      <c r="BD21">
        <f>G21*AA21*0.001</f>
        <v>34.273345155425545</v>
      </c>
      <c r="BE21">
        <f>G21/S21</f>
        <v>0.98880272793122537</v>
      </c>
      <c r="BF21">
        <f>(1-AP21*AA21/AU21/F21)*100</f>
        <v>91.478191028689366</v>
      </c>
      <c r="BG21">
        <f>(S21-E21/(N21/1.35))</f>
        <v>393.35590387124881</v>
      </c>
      <c r="BH21">
        <f>E21*BF21/100/BG21</f>
        <v>-8.8304180151232009E-3</v>
      </c>
    </row>
    <row r="22" spans="1:60" x14ac:dyDescent="0.35">
      <c r="A22" s="1" t="s">
        <v>9</v>
      </c>
      <c r="B22" s="1" t="s">
        <v>4288</v>
      </c>
      <c r="K22" s="1">
        <f t="shared" si="0"/>
        <v>2.72</v>
      </c>
    </row>
    <row r="23" spans="1:60" x14ac:dyDescent="0.35">
      <c r="A23" s="1" t="s">
        <v>9</v>
      </c>
      <c r="B23" s="1" t="s">
        <v>4287</v>
      </c>
      <c r="K23" s="1">
        <f t="shared" si="0"/>
        <v>2.72</v>
      </c>
    </row>
    <row r="24" spans="1:60" x14ac:dyDescent="0.35">
      <c r="A24" s="1">
        <v>3</v>
      </c>
      <c r="B24" s="1" t="s">
        <v>4286</v>
      </c>
      <c r="C24" s="1">
        <v>904.50000117346644</v>
      </c>
      <c r="D24" s="1">
        <v>0</v>
      </c>
      <c r="E24">
        <f>(R24-S24*(1000-T24)/(1000-U24))*AO24</f>
        <v>-3.5258002041517362</v>
      </c>
      <c r="F24">
        <f>IF(AZ24&lt;&gt;0,1/(1/AZ24-1/N24),0)</f>
        <v>6.7903662727600684</v>
      </c>
      <c r="G24">
        <f>((BC24-AP24/2)*S24-E24)/(BC24+AP24/2)</f>
        <v>388.11193029656346</v>
      </c>
      <c r="H24">
        <f>AP24*1000</f>
        <v>29.690696499520623</v>
      </c>
      <c r="I24">
        <f>(AU24-BA24)</f>
        <v>0.95849175526061225</v>
      </c>
      <c r="J24">
        <f>(P24+AT24*D24)</f>
        <v>29.38444709777832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31.8076171875</v>
      </c>
      <c r="P24" s="1">
        <v>29.38444709777832</v>
      </c>
      <c r="Q24" s="1">
        <v>32.002731323242188</v>
      </c>
      <c r="R24" s="1">
        <v>399.95651245117188</v>
      </c>
      <c r="S24" s="1">
        <v>392.59307861328125</v>
      </c>
      <c r="T24" s="1">
        <v>9.7494678497314453</v>
      </c>
      <c r="U24" s="1">
        <v>35.679416656494141</v>
      </c>
      <c r="V24" s="1">
        <v>18.244178771972656</v>
      </c>
      <c r="W24" s="1">
        <v>66.766891479492188</v>
      </c>
      <c r="X24" s="1">
        <v>300.337158203125</v>
      </c>
      <c r="Y24" s="1">
        <v>51.378395080566406</v>
      </c>
      <c r="Z24" s="1">
        <v>0.11661834269762039</v>
      </c>
      <c r="AA24" s="1">
        <v>88.387733459472656</v>
      </c>
      <c r="AB24" s="1">
        <v>39.198215484619141</v>
      </c>
      <c r="AC24" s="1">
        <v>3.678802490234375</v>
      </c>
      <c r="AD24" s="1">
        <v>0.12499668449163437</v>
      </c>
      <c r="AE24" s="1">
        <v>6.002345122396946E-3</v>
      </c>
      <c r="AF24" s="1">
        <v>4.5302398502826691E-2</v>
      </c>
      <c r="AG24" s="1">
        <v>7.6995394192636013E-3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1.1041807286879592</v>
      </c>
      <c r="AP24">
        <f>(U24-T24)/(1000-U24)*AO24</f>
        <v>2.9690696499520622E-2</v>
      </c>
      <c r="AQ24">
        <f>(P24+273.15)</f>
        <v>302.5344470977783</v>
      </c>
      <c r="AR24">
        <f>(O24+273.15)</f>
        <v>304.95761718749998</v>
      </c>
      <c r="AS24">
        <f>(Y24*AK24+Z24*AL24)*AM24</f>
        <v>8.2205430291471657</v>
      </c>
      <c r="AT24">
        <f>((AS24+0.00000010773*(AR24^4-AQ24^4))-AP24*44100)/(L24*0.92*2*29.3+0.00000043092*AQ24^3)</f>
        <v>-9.9901295288281027</v>
      </c>
      <c r="AU24">
        <f>0.61365*EXP(17.502*J24/(240.97+J24))</f>
        <v>4.1121145246842854</v>
      </c>
      <c r="AV24">
        <f>AU24*1000/AA24</f>
        <v>46.523588327669501</v>
      </c>
      <c r="AW24">
        <f>(AV24-U24)</f>
        <v>10.84417167117536</v>
      </c>
      <c r="AX24">
        <f>IF(D24,P24,(O24+P24)/2)</f>
        <v>30.59603214263916</v>
      </c>
      <c r="AY24">
        <f>0.61365*EXP(17.502*AX24/(240.97+AX24))</f>
        <v>4.4085030734150763</v>
      </c>
      <c r="AZ24">
        <f>IF(AW24&lt;&gt;0,(1000-(AV24+U24)/2)/AW24*AP24,0)</f>
        <v>2.6254070044861368</v>
      </c>
      <c r="BA24">
        <f>U24*AA24/1000</f>
        <v>3.1536227694236731</v>
      </c>
      <c r="BB24">
        <f>(AY24-BA24)</f>
        <v>1.2548803039914032</v>
      </c>
      <c r="BC24">
        <f>1/(1.6/F24+1.37/N24)</f>
        <v>1.7995471168322272</v>
      </c>
      <c r="BD24">
        <f>G24*AA24*0.001</f>
        <v>34.304333847494085</v>
      </c>
      <c r="BE24">
        <f>G24/S24</f>
        <v>0.98858576841816437</v>
      </c>
      <c r="BF24">
        <f>(1-AP24*AA24/AU24/F24)*100</f>
        <v>90.601598791306117</v>
      </c>
      <c r="BG24">
        <f>(S24-E24/(N24/1.35))</f>
        <v>393.70509806789261</v>
      </c>
      <c r="BH24">
        <f>E24*BF24/100/BG24</f>
        <v>-8.1137668036946348E-3</v>
      </c>
    </row>
    <row r="25" spans="1:60" x14ac:dyDescent="0.35">
      <c r="A25" s="1" t="s">
        <v>9</v>
      </c>
      <c r="B25" s="1" t="s">
        <v>4285</v>
      </c>
      <c r="K25" s="1">
        <f t="shared" si="0"/>
        <v>2.72</v>
      </c>
    </row>
    <row r="26" spans="1:60" x14ac:dyDescent="0.35">
      <c r="A26" s="1" t="s">
        <v>9</v>
      </c>
      <c r="B26" s="1" t="s">
        <v>4284</v>
      </c>
      <c r="K26" s="1">
        <f t="shared" si="0"/>
        <v>2.72</v>
      </c>
    </row>
    <row r="27" spans="1:60" x14ac:dyDescent="0.35">
      <c r="A27" s="1">
        <v>4</v>
      </c>
      <c r="B27" s="1" t="s">
        <v>4283</v>
      </c>
      <c r="C27" s="1">
        <v>1110.5000011734664</v>
      </c>
      <c r="D27" s="1">
        <v>0</v>
      </c>
      <c r="E27">
        <f>(R27-S27*(1000-T27)/(1000-U27))*AO27</f>
        <v>-3.1446569863769236</v>
      </c>
      <c r="F27">
        <f>IF(AZ27&lt;&gt;0,1/(1/AZ27-1/N27),0)</f>
        <v>5.5725727470554673</v>
      </c>
      <c r="G27">
        <f>((BC27-AP27/2)*S27-E27)/(BC27+AP27/2)</f>
        <v>388.20846423698907</v>
      </c>
      <c r="H27">
        <f>AP27*1000</f>
        <v>28.301403568428952</v>
      </c>
      <c r="I27">
        <f>(AU27-BA27)</f>
        <v>0.99098597796464727</v>
      </c>
      <c r="J27">
        <f>(P27+AT27*D27)</f>
        <v>29.383304595947266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31.757158279418945</v>
      </c>
      <c r="P27" s="1">
        <v>29.383304595947266</v>
      </c>
      <c r="Q27" s="1">
        <v>31.949541091918945</v>
      </c>
      <c r="R27" s="1">
        <v>400.23748779296875</v>
      </c>
      <c r="S27" s="1">
        <v>393.01141357421875</v>
      </c>
      <c r="T27" s="1">
        <v>10.581777572631836</v>
      </c>
      <c r="U27" s="1">
        <v>35.310268402099609</v>
      </c>
      <c r="V27" s="1">
        <v>19.857532501220703</v>
      </c>
      <c r="W27" s="1">
        <v>66.262474060058594</v>
      </c>
      <c r="X27" s="1">
        <v>300.30801391601563</v>
      </c>
      <c r="Y27" s="1">
        <v>100.00928497314453</v>
      </c>
      <c r="Z27" s="1">
        <v>0.15435564517974854</v>
      </c>
      <c r="AA27" s="1">
        <v>88.38385009765625</v>
      </c>
      <c r="AB27" s="1">
        <v>39.179851531982422</v>
      </c>
      <c r="AC27" s="1">
        <v>3.6916317939758301</v>
      </c>
      <c r="AD27" s="1">
        <v>4.7145027667284012E-2</v>
      </c>
      <c r="AE27" s="1">
        <v>8.9941518381237984E-3</v>
      </c>
      <c r="AF27" s="1">
        <v>4.5046363025903702E-2</v>
      </c>
      <c r="AG27" s="1">
        <v>1.9593802280724049E-3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1.1040735805735866</v>
      </c>
      <c r="AP27">
        <f>(U27-T27)/(1000-U27)*AO27</f>
        <v>2.8301403568428952E-2</v>
      </c>
      <c r="AQ27">
        <f>(P27+273.15)</f>
        <v>302.53330459594724</v>
      </c>
      <c r="AR27">
        <f>(O27+273.15)</f>
        <v>304.90715827941892</v>
      </c>
      <c r="AS27">
        <f>(Y27*AK27+Z27*AL27)*AM27</f>
        <v>16.001485238042051</v>
      </c>
      <c r="AT27">
        <f>((AS27+0.00000010773*(AR27^4-AQ27^4))-AP27*44100)/(L27*0.92*2*29.3+0.00000043092*AQ27^3)</f>
        <v>-9.4525218350280245</v>
      </c>
      <c r="AU27">
        <f>0.61365*EXP(17.502*J27/(240.97+J27))</f>
        <v>4.1118434473238272</v>
      </c>
      <c r="AV27">
        <f>AU27*1000/AA27</f>
        <v>46.522565409637714</v>
      </c>
      <c r="AW27">
        <f>(AV27-U27)</f>
        <v>11.212297007538105</v>
      </c>
      <c r="AX27">
        <f>IF(D27,P27,(O27+P27)/2)</f>
        <v>30.570231437683105</v>
      </c>
      <c r="AY27">
        <f>0.61365*EXP(17.502*AX27/(240.97+AX27))</f>
        <v>4.4020026243329538</v>
      </c>
      <c r="AZ27">
        <f>IF(AW27&lt;&gt;0,(1000-(AV27+U27)/2)/AW27*AP27,0)</f>
        <v>2.420860910369496</v>
      </c>
      <c r="BA27">
        <f>U27*AA27/1000</f>
        <v>3.12085746935918</v>
      </c>
      <c r="BB27">
        <f>(AY27-BA27)</f>
        <v>1.2811451549737738</v>
      </c>
      <c r="BC27">
        <f>1/(1.6/F27+1.37/N27)</f>
        <v>1.6469364919415097</v>
      </c>
      <c r="BD27">
        <f>G27*AA27*0.001</f>
        <v>34.31135870976339</v>
      </c>
      <c r="BE27">
        <f>G27/S27</f>
        <v>0.98777910978831496</v>
      </c>
      <c r="BF27">
        <f>(1-AP27*AA27/AU27/F27)*100</f>
        <v>89.083370464182437</v>
      </c>
      <c r="BG27">
        <f>(S27-E27/(N27/1.35))</f>
        <v>394.00322239617441</v>
      </c>
      <c r="BH27">
        <f>E27*BF27/100/BG27</f>
        <v>-7.1100089384171228E-3</v>
      </c>
    </row>
    <row r="28" spans="1:60" x14ac:dyDescent="0.35">
      <c r="A28" s="1" t="s">
        <v>9</v>
      </c>
      <c r="B28" s="1" t="s">
        <v>4282</v>
      </c>
      <c r="K28" s="1">
        <f t="shared" si="0"/>
        <v>2.72</v>
      </c>
    </row>
    <row r="29" spans="1:60" x14ac:dyDescent="0.35">
      <c r="A29" s="1" t="s">
        <v>9</v>
      </c>
      <c r="B29" s="1" t="s">
        <v>4281</v>
      </c>
      <c r="K29" s="1">
        <f t="shared" si="0"/>
        <v>2.72</v>
      </c>
    </row>
    <row r="30" spans="1:60" x14ac:dyDescent="0.35">
      <c r="A30" s="1">
        <v>5</v>
      </c>
      <c r="B30" s="1" t="s">
        <v>4280</v>
      </c>
      <c r="C30" s="1">
        <v>1316.0000011846423</v>
      </c>
      <c r="D30" s="1">
        <v>0</v>
      </c>
      <c r="E30">
        <f>(R30-S30*(1000-T30)/(1000-U30))*AO30</f>
        <v>-3.1370607686985434</v>
      </c>
      <c r="F30">
        <f>IF(AZ30&lt;&gt;0,1/(1/AZ30-1/N30),0)</f>
        <v>3.2249683489345718E-2</v>
      </c>
      <c r="G30">
        <f>((BC30-AP30/2)*S30-E30)/(BC30+AP30/2)</f>
        <v>173.59736621332493</v>
      </c>
      <c r="H30">
        <f>AP30*1000</f>
        <v>26.590939933385425</v>
      </c>
      <c r="I30">
        <f>(AU30-BA30)</f>
        <v>50.081567766851343</v>
      </c>
      <c r="J30">
        <f>(P30+AT30*D30)</f>
        <v>82.437705993652344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31.720888137817383</v>
      </c>
      <c r="P30" s="1">
        <v>82.437705993652344</v>
      </c>
      <c r="Q30" s="1">
        <v>31.912832260131836</v>
      </c>
      <c r="R30" s="1">
        <v>399.95513916015625</v>
      </c>
      <c r="S30" s="1">
        <v>393.32284545898438</v>
      </c>
      <c r="T30" s="1">
        <v>11.384740829467773</v>
      </c>
      <c r="U30" s="1">
        <v>34.637378692626953</v>
      </c>
      <c r="V30" s="1">
        <v>21.409196853637695</v>
      </c>
      <c r="W30" s="1">
        <v>65.13616943359375</v>
      </c>
      <c r="X30" s="1">
        <v>300.27615356445313</v>
      </c>
      <c r="Y30" s="1">
        <v>150.5308837890625</v>
      </c>
      <c r="Z30" s="1">
        <v>0.14520388841629028</v>
      </c>
      <c r="AA30" s="1">
        <v>88.387367248535156</v>
      </c>
      <c r="AB30" s="1">
        <v>39.2454833984375</v>
      </c>
      <c r="AC30" s="1">
        <v>3.6883773803710938</v>
      </c>
      <c r="AD30" s="1">
        <v>5.4956939071416855E-2</v>
      </c>
      <c r="AE30" s="1">
        <v>1.3594039715826511E-2</v>
      </c>
      <c r="AF30" s="1">
        <v>4.2624890804290771E-2</v>
      </c>
      <c r="AG30" s="1">
        <v>3.5786116495728493E-3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1.1039564469281362</v>
      </c>
      <c r="AP30">
        <f>(U30-T30)/(1000-U30)*AO30</f>
        <v>2.6590939933385425E-2</v>
      </c>
      <c r="AQ30">
        <f>(P30+273.15)</f>
        <v>355.58770599365232</v>
      </c>
      <c r="AR30">
        <f>(O30+273.15)</f>
        <v>304.87088813781736</v>
      </c>
      <c r="AS30">
        <f>(Y30*AK30+Z30*AL30)*AM30</f>
        <v>24.084940867909609</v>
      </c>
      <c r="AT30">
        <f>((AS30+0.00000010773*(AR30^4-AQ30^4))-AP30*44100)/(L30*0.92*2*29.3+0.00000043092*AQ30^3)</f>
        <v>-14.398292068875516</v>
      </c>
      <c r="AU30">
        <f>0.61365*EXP(17.502*J30/(240.97+J30))</f>
        <v>53.143074477883147</v>
      </c>
      <c r="AV30">
        <f>AU30*1000/AA30</f>
        <v>601.25192244329332</v>
      </c>
      <c r="AW30">
        <f>(AV30-U30)</f>
        <v>566.61454375066637</v>
      </c>
      <c r="AX30">
        <f>IF(D30,P30,(O30+P30)/2)</f>
        <v>57.079297065734863</v>
      </c>
      <c r="AY30">
        <f>0.61365*EXP(17.502*AX30/(240.97+AX30))</f>
        <v>17.522227247005109</v>
      </c>
      <c r="AZ30">
        <f>IF(AW30&lt;&gt;0,(1000-(AV30+U30)/2)/AW30*AP30,0)</f>
        <v>3.2008519774198343E-2</v>
      </c>
      <c r="BA30">
        <f>U30*AA30/1000</f>
        <v>3.0615067110318051</v>
      </c>
      <c r="BB30">
        <f>(AY30-BA30)</f>
        <v>14.460720535973303</v>
      </c>
      <c r="BC30">
        <f>1/(1.6/F30+1.37/N30)</f>
        <v>2.0026853026825962E-2</v>
      </c>
      <c r="BD30">
        <f>G30*AA30*0.001</f>
        <v>15.343814160875599</v>
      </c>
      <c r="BE30">
        <f>G30/S30</f>
        <v>0.44136100462394229</v>
      </c>
      <c r="BF30">
        <f>(1-AP30*AA30/AU30/F30)*100</f>
        <v>-37.136087333588975</v>
      </c>
      <c r="BG30">
        <f>(S30-E30/(N30/1.35))</f>
        <v>394.31225847251335</v>
      </c>
      <c r="BH30">
        <f>E30*BF30/100/BG30</f>
        <v>2.9544646450621495E-3</v>
      </c>
    </row>
    <row r="31" spans="1:60" x14ac:dyDescent="0.35">
      <c r="A31" s="1" t="s">
        <v>9</v>
      </c>
      <c r="B31" s="1" t="s">
        <v>4279</v>
      </c>
      <c r="K31" s="1">
        <f t="shared" si="0"/>
        <v>2.72</v>
      </c>
    </row>
    <row r="32" spans="1:60" x14ac:dyDescent="0.35">
      <c r="A32" s="1" t="s">
        <v>9</v>
      </c>
      <c r="B32" s="1" t="s">
        <v>4278</v>
      </c>
      <c r="K32" s="1">
        <f t="shared" si="0"/>
        <v>2.72</v>
      </c>
    </row>
    <row r="33" spans="1:60" x14ac:dyDescent="0.35">
      <c r="A33" s="1">
        <v>6</v>
      </c>
      <c r="B33" s="1" t="s">
        <v>4277</v>
      </c>
      <c r="C33" s="1">
        <v>1521.0000011846423</v>
      </c>
      <c r="D33" s="1">
        <v>0</v>
      </c>
      <c r="E33">
        <f>(R33-S33*(1000-T33)/(1000-U33))*AO33</f>
        <v>-2.8376523731043761</v>
      </c>
      <c r="F33">
        <f>IF(AZ33&lt;&gt;0,1/(1/AZ33-1/N33),0)</f>
        <v>3.2548393781336649</v>
      </c>
      <c r="G33">
        <f>((BC33-AP33/2)*S33-E33)/(BC33+AP33/2)</f>
        <v>387.86694000914787</v>
      </c>
      <c r="H33">
        <f>AP33*1000</f>
        <v>25.044047653600895</v>
      </c>
      <c r="I33">
        <f>(AU33-BA33)</f>
        <v>1.1486344472406906</v>
      </c>
      <c r="J33">
        <f>(P33+AT33*D33)</f>
        <v>29.57518196105957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31.706077575683594</v>
      </c>
      <c r="P33" s="1">
        <v>29.57518196105957</v>
      </c>
      <c r="Q33" s="1">
        <v>31.887260437011719</v>
      </c>
      <c r="R33" s="1">
        <v>399.86044311523438</v>
      </c>
      <c r="S33" s="1">
        <v>393.50518798828125</v>
      </c>
      <c r="T33" s="1">
        <v>12.135615348815918</v>
      </c>
      <c r="U33" s="1">
        <v>34.044681549072266</v>
      </c>
      <c r="V33" s="1">
        <v>22.839149475097656</v>
      </c>
      <c r="W33" s="1">
        <v>64.071868896484375</v>
      </c>
      <c r="X33" s="1">
        <v>300.33544921875</v>
      </c>
      <c r="Y33" s="1">
        <v>300.25238037109375</v>
      </c>
      <c r="Z33" s="1">
        <v>0.17721812427043915</v>
      </c>
      <c r="AA33" s="1">
        <v>88.382499694824219</v>
      </c>
      <c r="AB33" s="1">
        <v>39.237636566162109</v>
      </c>
      <c r="AC33" s="1">
        <v>3.6758365631103516</v>
      </c>
      <c r="AD33" s="1">
        <v>0.12136547267436981</v>
      </c>
      <c r="AE33" s="1">
        <v>1.5375431627035141E-2</v>
      </c>
      <c r="AF33" s="1">
        <v>2.2880127653479576E-2</v>
      </c>
      <c r="AG33" s="1">
        <v>5.3899134509265423E-3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1.1041744456571687</v>
      </c>
      <c r="AP33">
        <f>(U33-T33)/(1000-U33)*AO33</f>
        <v>2.5044047653600895E-2</v>
      </c>
      <c r="AQ33">
        <f>(P33+273.15)</f>
        <v>302.72518196105955</v>
      </c>
      <c r="AR33">
        <f>(O33+273.15)</f>
        <v>304.85607757568357</v>
      </c>
      <c r="AS33">
        <f>(Y33*AK33+Z33*AL33)*AM33</f>
        <v>48.040379785588812</v>
      </c>
      <c r="AT33">
        <f>((AS33+0.00000010773*(AR33^4-AQ33^4))-AP33*44100)/(L33*0.92*2*29.3+0.00000043092*AQ33^3)</f>
        <v>-8.0940078222673026</v>
      </c>
      <c r="AU33">
        <f>0.61365*EXP(17.502*J33/(240.97+J33))</f>
        <v>4.157588503861958</v>
      </c>
      <c r="AV33">
        <f>AU33*1000/AA33</f>
        <v>47.040856710521744</v>
      </c>
      <c r="AW33">
        <f>(AV33-U33)</f>
        <v>12.996175161449479</v>
      </c>
      <c r="AX33">
        <f>IF(D33,P33,(O33+P33)/2)</f>
        <v>30.640629768371582</v>
      </c>
      <c r="AY33">
        <f>0.61365*EXP(17.502*AX33/(240.97+AX33))</f>
        <v>4.4197591017426712</v>
      </c>
      <c r="AZ33">
        <f>IF(AW33&lt;&gt;0,(1000-(AV33+U33)/2)/AW33*AP33,0)</f>
        <v>1.8489049518801171</v>
      </c>
      <c r="BA33">
        <f>U33*AA33/1000</f>
        <v>3.0089540566212674</v>
      </c>
      <c r="BB33">
        <f>(AY33-BA33)</f>
        <v>1.4108050451214038</v>
      </c>
      <c r="BC33">
        <f>1/(1.6/F33+1.37/N33)</f>
        <v>1.232068553385077</v>
      </c>
      <c r="BD33">
        <f>G33*AA33*0.001</f>
        <v>34.280649706990914</v>
      </c>
      <c r="BE33">
        <f>G33/S33</f>
        <v>0.98567173152669774</v>
      </c>
      <c r="BF33">
        <f>(1-AP33*AA33/AU33/F33)*100</f>
        <v>83.643147501321749</v>
      </c>
      <c r="BG33">
        <f>(S33-E33/(N33/1.35))</f>
        <v>394.40016911642357</v>
      </c>
      <c r="BH33">
        <f>E33*BF33/100/BG33</f>
        <v>-6.0180039104136707E-3</v>
      </c>
    </row>
    <row r="34" spans="1:60" x14ac:dyDescent="0.35">
      <c r="A34" s="1" t="s">
        <v>9</v>
      </c>
      <c r="B34" s="1" t="s">
        <v>4276</v>
      </c>
      <c r="K34" s="1">
        <f t="shared" si="0"/>
        <v>2.72</v>
      </c>
    </row>
    <row r="35" spans="1:60" x14ac:dyDescent="0.35">
      <c r="A35" s="1" t="s">
        <v>9</v>
      </c>
      <c r="B35" s="1" t="s">
        <v>4275</v>
      </c>
      <c r="K35" s="1">
        <f t="shared" si="0"/>
        <v>2.72</v>
      </c>
    </row>
    <row r="36" spans="1:60" x14ac:dyDescent="0.35">
      <c r="A36" s="1">
        <v>7</v>
      </c>
      <c r="B36" s="1" t="s">
        <v>4274</v>
      </c>
      <c r="C36" s="1">
        <v>1727.0000011846423</v>
      </c>
      <c r="D36" s="1">
        <v>0</v>
      </c>
      <c r="E36">
        <f>(R36-S36*(1000-T36)/(1000-U36))*AO36</f>
        <v>-2.4032139772995613</v>
      </c>
      <c r="F36">
        <f>IF(AZ36&lt;&gt;0,1/(1/AZ36-1/N36),0)</f>
        <v>2.6927475537087968</v>
      </c>
      <c r="G36">
        <f>((BC36-AP36/2)*S36-E36)/(BC36+AP36/2)</f>
        <v>387.31990264151585</v>
      </c>
      <c r="H36">
        <f>AP36*1000</f>
        <v>24.009310289333872</v>
      </c>
      <c r="I36">
        <f>(AU36-BA36)</f>
        <v>1.2313894592084456</v>
      </c>
      <c r="J36">
        <f>(P36+AT36*D36)</f>
        <v>29.844928741455078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31.711580276489258</v>
      </c>
      <c r="P36" s="1">
        <v>29.844928741455078</v>
      </c>
      <c r="Q36" s="1">
        <v>31.877199172973633</v>
      </c>
      <c r="R36" s="1">
        <v>400.07864379882813</v>
      </c>
      <c r="S36" s="1">
        <v>393.69464111328125</v>
      </c>
      <c r="T36" s="1">
        <v>12.836907386779785</v>
      </c>
      <c r="U36" s="1">
        <v>33.844898223876953</v>
      </c>
      <c r="V36" s="1">
        <v>24.151130676269531</v>
      </c>
      <c r="W36" s="1">
        <v>63.675197601318359</v>
      </c>
      <c r="X36" s="1">
        <v>300.33843994140625</v>
      </c>
      <c r="Y36" s="1">
        <v>501.12274169921875</v>
      </c>
      <c r="Z36" s="1">
        <v>1.1433396488428116E-2</v>
      </c>
      <c r="AA36" s="1">
        <v>88.381378173828125</v>
      </c>
      <c r="AB36" s="1">
        <v>39.307460784912109</v>
      </c>
      <c r="AC36" s="1">
        <v>3.6845798492431641</v>
      </c>
      <c r="AD36" s="1">
        <v>8.9796587824821472E-2</v>
      </c>
      <c r="AE36" s="1">
        <v>9.8227420821785927E-3</v>
      </c>
      <c r="AF36" s="1">
        <v>4.3747119605541229E-2</v>
      </c>
      <c r="AG36" s="1">
        <v>5.9353900142014027E-3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1.1041854409610523</v>
      </c>
      <c r="AP36">
        <f>(U36-T36)/(1000-U36)*AO36</f>
        <v>2.4009310289333872E-2</v>
      </c>
      <c r="AQ36">
        <f>(P36+273.15)</f>
        <v>302.99492874145506</v>
      </c>
      <c r="AR36">
        <f>(O36+273.15)</f>
        <v>304.86158027648924</v>
      </c>
      <c r="AS36">
        <f>(Y36*AK36+Z36*AL36)*AM36</f>
        <v>80.17963687972042</v>
      </c>
      <c r="AT36">
        <f>((AS36+0.00000010773*(AR36^4-AQ36^4))-AP36*44100)/(L36*0.92*2*29.3+0.00000043092*AQ36^3)</f>
        <v>-7.5061972115724114</v>
      </c>
      <c r="AU36">
        <f>0.61365*EXP(17.502*J36/(240.97+J36))</f>
        <v>4.2226482083876382</v>
      </c>
      <c r="AV36">
        <f>AU36*1000/AA36</f>
        <v>47.777578214299297</v>
      </c>
      <c r="AW36">
        <f>(AV36-U36)</f>
        <v>13.932679990422344</v>
      </c>
      <c r="AX36">
        <f>IF(D36,P36,(O36+P36)/2)</f>
        <v>30.778254508972168</v>
      </c>
      <c r="AY36">
        <f>0.61365*EXP(17.502*AX36/(240.97+AX36))</f>
        <v>4.454652315410633</v>
      </c>
      <c r="AZ36">
        <f>IF(AW36&lt;&gt;0,(1000-(AV36+U36)/2)/AW36*AP36,0)</f>
        <v>1.652909607015367</v>
      </c>
      <c r="BA36">
        <f>U36*AA36/1000</f>
        <v>2.9912587491791927</v>
      </c>
      <c r="BB36">
        <f>(AY36-BA36)</f>
        <v>1.4633935662314403</v>
      </c>
      <c r="BC36">
        <f>1/(1.6/F36+1.37/N36)</f>
        <v>1.093785464976905</v>
      </c>
      <c r="BD36">
        <f>G36*AA36*0.001</f>
        <v>34.231866789610102</v>
      </c>
      <c r="BE36">
        <f>G36/S36</f>
        <v>0.98380791149775615</v>
      </c>
      <c r="BF36">
        <f>(1-AP36*AA36/AU36/F36)*100</f>
        <v>81.337925784553747</v>
      </c>
      <c r="BG36">
        <f>(S36-E36/(N36/1.35))</f>
        <v>394.45260258063956</v>
      </c>
      <c r="BH36">
        <f>E36*BF36/100/BG36</f>
        <v>-4.9555368338590877E-3</v>
      </c>
    </row>
    <row r="37" spans="1:60" x14ac:dyDescent="0.35">
      <c r="A37" s="1" t="s">
        <v>9</v>
      </c>
      <c r="B37" s="1" t="s">
        <v>4273</v>
      </c>
      <c r="K37" s="1">
        <f t="shared" si="0"/>
        <v>2.72</v>
      </c>
    </row>
    <row r="38" spans="1:60" x14ac:dyDescent="0.35">
      <c r="A38" s="1" t="s">
        <v>9</v>
      </c>
      <c r="B38" s="1" t="s">
        <v>4272</v>
      </c>
      <c r="K38" s="1">
        <f t="shared" si="0"/>
        <v>2.72</v>
      </c>
    </row>
    <row r="39" spans="1:60" x14ac:dyDescent="0.35">
      <c r="A39" s="1">
        <v>8</v>
      </c>
      <c r="B39" s="1" t="s">
        <v>4271</v>
      </c>
      <c r="C39" s="1">
        <v>1933.0000011846423</v>
      </c>
      <c r="D39" s="1">
        <v>0</v>
      </c>
      <c r="E39">
        <f>(R39-S39*(1000-T39)/(1000-U39))*AO39</f>
        <v>-1.9659592535819501</v>
      </c>
      <c r="F39">
        <f>IF(AZ39&lt;&gt;0,1/(1/AZ39-1/N39),0)</f>
        <v>0.20318647297770606</v>
      </c>
      <c r="G39">
        <f>((BC39-AP39/2)*S39-E39)/(BC39+AP39/2)</f>
        <v>339.47268813755142</v>
      </c>
      <c r="H39">
        <f>AP39*1000</f>
        <v>23.358462726394183</v>
      </c>
      <c r="I39">
        <f>(AU39-BA39)</f>
        <v>9.6973960698967296</v>
      </c>
      <c r="J39">
        <f>(P39+AT39*D39)</f>
        <v>50.446266174316406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31.746326446533203</v>
      </c>
      <c r="P39" s="1">
        <v>50.446266174316406</v>
      </c>
      <c r="Q39" s="1">
        <v>31.892803192138672</v>
      </c>
      <c r="R39" s="1">
        <v>400.05816650390625</v>
      </c>
      <c r="S39" s="1">
        <v>393.51419067382813</v>
      </c>
      <c r="T39" s="1">
        <v>13.507789611816406</v>
      </c>
      <c r="U39" s="1">
        <v>33.943737030029297</v>
      </c>
      <c r="V39" s="1">
        <v>25.362848281860352</v>
      </c>
      <c r="W39" s="1">
        <v>63.734329223632813</v>
      </c>
      <c r="X39" s="1">
        <v>300.34527587890625</v>
      </c>
      <c r="Y39" s="1">
        <v>750.0467529296875</v>
      </c>
      <c r="Z39" s="1">
        <v>2.2866476327180862E-2</v>
      </c>
      <c r="AA39" s="1">
        <v>88.379852294921875</v>
      </c>
      <c r="AB39" s="1">
        <v>39.138790130615234</v>
      </c>
      <c r="AC39" s="1">
        <v>3.6915488243103027</v>
      </c>
      <c r="AD39" s="1">
        <v>0.10353424400091171</v>
      </c>
      <c r="AE39" s="1">
        <v>1.0172822512686253E-2</v>
      </c>
      <c r="AF39" s="1">
        <v>2.0105598494410515E-2</v>
      </c>
      <c r="AG39" s="1">
        <v>5.0259470008313656E-3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1.104210573084214</v>
      </c>
      <c r="AP39">
        <f>(U39-T39)/(1000-U39)*AO39</f>
        <v>2.3358462726394184E-2</v>
      </c>
      <c r="AQ39">
        <f>(P39+273.15)</f>
        <v>323.59626617431638</v>
      </c>
      <c r="AR39">
        <f>(O39+273.15)</f>
        <v>304.89632644653318</v>
      </c>
      <c r="AS39">
        <f>(Y39*AK39+Z39*AL39)*AM39</f>
        <v>120.00747778637378</v>
      </c>
      <c r="AT39">
        <f>((AS39+0.00000010773*(AR39^4-AQ39^4))-AP39*44100)/(L39*0.92*2*29.3+0.00000043092*AQ39^3)</f>
        <v>-8.9272052273193232</v>
      </c>
      <c r="AU39">
        <f>0.61365*EXP(17.502*J39/(240.97+J39))</f>
        <v>12.697338534948388</v>
      </c>
      <c r="AV39">
        <f>AU39*1000/AA39</f>
        <v>143.66779537691025</v>
      </c>
      <c r="AW39">
        <f>(AV39-U39)</f>
        <v>109.72405834688095</v>
      </c>
      <c r="AX39">
        <f>IF(D39,P39,(O39+P39)/2)</f>
        <v>41.096296310424805</v>
      </c>
      <c r="AY39">
        <f>0.61365*EXP(17.502*AX39/(240.97+AX39))</f>
        <v>7.8590324951308066</v>
      </c>
      <c r="AZ39">
        <f>IF(AW39&lt;&gt;0,(1000-(AV39+U39)/2)/AW39*AP39,0)</f>
        <v>0.19397839331966876</v>
      </c>
      <c r="BA39">
        <f>U39*AA39/1000</f>
        <v>2.9999424650516593</v>
      </c>
      <c r="BB39">
        <f>(AY39-BA39)</f>
        <v>4.8590900300791473</v>
      </c>
      <c r="BC39">
        <f>1/(1.6/F39+1.37/N39)</f>
        <v>0.12203147175297277</v>
      </c>
      <c r="BD39">
        <f>G39*AA39*0.001</f>
        <v>30.002546035756872</v>
      </c>
      <c r="BE39">
        <f>G39/S39</f>
        <v>0.86266949498380341</v>
      </c>
      <c r="BF39">
        <f>(1-AP39*AA39/AU39/F39)*100</f>
        <v>19.981567733534277</v>
      </c>
      <c r="BG39">
        <f>(S39-E39/(N39/1.35))</f>
        <v>394.13424422490061</v>
      </c>
      <c r="BH39">
        <f>E39*BF39/100/BG39</f>
        <v>-9.9668954328161895E-4</v>
      </c>
    </row>
    <row r="40" spans="1:60" x14ac:dyDescent="0.35">
      <c r="A40" s="1" t="s">
        <v>9</v>
      </c>
      <c r="B40" s="1" t="s">
        <v>4270</v>
      </c>
      <c r="K40" s="1">
        <f t="shared" si="0"/>
        <v>2.72</v>
      </c>
    </row>
    <row r="41" spans="1:60" x14ac:dyDescent="0.35">
      <c r="A41" s="1" t="s">
        <v>9</v>
      </c>
      <c r="B41" s="1" t="s">
        <v>4269</v>
      </c>
      <c r="K41" s="1">
        <f t="shared" si="0"/>
        <v>2.72</v>
      </c>
    </row>
    <row r="42" spans="1:60" x14ac:dyDescent="0.35">
      <c r="A42" s="1">
        <v>9</v>
      </c>
      <c r="B42" s="1" t="s">
        <v>4268</v>
      </c>
      <c r="C42" s="1">
        <v>2137.5000011958182</v>
      </c>
      <c r="D42" s="1">
        <v>0</v>
      </c>
      <c r="E42">
        <f>(R42-S42*(1000-T42)/(1000-U42))*AO42</f>
        <v>-1.6011453707668024</v>
      </c>
      <c r="F42">
        <f>IF(AZ42&lt;&gt;0,1/(1/AZ42-1/N42),0)</f>
        <v>2.6377370150075151E-2</v>
      </c>
      <c r="G42">
        <f>((BC42-AP42/2)*S42-E42)/(BC42+AP42/2)</f>
        <v>137.74492556879648</v>
      </c>
      <c r="H42">
        <f>AP42*1000</f>
        <v>21.823604567193343</v>
      </c>
      <c r="I42">
        <f>(AU42-BA42)</f>
        <v>50.223200835360139</v>
      </c>
      <c r="J42">
        <f>(P42+AT42*D42)</f>
        <v>82.446746826171875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31.797264099121094</v>
      </c>
      <c r="P42" s="1">
        <v>82.446746826171875</v>
      </c>
      <c r="Q42" s="1">
        <v>31.922101974487305</v>
      </c>
      <c r="R42" s="1">
        <v>400.1029052734375</v>
      </c>
      <c r="S42" s="1">
        <v>393.77041625976563</v>
      </c>
      <c r="T42" s="1">
        <v>14.149353981018066</v>
      </c>
      <c r="U42" s="1">
        <v>33.256221771240234</v>
      </c>
      <c r="V42" s="1">
        <v>26.491497039794922</v>
      </c>
      <c r="W42" s="1">
        <v>62.264827728271484</v>
      </c>
      <c r="X42" s="1">
        <v>300.34283447265625</v>
      </c>
      <c r="Y42" s="1">
        <v>1000.14111328125</v>
      </c>
      <c r="Z42" s="1">
        <v>0.17835773527622223</v>
      </c>
      <c r="AA42" s="1">
        <v>88.3819580078125</v>
      </c>
      <c r="AB42" s="1">
        <v>39.236270904541016</v>
      </c>
      <c r="AC42" s="1">
        <v>3.6891610622406006</v>
      </c>
      <c r="AD42" s="1">
        <v>9.8236314952373505E-2</v>
      </c>
      <c r="AE42" s="1">
        <v>2.3412136361002922E-2</v>
      </c>
      <c r="AF42" s="1">
        <v>4.2313151061534882E-2</v>
      </c>
      <c r="AG42" s="1">
        <v>1.5344198793172836E-2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1.1042015973259418</v>
      </c>
      <c r="AP42">
        <f>(U42-T42)/(1000-U42)*AO42</f>
        <v>2.1823604567193341E-2</v>
      </c>
      <c r="AQ42">
        <f>(P42+273.15)</f>
        <v>355.59674682617185</v>
      </c>
      <c r="AR42">
        <f>(O42+273.15)</f>
        <v>304.94726409912107</v>
      </c>
      <c r="AS42">
        <f>(Y42*AK42+Z42*AL42)*AM42</f>
        <v>160.02257454821665</v>
      </c>
      <c r="AT42">
        <f>((AS42+0.00000010773*(AR42^4-AQ42^4))-AP42*44100)/(L42*0.92*2*29.3+0.00000043092*AQ42^3)</f>
        <v>-11.823617932724963</v>
      </c>
      <c r="AU42">
        <f>0.61365*EXP(17.502*J42/(240.97+J42))</f>
        <v>53.162450831444396</v>
      </c>
      <c r="AV42">
        <f>AU42*1000/AA42</f>
        <v>601.50795512750597</v>
      </c>
      <c r="AW42">
        <f>(AV42-U42)</f>
        <v>568.25173335626573</v>
      </c>
      <c r="AX42">
        <f>IF(D42,P42,(O42+P42)/2)</f>
        <v>57.122005462646484</v>
      </c>
      <c r="AY42">
        <f>0.61365*EXP(17.502*AX42/(240.97+AX42))</f>
        <v>17.557786703106057</v>
      </c>
      <c r="AZ42">
        <f>IF(AW42&lt;&gt;0,(1000-(AV42+U42)/2)/AW42*AP42,0)</f>
        <v>2.6215816860209108E-2</v>
      </c>
      <c r="BA42">
        <f>U42*AA42/1000</f>
        <v>2.9392499960842544</v>
      </c>
      <c r="BB42">
        <f>(AY42-BA42)</f>
        <v>14.618536707021804</v>
      </c>
      <c r="BC42">
        <f>1/(1.6/F42+1.37/N42)</f>
        <v>1.6399323905730401E-2</v>
      </c>
      <c r="BD42">
        <f>G42*AA42*0.001</f>
        <v>12.17416622741063</v>
      </c>
      <c r="BE42">
        <f>G42/S42</f>
        <v>0.34981024444946568</v>
      </c>
      <c r="BF42">
        <f>(1-AP42*AA42/AU42/F42)*100</f>
        <v>-37.547789293060042</v>
      </c>
      <c r="BG42">
        <f>(S42-E42/(N42/1.35))</f>
        <v>394.27540936738899</v>
      </c>
      <c r="BH42">
        <f>E42*BF42/100/BG42</f>
        <v>1.5248089934285147E-3</v>
      </c>
    </row>
    <row r="43" spans="1:60" x14ac:dyDescent="0.35">
      <c r="A43" s="1" t="s">
        <v>9</v>
      </c>
      <c r="B43" s="1" t="s">
        <v>4267</v>
      </c>
      <c r="K43" s="1">
        <f t="shared" si="0"/>
        <v>2.72</v>
      </c>
    </row>
    <row r="44" spans="1:60" x14ac:dyDescent="0.35">
      <c r="A44" s="1" t="s">
        <v>9</v>
      </c>
      <c r="B44" s="1" t="s">
        <v>4266</v>
      </c>
      <c r="K44" s="1">
        <f t="shared" si="0"/>
        <v>2.72</v>
      </c>
    </row>
    <row r="45" spans="1:60" x14ac:dyDescent="0.35">
      <c r="A45" s="1">
        <v>10</v>
      </c>
      <c r="B45" s="1" t="s">
        <v>4265</v>
      </c>
      <c r="C45" s="1">
        <v>2342.0000012069941</v>
      </c>
      <c r="D45" s="1">
        <v>0</v>
      </c>
      <c r="E45">
        <f>(R45-S45*(1000-T45)/(1000-U45))*AO45</f>
        <v>-1.5305994649532351</v>
      </c>
      <c r="F45">
        <f>IF(AZ45&lt;&gt;0,1/(1/AZ45-1/N45),0)</f>
        <v>2.3113377412089919E-2</v>
      </c>
      <c r="G45">
        <f>((BC45-AP45/2)*S45-E45)/(BC45+AP45/2)</f>
        <v>142.07890077317077</v>
      </c>
      <c r="H45">
        <f>AP45*1000</f>
        <v>19.232168985858955</v>
      </c>
      <c r="I45">
        <f>(AU45-BA45)</f>
        <v>50.483996326695433</v>
      </c>
      <c r="J45">
        <f>(P45+AT45*D45)</f>
        <v>82.501953125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31.877296447753906</v>
      </c>
      <c r="P45" s="1">
        <v>82.501953125</v>
      </c>
      <c r="Q45" s="1">
        <v>31.976831436157227</v>
      </c>
      <c r="R45" s="1">
        <v>399.89053344726563</v>
      </c>
      <c r="S45" s="1">
        <v>394.4014892578125</v>
      </c>
      <c r="T45" s="1">
        <v>14.760527610778809</v>
      </c>
      <c r="U45" s="1">
        <v>31.644498825073242</v>
      </c>
      <c r="V45" s="1">
        <v>27.511713027954102</v>
      </c>
      <c r="W45" s="1">
        <v>58.981254577636719</v>
      </c>
      <c r="X45" s="1">
        <v>300.02496337890625</v>
      </c>
      <c r="Y45" s="1">
        <v>1251.447998046875</v>
      </c>
      <c r="Z45" s="1">
        <v>6.0596883296966553E-2</v>
      </c>
      <c r="AA45" s="1">
        <v>88.385116577148438</v>
      </c>
      <c r="AB45" s="1">
        <v>39.244308471679688</v>
      </c>
      <c r="AC45" s="1">
        <v>3.650606632232666</v>
      </c>
      <c r="AD45" s="1">
        <v>0.1273578554391861</v>
      </c>
      <c r="AE45" s="1">
        <v>3.6309421062469482E-2</v>
      </c>
      <c r="AF45" s="1">
        <v>3.7432335317134857E-2</v>
      </c>
      <c r="AG45" s="1">
        <v>2.6866767555475235E-2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1.1030329535989198</v>
      </c>
      <c r="AP45">
        <f>(U45-T45)/(1000-U45)*AO45</f>
        <v>1.9232168985858954E-2</v>
      </c>
      <c r="AQ45">
        <f>(P45+273.15)</f>
        <v>355.65195312499998</v>
      </c>
      <c r="AR45">
        <f>(O45+273.15)</f>
        <v>305.02729644775388</v>
      </c>
      <c r="AS45">
        <f>(Y45*AK45+Z45*AL45)*AM45</f>
        <v>200.2316752119732</v>
      </c>
      <c r="AT45">
        <f>((AS45+0.00000010773*(AR45^4-AQ45^4))-AP45*44100)/(L45*0.92*2*29.3+0.00000043092*AQ45^3)</f>
        <v>-10.67714057737037</v>
      </c>
      <c r="AU45">
        <f>0.61365*EXP(17.502*J45/(240.97+J45))</f>
        <v>53.280899044374969</v>
      </c>
      <c r="AV45">
        <f>AU45*1000/AA45</f>
        <v>602.82659691768174</v>
      </c>
      <c r="AW45">
        <f>(AV45-U45)</f>
        <v>571.1820980926085</v>
      </c>
      <c r="AX45">
        <f>IF(D45,P45,(O45+P45)/2)</f>
        <v>57.189624786376953</v>
      </c>
      <c r="AY45">
        <f>0.61365*EXP(17.502*AX45/(240.97+AX45))</f>
        <v>17.614213970953536</v>
      </c>
      <c r="AZ45">
        <f>IF(AW45&lt;&gt;0,(1000-(AV45+U45)/2)/AW45*AP45,0)</f>
        <v>2.2989238221443827E-2</v>
      </c>
      <c r="BA45">
        <f>U45*AA45/1000</f>
        <v>2.7969027176795351</v>
      </c>
      <c r="BB45">
        <f>(AY45-BA45)</f>
        <v>14.817311253274001</v>
      </c>
      <c r="BC45">
        <f>1/(1.6/F45+1.37/N45)</f>
        <v>1.4379375687980877E-2</v>
      </c>
      <c r="BD45">
        <f>G45*AA45*0.001</f>
        <v>12.557660207989803</v>
      </c>
      <c r="BE45">
        <f>G45/S45</f>
        <v>0.3602392603550657</v>
      </c>
      <c r="BF45">
        <f>(1-AP45*AA45/AU45/F45)*100</f>
        <v>-38.029670167039022</v>
      </c>
      <c r="BG45">
        <f>(S45-E45/(N45/1.35))</f>
        <v>394.88423254548985</v>
      </c>
      <c r="BH45">
        <f>E45*BF45/100/BG45</f>
        <v>1.4740571542904658E-3</v>
      </c>
    </row>
    <row r="46" spans="1:60" x14ac:dyDescent="0.35">
      <c r="A46" s="1" t="s">
        <v>9</v>
      </c>
      <c r="B46" s="1" t="s">
        <v>4264</v>
      </c>
      <c r="K46" s="1">
        <f t="shared" si="0"/>
        <v>2.72</v>
      </c>
    </row>
    <row r="47" spans="1:60" x14ac:dyDescent="0.35">
      <c r="A47" s="1" t="s">
        <v>9</v>
      </c>
      <c r="B47" s="1" t="s">
        <v>4263</v>
      </c>
      <c r="K47" s="1">
        <f t="shared" si="0"/>
        <v>2.72</v>
      </c>
    </row>
    <row r="48" spans="1:60" x14ac:dyDescent="0.35">
      <c r="A48" s="1">
        <v>11</v>
      </c>
      <c r="B48" s="1" t="s">
        <v>4262</v>
      </c>
      <c r="C48" s="1">
        <v>2546.5000012181699</v>
      </c>
      <c r="D48" s="1">
        <v>0</v>
      </c>
      <c r="E48">
        <f>(R48-S48*(1000-T48)/(1000-U48))*AO48</f>
        <v>-1.192450466612581</v>
      </c>
      <c r="F48">
        <f>IF(AZ48&lt;&gt;0,1/(1/AZ48-1/N48),0)</f>
        <v>1.9184519355798971E-2</v>
      </c>
      <c r="G48">
        <f>((BC48-AP48/2)*S48-E48)/(BC48+AP48/2)</f>
        <v>136.74707727483579</v>
      </c>
      <c r="H48">
        <f>AP48*1000</f>
        <v>16.094383370382371</v>
      </c>
      <c r="I48">
        <f>(AU48-BA48)</f>
        <v>50.852938652150712</v>
      </c>
      <c r="J48">
        <f>(P48+AT48*D48)</f>
        <v>82.5855712890625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31.995607376098633</v>
      </c>
      <c r="P48" s="1">
        <v>82.5855712890625</v>
      </c>
      <c r="Q48" s="1">
        <v>32.060924530029297</v>
      </c>
      <c r="R48" s="1">
        <v>400.18618774414063</v>
      </c>
      <c r="S48" s="1">
        <v>395.4931640625</v>
      </c>
      <c r="T48" s="1">
        <v>15.335542678833008</v>
      </c>
      <c r="U48" s="1">
        <v>29.506420135498047</v>
      </c>
      <c r="V48" s="1">
        <v>28.391138076782227</v>
      </c>
      <c r="W48" s="1">
        <v>54.6260986328125</v>
      </c>
      <c r="X48" s="1">
        <v>299.80520629882813</v>
      </c>
      <c r="Y48" s="1">
        <v>1600.578369140625</v>
      </c>
      <c r="Z48" s="1">
        <v>0.18407346308231354</v>
      </c>
      <c r="AA48" s="1">
        <v>88.380538940429688</v>
      </c>
      <c r="AB48" s="1">
        <v>39.420372009277344</v>
      </c>
      <c r="AC48" s="1">
        <v>3.5796334743499756</v>
      </c>
      <c r="AD48" s="1">
        <v>3.3741269260644913E-2</v>
      </c>
      <c r="AE48" s="1">
        <v>3.8164440542459488E-2</v>
      </c>
      <c r="AF48" s="1">
        <v>3.9335329085588455E-2</v>
      </c>
      <c r="AG48" s="1">
        <v>2.886207215487957E-2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1.1022250231574562</v>
      </c>
      <c r="AP48">
        <f>(U48-T48)/(1000-U48)*AO48</f>
        <v>1.6094383370382371E-2</v>
      </c>
      <c r="AQ48">
        <f>(P48+273.15)</f>
        <v>355.73557128906248</v>
      </c>
      <c r="AR48">
        <f>(O48+273.15)</f>
        <v>305.14560737609861</v>
      </c>
      <c r="AS48">
        <f>(Y48*AK48+Z48*AL48)*AM48</f>
        <v>256.09253333838569</v>
      </c>
      <c r="AT48">
        <f>((AS48+0.00000010773*(AR48^4-AQ48^4))-AP48*44100)/(L48*0.92*2*29.3+0.00000043092*AQ48^3)</f>
        <v>-9.2362042570014822</v>
      </c>
      <c r="AU48">
        <f>0.61365*EXP(17.502*J48/(240.97+J48))</f>
        <v>53.460731965928773</v>
      </c>
      <c r="AV48">
        <f>AU48*1000/AA48</f>
        <v>604.89257710865979</v>
      </c>
      <c r="AW48">
        <f>(AV48-U48)</f>
        <v>575.38615697316175</v>
      </c>
      <c r="AX48">
        <f>IF(D48,P48,(O48+P48)/2)</f>
        <v>57.290589332580566</v>
      </c>
      <c r="AY48">
        <f>0.61365*EXP(17.502*AX48/(240.97+AX48))</f>
        <v>17.698757093283273</v>
      </c>
      <c r="AZ48">
        <f>IF(AW48&lt;&gt;0,(1000-(AV48+U48)/2)/AW48*AP48,0)</f>
        <v>1.9098918007473268E-2</v>
      </c>
      <c r="BA48">
        <f>U48*AA48/1000</f>
        <v>2.6077933137780636</v>
      </c>
      <c r="BB48">
        <f>(AY48-BA48)</f>
        <v>15.090963779505209</v>
      </c>
      <c r="BC48">
        <f>1/(1.6/F48+1.37/N48)</f>
        <v>1.1944485098774148E-2</v>
      </c>
      <c r="BD48">
        <f>G48*AA48*0.001</f>
        <v>12.085780388078572</v>
      </c>
      <c r="BE48">
        <f>G48/S48</f>
        <v>0.34576344094085421</v>
      </c>
      <c r="BF48">
        <f>(1-AP48*AA48/AU48/F48)*100</f>
        <v>-38.690005050662378</v>
      </c>
      <c r="BG48">
        <f>(S48-E48/(N48/1.35))</f>
        <v>395.86925687569237</v>
      </c>
      <c r="BH48">
        <f>E48*BF48/100/BG48</f>
        <v>1.1654331265838278E-3</v>
      </c>
    </row>
    <row r="49" spans="1:60" x14ac:dyDescent="0.35">
      <c r="A49" s="1" t="s">
        <v>9</v>
      </c>
      <c r="B49" s="1" t="s">
        <v>4261</v>
      </c>
      <c r="K49" s="1">
        <f t="shared" si="0"/>
        <v>2.72</v>
      </c>
    </row>
    <row r="50" spans="1:60" x14ac:dyDescent="0.35">
      <c r="A50" s="1" t="s">
        <v>9</v>
      </c>
      <c r="B50" s="1" t="s">
        <v>4260</v>
      </c>
      <c r="K50" s="1">
        <f t="shared" si="0"/>
        <v>2.72</v>
      </c>
    </row>
    <row r="51" spans="1:60" x14ac:dyDescent="0.35">
      <c r="A51" s="1">
        <v>12</v>
      </c>
      <c r="B51" s="1" t="s">
        <v>4259</v>
      </c>
      <c r="C51" s="1">
        <v>2750.0000012293458</v>
      </c>
      <c r="D51" s="1">
        <v>0</v>
      </c>
      <c r="E51">
        <f>(R51-S51*(1000-T51)/(1000-U51))*AO51</f>
        <v>-1.3445053551602792</v>
      </c>
      <c r="F51">
        <f>IF(AZ51&lt;&gt;0,1/(1/AZ51-1/N51),0)</f>
        <v>0.58824622158989126</v>
      </c>
      <c r="G51">
        <f>((BC51-AP51/2)*S51-E51)/(BC51+AP51/2)</f>
        <v>384.95453760439216</v>
      </c>
      <c r="H51">
        <f>AP51*1000</f>
        <v>13.014862130893395</v>
      </c>
      <c r="I51">
        <f>(AU51-BA51)</f>
        <v>2.1364002461547966</v>
      </c>
      <c r="J51">
        <f>(P51+AT51*D51)</f>
        <v>31.173107147216797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32.139396667480469</v>
      </c>
      <c r="P51" s="1">
        <v>31.173107147216797</v>
      </c>
      <c r="Q51" s="1">
        <v>32.169017791748047</v>
      </c>
      <c r="R51" s="1">
        <v>399.78335571289063</v>
      </c>
      <c r="S51" s="1">
        <v>396.322998046875</v>
      </c>
      <c r="T51" s="1">
        <v>15.891641616821289</v>
      </c>
      <c r="U51" s="1">
        <v>27.377712249755859</v>
      </c>
      <c r="V51" s="1">
        <v>29.182802200317383</v>
      </c>
      <c r="W51" s="1">
        <v>50.275382995605469</v>
      </c>
      <c r="X51" s="1">
        <v>299.76519775390625</v>
      </c>
      <c r="Y51" s="1">
        <v>2001.3382568359375</v>
      </c>
      <c r="Z51" s="1">
        <v>0.28125807642936707</v>
      </c>
      <c r="AA51" s="1">
        <v>88.382034301757813</v>
      </c>
      <c r="AB51" s="1">
        <v>39.314304351806641</v>
      </c>
      <c r="AC51" s="1">
        <v>3.4989564418792725</v>
      </c>
      <c r="AD51" s="1">
        <v>0.10356903076171875</v>
      </c>
      <c r="AE51" s="1">
        <v>3.5376373678445816E-2</v>
      </c>
      <c r="AF51" s="1">
        <v>7.5354032218456268E-2</v>
      </c>
      <c r="AG51" s="1">
        <v>2.919493243098259E-2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1.1020779329187729</v>
      </c>
      <c r="AP51">
        <f>(U51-T51)/(1000-U51)*AO51</f>
        <v>1.3014862130893395E-2</v>
      </c>
      <c r="AQ51">
        <f>(P51+273.15)</f>
        <v>304.32310714721677</v>
      </c>
      <c r="AR51">
        <f>(O51+273.15)</f>
        <v>305.28939666748045</v>
      </c>
      <c r="AS51">
        <f>(Y51*AK51+Z51*AL51)*AM51</f>
        <v>320.21411393640665</v>
      </c>
      <c r="AT51">
        <f>((AS51+0.00000010773*(AR51^4-AQ51^4))-AP51*44100)/(L51*0.92*2*29.3+0.00000043092*AQ51^3)</f>
        <v>-1.8972544905280444</v>
      </c>
      <c r="AU51">
        <f>0.61365*EXP(17.502*J51/(240.97+J51))</f>
        <v>4.5560981493163739</v>
      </c>
      <c r="AV51">
        <f>AU51*1000/AA51</f>
        <v>51.550048438133295</v>
      </c>
      <c r="AW51">
        <f>(AV51-U51)</f>
        <v>24.172336188377436</v>
      </c>
      <c r="AX51">
        <f>IF(D51,P51,(O51+P51)/2)</f>
        <v>31.656251907348633</v>
      </c>
      <c r="AY51">
        <f>0.61365*EXP(17.502*AX51/(240.97+AX51))</f>
        <v>4.6829606766583103</v>
      </c>
      <c r="AZ51">
        <f>IF(AW51&lt;&gt;0,(1000-(AV51+U51)/2)/AW51*AP51,0)</f>
        <v>0.51717157463157171</v>
      </c>
      <c r="BA51">
        <f>U51*AA51/1000</f>
        <v>2.4196979031615773</v>
      </c>
      <c r="BB51">
        <f>(AY51-BA51)</f>
        <v>2.263262773496733</v>
      </c>
      <c r="BC51">
        <f>1/(1.6/F51+1.37/N51)</f>
        <v>0.32894553928321679</v>
      </c>
      <c r="BD51">
        <f>G51*AA51*0.001</f>
        <v>34.023065147168708</v>
      </c>
      <c r="BE51">
        <f>G51/S51</f>
        <v>0.97131516339322244</v>
      </c>
      <c r="BF51">
        <f>(1-AP51*AA51/AU51/F51)*100</f>
        <v>57.080826718868316</v>
      </c>
      <c r="BG51">
        <f>(S51-E51/(N51/1.35))</f>
        <v>396.74704819866946</v>
      </c>
      <c r="BH51">
        <f>E51*BF51/100/BG51</f>
        <v>-1.9343679442339397E-3</v>
      </c>
    </row>
    <row r="52" spans="1:60" x14ac:dyDescent="0.35">
      <c r="A52" s="1" t="s">
        <v>9</v>
      </c>
      <c r="B52" s="1" t="s">
        <v>4258</v>
      </c>
    </row>
    <row r="53" spans="1:60" x14ac:dyDescent="0.35">
      <c r="A53" s="1" t="s">
        <v>9</v>
      </c>
      <c r="B53" s="1" t="s">
        <v>4257</v>
      </c>
    </row>
    <row r="54" spans="1:60" x14ac:dyDescent="0.35">
      <c r="A54" s="1" t="s">
        <v>9</v>
      </c>
      <c r="B54" s="1" t="s">
        <v>4256</v>
      </c>
    </row>
    <row r="55" spans="1:60" x14ac:dyDescent="0.35">
      <c r="A55" s="1" t="s">
        <v>9</v>
      </c>
      <c r="B55" s="1" t="s">
        <v>4255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0809A-4702-401D-8EB0-90ED000E01D1}">
  <dimension ref="A1:BH55"/>
  <sheetViews>
    <sheetView zoomScale="4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4345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4344</v>
      </c>
    </row>
    <row r="12" spans="1:60" x14ac:dyDescent="0.35">
      <c r="A12" s="1" t="s">
        <v>9</v>
      </c>
      <c r="B12" s="1" t="s">
        <v>4343</v>
      </c>
    </row>
    <row r="13" spans="1:60" x14ac:dyDescent="0.35">
      <c r="A13" s="1" t="s">
        <v>9</v>
      </c>
      <c r="B13" s="1" t="s">
        <v>4342</v>
      </c>
    </row>
    <row r="14" spans="1:60" x14ac:dyDescent="0.35">
      <c r="A14" s="1" t="s">
        <v>9</v>
      </c>
      <c r="B14" s="1" t="s">
        <v>4341</v>
      </c>
    </row>
    <row r="15" spans="1:60" x14ac:dyDescent="0.35">
      <c r="A15" s="1" t="s">
        <v>9</v>
      </c>
      <c r="B15" s="1" t="s">
        <v>4340</v>
      </c>
    </row>
    <row r="16" spans="1:60" x14ac:dyDescent="0.35">
      <c r="A16" s="1" t="s">
        <v>9</v>
      </c>
      <c r="B16" s="1" t="s">
        <v>4339</v>
      </c>
    </row>
    <row r="17" spans="1:60" x14ac:dyDescent="0.35">
      <c r="A17" s="1" t="s">
        <v>9</v>
      </c>
      <c r="B17" s="1" t="s">
        <v>4338</v>
      </c>
    </row>
    <row r="18" spans="1:60" x14ac:dyDescent="0.35">
      <c r="A18" s="1">
        <v>1</v>
      </c>
      <c r="B18" s="1" t="s">
        <v>4337</v>
      </c>
      <c r="C18" s="1">
        <v>441.50000112876296</v>
      </c>
      <c r="D18" s="1">
        <v>0</v>
      </c>
      <c r="E18">
        <f>(R18-S18*(1000-T18)/(1000-U18))*AO18</f>
        <v>-8.3439998723392694</v>
      </c>
      <c r="F18">
        <f>IF(AZ18&lt;&gt;0,1/(1/AZ18-1/N18),0)</f>
        <v>4.9315329097968297</v>
      </c>
      <c r="G18">
        <f>((BC18-AP18/2)*S18-E18)/(BC18+AP18/2)</f>
        <v>397.3649702659954</v>
      </c>
      <c r="H18">
        <f>AP18*1000</f>
        <v>25.594081944216715</v>
      </c>
      <c r="I18">
        <f>(AU18-BA18)</f>
        <v>0.94277656556523182</v>
      </c>
      <c r="J18">
        <f>(P18+AT18*D18)</f>
        <v>30.747407913208008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32.255779266357422</v>
      </c>
      <c r="P18" s="1">
        <v>30.747407913208008</v>
      </c>
      <c r="Q18" s="1">
        <v>32.360397338867188</v>
      </c>
      <c r="R18" s="1">
        <v>400.23379516601563</v>
      </c>
      <c r="S18" s="1">
        <v>398.5517578125</v>
      </c>
      <c r="T18" s="1">
        <v>17.377216339111328</v>
      </c>
      <c r="U18" s="1">
        <v>39.645977020263672</v>
      </c>
      <c r="V18" s="1">
        <v>31.702024459838867</v>
      </c>
      <c r="W18" s="1">
        <v>72.327903747558594</v>
      </c>
      <c r="X18" s="1">
        <v>300.22286987304688</v>
      </c>
      <c r="Y18" s="1">
        <v>0.18063127994537354</v>
      </c>
      <c r="Z18" s="1">
        <v>3.7730228155851364E-2</v>
      </c>
      <c r="AA18" s="1">
        <v>88.383094787597656</v>
      </c>
      <c r="AB18" s="1">
        <v>38.706150054931641</v>
      </c>
      <c r="AC18" s="1">
        <v>3.7588725090026855</v>
      </c>
      <c r="AD18" s="1">
        <v>9.9270567297935486E-2</v>
      </c>
      <c r="AE18" s="1">
        <v>4.9400050193071365E-3</v>
      </c>
      <c r="AF18" s="1">
        <v>3.5114891827106476E-2</v>
      </c>
      <c r="AG18" s="1">
        <v>2.1700393408536911E-2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1.1037605510038486</v>
      </c>
      <c r="AP18">
        <f>(U18-T18)/(1000-U18)*AO18</f>
        <v>2.5594081944216713E-2</v>
      </c>
      <c r="AQ18">
        <f>(P18+273.15)</f>
        <v>303.89740791320799</v>
      </c>
      <c r="AR18">
        <f>(O18+273.15)</f>
        <v>305.4057792663574</v>
      </c>
      <c r="AS18">
        <f>(Y18*AK18+Z18*AL18)*AM18</f>
        <v>2.8901004145271969E-2</v>
      </c>
      <c r="AT18">
        <f>((AS18+0.00000010773*(AR18^4-AQ18^4))-AP18*44100)/(L18*0.92*2*29.3+0.00000043092*AQ18^3)</f>
        <v>-8.7098559185281772</v>
      </c>
      <c r="AU18">
        <f>0.61365*EXP(17.502*J18/(240.97+J18))</f>
        <v>4.4468107104941144</v>
      </c>
      <c r="AV18">
        <f>AU18*1000/AA18</f>
        <v>50.312910191487347</v>
      </c>
      <c r="AW18">
        <f>(AV18-U18)</f>
        <v>10.666933171223675</v>
      </c>
      <c r="AX18">
        <f>IF(D18,P18,(O18+P18)/2)</f>
        <v>31.501593589782715</v>
      </c>
      <c r="AY18">
        <f>0.61365*EXP(17.502*AX18/(240.97+AX18))</f>
        <v>4.6420204531347729</v>
      </c>
      <c r="AZ18">
        <f>IF(AW18&lt;&gt;0,(1000-(AV18+U18)/2)/AW18*AP18,0)</f>
        <v>2.2914622212786071</v>
      </c>
      <c r="BA18">
        <f>U18*AA18/1000</f>
        <v>3.5040341449288825</v>
      </c>
      <c r="BB18">
        <f>(AY18-BA18)</f>
        <v>1.1379863082058903</v>
      </c>
      <c r="BC18">
        <f>1/(1.6/F18+1.37/N18)</f>
        <v>1.5515659164868527</v>
      </c>
      <c r="BD18">
        <f>G18*AA18*0.001</f>
        <v>35.120345832290397</v>
      </c>
      <c r="BE18">
        <f>G18/S18</f>
        <v>0.9970222498753526</v>
      </c>
      <c r="BF18">
        <f>(1-AP18*AA18/AU18/F18)*100</f>
        <v>89.684787432712866</v>
      </c>
      <c r="BG18">
        <f>(S18-E18/(N18/1.35))</f>
        <v>401.18341294043097</v>
      </c>
      <c r="BH18">
        <f>E18*BF18/100/BG18</f>
        <v>-1.8653060688739023E-2</v>
      </c>
    </row>
    <row r="19" spans="1:60" x14ac:dyDescent="0.35">
      <c r="A19" s="1" t="s">
        <v>9</v>
      </c>
      <c r="B19" s="1" t="s">
        <v>4336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4335</v>
      </c>
      <c r="K20" s="1">
        <f t="shared" si="0"/>
        <v>2.72</v>
      </c>
    </row>
    <row r="21" spans="1:60" x14ac:dyDescent="0.35">
      <c r="A21" s="1">
        <v>2</v>
      </c>
      <c r="B21" s="1" t="s">
        <v>4334</v>
      </c>
      <c r="C21" s="1">
        <v>648.50000112876296</v>
      </c>
      <c r="D21" s="1">
        <v>0</v>
      </c>
      <c r="E21">
        <f>(R21-S21*(1000-T21)/(1000-U21))*AO21</f>
        <v>-7.6847873040549537</v>
      </c>
      <c r="F21">
        <f>IF(AZ21&lt;&gt;0,1/(1/AZ21-1/N21),0)</f>
        <v>4.409757122261726</v>
      </c>
      <c r="G21">
        <f>((BC21-AP21/2)*S21-E21)/(BC21+AP21/2)</f>
        <v>396.59993988288682</v>
      </c>
      <c r="H21">
        <f>AP21*1000</f>
        <v>24.546625432320269</v>
      </c>
      <c r="I21">
        <f>(AU21-BA21)</f>
        <v>0.95425739856086134</v>
      </c>
      <c r="J21">
        <f>(P21+AT21*D21)</f>
        <v>30.649105072021484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32.191268920898438</v>
      </c>
      <c r="P21" s="1">
        <v>30.649105072021484</v>
      </c>
      <c r="Q21" s="1">
        <v>32.346038818359375</v>
      </c>
      <c r="R21" s="1">
        <v>399.900390625</v>
      </c>
      <c r="S21" s="1">
        <v>398.01199340820313</v>
      </c>
      <c r="T21" s="1">
        <v>17.874872207641602</v>
      </c>
      <c r="U21" s="1">
        <v>39.233993530273438</v>
      </c>
      <c r="V21" s="1">
        <v>32.729217529296875</v>
      </c>
      <c r="W21" s="1">
        <v>71.838157653808594</v>
      </c>
      <c r="X21" s="1">
        <v>300.327392578125</v>
      </c>
      <c r="Y21" s="1">
        <v>24.912357330322266</v>
      </c>
      <c r="Z21" s="1">
        <v>0.2218082994222641</v>
      </c>
      <c r="AA21" s="1">
        <v>88.383651733398438</v>
      </c>
      <c r="AB21" s="1">
        <v>38.527858734130859</v>
      </c>
      <c r="AC21" s="1">
        <v>3.7840995788574219</v>
      </c>
      <c r="AD21" s="1">
        <v>9.1246709227561951E-2</v>
      </c>
      <c r="AE21" s="1">
        <v>5.0069703720510006E-3</v>
      </c>
      <c r="AF21" s="1">
        <v>4.1497088968753815E-2</v>
      </c>
      <c r="AG21" s="1">
        <v>4.5161335729062557E-3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1.1041448256548712</v>
      </c>
      <c r="AP21">
        <f>(U21-T21)/(1000-U21)*AO21</f>
        <v>2.4546625432320269E-2</v>
      </c>
      <c r="AQ21">
        <f>(P21+273.15)</f>
        <v>303.79910507202146</v>
      </c>
      <c r="AR21">
        <f>(O21+273.15)</f>
        <v>305.34126892089841</v>
      </c>
      <c r="AS21">
        <f>(Y21*AK21+Z21*AL21)*AM21</f>
        <v>3.9859770837580299</v>
      </c>
      <c r="AT21">
        <f>((AS21+0.00000010773*(AR21^4-AQ21^4))-AP21*44100)/(L21*0.92*2*29.3+0.00000043092*AQ21^3)</f>
        <v>-8.3141003171903272</v>
      </c>
      <c r="AU21">
        <f>0.61365*EXP(17.502*J21/(240.97+J21))</f>
        <v>4.4219010188509564</v>
      </c>
      <c r="AV21">
        <f>AU21*1000/AA21</f>
        <v>50.030757183344662</v>
      </c>
      <c r="AW21">
        <f>(AV21-U21)</f>
        <v>10.796763653071224</v>
      </c>
      <c r="AX21">
        <f>IF(D21,P21,(O21+P21)/2)</f>
        <v>31.420186996459961</v>
      </c>
      <c r="AY21">
        <f>0.61365*EXP(17.502*AX21/(240.97+AX21))</f>
        <v>4.6205964570206772</v>
      </c>
      <c r="AZ21">
        <f>IF(AW21&lt;&gt;0,(1000-(AV21+U21)/2)/AW21*AP21,0)</f>
        <v>2.1720445112838158</v>
      </c>
      <c r="BA21">
        <f>U21*AA21/1000</f>
        <v>3.4676436202900951</v>
      </c>
      <c r="BB21">
        <f>(AY21-BA21)</f>
        <v>1.1529528367305821</v>
      </c>
      <c r="BC21">
        <f>1/(1.6/F21+1.37/N21)</f>
        <v>1.4643449445416048</v>
      </c>
      <c r="BD21">
        <f>G21*AA21*0.001</f>
        <v>35.052950964095828</v>
      </c>
      <c r="BE21">
        <f>G21/S21</f>
        <v>0.99645223372988134</v>
      </c>
      <c r="BF21">
        <f>(1-AP21*AA21/AU21/F21)*100</f>
        <v>88.873974537021539</v>
      </c>
      <c r="BG21">
        <f>(S21-E21/(N21/1.35))</f>
        <v>400.4357362443958</v>
      </c>
      <c r="BH21">
        <f>E21*BF21/100/BG21</f>
        <v>-1.7055860138470966E-2</v>
      </c>
    </row>
    <row r="22" spans="1:60" x14ac:dyDescent="0.35">
      <c r="A22" s="1" t="s">
        <v>9</v>
      </c>
      <c r="B22" s="1" t="s">
        <v>4333</v>
      </c>
      <c r="K22" s="1">
        <f t="shared" si="0"/>
        <v>2.72</v>
      </c>
    </row>
    <row r="23" spans="1:60" x14ac:dyDescent="0.35">
      <c r="A23" s="1" t="s">
        <v>9</v>
      </c>
      <c r="B23" s="1" t="s">
        <v>4332</v>
      </c>
      <c r="K23" s="1">
        <f t="shared" si="0"/>
        <v>2.72</v>
      </c>
    </row>
    <row r="24" spans="1:60" x14ac:dyDescent="0.35">
      <c r="A24" s="1">
        <v>3</v>
      </c>
      <c r="B24" s="1" t="s">
        <v>4331</v>
      </c>
      <c r="C24" s="1">
        <v>855.50000112876296</v>
      </c>
      <c r="D24" s="1">
        <v>0</v>
      </c>
      <c r="E24">
        <f>(R24-S24*(1000-T24)/(1000-U24))*AO24</f>
        <v>-7.08639537786601</v>
      </c>
      <c r="F24">
        <f>IF(AZ24&lt;&gt;0,1/(1/AZ24-1/N24),0)</f>
        <v>4.3305399885331033</v>
      </c>
      <c r="G24">
        <f>((BC24-AP24/2)*S24-E24)/(BC24+AP24/2)</f>
        <v>396.42752076023197</v>
      </c>
      <c r="H24">
        <f>AP24*1000</f>
        <v>23.619262678064811</v>
      </c>
      <c r="I24">
        <f>(AU24-BA24)</f>
        <v>0.92694268981406536</v>
      </c>
      <c r="J24">
        <f>(P24+AT24*D24)</f>
        <v>30.409675598144531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32.082977294921875</v>
      </c>
      <c r="P24" s="1">
        <v>30.409675598144531</v>
      </c>
      <c r="Q24" s="1">
        <v>32.262779235839844</v>
      </c>
      <c r="R24" s="1">
        <v>400.1068115234375</v>
      </c>
      <c r="S24" s="1">
        <v>398.01043701171875</v>
      </c>
      <c r="T24" s="1">
        <v>18.300710678100586</v>
      </c>
      <c r="U24" s="1">
        <v>38.864208221435547</v>
      </c>
      <c r="V24" s="1">
        <v>33.713127136230469</v>
      </c>
      <c r="W24" s="1">
        <v>71.594703674316406</v>
      </c>
      <c r="X24" s="1">
        <v>300.27764892578125</v>
      </c>
      <c r="Y24" s="1">
        <v>49.698871612548828</v>
      </c>
      <c r="Z24" s="1">
        <v>7.7747121453285217E-2</v>
      </c>
      <c r="AA24" s="1">
        <v>88.379402160644531</v>
      </c>
      <c r="AB24" s="1">
        <v>38.698295593261719</v>
      </c>
      <c r="AC24" s="1">
        <v>3.7672796249389648</v>
      </c>
      <c r="AD24" s="1">
        <v>6.5522678196430206E-2</v>
      </c>
      <c r="AE24" s="1">
        <v>5.5464594624936581E-3</v>
      </c>
      <c r="AF24" s="1">
        <v>3.9233475923538208E-2</v>
      </c>
      <c r="AG24" s="1">
        <v>6.332026794552803E-3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1.1039619445800779</v>
      </c>
      <c r="AP24">
        <f>(U24-T24)/(1000-U24)*AO24</f>
        <v>2.3619262678064811E-2</v>
      </c>
      <c r="AQ24">
        <f>(P24+273.15)</f>
        <v>303.55967559814451</v>
      </c>
      <c r="AR24">
        <f>(O24+273.15)</f>
        <v>305.23297729492185</v>
      </c>
      <c r="AS24">
        <f>(Y24*AK24+Z24*AL24)*AM24</f>
        <v>7.9518192802707972</v>
      </c>
      <c r="AT24">
        <f>((AS24+0.00000010773*(AR24^4-AQ24^4))-AP24*44100)/(L24*0.92*2*29.3+0.00000043092*AQ24^3)</f>
        <v>-7.9516649698565285</v>
      </c>
      <c r="AU24">
        <f>0.61365*EXP(17.502*J24/(240.97+J24))</f>
        <v>4.3617381778713451</v>
      </c>
      <c r="AV24">
        <f>AU24*1000/AA24</f>
        <v>49.352429086849305</v>
      </c>
      <c r="AW24">
        <f>(AV24-U24)</f>
        <v>10.488220865413759</v>
      </c>
      <c r="AX24">
        <f>IF(D24,P24,(O24+P24)/2)</f>
        <v>31.246326446533203</v>
      </c>
      <c r="AY24">
        <f>0.61365*EXP(17.502*AX24/(240.97+AX24))</f>
        <v>4.5751292212285977</v>
      </c>
      <c r="AZ24">
        <f>IF(AW24&lt;&gt;0,(1000-(AV24+U24)/2)/AW24*AP24,0)</f>
        <v>2.152648862300075</v>
      </c>
      <c r="BA24">
        <f>U24*AA24/1000</f>
        <v>3.4347954880572797</v>
      </c>
      <c r="BB24">
        <f>(AY24-BA24)</f>
        <v>1.1403337331713179</v>
      </c>
      <c r="BC24">
        <f>1/(1.6/F24+1.37/N24)</f>
        <v>1.4502498303357769</v>
      </c>
      <c r="BD24">
        <f>G24*AA24*0.001</f>
        <v>35.036027284815802</v>
      </c>
      <c r="BE24">
        <f>G24/S24</f>
        <v>0.9960229277820668</v>
      </c>
      <c r="BF24">
        <f>(1-AP24*AA24/AU24/F24)*100</f>
        <v>88.948639405849022</v>
      </c>
      <c r="BG24">
        <f>(S24-E24/(N24/1.35))</f>
        <v>400.2454500773984</v>
      </c>
      <c r="BH24">
        <f>E24*BF24/100/BG24</f>
        <v>-1.5748467022702901E-2</v>
      </c>
    </row>
    <row r="25" spans="1:60" x14ac:dyDescent="0.35">
      <c r="A25" s="1" t="s">
        <v>9</v>
      </c>
      <c r="B25" s="1" t="s">
        <v>4330</v>
      </c>
      <c r="K25" s="1">
        <f t="shared" si="0"/>
        <v>2.72</v>
      </c>
    </row>
    <row r="26" spans="1:60" x14ac:dyDescent="0.35">
      <c r="A26" s="1" t="s">
        <v>9</v>
      </c>
      <c r="B26" s="1" t="s">
        <v>4329</v>
      </c>
      <c r="K26" s="1">
        <f t="shared" si="0"/>
        <v>2.72</v>
      </c>
    </row>
    <row r="27" spans="1:60" x14ac:dyDescent="0.35">
      <c r="A27" s="1">
        <v>4</v>
      </c>
      <c r="B27" s="1" t="s">
        <v>4328</v>
      </c>
      <c r="C27" s="1">
        <v>1061.500001128763</v>
      </c>
      <c r="D27" s="1">
        <v>0</v>
      </c>
      <c r="E27">
        <f>(R27-S27*(1000-T27)/(1000-U27))*AO27</f>
        <v>-6.2888727053516247</v>
      </c>
      <c r="F27">
        <f>IF(AZ27&lt;&gt;0,1/(1/AZ27-1/N27),0)</f>
        <v>4.2562531176592051</v>
      </c>
      <c r="G27">
        <f>((BC27-AP27/2)*S27-E27)/(BC27+AP27/2)</f>
        <v>395.31853514097708</v>
      </c>
      <c r="H27">
        <f>AP27*1000</f>
        <v>23.190605586789964</v>
      </c>
      <c r="I27">
        <f>(AU27-BA27)</f>
        <v>0.91801733349447234</v>
      </c>
      <c r="J27">
        <f>(P27+AT27*D27)</f>
        <v>30.40130615234375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32.008758544921875</v>
      </c>
      <c r="P27" s="1">
        <v>30.40130615234375</v>
      </c>
      <c r="Q27" s="1">
        <v>32.192874908447266</v>
      </c>
      <c r="R27" s="1">
        <v>399.98831176757813</v>
      </c>
      <c r="S27" s="1">
        <v>397.33843994140625</v>
      </c>
      <c r="T27" s="1">
        <v>18.753747940063477</v>
      </c>
      <c r="U27" s="1">
        <v>38.940452575683594</v>
      </c>
      <c r="V27" s="1">
        <v>34.694057464599609</v>
      </c>
      <c r="W27" s="1">
        <v>72.039054870605469</v>
      </c>
      <c r="X27" s="1">
        <v>300.30728149414063</v>
      </c>
      <c r="Y27" s="1">
        <v>100.14190673828125</v>
      </c>
      <c r="Z27" s="1">
        <v>0.2103734016418457</v>
      </c>
      <c r="AA27" s="1">
        <v>88.381889343261719</v>
      </c>
      <c r="AB27" s="1">
        <v>38.576930999755859</v>
      </c>
      <c r="AC27" s="1">
        <v>3.7810683250427246</v>
      </c>
      <c r="AD27" s="1">
        <v>9.7556844353675842E-2</v>
      </c>
      <c r="AE27" s="1">
        <v>6.6125974990427494E-3</v>
      </c>
      <c r="AF27" s="1">
        <v>2.5559414178133011E-2</v>
      </c>
      <c r="AG27" s="1">
        <v>1.4159547165036201E-2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1.104070887846105</v>
      </c>
      <c r="AP27">
        <f>(U27-T27)/(1000-U27)*AO27</f>
        <v>2.3190605586789963E-2</v>
      </c>
      <c r="AQ27">
        <f>(P27+273.15)</f>
        <v>303.55130615234373</v>
      </c>
      <c r="AR27">
        <f>(O27+273.15)</f>
        <v>305.15875854492185</v>
      </c>
      <c r="AS27">
        <f>(Y27*AK27+Z27*AL27)*AM27</f>
        <v>16.022704719989633</v>
      </c>
      <c r="AT27">
        <f>((AS27+0.00000010773*(AR27^4-AQ27^4))-AP27*44100)/(L27*0.92*2*29.3+0.00000043092*AQ27^3)</f>
        <v>-7.7463944494076982</v>
      </c>
      <c r="AU27">
        <f>0.61365*EXP(17.502*J27/(240.97+J27))</f>
        <v>4.3596481040150703</v>
      </c>
      <c r="AV27">
        <f>AU27*1000/AA27</f>
        <v>49.327392030315906</v>
      </c>
      <c r="AW27">
        <f>(AV27-U27)</f>
        <v>10.386939454632312</v>
      </c>
      <c r="AX27">
        <f>IF(D27,P27,(O27+P27)/2)</f>
        <v>31.205032348632813</v>
      </c>
      <c r="AY27">
        <f>0.61365*EXP(17.502*AX27/(240.97+AX27))</f>
        <v>4.5643876149512241</v>
      </c>
      <c r="AZ27">
        <f>IF(AW27&lt;&gt;0,(1000-(AV27+U27)/2)/AW27*AP27,0)</f>
        <v>2.134133283291364</v>
      </c>
      <c r="BA27">
        <f>U27*AA27/1000</f>
        <v>3.441630770520598</v>
      </c>
      <c r="BB27">
        <f>(AY27-BA27)</f>
        <v>1.1227568444306262</v>
      </c>
      <c r="BC27">
        <f>1/(1.6/F27+1.37/N27)</f>
        <v>1.4368127306834075</v>
      </c>
      <c r="BD27">
        <f>G27*AA27*0.001</f>
        <v>34.938999028170151</v>
      </c>
      <c r="BE27">
        <f>G27/S27</f>
        <v>0.99491641231407901</v>
      </c>
      <c r="BF27">
        <f>(1-AP27*AA27/AU27/F27)*100</f>
        <v>88.954217492054028</v>
      </c>
      <c r="BG27">
        <f>(S27-E27/(N27/1.35))</f>
        <v>399.32191841182282</v>
      </c>
      <c r="BH27">
        <f>E27*BF27/100/BG27</f>
        <v>-1.4009292368338169E-2</v>
      </c>
    </row>
    <row r="28" spans="1:60" x14ac:dyDescent="0.35">
      <c r="A28" s="1" t="s">
        <v>9</v>
      </c>
      <c r="B28" s="1" t="s">
        <v>4327</v>
      </c>
      <c r="K28" s="1">
        <f t="shared" si="0"/>
        <v>2.72</v>
      </c>
    </row>
    <row r="29" spans="1:60" x14ac:dyDescent="0.35">
      <c r="A29" s="1" t="s">
        <v>9</v>
      </c>
      <c r="B29" s="1" t="s">
        <v>4326</v>
      </c>
      <c r="K29" s="1">
        <f t="shared" si="0"/>
        <v>2.72</v>
      </c>
    </row>
    <row r="30" spans="1:60" x14ac:dyDescent="0.35">
      <c r="A30" s="1">
        <v>5</v>
      </c>
      <c r="B30" s="1" t="s">
        <v>4325</v>
      </c>
      <c r="C30" s="1">
        <v>1268.0000011399388</v>
      </c>
      <c r="D30" s="1">
        <v>0</v>
      </c>
      <c r="E30">
        <f>(R30-S30*(1000-T30)/(1000-U30))*AO30</f>
        <v>-5.8465852581521807</v>
      </c>
      <c r="F30">
        <f>IF(AZ30&lt;&gt;0,1/(1/AZ30-1/N30),0)</f>
        <v>4.3575708265508784</v>
      </c>
      <c r="G30">
        <f>((BC30-AP30/2)*S30-E30)/(BC30+AP30/2)</f>
        <v>394.81732467814874</v>
      </c>
      <c r="H30">
        <f>AP30*1000</f>
        <v>22.793520486127871</v>
      </c>
      <c r="I30">
        <f>(AU30-BA30)</f>
        <v>0.89184750258296441</v>
      </c>
      <c r="J30">
        <f>(P30+AT30*D30)</f>
        <v>30.345718383789063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31.953325271606445</v>
      </c>
      <c r="P30" s="1">
        <v>30.345718383789063</v>
      </c>
      <c r="Q30" s="1">
        <v>32.136695861816406</v>
      </c>
      <c r="R30" s="1">
        <v>399.90216064453125</v>
      </c>
      <c r="S30" s="1">
        <v>397.0010986328125</v>
      </c>
      <c r="T30" s="1">
        <v>19.235822677612305</v>
      </c>
      <c r="U30" s="1">
        <v>39.077217102050781</v>
      </c>
      <c r="V30" s="1">
        <v>35.700035095214844</v>
      </c>
      <c r="W30" s="1">
        <v>72.523956298828125</v>
      </c>
      <c r="X30" s="1">
        <v>300.2593994140625</v>
      </c>
      <c r="Y30" s="1">
        <v>151.04086303710938</v>
      </c>
      <c r="Z30" s="1">
        <v>7.4316106736660004E-2</v>
      </c>
      <c r="AA30" s="1">
        <v>88.387588500976563</v>
      </c>
      <c r="AB30" s="1">
        <v>38.616893768310547</v>
      </c>
      <c r="AC30" s="1">
        <v>3.7778947353363037</v>
      </c>
      <c r="AD30" s="1">
        <v>9.7064130008220673E-2</v>
      </c>
      <c r="AE30" s="1">
        <v>6.8382159806787968E-3</v>
      </c>
      <c r="AF30" s="1">
        <v>4.4706940650939941E-2</v>
      </c>
      <c r="AG30" s="1">
        <v>1.6369534656405449E-2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1.1038948507869941</v>
      </c>
      <c r="AP30">
        <f>(U30-T30)/(1000-U30)*AO30</f>
        <v>2.2793520486127872E-2</v>
      </c>
      <c r="AQ30">
        <f>(P30+273.15)</f>
        <v>303.49571838378904</v>
      </c>
      <c r="AR30">
        <f>(O30+273.15)</f>
        <v>305.10332527160642</v>
      </c>
      <c r="AS30">
        <f>(Y30*AK30+Z30*AL30)*AM30</f>
        <v>24.166537545773281</v>
      </c>
      <c r="AT30">
        <f>((AS30+0.00000010773*(AR30^4-AQ30^4))-AP30*44100)/(L30*0.92*2*29.3+0.00000043092*AQ30^3)</f>
        <v>-7.5455334239666785</v>
      </c>
      <c r="AU30">
        <f>0.61365*EXP(17.502*J30/(240.97+J30))</f>
        <v>4.3457884875623529</v>
      </c>
      <c r="AV30">
        <f>AU30*1000/AA30</f>
        <v>49.167406434154927</v>
      </c>
      <c r="AW30">
        <f>(AV30-U30)</f>
        <v>10.090189332104146</v>
      </c>
      <c r="AX30">
        <f>IF(D30,P30,(O30+P30)/2)</f>
        <v>31.149521827697754</v>
      </c>
      <c r="AY30">
        <f>0.61365*EXP(17.502*AX30/(240.97+AX30))</f>
        <v>4.5499825810489618</v>
      </c>
      <c r="AZ30">
        <f>IF(AW30&lt;&gt;0,(1000-(AV30+U30)/2)/AW30*AP30,0)</f>
        <v>2.1593071201968024</v>
      </c>
      <c r="BA30">
        <f>U30*AA30/1000</f>
        <v>3.4539409849793885</v>
      </c>
      <c r="BB30">
        <f>(AY30-BA30)</f>
        <v>1.0960415960695733</v>
      </c>
      <c r="BC30">
        <f>1/(1.6/F30+1.37/N30)</f>
        <v>1.4550862563305114</v>
      </c>
      <c r="BD30">
        <f>G30*AA30*0.001</f>
        <v>34.896951226708666</v>
      </c>
      <c r="BE30">
        <f>G30/S30</f>
        <v>0.99449932516009598</v>
      </c>
      <c r="BF30">
        <f>(1-AP30*AA30/AU30/F30)*100</f>
        <v>89.361273286001094</v>
      </c>
      <c r="BG30">
        <f>(S30-E30/(N30/1.35))</f>
        <v>398.84508189155002</v>
      </c>
      <c r="BH30">
        <f>E30*BF30/100/BG30</f>
        <v>-1.30992790625836E-2</v>
      </c>
    </row>
    <row r="31" spans="1:60" x14ac:dyDescent="0.35">
      <c r="A31" s="1" t="s">
        <v>9</v>
      </c>
      <c r="B31" s="1" t="s">
        <v>4324</v>
      </c>
      <c r="K31" s="1">
        <f t="shared" si="0"/>
        <v>2.72</v>
      </c>
    </row>
    <row r="32" spans="1:60" x14ac:dyDescent="0.35">
      <c r="A32" s="1" t="s">
        <v>9</v>
      </c>
      <c r="B32" s="1" t="s">
        <v>4323</v>
      </c>
      <c r="K32" s="1">
        <f t="shared" si="0"/>
        <v>2.72</v>
      </c>
    </row>
    <row r="33" spans="1:60" x14ac:dyDescent="0.35">
      <c r="A33" s="1">
        <v>6</v>
      </c>
      <c r="B33" s="1" t="s">
        <v>4322</v>
      </c>
      <c r="C33" s="1">
        <v>1474.500001128763</v>
      </c>
      <c r="D33" s="1">
        <v>0</v>
      </c>
      <c r="E33">
        <f>(R33-S33*(1000-T33)/(1000-U33))*AO33</f>
        <v>-5.3608566203625196</v>
      </c>
      <c r="F33">
        <f>IF(AZ33&lt;&gt;0,1/(1/AZ33-1/N33),0)</f>
        <v>4.6595551243362925</v>
      </c>
      <c r="G33">
        <f>((BC33-AP33/2)*S33-E33)/(BC33+AP33/2)</f>
        <v>394.23415582161795</v>
      </c>
      <c r="H33">
        <f>AP33*1000</f>
        <v>22.757846891840703</v>
      </c>
      <c r="I33">
        <f>(AU33-BA33)</f>
        <v>0.86152810460478912</v>
      </c>
      <c r="J33">
        <f>(P33+AT33*D33)</f>
        <v>30.380544662475586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31.92633056640625</v>
      </c>
      <c r="P33" s="1">
        <v>30.380544662475586</v>
      </c>
      <c r="Q33" s="1">
        <v>32.102985382080078</v>
      </c>
      <c r="R33" s="1">
        <v>399.96954345703125</v>
      </c>
      <c r="S33" s="1">
        <v>396.64813232421875</v>
      </c>
      <c r="T33" s="1">
        <v>19.718286514282227</v>
      </c>
      <c r="U33" s="1">
        <v>39.522090911865234</v>
      </c>
      <c r="V33" s="1">
        <v>36.648036956787109</v>
      </c>
      <c r="W33" s="1">
        <v>73.45501708984375</v>
      </c>
      <c r="X33" s="1">
        <v>300.21945190429688</v>
      </c>
      <c r="Y33" s="1">
        <v>300.11129760742188</v>
      </c>
      <c r="Z33" s="1">
        <v>0.30298402905464172</v>
      </c>
      <c r="AA33" s="1">
        <v>88.379409790039063</v>
      </c>
      <c r="AB33" s="1">
        <v>38.581390380859375</v>
      </c>
      <c r="AC33" s="1">
        <v>3.7824435234069824</v>
      </c>
      <c r="AD33" s="1">
        <v>8.792974054813385E-2</v>
      </c>
      <c r="AE33" s="1">
        <v>7.6282713562250137E-3</v>
      </c>
      <c r="AF33" s="1">
        <v>0.1218770369887352</v>
      </c>
      <c r="AG33" s="1">
        <v>1.3556819409132004E-2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1.1037479849422678</v>
      </c>
      <c r="AP33">
        <f>(U33-T33)/(1000-U33)*AO33</f>
        <v>2.2757846891840704E-2</v>
      </c>
      <c r="AQ33">
        <f>(P33+273.15)</f>
        <v>303.53054466247556</v>
      </c>
      <c r="AR33">
        <f>(O33+273.15)</f>
        <v>305.07633056640623</v>
      </c>
      <c r="AS33">
        <f>(Y33*AK33+Z33*AL33)*AM33</f>
        <v>48.017806543905863</v>
      </c>
      <c r="AT33">
        <f>((AS33+0.00000010773*(AR33^4-AQ33^4))-AP33*44100)/(L33*0.92*2*29.3+0.00000043092*AQ33^3)</f>
        <v>-7.3516580856386913</v>
      </c>
      <c r="AU33">
        <f>0.61365*EXP(17.502*J33/(240.97+J33))</f>
        <v>4.3544671730637052</v>
      </c>
      <c r="AV33">
        <f>AU33*1000/AA33</f>
        <v>49.270154478384882</v>
      </c>
      <c r="AW33">
        <f>(AV33-U33)</f>
        <v>9.7480635665196473</v>
      </c>
      <c r="AX33">
        <f>IF(D33,P33,(O33+P33)/2)</f>
        <v>31.153437614440918</v>
      </c>
      <c r="AY33">
        <f>0.61365*EXP(17.502*AX33/(240.97+AX33))</f>
        <v>4.5509974318628084</v>
      </c>
      <c r="AZ33">
        <f>IF(AW33&lt;&gt;0,(1000-(AV33+U33)/2)/AW33*AP33,0)</f>
        <v>2.2309545460543383</v>
      </c>
      <c r="BA33">
        <f>U33*AA33/1000</f>
        <v>3.4929390684589161</v>
      </c>
      <c r="BB33">
        <f>(AY33-BA33)</f>
        <v>1.0580583634038923</v>
      </c>
      <c r="BC33">
        <f>1/(1.6/F33+1.37/N33)</f>
        <v>1.5072774682202361</v>
      </c>
      <c r="BD33">
        <f>G33*AA33*0.001</f>
        <v>34.842182010588886</v>
      </c>
      <c r="BE33">
        <f>G33/S33</f>
        <v>0.99391406058448895</v>
      </c>
      <c r="BF33">
        <f>(1-AP33*AA33/AU33/F33)*100</f>
        <v>90.087052790629357</v>
      </c>
      <c r="BG33">
        <f>(S33-E33/(N33/1.35))</f>
        <v>398.33891924067689</v>
      </c>
      <c r="BH33">
        <f>E33*BF33/100/BG33</f>
        <v>-1.2123941448708856E-2</v>
      </c>
    </row>
    <row r="34" spans="1:60" x14ac:dyDescent="0.35">
      <c r="A34" s="1" t="s">
        <v>9</v>
      </c>
      <c r="B34" s="1" t="s">
        <v>4321</v>
      </c>
      <c r="K34" s="1">
        <f t="shared" si="0"/>
        <v>2.72</v>
      </c>
    </row>
    <row r="35" spans="1:60" x14ac:dyDescent="0.35">
      <c r="A35" s="1" t="s">
        <v>9</v>
      </c>
      <c r="B35" s="1" t="s">
        <v>4320</v>
      </c>
      <c r="K35" s="1">
        <f t="shared" si="0"/>
        <v>2.72</v>
      </c>
    </row>
    <row r="36" spans="1:60" x14ac:dyDescent="0.35">
      <c r="A36" s="1">
        <v>7</v>
      </c>
      <c r="B36" s="1" t="s">
        <v>4319</v>
      </c>
      <c r="C36" s="1">
        <v>1682.0000011175871</v>
      </c>
      <c r="D36" s="1">
        <v>0</v>
      </c>
      <c r="E36">
        <f>(R36-S36*(1000-T36)/(1000-U36))*AO36</f>
        <v>-4.5134469186453883</v>
      </c>
      <c r="F36">
        <f>IF(AZ36&lt;&gt;0,1/(1/AZ36-1/N36),0)</f>
        <v>4.9371937778040857</v>
      </c>
      <c r="G36">
        <f>((BC36-AP36/2)*S36-E36)/(BC36+AP36/2)</f>
        <v>392.86528540102478</v>
      </c>
      <c r="H36">
        <f>AP36*1000</f>
        <v>22.932376033678477</v>
      </c>
      <c r="I36">
        <f>(AU36-BA36)</f>
        <v>0.84431613569035857</v>
      </c>
      <c r="J36">
        <f>(P36+AT36*D36)</f>
        <v>30.537736892700195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31.917064666748047</v>
      </c>
      <c r="P36" s="1">
        <v>30.537736892700195</v>
      </c>
      <c r="Q36" s="1">
        <v>32.080215454101563</v>
      </c>
      <c r="R36" s="1">
        <v>399.91571044921875</v>
      </c>
      <c r="S36" s="1">
        <v>395.78280639648438</v>
      </c>
      <c r="T36" s="1">
        <v>20.223051071166992</v>
      </c>
      <c r="U36" s="1">
        <v>40.160617828369141</v>
      </c>
      <c r="V36" s="1">
        <v>37.607395172119141</v>
      </c>
      <c r="W36" s="1">
        <v>74.683891296386719</v>
      </c>
      <c r="X36" s="1">
        <v>300.29241943359375</v>
      </c>
      <c r="Y36" s="1">
        <v>500.02081298828125</v>
      </c>
      <c r="Z36" s="1">
        <v>8.003263920545578E-2</v>
      </c>
      <c r="AA36" s="1">
        <v>88.382888793945313</v>
      </c>
      <c r="AB36" s="1">
        <v>38.604316711425781</v>
      </c>
      <c r="AC36" s="1">
        <v>3.7949221134185791</v>
      </c>
      <c r="AD36" s="1">
        <v>6.4189732074737549E-2</v>
      </c>
      <c r="AE36" s="1">
        <v>1.156201958656311E-2</v>
      </c>
      <c r="AF36" s="1">
        <v>1.9368309527635574E-2</v>
      </c>
      <c r="AG36" s="1">
        <v>1.646595261991024E-2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1.1040162479176239</v>
      </c>
      <c r="AP36">
        <f>(U36-T36)/(1000-U36)*AO36</f>
        <v>2.2932376033678478E-2</v>
      </c>
      <c r="AQ36">
        <f>(P36+273.15)</f>
        <v>303.68773689270017</v>
      </c>
      <c r="AR36">
        <f>(O36+273.15)</f>
        <v>305.06706466674802</v>
      </c>
      <c r="AS36">
        <f>(Y36*AK36+Z36*AL36)*AM36</f>
        <v>80.003328289911224</v>
      </c>
      <c r="AT36">
        <f>((AS36+0.00000010773*(AR36^4-AQ36^4))-AP36*44100)/(L36*0.92*2*29.3+0.00000043092*AQ36^3)</f>
        <v>-7.1757665914858579</v>
      </c>
      <c r="AU36">
        <f>0.61365*EXP(17.502*J36/(240.97+J36))</f>
        <v>4.3938275551112458</v>
      </c>
      <c r="AV36">
        <f>AU36*1000/AA36</f>
        <v>49.713554456846921</v>
      </c>
      <c r="AW36">
        <f>(AV36-U36)</f>
        <v>9.5529366284777808</v>
      </c>
      <c r="AX36">
        <f>IF(D36,P36,(O36+P36)/2)</f>
        <v>31.227400779724121</v>
      </c>
      <c r="AY36">
        <f>0.61365*EXP(17.502*AX36/(240.97+AX36))</f>
        <v>4.5702034620489078</v>
      </c>
      <c r="AZ36">
        <f>IF(AW36&lt;&gt;0,(1000-(AV36+U36)/2)/AW36*AP36,0)</f>
        <v>2.2926836770912775</v>
      </c>
      <c r="BA36">
        <f>U36*AA36/1000</f>
        <v>3.5495114194208872</v>
      </c>
      <c r="BB36">
        <f>(AY36-BA36)</f>
        <v>1.0206920426280206</v>
      </c>
      <c r="BC36">
        <f>1/(1.6/F36+1.37/N36)</f>
        <v>1.5524619661949461</v>
      </c>
      <c r="BD36">
        <f>G36*AA36*0.001</f>
        <v>34.722568830600359</v>
      </c>
      <c r="BE36">
        <f>G36/S36</f>
        <v>0.99262847969060863</v>
      </c>
      <c r="BF36">
        <f>(1-AP36*AA36/AU36/F36)*100</f>
        <v>90.656833984333417</v>
      </c>
      <c r="BG36">
        <f>(S36-E36/(N36/1.35))</f>
        <v>397.20632460235981</v>
      </c>
      <c r="BH36">
        <f>E36*BF36/100/BG36</f>
        <v>-1.030131653644634E-2</v>
      </c>
    </row>
    <row r="37" spans="1:60" x14ac:dyDescent="0.35">
      <c r="A37" s="1" t="s">
        <v>9</v>
      </c>
      <c r="B37" s="1" t="s">
        <v>4318</v>
      </c>
      <c r="K37" s="1">
        <f t="shared" si="0"/>
        <v>2.72</v>
      </c>
    </row>
    <row r="38" spans="1:60" x14ac:dyDescent="0.35">
      <c r="A38" s="1" t="s">
        <v>9</v>
      </c>
      <c r="B38" s="1" t="s">
        <v>4317</v>
      </c>
      <c r="K38" s="1">
        <f t="shared" si="0"/>
        <v>2.72</v>
      </c>
    </row>
    <row r="39" spans="1:60" x14ac:dyDescent="0.35">
      <c r="A39" s="1">
        <v>8</v>
      </c>
      <c r="B39" s="1" t="s">
        <v>4316</v>
      </c>
      <c r="C39" s="1">
        <v>1889.0000011175871</v>
      </c>
      <c r="D39" s="1">
        <v>0</v>
      </c>
      <c r="E39">
        <f>(R39-S39*(1000-T39)/(1000-U39))*AO39</f>
        <v>-3.5065546677232482</v>
      </c>
      <c r="F39">
        <f>IF(AZ39&lt;&gt;0,1/(1/AZ39-1/N39),0)</f>
        <v>5.9522562563338122</v>
      </c>
      <c r="G39">
        <f>((BC39-AP39/2)*S39-E39)/(BC39+AP39/2)</f>
        <v>391.57038552574687</v>
      </c>
      <c r="H39">
        <f>AP39*1000</f>
        <v>23.313938797882145</v>
      </c>
      <c r="I39">
        <f>(AU39-BA39)</f>
        <v>0.7899446599847546</v>
      </c>
      <c r="J39">
        <f>(P39+AT39*D39)</f>
        <v>30.617284774780273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31.9334716796875</v>
      </c>
      <c r="P39" s="1">
        <v>30.617284774780273</v>
      </c>
      <c r="Q39" s="1">
        <v>32.07781982421875</v>
      </c>
      <c r="R39" s="1">
        <v>400.06906127929688</v>
      </c>
      <c r="S39" s="1">
        <v>394.90420532226563</v>
      </c>
      <c r="T39" s="1">
        <v>20.744491577148438</v>
      </c>
      <c r="U39" s="1">
        <v>41.002643585205078</v>
      </c>
      <c r="V39" s="1">
        <v>38.541110992431641</v>
      </c>
      <c r="W39" s="1">
        <v>76.178657531738281</v>
      </c>
      <c r="X39" s="1">
        <v>300.194091796875</v>
      </c>
      <c r="Y39" s="1">
        <v>748.98394775390625</v>
      </c>
      <c r="Z39" s="1">
        <v>6.2882550060749054E-2</v>
      </c>
      <c r="AA39" s="1">
        <v>88.382575988769531</v>
      </c>
      <c r="AB39" s="1">
        <v>38.602710723876953</v>
      </c>
      <c r="AC39" s="1">
        <v>3.8234107494354248</v>
      </c>
      <c r="AD39" s="1">
        <v>8.7687849998474121E-2</v>
      </c>
      <c r="AE39" s="1">
        <v>5.1374505273997784E-3</v>
      </c>
      <c r="AF39" s="1">
        <v>5.9309840202331543E-2</v>
      </c>
      <c r="AG39" s="1">
        <v>2.021540142595768E-2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1.1036547492532167</v>
      </c>
      <c r="AP39">
        <f>(U39-T39)/(1000-U39)*AO39</f>
        <v>2.3313938797882145E-2</v>
      </c>
      <c r="AQ39">
        <f>(P39+273.15)</f>
        <v>303.76728477478025</v>
      </c>
      <c r="AR39">
        <f>(O39+273.15)</f>
        <v>305.08347167968748</v>
      </c>
      <c r="AS39">
        <f>(Y39*AK39+Z39*AL39)*AM39</f>
        <v>119.83742896204967</v>
      </c>
      <c r="AT39">
        <f>((AS39+0.00000010773*(AR39^4-AQ39^4))-AP39*44100)/(L39*0.92*2*29.3+0.00000043092*AQ39^3)</f>
        <v>-7.0006874200871048</v>
      </c>
      <c r="AU39">
        <f>0.61365*EXP(17.502*J39/(240.97+J39))</f>
        <v>4.4138639223945759</v>
      </c>
      <c r="AV39">
        <f>AU39*1000/AA39</f>
        <v>49.940430826042345</v>
      </c>
      <c r="AW39">
        <f>(AV39-U39)</f>
        <v>8.9377872408372667</v>
      </c>
      <c r="AX39">
        <f>IF(D39,P39,(O39+P39)/2)</f>
        <v>31.275378227233887</v>
      </c>
      <c r="AY39">
        <f>0.61365*EXP(17.502*AX39/(240.97+AX39))</f>
        <v>4.5826994874286529</v>
      </c>
      <c r="AZ39">
        <f>IF(AW39&lt;&gt;0,(1000-(AV39+U39)/2)/AW39*AP39,0)</f>
        <v>2.4898576753702115</v>
      </c>
      <c r="BA39">
        <f>U39*AA39/1000</f>
        <v>3.6239192624098213</v>
      </c>
      <c r="BB39">
        <f>(AY39-BA39)</f>
        <v>0.95878022501883153</v>
      </c>
      <c r="BC39">
        <f>1/(1.6/F39+1.37/N39)</f>
        <v>1.6981588437229054</v>
      </c>
      <c r="BD39">
        <f>G39*AA39*0.001</f>
        <v>34.607999353681102</v>
      </c>
      <c r="BE39">
        <f>G39/S39</f>
        <v>0.99155790252018672</v>
      </c>
      <c r="BF39">
        <f>(1-AP39*AA39/AU39/F39)*100</f>
        <v>92.157008446767549</v>
      </c>
      <c r="BG39">
        <f>(S39-E39/(N39/1.35))</f>
        <v>396.01015483255691</v>
      </c>
      <c r="BH39">
        <f>E39*BF39/100/BG39</f>
        <v>-8.1602348876397141E-3</v>
      </c>
    </row>
    <row r="40" spans="1:60" x14ac:dyDescent="0.35">
      <c r="A40" s="1" t="s">
        <v>9</v>
      </c>
      <c r="B40" s="1" t="s">
        <v>4315</v>
      </c>
      <c r="K40" s="1">
        <f t="shared" si="0"/>
        <v>2.72</v>
      </c>
    </row>
    <row r="41" spans="1:60" x14ac:dyDescent="0.35">
      <c r="A41" s="1" t="s">
        <v>9</v>
      </c>
      <c r="B41" s="1" t="s">
        <v>4314</v>
      </c>
      <c r="K41" s="1">
        <f t="shared" si="0"/>
        <v>2.72</v>
      </c>
    </row>
    <row r="42" spans="1:60" x14ac:dyDescent="0.35">
      <c r="A42" s="1">
        <v>9</v>
      </c>
      <c r="B42" s="1" t="s">
        <v>4313</v>
      </c>
      <c r="C42" s="1">
        <v>2096.5000011064112</v>
      </c>
      <c r="D42" s="1">
        <v>0</v>
      </c>
      <c r="E42">
        <f>(R42-S42*(1000-T42)/(1000-U42))*AO42</f>
        <v>-2.850345597153559</v>
      </c>
      <c r="F42">
        <f>IF(AZ42&lt;&gt;0,1/(1/AZ42-1/N42),0)</f>
        <v>6.6748045778641396</v>
      </c>
      <c r="G42">
        <f>((BC42-AP42/2)*S42-E42)/(BC42+AP42/2)</f>
        <v>390.37399873729584</v>
      </c>
      <c r="H42">
        <f>AP42*1000</f>
        <v>23.823114108162187</v>
      </c>
      <c r="I42">
        <f>(AU42-BA42)</f>
        <v>0.76998647890966732</v>
      </c>
      <c r="J42">
        <f>(P42+AT42*D42)</f>
        <v>30.867136001586914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31.972457885742188</v>
      </c>
      <c r="P42" s="1">
        <v>30.867136001586914</v>
      </c>
      <c r="Q42" s="1">
        <v>32.097667694091797</v>
      </c>
      <c r="R42" s="1">
        <v>399.92752075195313</v>
      </c>
      <c r="S42" s="1">
        <v>394.008544921875</v>
      </c>
      <c r="T42" s="1">
        <v>21.277124404907227</v>
      </c>
      <c r="U42" s="1">
        <v>41.945777893066406</v>
      </c>
      <c r="V42" s="1">
        <v>39.444080352783203</v>
      </c>
      <c r="W42" s="1">
        <v>77.760154724121094</v>
      </c>
      <c r="X42" s="1">
        <v>300.36224365234375</v>
      </c>
      <c r="Y42" s="1">
        <v>1000.5277099609375</v>
      </c>
      <c r="Z42" s="1">
        <v>0.13605546951293945</v>
      </c>
      <c r="AA42" s="1">
        <v>88.383819580078125</v>
      </c>
      <c r="AB42" s="1">
        <v>38.651615142822266</v>
      </c>
      <c r="AC42" s="1">
        <v>3.8505892753601074</v>
      </c>
      <c r="AD42" s="1">
        <v>0.11261032521724701</v>
      </c>
      <c r="AE42" s="1">
        <v>6.8563753738999367E-3</v>
      </c>
      <c r="AF42" s="1">
        <v>2.0647512748837471E-2</v>
      </c>
      <c r="AG42" s="1">
        <v>2.0233416929841042E-2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1.1042729546042047</v>
      </c>
      <c r="AP42">
        <f>(U42-T42)/(1000-U42)*AO42</f>
        <v>2.3823114108162187E-2</v>
      </c>
      <c r="AQ42">
        <f>(P42+273.15)</f>
        <v>304.01713600158689</v>
      </c>
      <c r="AR42">
        <f>(O42+273.15)</f>
        <v>305.12245788574216</v>
      </c>
      <c r="AS42">
        <f>(Y42*AK42+Z42*AL42)*AM42</f>
        <v>160.08443001558408</v>
      </c>
      <c r="AT42">
        <f>((AS42+0.00000010773*(AR42^4-AQ42^4))-AP42*44100)/(L42*0.92*2*29.3+0.00000043092*AQ42^3)</f>
        <v>-6.8794482138576791</v>
      </c>
      <c r="AU42">
        <f>0.61365*EXP(17.502*J42/(240.97+J42))</f>
        <v>4.4773145443564779</v>
      </c>
      <c r="AV42">
        <f>AU42*1000/AA42</f>
        <v>50.657626765042785</v>
      </c>
      <c r="AW42">
        <f>(AV42-U42)</f>
        <v>8.7118488719763789</v>
      </c>
      <c r="AX42">
        <f>IF(D42,P42,(O42+P42)/2)</f>
        <v>31.419796943664551</v>
      </c>
      <c r="AY42">
        <f>0.61365*EXP(17.502*AX42/(240.97+AX42))</f>
        <v>4.6204940133846497</v>
      </c>
      <c r="AZ42">
        <f>IF(AW42&lt;&gt;0,(1000-(AV42+U42)/2)/AW42*AP42,0)</f>
        <v>2.6079496676370448</v>
      </c>
      <c r="BA42">
        <f>U42*AA42/1000</f>
        <v>3.7073280654468106</v>
      </c>
      <c r="BB42">
        <f>(AY42-BA42)</f>
        <v>0.91316594793783912</v>
      </c>
      <c r="BC42">
        <f>1/(1.6/F42+1.37/N42)</f>
        <v>1.7864326092253597</v>
      </c>
      <c r="BD42">
        <f>G42*AA42*0.001</f>
        <v>34.502745073150798</v>
      </c>
      <c r="BE42">
        <f>G42/S42</f>
        <v>0.99077546354914758</v>
      </c>
      <c r="BF42">
        <f>(1-AP42*AA42/AU42/F42)*100</f>
        <v>92.954446193630247</v>
      </c>
      <c r="BG42">
        <f>(S42-E42/(N42/1.35))</f>
        <v>394.90752942833348</v>
      </c>
      <c r="BH42">
        <f>E42*BF42/100/BG42</f>
        <v>-6.7092237220041165E-3</v>
      </c>
    </row>
    <row r="43" spans="1:60" x14ac:dyDescent="0.35">
      <c r="A43" s="1" t="s">
        <v>9</v>
      </c>
      <c r="B43" s="1" t="s">
        <v>4312</v>
      </c>
      <c r="K43" s="1">
        <f t="shared" si="0"/>
        <v>2.72</v>
      </c>
    </row>
    <row r="44" spans="1:60" x14ac:dyDescent="0.35">
      <c r="A44" s="1" t="s">
        <v>9</v>
      </c>
      <c r="B44" s="1" t="s">
        <v>4311</v>
      </c>
      <c r="K44" s="1">
        <f t="shared" si="0"/>
        <v>2.72</v>
      </c>
    </row>
    <row r="45" spans="1:60" x14ac:dyDescent="0.35">
      <c r="A45" s="1">
        <v>10</v>
      </c>
      <c r="B45" s="1" t="s">
        <v>4310</v>
      </c>
      <c r="C45" s="1">
        <v>2305.0000010952353</v>
      </c>
      <c r="D45" s="1">
        <v>0</v>
      </c>
      <c r="E45">
        <f>(R45-S45*(1000-T45)/(1000-U45))*AO45</f>
        <v>-2.2003959467085346</v>
      </c>
      <c r="F45">
        <f>IF(AZ45&lt;&gt;0,1/(1/AZ45-1/N45),0)</f>
        <v>8.1048283654253552</v>
      </c>
      <c r="G45">
        <f>((BC45-AP45/2)*S45-E45)/(BC45+AP45/2)</f>
        <v>389.68162033691738</v>
      </c>
      <c r="H45">
        <f>AP45*1000</f>
        <v>24.375730583623646</v>
      </c>
      <c r="I45">
        <f>(AU45-BA45)</f>
        <v>0.73296427105802886</v>
      </c>
      <c r="J45">
        <f>(P45+AT45*D45)</f>
        <v>31.050703048706055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32.041034698486328</v>
      </c>
      <c r="P45" s="1">
        <v>31.050703048706055</v>
      </c>
      <c r="Q45" s="1">
        <v>32.145248413085938</v>
      </c>
      <c r="R45" s="1">
        <v>400.1756591796875</v>
      </c>
      <c r="S45" s="1">
        <v>393.48236083984375</v>
      </c>
      <c r="T45" s="1">
        <v>21.770111083984375</v>
      </c>
      <c r="U45" s="1">
        <v>42.897777557373047</v>
      </c>
      <c r="V45" s="1">
        <v>40.201690673828125</v>
      </c>
      <c r="W45" s="1">
        <v>79.217018127441406</v>
      </c>
      <c r="X45" s="1">
        <v>300.35394287109375</v>
      </c>
      <c r="Y45" s="1">
        <v>1249.926513671875</v>
      </c>
      <c r="Z45" s="1">
        <v>5.7165795005857944E-3</v>
      </c>
      <c r="AA45" s="1">
        <v>88.383895874023438</v>
      </c>
      <c r="AB45" s="1">
        <v>38.728656768798828</v>
      </c>
      <c r="AC45" s="1">
        <v>3.8629970550537109</v>
      </c>
      <c r="AD45" s="1">
        <v>7.2588182985782623E-2</v>
      </c>
      <c r="AE45" s="1">
        <v>8.4326490759849548E-3</v>
      </c>
      <c r="AF45" s="1">
        <v>2.5756267830729485E-2</v>
      </c>
      <c r="AG45" s="1">
        <v>1.8490785732865334E-2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1.1042424370260797</v>
      </c>
      <c r="AP45">
        <f>(U45-T45)/(1000-U45)*AO45</f>
        <v>2.4375730583623648E-2</v>
      </c>
      <c r="AQ45">
        <f>(P45+273.15)</f>
        <v>304.20070304870603</v>
      </c>
      <c r="AR45">
        <f>(O45+273.15)</f>
        <v>305.19103469848631</v>
      </c>
      <c r="AS45">
        <f>(Y45*AK45+Z45*AL45)*AM45</f>
        <v>199.98823771741445</v>
      </c>
      <c r="AT45">
        <f>((AS45+0.00000010773*(AR45^4-AQ45^4))-AP45*44100)/(L45*0.92*2*29.3+0.00000043092*AQ45^3)</f>
        <v>-6.7673061827744849</v>
      </c>
      <c r="AU45">
        <f>0.61365*EXP(17.502*J45/(240.97+J45))</f>
        <v>4.5244369759159078</v>
      </c>
      <c r="AV45">
        <f>AU45*1000/AA45</f>
        <v>51.190739344243681</v>
      </c>
      <c r="AW45">
        <f>(AV45-U45)</f>
        <v>8.2929617868706345</v>
      </c>
      <c r="AX45">
        <f>IF(D45,P45,(O45+P45)/2)</f>
        <v>31.545868873596191</v>
      </c>
      <c r="AY45">
        <f>0.61365*EXP(17.502*AX45/(240.97+AX45))</f>
        <v>4.6537087766246605</v>
      </c>
      <c r="AZ45">
        <f>IF(AW45&lt;&gt;0,(1000-(AV45+U45)/2)/AW45*AP45,0)</f>
        <v>2.801049011331076</v>
      </c>
      <c r="BA45">
        <f>U45*AA45/1000</f>
        <v>3.7914727048578789</v>
      </c>
      <c r="BB45">
        <f>(AY45-BA45)</f>
        <v>0.86223607176678163</v>
      </c>
      <c r="BC45">
        <f>1/(1.6/F45+1.37/N45)</f>
        <v>1.9324395210927563</v>
      </c>
      <c r="BD45">
        <f>G45*AA45*0.001</f>
        <v>34.441579755878841</v>
      </c>
      <c r="BE45">
        <f>G45/S45</f>
        <v>0.99034076014280759</v>
      </c>
      <c r="BF45">
        <f>(1-AP45*AA45/AU45/F45)*100</f>
        <v>94.124803225511172</v>
      </c>
      <c r="BG45">
        <f>(S45-E45/(N45/1.35))</f>
        <v>394.17635453174569</v>
      </c>
      <c r="BH45">
        <f>E45*BF45/100/BG45</f>
        <v>-5.2542937474823357E-3</v>
      </c>
    </row>
    <row r="46" spans="1:60" x14ac:dyDescent="0.35">
      <c r="A46" s="1" t="s">
        <v>9</v>
      </c>
      <c r="B46" s="1" t="s">
        <v>4309</v>
      </c>
      <c r="K46" s="1">
        <f t="shared" si="0"/>
        <v>2.72</v>
      </c>
    </row>
    <row r="47" spans="1:60" x14ac:dyDescent="0.35">
      <c r="A47" s="1" t="s">
        <v>9</v>
      </c>
      <c r="B47" s="1" t="s">
        <v>4308</v>
      </c>
      <c r="K47" s="1">
        <f t="shared" si="0"/>
        <v>2.72</v>
      </c>
    </row>
    <row r="48" spans="1:60" x14ac:dyDescent="0.35">
      <c r="A48" s="1">
        <v>11</v>
      </c>
      <c r="B48" s="1" t="s">
        <v>4307</v>
      </c>
      <c r="C48" s="1">
        <v>2513.5000010840595</v>
      </c>
      <c r="D48" s="1">
        <v>0</v>
      </c>
      <c r="E48">
        <f>(R48-S48*(1000-T48)/(1000-U48))*AO48</f>
        <v>-1.4191670462294894</v>
      </c>
      <c r="F48">
        <f>IF(AZ48&lt;&gt;0,1/(1/AZ48-1/N48),0)</f>
        <v>11.408263409126061</v>
      </c>
      <c r="G48">
        <f>((BC48-AP48/2)*S48-E48)/(BC48+AP48/2)</f>
        <v>388.45097632910841</v>
      </c>
      <c r="H48">
        <f>AP48*1000</f>
        <v>25.366257984285244</v>
      </c>
      <c r="I48">
        <f>(AU48-BA48)</f>
        <v>0.68569879527654765</v>
      </c>
      <c r="J48">
        <f>(P48+AT48*D48)</f>
        <v>31.307975769042969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32.136440277099609</v>
      </c>
      <c r="P48" s="1">
        <v>31.307975769042969</v>
      </c>
      <c r="Q48" s="1">
        <v>32.213657379150391</v>
      </c>
      <c r="R48" s="1">
        <v>400.08453369140625</v>
      </c>
      <c r="S48" s="1">
        <v>392.35626220703125</v>
      </c>
      <c r="T48" s="1">
        <v>22.229146957397461</v>
      </c>
      <c r="U48" s="1">
        <v>44.186878204345703</v>
      </c>
      <c r="V48" s="1">
        <v>40.829483032226563</v>
      </c>
      <c r="W48" s="1">
        <v>81.160438537597656</v>
      </c>
      <c r="X48" s="1">
        <v>300.33837890625</v>
      </c>
      <c r="Y48" s="1">
        <v>1599.153564453125</v>
      </c>
      <c r="Z48" s="1">
        <v>9.6040330827236176E-2</v>
      </c>
      <c r="AA48" s="1">
        <v>88.386146545410156</v>
      </c>
      <c r="AB48" s="1">
        <v>38.724563598632813</v>
      </c>
      <c r="AC48" s="1">
        <v>3.8729569911956787</v>
      </c>
      <c r="AD48" s="1">
        <v>0.11808878928422928</v>
      </c>
      <c r="AE48" s="1">
        <v>8.8145565241575241E-3</v>
      </c>
      <c r="AF48" s="1">
        <v>2.2499242797493935E-2</v>
      </c>
      <c r="AG48" s="1">
        <v>2.7281319722533226E-2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1.1041852165670953</v>
      </c>
      <c r="AP48">
        <f>(U48-T48)/(1000-U48)*AO48</f>
        <v>2.5366257984285243E-2</v>
      </c>
      <c r="AQ48">
        <f>(P48+273.15)</f>
        <v>304.45797576904295</v>
      </c>
      <c r="AR48">
        <f>(O48+273.15)</f>
        <v>305.28644027709959</v>
      </c>
      <c r="AS48">
        <f>(Y48*AK48+Z48*AL48)*AM48</f>
        <v>255.86456459348119</v>
      </c>
      <c r="AT48">
        <f>((AS48+0.00000010773*(AR48^4-AQ48^4))-AP48*44100)/(L48*0.92*2*29.3+0.00000043092*AQ48^3)</f>
        <v>-6.6853966798342546</v>
      </c>
      <c r="AU48">
        <f>0.61365*EXP(17.502*J48/(240.97+J48))</f>
        <v>4.591206687630037</v>
      </c>
      <c r="AV48">
        <f>AU48*1000/AA48</f>
        <v>51.94486768660304</v>
      </c>
      <c r="AW48">
        <f>(AV48-U48)</f>
        <v>7.7579894822573365</v>
      </c>
      <c r="AX48">
        <f>IF(D48,P48,(O48+P48)/2)</f>
        <v>31.722208023071289</v>
      </c>
      <c r="AY48">
        <f>0.61365*EXP(17.502*AX48/(240.97+AX48))</f>
        <v>4.7005155857362775</v>
      </c>
      <c r="AZ48">
        <f>IF(AW48&lt;&gt;0,(1000-(AV48+U48)/2)/AW48*AP48,0)</f>
        <v>3.1125340793687735</v>
      </c>
      <c r="BA48">
        <f>U48*AA48/1000</f>
        <v>3.9055078923534894</v>
      </c>
      <c r="BB48">
        <f>(AY48-BA48)</f>
        <v>0.79500769338278809</v>
      </c>
      <c r="BC48">
        <f>1/(1.6/F48+1.37/N48)</f>
        <v>2.172417626602944</v>
      </c>
      <c r="BD48">
        <f>G48*AA48*0.001</f>
        <v>34.333684919532232</v>
      </c>
      <c r="BE48">
        <f>G48/S48</f>
        <v>0.99004658201208429</v>
      </c>
      <c r="BF48">
        <f>(1-AP48*AA48/AU48/F48)*100</f>
        <v>95.719502768393269</v>
      </c>
      <c r="BG48">
        <f>(S48-E48/(N48/1.35))</f>
        <v>392.80386027651127</v>
      </c>
      <c r="BH48">
        <f>E48*BF48/100/BG48</f>
        <v>-3.4582644863711673E-3</v>
      </c>
    </row>
    <row r="49" spans="1:60" x14ac:dyDescent="0.35">
      <c r="A49" s="1" t="s">
        <v>9</v>
      </c>
      <c r="B49" s="1" t="s">
        <v>4306</v>
      </c>
      <c r="K49" s="1">
        <f t="shared" si="0"/>
        <v>2.72</v>
      </c>
    </row>
    <row r="50" spans="1:60" x14ac:dyDescent="0.35">
      <c r="A50" s="1" t="s">
        <v>9</v>
      </c>
      <c r="B50" s="1" t="s">
        <v>4301</v>
      </c>
      <c r="K50" s="1">
        <f t="shared" si="0"/>
        <v>2.72</v>
      </c>
    </row>
    <row r="51" spans="1:60" x14ac:dyDescent="0.35">
      <c r="A51" s="1">
        <v>12</v>
      </c>
      <c r="B51" s="1" t="s">
        <v>4305</v>
      </c>
      <c r="C51" s="1">
        <v>2723.5000010617077</v>
      </c>
      <c r="D51" s="1">
        <v>0</v>
      </c>
      <c r="E51">
        <f>(R51-S51*(1000-T51)/(1000-U51))*AO51</f>
        <v>-0.35447402583860099</v>
      </c>
      <c r="F51">
        <f>IF(AZ51&lt;&gt;0,1/(1/AZ51-1/N51),0)</f>
        <v>19.732249660264774</v>
      </c>
      <c r="G51">
        <f>((BC51-AP51/2)*S51-E51)/(BC51+AP51/2)</f>
        <v>386.9046128868153</v>
      </c>
      <c r="H51">
        <f>AP51*1000</f>
        <v>26.5268091826008</v>
      </c>
      <c r="I51">
        <f>(AU51-BA51)</f>
        <v>0.63376646492793665</v>
      </c>
      <c r="J51">
        <f>(P51+AT51*D51)</f>
        <v>31.580379486083984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32.256778717041016</v>
      </c>
      <c r="P51" s="1">
        <v>31.580379486083984</v>
      </c>
      <c r="Q51" s="1">
        <v>32.305206298828125</v>
      </c>
      <c r="R51" s="1">
        <v>399.97052001953125</v>
      </c>
      <c r="S51" s="1">
        <v>390.90084838867188</v>
      </c>
      <c r="T51" s="1">
        <v>22.659440994262695</v>
      </c>
      <c r="U51" s="1">
        <v>45.587486267089844</v>
      </c>
      <c r="V51" s="1">
        <v>41.335334777832031</v>
      </c>
      <c r="W51" s="1">
        <v>83.160659790039063</v>
      </c>
      <c r="X51" s="1">
        <v>300.3468017578125</v>
      </c>
      <c r="Y51" s="1">
        <v>2000.6187744140625</v>
      </c>
      <c r="Z51" s="1">
        <v>2.2866504266858101E-2</v>
      </c>
      <c r="AA51" s="1">
        <v>88.381065368652344</v>
      </c>
      <c r="AB51" s="1">
        <v>38.609550476074219</v>
      </c>
      <c r="AC51" s="1">
        <v>3.8611576557159424</v>
      </c>
      <c r="AD51" s="1">
        <v>8.474007248878479E-2</v>
      </c>
      <c r="AE51" s="1">
        <v>5.8811292983591557E-3</v>
      </c>
      <c r="AF51" s="1">
        <v>7.9571470618247986E-2</v>
      </c>
      <c r="AG51" s="1">
        <v>2.9086023569107056E-2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1.1042161829331338</v>
      </c>
      <c r="AP51">
        <f>(U51-T51)/(1000-U51)*AO51</f>
        <v>2.6526809182600801E-2</v>
      </c>
      <c r="AQ51">
        <f>(P51+273.15)</f>
        <v>304.73037948608396</v>
      </c>
      <c r="AR51">
        <f>(O51+273.15)</f>
        <v>305.40677871704099</v>
      </c>
      <c r="AS51">
        <f>(Y51*AK51+Z51*AL51)*AM51</f>
        <v>320.09899675147972</v>
      </c>
      <c r="AT51">
        <f>((AS51+0.00000010773*(AR51^4-AQ51^4))-AP51*44100)/(L51*0.92*2*29.3+0.00000043092*AQ51^3)</f>
        <v>-6.5957894185299226</v>
      </c>
      <c r="AU51">
        <f>0.61365*EXP(17.502*J51/(240.97+J51))</f>
        <v>4.662837068692145</v>
      </c>
      <c r="AV51">
        <f>AU51*1000/AA51</f>
        <v>52.758326110266545</v>
      </c>
      <c r="AW51">
        <f>(AV51-U51)</f>
        <v>7.1708398431767009</v>
      </c>
      <c r="AX51">
        <f>IF(D51,P51,(O51+P51)/2)</f>
        <v>31.9185791015625</v>
      </c>
      <c r="AY51">
        <f>0.61365*EXP(17.502*AX51/(240.97+AX51))</f>
        <v>4.7531214962274326</v>
      </c>
      <c r="AZ51">
        <f>IF(AW51&lt;&gt;0,(1000-(AV51+U51)/2)/AW51*AP51,0)</f>
        <v>3.5173577202647732</v>
      </c>
      <c r="BA51">
        <f>U51*AA51/1000</f>
        <v>4.0290706037642083</v>
      </c>
      <c r="BB51">
        <f>(AY51-BA51)</f>
        <v>0.72405089246322429</v>
      </c>
      <c r="BC51">
        <f>1/(1.6/F51+1.37/N51)</f>
        <v>2.4928146741484416</v>
      </c>
      <c r="BD51">
        <f>G51*AA51*0.001</f>
        <v>34.195041882982757</v>
      </c>
      <c r="BE51">
        <f>G51/S51</f>
        <v>0.9897768564117233</v>
      </c>
      <c r="BF51">
        <f>(1-AP51*AA51/AU51/F51)*100</f>
        <v>97.451894509481534</v>
      </c>
      <c r="BG51">
        <f>(S51-E51/(N51/1.35))</f>
        <v>391.01264769381197</v>
      </c>
      <c r="BH51">
        <f>E51*BF51/100/BG51</f>
        <v>-8.8345391322034372E-4</v>
      </c>
    </row>
    <row r="52" spans="1:60" x14ac:dyDescent="0.35">
      <c r="A52" s="1" t="s">
        <v>9</v>
      </c>
      <c r="B52" s="1" t="s">
        <v>4304</v>
      </c>
    </row>
    <row r="53" spans="1:60" x14ac:dyDescent="0.35">
      <c r="A53" s="1" t="s">
        <v>9</v>
      </c>
      <c r="B53" s="1" t="s">
        <v>4303</v>
      </c>
    </row>
    <row r="54" spans="1:60" x14ac:dyDescent="0.35">
      <c r="A54" s="1" t="s">
        <v>9</v>
      </c>
      <c r="B54" s="1" t="s">
        <v>4302</v>
      </c>
    </row>
    <row r="55" spans="1:60" x14ac:dyDescent="0.35">
      <c r="A55" s="1" t="s">
        <v>9</v>
      </c>
      <c r="B55" s="1" t="s">
        <v>4301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EAE76-F40E-45BC-802C-99E7C642D285}">
  <dimension ref="A1:BH55"/>
  <sheetViews>
    <sheetView topLeftCell="A2" zoomScale="4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4388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4387</v>
      </c>
    </row>
    <row r="12" spans="1:60" x14ac:dyDescent="0.35">
      <c r="A12" s="1" t="s">
        <v>9</v>
      </c>
      <c r="B12" s="1" t="s">
        <v>4386</v>
      </c>
    </row>
    <row r="13" spans="1:60" x14ac:dyDescent="0.35">
      <c r="A13" s="1" t="s">
        <v>9</v>
      </c>
      <c r="B13" s="1" t="s">
        <v>4385</v>
      </c>
    </row>
    <row r="14" spans="1:60" x14ac:dyDescent="0.35">
      <c r="A14" s="1" t="s">
        <v>9</v>
      </c>
      <c r="B14" s="1" t="s">
        <v>4384</v>
      </c>
    </row>
    <row r="15" spans="1:60" x14ac:dyDescent="0.35">
      <c r="A15" s="1" t="s">
        <v>9</v>
      </c>
      <c r="B15" s="1" t="s">
        <v>4383</v>
      </c>
    </row>
    <row r="16" spans="1:60" x14ac:dyDescent="0.35">
      <c r="A16" s="1" t="s">
        <v>9</v>
      </c>
      <c r="B16" s="1" t="s">
        <v>4382</v>
      </c>
    </row>
    <row r="17" spans="1:60" x14ac:dyDescent="0.35">
      <c r="A17" s="1" t="s">
        <v>9</v>
      </c>
      <c r="B17" s="1" t="s">
        <v>4381</v>
      </c>
    </row>
    <row r="18" spans="1:60" x14ac:dyDescent="0.35">
      <c r="A18" s="1">
        <v>1</v>
      </c>
      <c r="B18" s="1" t="s">
        <v>4380</v>
      </c>
      <c r="C18" s="1">
        <v>531.50000072643161</v>
      </c>
      <c r="D18" s="1">
        <v>0</v>
      </c>
      <c r="E18">
        <f>(R18-S18*(1000-T18)/(1000-U18))*AO18</f>
        <v>-4.737835878457946</v>
      </c>
      <c r="F18">
        <f>IF(AZ18&lt;&gt;0,1/(1/AZ18-1/N18),0)</f>
        <v>5.5383067156914754</v>
      </c>
      <c r="G18">
        <f>((BC18-AP18/2)*S18-E18)/(BC18+AP18/2)</f>
        <v>394.21844238795131</v>
      </c>
      <c r="H18">
        <f>AP18*1000</f>
        <v>21.282675533297823</v>
      </c>
      <c r="I18">
        <f>(AU18-BA18)</f>
        <v>0.74276339454398821</v>
      </c>
      <c r="J18">
        <f>(P18+AT18*D18)</f>
        <v>30.910432815551758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32.388175964355469</v>
      </c>
      <c r="P18" s="1">
        <v>30.910432815551758</v>
      </c>
      <c r="Q18" s="1">
        <v>32.493133544921875</v>
      </c>
      <c r="R18" s="1">
        <v>399.80831909179688</v>
      </c>
      <c r="S18" s="1">
        <v>396.45700073242188</v>
      </c>
      <c r="T18" s="1">
        <v>23.92083740234375</v>
      </c>
      <c r="U18" s="1">
        <v>42.381725311279297</v>
      </c>
      <c r="V18" s="1">
        <v>43.312469482421875</v>
      </c>
      <c r="W18" s="1">
        <v>76.738838195800781</v>
      </c>
      <c r="X18" s="1">
        <v>300.28591918945313</v>
      </c>
      <c r="Y18" s="1">
        <v>0.23425960540771484</v>
      </c>
      <c r="Z18" s="1">
        <v>0.12347744405269623</v>
      </c>
      <c r="AA18" s="1">
        <v>88.378349304199219</v>
      </c>
      <c r="AB18" s="1">
        <v>39.0662841796875</v>
      </c>
      <c r="AC18" s="1">
        <v>3.9038257598876953</v>
      </c>
      <c r="AD18" s="1">
        <v>3.9903458207845688E-2</v>
      </c>
      <c r="AE18" s="1">
        <v>9.7619891166687012E-3</v>
      </c>
      <c r="AF18" s="1">
        <v>2.0615270361304283E-2</v>
      </c>
      <c r="AG18" s="1">
        <v>1.8004005774855614E-2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1.1039923499612245</v>
      </c>
      <c r="AP18">
        <f>(U18-T18)/(1000-U18)*AO18</f>
        <v>2.1282675533297823E-2</v>
      </c>
      <c r="AQ18">
        <f>(P18+273.15)</f>
        <v>304.06043281555174</v>
      </c>
      <c r="AR18">
        <f>(O18+273.15)</f>
        <v>305.53817596435545</v>
      </c>
      <c r="AS18">
        <f>(Y18*AK18+Z18*AL18)*AM18</f>
        <v>3.7481536027456741E-2</v>
      </c>
      <c r="AT18">
        <f>((AS18+0.00000010773*(AR18^4-AQ18^4))-AP18*44100)/(L18*0.92*2*29.3+0.00000043092*AQ18^3)</f>
        <v>-7.2198790459422204</v>
      </c>
      <c r="AU18">
        <f>0.61365*EXP(17.502*J18/(240.97+J18))</f>
        <v>4.4883903182188511</v>
      </c>
      <c r="AV18">
        <f>AU18*1000/AA18</f>
        <v>50.786084528120846</v>
      </c>
      <c r="AW18">
        <f>(AV18-U18)</f>
        <v>8.4043592168415486</v>
      </c>
      <c r="AX18">
        <f>IF(D18,P18,(O18+P18)/2)</f>
        <v>31.649304389953613</v>
      </c>
      <c r="AY18">
        <f>0.61365*EXP(17.502*AX18/(240.97+AX18))</f>
        <v>4.6811148499388988</v>
      </c>
      <c r="AZ18">
        <f>IF(AW18&lt;&gt;0,(1000-(AV18+U18)/2)/AW18*AP18,0)</f>
        <v>2.4143715036782454</v>
      </c>
      <c r="BA18">
        <f>U18*AA18/1000</f>
        <v>3.7456269236748629</v>
      </c>
      <c r="BB18">
        <f>(AY18-BA18)</f>
        <v>0.93548792626403587</v>
      </c>
      <c r="BC18">
        <f>1/(1.6/F18+1.37/N18)</f>
        <v>1.6421321269828719</v>
      </c>
      <c r="BD18">
        <f>G18*AA18*0.001</f>
        <v>34.840375203519699</v>
      </c>
      <c r="BE18">
        <f>G18/S18</f>
        <v>0.99435359108217281</v>
      </c>
      <c r="BF18">
        <f>(1-AP18*AA18/AU18/F18)*100</f>
        <v>92.43333530682024</v>
      </c>
      <c r="BG18">
        <f>(S18-E18/(N18/1.35))</f>
        <v>397.95129007513538</v>
      </c>
      <c r="BH18">
        <f>E18*BF18/100/BG18</f>
        <v>-1.1004712971265962E-2</v>
      </c>
    </row>
    <row r="19" spans="1:60" x14ac:dyDescent="0.35">
      <c r="A19" s="1" t="s">
        <v>9</v>
      </c>
      <c r="B19" s="1" t="s">
        <v>4379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4378</v>
      </c>
      <c r="K20" s="1">
        <f t="shared" si="0"/>
        <v>2.72</v>
      </c>
    </row>
    <row r="21" spans="1:60" x14ac:dyDescent="0.35">
      <c r="A21" s="1">
        <v>2</v>
      </c>
      <c r="B21" s="1" t="s">
        <v>4377</v>
      </c>
      <c r="C21" s="1">
        <v>738.00000073760748</v>
      </c>
      <c r="D21" s="1">
        <v>0</v>
      </c>
      <c r="E21">
        <f>(R21-S21*(1000-T21)/(1000-U21))*AO21</f>
        <v>-5.2147379041960225</v>
      </c>
      <c r="F21">
        <f>IF(AZ21&lt;&gt;0,1/(1/AZ21-1/N21),0)</f>
        <v>4.8955417391469398</v>
      </c>
      <c r="G21">
        <f>((BC21-AP21/2)*S21-E21)/(BC21+AP21/2)</f>
        <v>395.52243314533979</v>
      </c>
      <c r="H21">
        <f>AP21*1000</f>
        <v>20.262541938964088</v>
      </c>
      <c r="I21">
        <f>(AU21-BA21)</f>
        <v>0.74805529142982152</v>
      </c>
      <c r="J21">
        <f>(P21+AT21*D21)</f>
        <v>30.717016220092773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32.314300537109375</v>
      </c>
      <c r="P21" s="1">
        <v>30.717016220092773</v>
      </c>
      <c r="Q21" s="1">
        <v>32.471904754638672</v>
      </c>
      <c r="R21" s="1">
        <v>399.91461181640625</v>
      </c>
      <c r="S21" s="1">
        <v>397.34539794921875</v>
      </c>
      <c r="T21" s="1">
        <v>24.179641723632813</v>
      </c>
      <c r="U21" s="1">
        <v>41.766342163085938</v>
      </c>
      <c r="V21" s="1">
        <v>43.961685180664063</v>
      </c>
      <c r="W21" s="1">
        <v>75.936561584472656</v>
      </c>
      <c r="X21" s="1">
        <v>300.29623413085938</v>
      </c>
      <c r="Y21" s="1">
        <v>25.568859100341797</v>
      </c>
      <c r="Z21" s="1">
        <v>7.6603718101978302E-2</v>
      </c>
      <c r="AA21" s="1">
        <v>88.373580932617188</v>
      </c>
      <c r="AB21" s="1">
        <v>38.966339111328125</v>
      </c>
      <c r="AC21" s="1">
        <v>3.9085311889648438</v>
      </c>
      <c r="AD21" s="1">
        <v>4.5175716280937195E-2</v>
      </c>
      <c r="AE21" s="1">
        <v>1.1381837539374828E-2</v>
      </c>
      <c r="AF21" s="1">
        <v>4.174172505736351E-2</v>
      </c>
      <c r="AG21" s="1">
        <v>4.9885911867022514E-3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1.104030272539924</v>
      </c>
      <c r="AP21">
        <f>(U21-T21)/(1000-U21)*AO21</f>
        <v>2.0262541938964089E-2</v>
      </c>
      <c r="AQ21">
        <f>(P21+273.15)</f>
        <v>303.86701622009275</v>
      </c>
      <c r="AR21">
        <f>(O21+273.15)</f>
        <v>305.46430053710935</v>
      </c>
      <c r="AS21">
        <f>(Y21*AK21+Z21*AL21)*AM21</f>
        <v>4.0910173646133217</v>
      </c>
      <c r="AT21">
        <f>((AS21+0.00000010773*(AR21^4-AQ21^4))-AP21*44100)/(L21*0.92*2*29.3+0.00000043092*AQ21^3)</f>
        <v>-6.8252210927939991</v>
      </c>
      <c r="AU21">
        <f>0.61365*EXP(17.502*J21/(240.97+J21))</f>
        <v>4.4390965108386782</v>
      </c>
      <c r="AV21">
        <f>AU21*1000/AA21</f>
        <v>50.231035836642022</v>
      </c>
      <c r="AW21">
        <f>(AV21-U21)</f>
        <v>8.4646936735560843</v>
      </c>
      <c r="AX21">
        <f>IF(D21,P21,(O21+P21)/2)</f>
        <v>31.515658378601074</v>
      </c>
      <c r="AY21">
        <f>0.61365*EXP(17.502*AX21/(240.97+AX21))</f>
        <v>4.6457306721134151</v>
      </c>
      <c r="AZ21">
        <f>IF(AW21&lt;&gt;0,(1000-(AV21+U21)/2)/AW21*AP21,0)</f>
        <v>2.2836610891609603</v>
      </c>
      <c r="BA21">
        <f>U21*AA21/1000</f>
        <v>3.6910412194088567</v>
      </c>
      <c r="BB21">
        <f>(AY21-BA21)</f>
        <v>0.95468945270455841</v>
      </c>
      <c r="BC21">
        <f>1/(1.6/F21+1.37/N21)</f>
        <v>1.5458449497281901</v>
      </c>
      <c r="BD21">
        <f>G21*AA21*0.001</f>
        <v>34.953733756235358</v>
      </c>
      <c r="BE21">
        <f>G21/S21</f>
        <v>0.99541214063812578</v>
      </c>
      <c r="BF21">
        <f>(1-AP21*AA21/AU21/F21)*100</f>
        <v>91.760117191015837</v>
      </c>
      <c r="BG21">
        <f>(S21-E21/(N21/1.35))</f>
        <v>398.99009976565657</v>
      </c>
      <c r="BH21">
        <f>E21*BF21/100/BG21</f>
        <v>-1.1992903119413367E-2</v>
      </c>
    </row>
    <row r="22" spans="1:60" x14ac:dyDescent="0.35">
      <c r="A22" s="1" t="s">
        <v>9</v>
      </c>
      <c r="B22" s="1" t="s">
        <v>4376</v>
      </c>
      <c r="K22" s="1">
        <f t="shared" si="0"/>
        <v>2.72</v>
      </c>
    </row>
    <row r="23" spans="1:60" x14ac:dyDescent="0.35">
      <c r="A23" s="1" t="s">
        <v>9</v>
      </c>
      <c r="B23" s="1" t="s">
        <v>4375</v>
      </c>
      <c r="K23" s="1">
        <f t="shared" si="0"/>
        <v>2.72</v>
      </c>
    </row>
    <row r="24" spans="1:60" x14ac:dyDescent="0.35">
      <c r="A24" s="1">
        <v>3</v>
      </c>
      <c r="B24" s="1" t="s">
        <v>4374</v>
      </c>
      <c r="C24" s="1">
        <v>945.00000073760748</v>
      </c>
      <c r="D24" s="1">
        <v>0</v>
      </c>
      <c r="E24">
        <f>(R24-S24*(1000-T24)/(1000-U24))*AO24</f>
        <v>-5.286091840843004</v>
      </c>
      <c r="F24">
        <f>IF(AZ24&lt;&gt;0,1/(1/AZ24-1/N24),0)</f>
        <v>4.6158819522406889</v>
      </c>
      <c r="G24">
        <f>((BC24-AP24/2)*S24-E24)/(BC24+AP24/2)</f>
        <v>396.11993141121735</v>
      </c>
      <c r="H24">
        <f>AP24*1000</f>
        <v>19.469507734660411</v>
      </c>
      <c r="I24">
        <f>(AU24-BA24)</f>
        <v>0.73951460771237576</v>
      </c>
      <c r="J24">
        <f>(P24+AT24*D24)</f>
        <v>30.519161224365234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32.187004089355469</v>
      </c>
      <c r="P24" s="1">
        <v>30.519161224365234</v>
      </c>
      <c r="Q24" s="1">
        <v>32.372814178466797</v>
      </c>
      <c r="R24" s="1">
        <v>399.97555541992188</v>
      </c>
      <c r="S24" s="1">
        <v>397.74801635742188</v>
      </c>
      <c r="T24" s="1">
        <v>24.380414962768555</v>
      </c>
      <c r="U24" s="1">
        <v>41.296749114990234</v>
      </c>
      <c r="V24" s="1">
        <v>44.647930145263672</v>
      </c>
      <c r="W24" s="1">
        <v>75.626861572265625</v>
      </c>
      <c r="X24" s="1">
        <v>300.124755859375</v>
      </c>
      <c r="Y24" s="1">
        <v>50.921825408935547</v>
      </c>
      <c r="Z24" s="1">
        <v>0.14177373051643372</v>
      </c>
      <c r="AA24" s="1">
        <v>88.3760986328125</v>
      </c>
      <c r="AB24" s="1">
        <v>38.931251525878906</v>
      </c>
      <c r="AC24" s="1">
        <v>3.8904597759246826</v>
      </c>
      <c r="AD24" s="1">
        <v>0.13038176298141479</v>
      </c>
      <c r="AE24" s="1">
        <v>1.1216709390282631E-2</v>
      </c>
      <c r="AF24" s="1">
        <v>4.0884800255298615E-2</v>
      </c>
      <c r="AG24" s="1">
        <v>1.4347303658723831E-2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1.1033998377182903</v>
      </c>
      <c r="AP24">
        <f>(U24-T24)/(1000-U24)*AO24</f>
        <v>1.9469507734660409E-2</v>
      </c>
      <c r="AQ24">
        <f>(P24+273.15)</f>
        <v>303.66916122436521</v>
      </c>
      <c r="AR24">
        <f>(O24+273.15)</f>
        <v>305.33700408935545</v>
      </c>
      <c r="AS24">
        <f>(Y24*AK24+Z24*AL24)*AM24</f>
        <v>8.1474918833190486</v>
      </c>
      <c r="AT24">
        <f>((AS24+0.00000010773*(AR24^4-AQ24^4))-AP24*44100)/(L24*0.92*2*29.3+0.00000043092*AQ24^3)</f>
        <v>-6.5137566746142603</v>
      </c>
      <c r="AU24">
        <f>0.61365*EXP(17.502*J24/(240.97+J24))</f>
        <v>4.3891601807132652</v>
      </c>
      <c r="AV24">
        <f>AU24*1000/AA24</f>
        <v>49.664561443807017</v>
      </c>
      <c r="AW24">
        <f>(AV24-U24)</f>
        <v>8.3678123288167825</v>
      </c>
      <c r="AX24">
        <f>IF(D24,P24,(O24+P24)/2)</f>
        <v>31.353082656860352</v>
      </c>
      <c r="AY24">
        <f>0.61365*EXP(17.502*AX24/(240.97+AX24))</f>
        <v>4.6030012176255015</v>
      </c>
      <c r="AZ24">
        <f>IF(AW24&lt;&gt;0,(1000-(AV24+U24)/2)/AW24*AP24,0)</f>
        <v>2.2208937096882209</v>
      </c>
      <c r="BA24">
        <f>U24*AA24/1000</f>
        <v>3.6496455730008894</v>
      </c>
      <c r="BB24">
        <f>(AY24-BA24)</f>
        <v>0.95335564462461209</v>
      </c>
      <c r="BC24">
        <f>1/(1.6/F24+1.37/N24)</f>
        <v>1.4999323220451257</v>
      </c>
      <c r="BD24">
        <f>G24*AA24*0.001</f>
        <v>35.007534128820673</v>
      </c>
      <c r="BE24">
        <f>G24/S24</f>
        <v>0.99590674276363578</v>
      </c>
      <c r="BF24">
        <f>(1-AP24*AA24/AU24/F24)*100</f>
        <v>91.507145718541153</v>
      </c>
      <c r="BG24">
        <f>(S24-E24/(N24/1.35))</f>
        <v>399.41522284262146</v>
      </c>
      <c r="BH24">
        <f>E24*BF24/100/BG24</f>
        <v>-1.2110584391827422E-2</v>
      </c>
    </row>
    <row r="25" spans="1:60" x14ac:dyDescent="0.35">
      <c r="A25" s="1" t="s">
        <v>9</v>
      </c>
      <c r="B25" s="1" t="s">
        <v>4373</v>
      </c>
      <c r="K25" s="1">
        <f t="shared" si="0"/>
        <v>2.72</v>
      </c>
    </row>
    <row r="26" spans="1:60" x14ac:dyDescent="0.35">
      <c r="A26" s="1" t="s">
        <v>9</v>
      </c>
      <c r="B26" s="1" t="s">
        <v>4372</v>
      </c>
      <c r="K26" s="1">
        <f t="shared" si="0"/>
        <v>2.72</v>
      </c>
    </row>
    <row r="27" spans="1:60" x14ac:dyDescent="0.35">
      <c r="A27" s="1">
        <v>4</v>
      </c>
      <c r="B27" s="1" t="s">
        <v>4371</v>
      </c>
      <c r="C27" s="1">
        <v>1151.0000007376075</v>
      </c>
      <c r="D27" s="1">
        <v>0</v>
      </c>
      <c r="E27">
        <f>(R27-S27*(1000-T27)/(1000-U27))*AO27</f>
        <v>-4.8837741321025092</v>
      </c>
      <c r="F27">
        <f>IF(AZ27&lt;&gt;0,1/(1/AZ27-1/N27),0)</f>
        <v>4.272326470577231</v>
      </c>
      <c r="G27">
        <f>((BC27-AP27/2)*S27-E27)/(BC27+AP27/2)</f>
        <v>395.8025733161337</v>
      </c>
      <c r="H27">
        <f>AP27*1000</f>
        <v>19.065719335449703</v>
      </c>
      <c r="I27">
        <f>(AU27-BA27)</f>
        <v>0.75223094026996851</v>
      </c>
      <c r="J27">
        <f>(P27+AT27*D27)</f>
        <v>30.5308837890625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32.085418701171875</v>
      </c>
      <c r="P27" s="1">
        <v>30.5308837890625</v>
      </c>
      <c r="Q27" s="1">
        <v>32.276466369628906</v>
      </c>
      <c r="R27" s="1">
        <v>400.107666015625</v>
      </c>
      <c r="S27" s="1">
        <v>397.6641845703125</v>
      </c>
      <c r="T27" s="1">
        <v>24.629865646362305</v>
      </c>
      <c r="U27" s="1">
        <v>41.185962677001953</v>
      </c>
      <c r="V27" s="1">
        <v>45.364822387695313</v>
      </c>
      <c r="W27" s="1">
        <v>75.858871459960938</v>
      </c>
      <c r="X27" s="1">
        <v>300.32986450195313</v>
      </c>
      <c r="Y27" s="1">
        <v>100.68214416503906</v>
      </c>
      <c r="Z27" s="1">
        <v>9.1466866433620453E-2</v>
      </c>
      <c r="AA27" s="1">
        <v>88.376571655273438</v>
      </c>
      <c r="AB27" s="1">
        <v>38.856700897216797</v>
      </c>
      <c r="AC27" s="1">
        <v>3.8793623447418213</v>
      </c>
      <c r="AD27" s="1">
        <v>6.9735728204250336E-2</v>
      </c>
      <c r="AE27" s="1">
        <v>8.2392599433660507E-3</v>
      </c>
      <c r="AF27" s="1">
        <v>3.1345821917057037E-2</v>
      </c>
      <c r="AG27" s="1">
        <v>1.374219823628664E-2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1.1041539136101215</v>
      </c>
      <c r="AP27">
        <f>(U27-T27)/(1000-U27)*AO27</f>
        <v>1.9065719335449705E-2</v>
      </c>
      <c r="AQ27">
        <f>(P27+273.15)</f>
        <v>303.68088378906248</v>
      </c>
      <c r="AR27">
        <f>(O27+273.15)</f>
        <v>305.23541870117185</v>
      </c>
      <c r="AS27">
        <f>(Y27*AK27+Z27*AL27)*AM27</f>
        <v>16.109142706338844</v>
      </c>
      <c r="AT27">
        <f>((AS27+0.00000010773*(AR27^4-AQ27^4))-AP27*44100)/(L27*0.92*2*29.3+0.00000043092*AQ27^3)</f>
        <v>-6.3223800689192258</v>
      </c>
      <c r="AU27">
        <f>0.61365*EXP(17.502*J27/(240.97+J27))</f>
        <v>4.3921051219854492</v>
      </c>
      <c r="AV27">
        <f>AU27*1000/AA27</f>
        <v>49.697618268306876</v>
      </c>
      <c r="AW27">
        <f>(AV27-U27)</f>
        <v>8.5116555913049226</v>
      </c>
      <c r="AX27">
        <f>IF(D27,P27,(O27+P27)/2)</f>
        <v>31.308151245117188</v>
      </c>
      <c r="AY27">
        <f>0.61365*EXP(17.502*AX27/(240.97+AX27))</f>
        <v>4.5912525199955336</v>
      </c>
      <c r="AZ27">
        <f>IF(AW27&lt;&gt;0,(1000-(AV27+U27)/2)/AW27*AP27,0)</f>
        <v>2.1381667428824644</v>
      </c>
      <c r="BA27">
        <f>U27*AA27/1000</f>
        <v>3.6398741817154807</v>
      </c>
      <c r="BB27">
        <f>(AY27-BA27)</f>
        <v>0.95137833828005292</v>
      </c>
      <c r="BC27">
        <f>1/(1.6/F27+1.37/N27)</f>
        <v>1.4397383534382964</v>
      </c>
      <c r="BD27">
        <f>G27*AA27*0.001</f>
        <v>34.979674482014914</v>
      </c>
      <c r="BE27">
        <f>G27/S27</f>
        <v>0.99531863485219241</v>
      </c>
      <c r="BF27">
        <f>(1-AP27*AA27/AU27/F27)*100</f>
        <v>91.020478644475133</v>
      </c>
      <c r="BG27">
        <f>(S27-E27/(N27/1.35))</f>
        <v>399.20450209608458</v>
      </c>
      <c r="BH27">
        <f>E27*BF27/100/BG27</f>
        <v>-1.1135231610902126E-2</v>
      </c>
    </row>
    <row r="28" spans="1:60" x14ac:dyDescent="0.35">
      <c r="A28" s="1" t="s">
        <v>9</v>
      </c>
      <c r="B28" s="1" t="s">
        <v>4370</v>
      </c>
      <c r="K28" s="1">
        <f t="shared" si="0"/>
        <v>2.72</v>
      </c>
    </row>
    <row r="29" spans="1:60" x14ac:dyDescent="0.35">
      <c r="A29" s="1" t="s">
        <v>9</v>
      </c>
      <c r="B29" s="1" t="s">
        <v>4369</v>
      </c>
      <c r="K29" s="1">
        <f t="shared" si="0"/>
        <v>2.72</v>
      </c>
    </row>
    <row r="30" spans="1:60" x14ac:dyDescent="0.35">
      <c r="A30" s="1">
        <v>5</v>
      </c>
      <c r="B30" s="1" t="s">
        <v>4368</v>
      </c>
      <c r="C30" s="1">
        <v>1358.0000007376075</v>
      </c>
      <c r="D30" s="1">
        <v>0</v>
      </c>
      <c r="E30">
        <f>(R30-S30*(1000-T30)/(1000-U30))*AO30</f>
        <v>-4.7908248372519155</v>
      </c>
      <c r="F30">
        <f>IF(AZ30&lt;&gt;0,1/(1/AZ30-1/N30),0)</f>
        <v>4.3755101299327546</v>
      </c>
      <c r="G30">
        <f>((BC30-AP30/2)*S30-E30)/(BC30+AP30/2)</f>
        <v>395.79367288126718</v>
      </c>
      <c r="H30">
        <f>AP30*1000</f>
        <v>18.816845500323744</v>
      </c>
      <c r="I30">
        <f>(AU30-BA30)</f>
        <v>0.7336702290420587</v>
      </c>
      <c r="J30">
        <f>(P30+AT30*D30)</f>
        <v>30.473150253295898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32.007232666015625</v>
      </c>
      <c r="P30" s="1">
        <v>30.473150253295898</v>
      </c>
      <c r="Q30" s="1">
        <v>32.197845458984375</v>
      </c>
      <c r="R30" s="1">
        <v>400.06478881835938</v>
      </c>
      <c r="S30" s="1">
        <v>397.62734985351563</v>
      </c>
      <c r="T30" s="1">
        <v>24.893964767456055</v>
      </c>
      <c r="U30" s="1">
        <v>41.233383178710938</v>
      </c>
      <c r="V30" s="1">
        <v>46.053058624267578</v>
      </c>
      <c r="W30" s="1">
        <v>76.280479431152344</v>
      </c>
      <c r="X30" s="1">
        <v>300.32537841796875</v>
      </c>
      <c r="Y30" s="1">
        <v>151.10414123535156</v>
      </c>
      <c r="Z30" s="1">
        <v>0.24695777893066406</v>
      </c>
      <c r="AA30" s="1">
        <v>88.373725891113281</v>
      </c>
      <c r="AB30" s="1">
        <v>38.991161346435547</v>
      </c>
      <c r="AC30" s="1">
        <v>3.8783643245697021</v>
      </c>
      <c r="AD30" s="1">
        <v>0.1407800167798996</v>
      </c>
      <c r="AE30" s="1">
        <v>6.6558201797306538E-3</v>
      </c>
      <c r="AF30" s="1">
        <v>5.851113423705101E-2</v>
      </c>
      <c r="AG30" s="1">
        <v>1.6181621700525284E-2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1.1041374206542967</v>
      </c>
      <c r="AP30">
        <f>(U30-T30)/(1000-U30)*AO30</f>
        <v>1.8816845500323743E-2</v>
      </c>
      <c r="AQ30">
        <f>(P30+273.15)</f>
        <v>303.62315025329588</v>
      </c>
      <c r="AR30">
        <f>(O30+273.15)</f>
        <v>305.1572326660156</v>
      </c>
      <c r="AS30">
        <f>(Y30*AK30+Z30*AL30)*AM30</f>
        <v>24.17666205726573</v>
      </c>
      <c r="AT30">
        <f>((AS30+0.00000010773*(AR30^4-AQ30^4))-AP30*44100)/(L30*0.92*2*29.3+0.00000043092*AQ30^3)</f>
        <v>-6.1753481631432097</v>
      </c>
      <c r="AU30">
        <f>0.61365*EXP(17.502*J30/(240.97+J30))</f>
        <v>4.3776179316407005</v>
      </c>
      <c r="AV30">
        <f>AU30*1000/AA30</f>
        <v>49.535287637803521</v>
      </c>
      <c r="AW30">
        <f>(AV30-U30)</f>
        <v>8.301904459092583</v>
      </c>
      <c r="AX30">
        <f>IF(D30,P30,(O30+P30)/2)</f>
        <v>31.240191459655762</v>
      </c>
      <c r="AY30">
        <f>0.61365*EXP(17.502*AX30/(240.97+AX30))</f>
        <v>4.573531969783792</v>
      </c>
      <c r="AZ30">
        <f>IF(AW30&lt;&gt;0,(1000-(AV30+U30)/2)/AW30*AP30,0)</f>
        <v>2.163702986624719</v>
      </c>
      <c r="BA30">
        <f>U30*AA30/1000</f>
        <v>3.6439477025986418</v>
      </c>
      <c r="BB30">
        <f>(AY30-BA30)</f>
        <v>0.92958426718515019</v>
      </c>
      <c r="BC30">
        <f>1/(1.6/F30+1.37/N30)</f>
        <v>1.4582806044752048</v>
      </c>
      <c r="BD30">
        <f>G30*AA30*0.001</f>
        <v>34.977761556646058</v>
      </c>
      <c r="BE30">
        <f>G30/S30</f>
        <v>0.99538845360379768</v>
      </c>
      <c r="BF30">
        <f>(1-AP30*AA30/AU30/F30)*100</f>
        <v>91.31832675229991</v>
      </c>
      <c r="BG30">
        <f>(S30-E30/(N30/1.35))</f>
        <v>399.13835164436756</v>
      </c>
      <c r="BH30">
        <f>E30*BF30/100/BG30</f>
        <v>-1.096086372303828E-2</v>
      </c>
    </row>
    <row r="31" spans="1:60" x14ac:dyDescent="0.35">
      <c r="A31" s="1" t="s">
        <v>9</v>
      </c>
      <c r="B31" s="1" t="s">
        <v>4367</v>
      </c>
      <c r="K31" s="1">
        <f t="shared" si="0"/>
        <v>2.72</v>
      </c>
    </row>
    <row r="32" spans="1:60" x14ac:dyDescent="0.35">
      <c r="A32" s="1" t="s">
        <v>9</v>
      </c>
      <c r="B32" s="1" t="s">
        <v>4366</v>
      </c>
      <c r="K32" s="1">
        <f t="shared" si="0"/>
        <v>2.72</v>
      </c>
    </row>
    <row r="33" spans="1:60" x14ac:dyDescent="0.35">
      <c r="A33" s="1">
        <v>6</v>
      </c>
      <c r="B33" s="1" t="s">
        <v>4365</v>
      </c>
      <c r="C33" s="1">
        <v>1565.5000007264316</v>
      </c>
      <c r="D33" s="1">
        <v>0</v>
      </c>
      <c r="E33">
        <f>(R33-S33*(1000-T33)/(1000-U33))*AO33</f>
        <v>-4.1576334217505746</v>
      </c>
      <c r="F33">
        <f>IF(AZ33&lt;&gt;0,1/(1/AZ33-1/N33),0)</f>
        <v>4.6395095061414633</v>
      </c>
      <c r="G33">
        <f>((BC33-AP33/2)*S33-E33)/(BC33+AP33/2)</f>
        <v>394.59508920766569</v>
      </c>
      <c r="H33">
        <f>AP33*1000</f>
        <v>18.849378317742463</v>
      </c>
      <c r="I33">
        <f>(AU33-BA33)</f>
        <v>0.71410424252618743</v>
      </c>
      <c r="J33">
        <f>(P33+AT33*D33)</f>
        <v>30.49534797668457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31.952354431152344</v>
      </c>
      <c r="P33" s="1">
        <v>30.49534797668457</v>
      </c>
      <c r="Q33" s="1">
        <v>32.135292053222656</v>
      </c>
      <c r="R33" s="1">
        <v>399.79840087890625</v>
      </c>
      <c r="S33" s="1">
        <v>396.78997802734375</v>
      </c>
      <c r="T33" s="1">
        <v>25.155826568603516</v>
      </c>
      <c r="U33" s="1">
        <v>41.519115447998047</v>
      </c>
      <c r="V33" s="1">
        <v>46.680774688720703</v>
      </c>
      <c r="W33" s="1">
        <v>77.045547485351563</v>
      </c>
      <c r="X33" s="1">
        <v>300.31622314453125</v>
      </c>
      <c r="Y33" s="1">
        <v>300.2286376953125</v>
      </c>
      <c r="Z33" s="1">
        <v>0.16349446773529053</v>
      </c>
      <c r="AA33" s="1">
        <v>88.370834350585938</v>
      </c>
      <c r="AB33" s="1">
        <v>38.800075531005859</v>
      </c>
      <c r="AC33" s="1">
        <v>3.8832018375396729</v>
      </c>
      <c r="AD33" s="1">
        <v>0.10078886151313782</v>
      </c>
      <c r="AE33" s="1">
        <v>6.8224016577005386E-3</v>
      </c>
      <c r="AF33" s="1">
        <v>2.866021916270256E-2</v>
      </c>
      <c r="AG33" s="1">
        <v>1.4624586328864098E-2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1.1041037615607765</v>
      </c>
      <c r="AP33">
        <f>(U33-T33)/(1000-U33)*AO33</f>
        <v>1.8849378317742464E-2</v>
      </c>
      <c r="AQ33">
        <f>(P33+273.15)</f>
        <v>303.64534797668455</v>
      </c>
      <c r="AR33">
        <f>(O33+273.15)</f>
        <v>305.10235443115232</v>
      </c>
      <c r="AS33">
        <f>(Y33*AK33+Z33*AL33)*AM33</f>
        <v>48.036580957548722</v>
      </c>
      <c r="AT33">
        <f>((AS33+0.00000010773*(AR33^4-AQ33^4))-AP33*44100)/(L33*0.92*2*29.3+0.00000043092*AQ33^3)</f>
        <v>-6.0066327106263113</v>
      </c>
      <c r="AU33">
        <f>0.61365*EXP(17.502*J33/(240.97+J33))</f>
        <v>4.3831831161640764</v>
      </c>
      <c r="AV33">
        <f>AU33*1000/AA33</f>
        <v>49.599883812062416</v>
      </c>
      <c r="AW33">
        <f>(AV33-U33)</f>
        <v>8.0807683640643688</v>
      </c>
      <c r="AX33">
        <f>IF(D33,P33,(O33+P33)/2)</f>
        <v>31.223851203918457</v>
      </c>
      <c r="AY33">
        <f>0.61365*EXP(17.502*AX33/(240.97+AX33))</f>
        <v>4.5692801330215254</v>
      </c>
      <c r="AZ33">
        <f>IF(AW33&lt;&gt;0,(1000-(AV33+U33)/2)/AW33*AP33,0)</f>
        <v>2.2263489389516757</v>
      </c>
      <c r="BA33">
        <f>U33*AA33/1000</f>
        <v>3.669078873637889</v>
      </c>
      <c r="BB33">
        <f>(AY33-BA33)</f>
        <v>0.90020125938363638</v>
      </c>
      <c r="BC33">
        <f>1/(1.6/F33+1.37/N33)</f>
        <v>1.5039143724810176</v>
      </c>
      <c r="BD33">
        <f>G33*AA33*0.001</f>
        <v>34.870697263925308</v>
      </c>
      <c r="BE33">
        <f>G33/S33</f>
        <v>0.99446838644819102</v>
      </c>
      <c r="BF33">
        <f>(1-AP33*AA33/AU33/F33)*100</f>
        <v>91.808860863895021</v>
      </c>
      <c r="BG33">
        <f>(S33-E33/(N33/1.35))</f>
        <v>398.1012744657196</v>
      </c>
      <c r="BH33">
        <f>E33*BF33/100/BG33</f>
        <v>-9.5882031237618393E-3</v>
      </c>
    </row>
    <row r="34" spans="1:60" x14ac:dyDescent="0.35">
      <c r="A34" s="1" t="s">
        <v>9</v>
      </c>
      <c r="B34" s="1" t="s">
        <v>4364</v>
      </c>
      <c r="K34" s="1">
        <f t="shared" si="0"/>
        <v>2.72</v>
      </c>
    </row>
    <row r="35" spans="1:60" x14ac:dyDescent="0.35">
      <c r="A35" s="1" t="s">
        <v>9</v>
      </c>
      <c r="B35" s="1" t="s">
        <v>4363</v>
      </c>
      <c r="K35" s="1">
        <f t="shared" si="0"/>
        <v>2.72</v>
      </c>
    </row>
    <row r="36" spans="1:60" x14ac:dyDescent="0.35">
      <c r="A36" s="1">
        <v>7</v>
      </c>
      <c r="B36" s="1" t="s">
        <v>4362</v>
      </c>
      <c r="C36" s="1">
        <v>1772.5000007264316</v>
      </c>
      <c r="D36" s="1">
        <v>0</v>
      </c>
      <c r="E36">
        <f>(R36-S36*(1000-T36)/(1000-U36))*AO36</f>
        <v>-3.6751860554355451</v>
      </c>
      <c r="F36">
        <f>IF(AZ36&lt;&gt;0,1/(1/AZ36-1/N36),0)</f>
        <v>5.2088981866419068</v>
      </c>
      <c r="G36">
        <f>((BC36-AP36/2)*S36-E36)/(BC36+AP36/2)</f>
        <v>393.92587297148435</v>
      </c>
      <c r="H36">
        <f>AP36*1000</f>
        <v>19.153258282820541</v>
      </c>
      <c r="I36">
        <f>(AU36-BA36)</f>
        <v>0.68732089103079286</v>
      </c>
      <c r="J36">
        <f>(P36+AT36*D36)</f>
        <v>30.56572151184082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31.929401397705078</v>
      </c>
      <c r="P36" s="1">
        <v>30.56572151184082</v>
      </c>
      <c r="Q36" s="1">
        <v>32.096595764160156</v>
      </c>
      <c r="R36" s="1">
        <v>399.91473388671875</v>
      </c>
      <c r="S36" s="1">
        <v>396.3677978515625</v>
      </c>
      <c r="T36" s="1">
        <v>25.404329299926758</v>
      </c>
      <c r="U36" s="1">
        <v>42.021167755126953</v>
      </c>
      <c r="V36" s="1">
        <v>47.204498291015625</v>
      </c>
      <c r="W36" s="1">
        <v>78.080711364746094</v>
      </c>
      <c r="X36" s="1">
        <v>300.34408569335938</v>
      </c>
      <c r="Y36" s="1">
        <v>498.989990234375</v>
      </c>
      <c r="Z36" s="1">
        <v>4.8020057380199432E-2</v>
      </c>
      <c r="AA36" s="1">
        <v>88.37322998046875</v>
      </c>
      <c r="AB36" s="1">
        <v>38.839473724365234</v>
      </c>
      <c r="AC36" s="1">
        <v>3.8864321708679199</v>
      </c>
      <c r="AD36" s="1">
        <v>0.12100769579410553</v>
      </c>
      <c r="AE36" s="1">
        <v>4.8884502612054348E-3</v>
      </c>
      <c r="AF36" s="1">
        <v>7.295747846364975E-2</v>
      </c>
      <c r="AG36" s="1">
        <v>1.5941770747303963E-2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1.1042061974020563</v>
      </c>
      <c r="AP36">
        <f>(U36-T36)/(1000-U36)*AO36</f>
        <v>1.9153258282820541E-2</v>
      </c>
      <c r="AQ36">
        <f>(P36+273.15)</f>
        <v>303.7157215118408</v>
      </c>
      <c r="AR36">
        <f>(O36+273.15)</f>
        <v>305.07940139770506</v>
      </c>
      <c r="AS36">
        <f>(Y36*AK36+Z36*AL36)*AM36</f>
        <v>79.838396652972733</v>
      </c>
      <c r="AT36">
        <f>((AS36+0.00000010773*(AR36^4-AQ36^4))-AP36*44100)/(L36*0.92*2*29.3+0.00000043092*AQ36^3)</f>
        <v>-5.870732812525759</v>
      </c>
      <c r="AU36">
        <f>0.61365*EXP(17.502*J36/(240.97+J36))</f>
        <v>4.4008672131024849</v>
      </c>
      <c r="AV36">
        <f>AU36*1000/AA36</f>
        <v>49.798646197215092</v>
      </c>
      <c r="AW36">
        <f>(AV36-U36)</f>
        <v>7.7774784420881389</v>
      </c>
      <c r="AX36">
        <f>IF(D36,P36,(O36+P36)/2)</f>
        <v>31.247561454772949</v>
      </c>
      <c r="AY36">
        <f>0.61365*EXP(17.502*AX36/(240.97+AX36))</f>
        <v>4.5754508158912301</v>
      </c>
      <c r="AZ36">
        <f>IF(AW36&lt;&gt;0,(1000-(AV36+U36)/2)/AW36*AP36,0)</f>
        <v>2.3495962236134971</v>
      </c>
      <c r="BA36">
        <f>U36*AA36/1000</f>
        <v>3.713546322071692</v>
      </c>
      <c r="BB36">
        <f>(AY36-BA36)</f>
        <v>0.86190449381953815</v>
      </c>
      <c r="BC36">
        <f>1/(1.6/F36+1.37/N36)</f>
        <v>1.5943010264574484</v>
      </c>
      <c r="BD36">
        <f>G36*AA36*0.001</f>
        <v>34.812501767365902</v>
      </c>
      <c r="BE36">
        <f>G36/S36</f>
        <v>0.99383924503122067</v>
      </c>
      <c r="BF36">
        <f>(1-AP36*AA36/AU36/F36)*100</f>
        <v>92.616211301339789</v>
      </c>
      <c r="BG36">
        <f>(S36-E36/(N36/1.35))</f>
        <v>397.52693284399578</v>
      </c>
      <c r="BH36">
        <f>E36*BF36/100/BG36</f>
        <v>-8.5624842031906886E-3</v>
      </c>
    </row>
    <row r="37" spans="1:60" x14ac:dyDescent="0.35">
      <c r="A37" s="1" t="s">
        <v>9</v>
      </c>
      <c r="B37" s="1" t="s">
        <v>4361</v>
      </c>
      <c r="K37" s="1">
        <f t="shared" si="0"/>
        <v>2.72</v>
      </c>
    </row>
    <row r="38" spans="1:60" x14ac:dyDescent="0.35">
      <c r="A38" s="1" t="s">
        <v>9</v>
      </c>
      <c r="B38" s="1" t="s">
        <v>4360</v>
      </c>
      <c r="K38" s="1">
        <f t="shared" si="0"/>
        <v>2.72</v>
      </c>
    </row>
    <row r="39" spans="1:60" x14ac:dyDescent="0.35">
      <c r="A39" s="1">
        <v>8</v>
      </c>
      <c r="B39" s="1" t="s">
        <v>4359</v>
      </c>
      <c r="C39" s="1">
        <v>1980.0000007152557</v>
      </c>
      <c r="D39" s="1">
        <v>0</v>
      </c>
      <c r="E39">
        <f>(R39-S39*(1000-T39)/(1000-U39))*AO39</f>
        <v>-2.3361115779519475</v>
      </c>
      <c r="F39">
        <f>IF(AZ39&lt;&gt;0,1/(1/AZ39-1/N39),0)</f>
        <v>6.083960229249648</v>
      </c>
      <c r="G39">
        <f>((BC39-AP39/2)*S39-E39)/(BC39+AP39/2)</f>
        <v>391.89173886025458</v>
      </c>
      <c r="H39">
        <f>AP39*1000</f>
        <v>19.730320354671953</v>
      </c>
      <c r="I39">
        <f>(AU39-BA39)</f>
        <v>0.66164662002833197</v>
      </c>
      <c r="J39">
        <f>(P39+AT39*D39)</f>
        <v>30.727413177490234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31.957403182983398</v>
      </c>
      <c r="P39" s="1">
        <v>30.727413177490234</v>
      </c>
      <c r="Q39" s="1">
        <v>32.10150146484375</v>
      </c>
      <c r="R39" s="1">
        <v>399.99990844726563</v>
      </c>
      <c r="S39" s="1">
        <v>395.05612182617188</v>
      </c>
      <c r="T39" s="1">
        <v>25.670129776000977</v>
      </c>
      <c r="U39" s="1">
        <v>42.775657653808594</v>
      </c>
      <c r="V39" s="1">
        <v>47.621109008789063</v>
      </c>
      <c r="W39" s="1">
        <v>79.353874206542969</v>
      </c>
      <c r="X39" s="1">
        <v>300.3172607421875</v>
      </c>
      <c r="Y39" s="1">
        <v>749.16363525390625</v>
      </c>
      <c r="Z39" s="1">
        <v>5.7164937257766724E-2</v>
      </c>
      <c r="AA39" s="1">
        <v>88.370063781738281</v>
      </c>
      <c r="AB39" s="1">
        <v>38.799388885498047</v>
      </c>
      <c r="AC39" s="1">
        <v>3.8999588489532471</v>
      </c>
      <c r="AD39" s="1">
        <v>6.8088926374912262E-2</v>
      </c>
      <c r="AE39" s="1">
        <v>7.9672308638691902E-3</v>
      </c>
      <c r="AF39" s="1">
        <v>5.3918782621622086E-2</v>
      </c>
      <c r="AG39" s="1">
        <v>1.6025189310312271E-2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1.1041075762580419</v>
      </c>
      <c r="AP39">
        <f>(U39-T39)/(1000-U39)*AO39</f>
        <v>1.9730320354671954E-2</v>
      </c>
      <c r="AQ39">
        <f>(P39+273.15)</f>
        <v>303.87741317749021</v>
      </c>
      <c r="AR39">
        <f>(O39+273.15)</f>
        <v>305.10740318298338</v>
      </c>
      <c r="AS39">
        <f>(Y39*AK39+Z39*AL39)*AM39</f>
        <v>119.86617896140706</v>
      </c>
      <c r="AT39">
        <f>((AS39+0.00000010773*(AR39^4-AQ39^4))-AP39*44100)/(L39*0.92*2*29.3+0.00000043092*AQ39^3)</f>
        <v>-5.7681095187710607</v>
      </c>
      <c r="AU39">
        <f>0.61365*EXP(17.502*J39/(240.97+J39))</f>
        <v>4.4417342152011985</v>
      </c>
      <c r="AV39">
        <f>AU39*1000/AA39</f>
        <v>50.262883437219898</v>
      </c>
      <c r="AW39">
        <f>(AV39-U39)</f>
        <v>7.4872257834113043</v>
      </c>
      <c r="AX39">
        <f>IF(D39,P39,(O39+P39)/2)</f>
        <v>31.342408180236816</v>
      </c>
      <c r="AY39">
        <f>0.61365*EXP(17.502*AX39/(240.97+AX39))</f>
        <v>4.6002076793056697</v>
      </c>
      <c r="AZ39">
        <f>IF(AW39&lt;&gt;0,(1000-(AV39+U39)/2)/AW39*AP39,0)</f>
        <v>2.5126102495565488</v>
      </c>
      <c r="BA39">
        <f>U39*AA39/1000</f>
        <v>3.7800875951728665</v>
      </c>
      <c r="BB39">
        <f>(AY39-BA39)</f>
        <v>0.82012008413280313</v>
      </c>
      <c r="BC39">
        <f>1/(1.6/F39+1.37/N39)</f>
        <v>1.7151069189118957</v>
      </c>
      <c r="BD39">
        <f>G39*AA39*0.001</f>
        <v>34.631497958617025</v>
      </c>
      <c r="BE39">
        <f>G39/S39</f>
        <v>0.99199004194318074</v>
      </c>
      <c r="BF39">
        <f>(1-AP39*AA39/AU39/F39)*100</f>
        <v>93.547910676361326</v>
      </c>
      <c r="BG39">
        <f>(S39-E39/(N39/1.35))</f>
        <v>395.79291953801226</v>
      </c>
      <c r="BH39">
        <f>E39*BF39/100/BG39</f>
        <v>-5.5215327621158643E-3</v>
      </c>
    </row>
    <row r="40" spans="1:60" x14ac:dyDescent="0.35">
      <c r="A40" s="1" t="s">
        <v>9</v>
      </c>
      <c r="B40" s="1" t="s">
        <v>4358</v>
      </c>
      <c r="K40" s="1">
        <f t="shared" si="0"/>
        <v>2.72</v>
      </c>
    </row>
    <row r="41" spans="1:60" x14ac:dyDescent="0.35">
      <c r="A41" s="1" t="s">
        <v>9</v>
      </c>
      <c r="B41" s="1" t="s">
        <v>4357</v>
      </c>
      <c r="K41" s="1">
        <f t="shared" si="0"/>
        <v>2.72</v>
      </c>
    </row>
    <row r="42" spans="1:60" x14ac:dyDescent="0.35">
      <c r="A42" s="1">
        <v>9</v>
      </c>
      <c r="B42" s="1" t="s">
        <v>4356</v>
      </c>
      <c r="C42" s="1">
        <v>2188.5000007040799</v>
      </c>
      <c r="D42" s="1">
        <v>0</v>
      </c>
      <c r="E42">
        <f>(R42-S42*(1000-T42)/(1000-U42))*AO42</f>
        <v>-1.487508768782509</v>
      </c>
      <c r="F42">
        <f>IF(AZ42&lt;&gt;0,1/(1/AZ42-1/N42),0)</f>
        <v>7.0702236012927289</v>
      </c>
      <c r="G42">
        <f>((BC42-AP42/2)*S42-E42)/(BC42+AP42/2)</f>
        <v>390.68637521780249</v>
      </c>
      <c r="H42">
        <f>AP42*1000</f>
        <v>20.320280816150323</v>
      </c>
      <c r="I42">
        <f>(AU42-BA42)</f>
        <v>0.64172394325461779</v>
      </c>
      <c r="J42">
        <f>(P42+AT42*D42)</f>
        <v>30.91413688659668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32.012603759765625</v>
      </c>
      <c r="P42" s="1">
        <v>30.91413688659668</v>
      </c>
      <c r="Q42" s="1">
        <v>32.135532379150391</v>
      </c>
      <c r="R42" s="1">
        <v>400.13858032226563</v>
      </c>
      <c r="S42" s="1">
        <v>394.23086547851563</v>
      </c>
      <c r="T42" s="1">
        <v>25.939239501953125</v>
      </c>
      <c r="U42" s="1">
        <v>43.540493011474609</v>
      </c>
      <c r="V42" s="1">
        <v>47.969455718994141</v>
      </c>
      <c r="W42" s="1">
        <v>80.519462585449219</v>
      </c>
      <c r="X42" s="1">
        <v>300.3458251953125</v>
      </c>
      <c r="Y42" s="1">
        <v>999.08770751953125</v>
      </c>
      <c r="Z42" s="1">
        <v>0.11547735333442688</v>
      </c>
      <c r="AA42" s="1">
        <v>88.368659973144531</v>
      </c>
      <c r="AB42" s="1">
        <v>38.661827087402344</v>
      </c>
      <c r="AC42" s="1">
        <v>3.9088399410247803</v>
      </c>
      <c r="AD42" s="1">
        <v>5.619453638792038E-2</v>
      </c>
      <c r="AE42" s="1">
        <v>8.5828704759478569E-3</v>
      </c>
      <c r="AF42" s="1">
        <v>4.349401593208313E-2</v>
      </c>
      <c r="AG42" s="1">
        <v>2.1994031965732574E-2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1.1042125926298252</v>
      </c>
      <c r="AP42">
        <f>(U42-T42)/(1000-U42)*AO42</f>
        <v>2.0320280816150324E-2</v>
      </c>
      <c r="AQ42">
        <f>(P42+273.15)</f>
        <v>304.06413688659666</v>
      </c>
      <c r="AR42">
        <f>(O42+273.15)</f>
        <v>305.1626037597656</v>
      </c>
      <c r="AS42">
        <f>(Y42*AK42+Z42*AL42)*AM42</f>
        <v>159.85402963010893</v>
      </c>
      <c r="AT42">
        <f>((AS42+0.00000010773*(AR42^4-AQ42^4))-AP42*44100)/(L42*0.92*2*29.3+0.00000043092*AQ42^3)</f>
        <v>-5.6699479327505271</v>
      </c>
      <c r="AU42">
        <f>0.61365*EXP(17.502*J42/(240.97+J42))</f>
        <v>4.4893389652486935</v>
      </c>
      <c r="AV42">
        <f>AU42*1000/AA42</f>
        <v>50.802388161289478</v>
      </c>
      <c r="AW42">
        <f>(AV42-U42)</f>
        <v>7.2618951498148689</v>
      </c>
      <c r="AX42">
        <f>IF(D42,P42,(O42+P42)/2)</f>
        <v>31.463370323181152</v>
      </c>
      <c r="AY42">
        <f>0.61365*EXP(17.502*AX42/(240.97+AX42))</f>
        <v>4.6319503833244786</v>
      </c>
      <c r="AZ42">
        <f>IF(AW42&lt;&gt;0,(1000-(AV42+U42)/2)/AW42*AP42,0)</f>
        <v>2.6662108853811102</v>
      </c>
      <c r="BA42">
        <f>U42*AA42/1000</f>
        <v>3.8476150219940757</v>
      </c>
      <c r="BB42">
        <f>(AY42-BA42)</f>
        <v>0.78433536133040294</v>
      </c>
      <c r="BC42">
        <f>1/(1.6/F42+1.37/N42)</f>
        <v>1.8302661675548679</v>
      </c>
      <c r="BD42">
        <f>G42*AA42*0.001</f>
        <v>34.524431447762346</v>
      </c>
      <c r="BE42">
        <f>G42/S42</f>
        <v>0.99100910007030818</v>
      </c>
      <c r="BF42">
        <f>(1-AP42*AA42/AU42/F42)*100</f>
        <v>94.342658073666115</v>
      </c>
      <c r="BG42">
        <f>(S42-E42/(N42/1.35))</f>
        <v>394.7000181797502</v>
      </c>
      <c r="BH42">
        <f>E42*BF42/100/BG42</f>
        <v>-3.5554984720299189E-3</v>
      </c>
    </row>
    <row r="43" spans="1:60" x14ac:dyDescent="0.35">
      <c r="A43" s="1" t="s">
        <v>9</v>
      </c>
      <c r="B43" s="1" t="s">
        <v>4355</v>
      </c>
      <c r="K43" s="1">
        <f t="shared" si="0"/>
        <v>2.72</v>
      </c>
    </row>
    <row r="44" spans="1:60" x14ac:dyDescent="0.35">
      <c r="A44" s="1" t="s">
        <v>9</v>
      </c>
      <c r="B44" s="1" t="s">
        <v>3164</v>
      </c>
      <c r="K44" s="1">
        <f t="shared" si="0"/>
        <v>2.72</v>
      </c>
    </row>
    <row r="45" spans="1:60" x14ac:dyDescent="0.35">
      <c r="A45" s="1">
        <v>10</v>
      </c>
      <c r="B45" s="1" t="s">
        <v>4354</v>
      </c>
      <c r="C45" s="1">
        <v>2396.5000007040799</v>
      </c>
      <c r="D45" s="1">
        <v>0</v>
      </c>
      <c r="E45">
        <f>(R45-S45*(1000-T45)/(1000-U45))*AO45</f>
        <v>-0.52728424133940666</v>
      </c>
      <c r="F45">
        <f>IF(AZ45&lt;&gt;0,1/(1/AZ45-1/N45),0)</f>
        <v>8.5033035906410195</v>
      </c>
      <c r="G45">
        <f>((BC45-AP45/2)*S45-E45)/(BC45+AP45/2)</f>
        <v>389.25197405921239</v>
      </c>
      <c r="H45">
        <f>AP45*1000</f>
        <v>20.983107864626074</v>
      </c>
      <c r="I45">
        <f>(AU45-BA45)</f>
        <v>0.62010621874365057</v>
      </c>
      <c r="J45">
        <f>(P45+AT45*D45)</f>
        <v>31.111640930175781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32.087345123291016</v>
      </c>
      <c r="P45" s="1">
        <v>31.111640930175781</v>
      </c>
      <c r="Q45" s="1">
        <v>32.190601348876953</v>
      </c>
      <c r="R45" s="1">
        <v>400.14944458007813</v>
      </c>
      <c r="S45" s="1">
        <v>393.1558837890625</v>
      </c>
      <c r="T45" s="1">
        <v>26.199216842651367</v>
      </c>
      <c r="U45" s="1">
        <v>44.359119415283203</v>
      </c>
      <c r="V45" s="1">
        <v>48.247169494628906</v>
      </c>
      <c r="W45" s="1">
        <v>81.689529418945313</v>
      </c>
      <c r="X45" s="1">
        <v>300.34466552734375</v>
      </c>
      <c r="Y45" s="1">
        <v>1249.9832763671875</v>
      </c>
      <c r="Z45" s="1">
        <v>7.5460232794284821E-2</v>
      </c>
      <c r="AA45" s="1">
        <v>88.371208190917969</v>
      </c>
      <c r="AB45" s="1">
        <v>38.778427124023438</v>
      </c>
      <c r="AC45" s="1">
        <v>3.9100320339202881</v>
      </c>
      <c r="AD45" s="1">
        <v>6.5071627497673035E-2</v>
      </c>
      <c r="AE45" s="1">
        <v>7.0224055089056492E-3</v>
      </c>
      <c r="AF45" s="1">
        <v>5.4270021617412567E-2</v>
      </c>
      <c r="AG45" s="1">
        <v>2.2205641493201256E-2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1.1042083291446461</v>
      </c>
      <c r="AP45">
        <f>(U45-T45)/(1000-U45)*AO45</f>
        <v>2.0983107864626073E-2</v>
      </c>
      <c r="AQ45">
        <f>(P45+273.15)</f>
        <v>304.26164093017576</v>
      </c>
      <c r="AR45">
        <f>(O45+273.15)</f>
        <v>305.23734512329099</v>
      </c>
      <c r="AS45">
        <f>(Y45*AK45+Z45*AL45)*AM45</f>
        <v>199.99731974846145</v>
      </c>
      <c r="AT45">
        <f>((AS45+0.00000010773*(AR45^4-AQ45^4))-AP45*44100)/(L45*0.92*2*29.3+0.00000043092*AQ45^3)</f>
        <v>-5.5949218346881464</v>
      </c>
      <c r="AU45">
        <f>0.61365*EXP(17.502*J45/(240.97+J45))</f>
        <v>4.5401751957574339</v>
      </c>
      <c r="AV45">
        <f>AU45*1000/AA45</f>
        <v>51.376181096775298</v>
      </c>
      <c r="AW45">
        <f>(AV45-U45)</f>
        <v>7.0170616814920947</v>
      </c>
      <c r="AX45">
        <f>IF(D45,P45,(O45+P45)/2)</f>
        <v>31.599493026733398</v>
      </c>
      <c r="AY45">
        <f>0.61365*EXP(17.502*AX45/(240.97+AX45))</f>
        <v>4.667899435981627</v>
      </c>
      <c r="AZ45">
        <f>IF(AW45&lt;&gt;0,(1000-(AV45+U45)/2)/AW45*AP45,0)</f>
        <v>2.8471597803924937</v>
      </c>
      <c r="BA45">
        <f>U45*AA45/1000</f>
        <v>3.9200689770137833</v>
      </c>
      <c r="BB45">
        <f>(AY45-BA45)</f>
        <v>0.74783045896784373</v>
      </c>
      <c r="BC45">
        <f>1/(1.6/F45+1.37/N45)</f>
        <v>1.9676146550232962</v>
      </c>
      <c r="BD45">
        <f>G45*AA45*0.001</f>
        <v>34.398667238312463</v>
      </c>
      <c r="BE45">
        <f>G45/S45</f>
        <v>0.99007032606958345</v>
      </c>
      <c r="BF45">
        <f>(1-AP45*AA45/AU45/F45)*100</f>
        <v>95.196914592507696</v>
      </c>
      <c r="BG45">
        <f>(S45-E45/(N45/1.35))</f>
        <v>393.32218655737847</v>
      </c>
      <c r="BH45">
        <f>E45*BF45/100/BG45</f>
        <v>-1.2762014095393536E-3</v>
      </c>
    </row>
    <row r="46" spans="1:60" x14ac:dyDescent="0.35">
      <c r="A46" s="1" t="s">
        <v>9</v>
      </c>
      <c r="B46" s="1" t="s">
        <v>4353</v>
      </c>
      <c r="K46" s="1">
        <f t="shared" si="0"/>
        <v>2.72</v>
      </c>
    </row>
    <row r="47" spans="1:60" x14ac:dyDescent="0.35">
      <c r="A47" s="1" t="s">
        <v>9</v>
      </c>
      <c r="B47" s="1" t="s">
        <v>4352</v>
      </c>
      <c r="K47" s="1">
        <f t="shared" si="0"/>
        <v>2.72</v>
      </c>
    </row>
    <row r="48" spans="1:60" x14ac:dyDescent="0.35">
      <c r="A48" s="1">
        <v>11</v>
      </c>
      <c r="B48" s="1" t="s">
        <v>3160</v>
      </c>
      <c r="C48" s="1">
        <v>2605.5000006817281</v>
      </c>
      <c r="D48" s="1">
        <v>0</v>
      </c>
      <c r="E48">
        <f>(R48-S48*(1000-T48)/(1000-U48))*AO48</f>
        <v>0.47196133998791395</v>
      </c>
      <c r="F48">
        <f>IF(AZ48&lt;&gt;0,1/(1/AZ48-1/N48),0)</f>
        <v>11.871381506164331</v>
      </c>
      <c r="G48">
        <f>((BC48-AP48/2)*S48-E48)/(BC48+AP48/2)</f>
        <v>387.72863638839982</v>
      </c>
      <c r="H48">
        <f>AP48*1000</f>
        <v>21.888389017890415</v>
      </c>
      <c r="I48">
        <f>(AU48-BA48)</f>
        <v>0.58490455078311498</v>
      </c>
      <c r="J48">
        <f>(P48+AT48*D48)</f>
        <v>31.325820922851563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32.186489105224609</v>
      </c>
      <c r="P48" s="1">
        <v>31.325820922851563</v>
      </c>
      <c r="Q48" s="1">
        <v>32.262561798095703</v>
      </c>
      <c r="R48" s="1">
        <v>400.01922607421875</v>
      </c>
      <c r="S48" s="1">
        <v>391.8238525390625</v>
      </c>
      <c r="T48" s="1">
        <v>26.462221145629883</v>
      </c>
      <c r="U48" s="1">
        <v>45.387405395507813</v>
      </c>
      <c r="V48" s="1">
        <v>48.459384918212891</v>
      </c>
      <c r="W48" s="1">
        <v>83.116439819335938</v>
      </c>
      <c r="X48" s="1">
        <v>300.30996704101563</v>
      </c>
      <c r="Y48" s="1">
        <v>1599.5361328125</v>
      </c>
      <c r="Z48" s="1">
        <v>5.8309022337198257E-2</v>
      </c>
      <c r="AA48" s="1">
        <v>88.37176513671875</v>
      </c>
      <c r="AB48" s="1">
        <v>38.528278350830078</v>
      </c>
      <c r="AC48" s="1">
        <v>3.9095184803009033</v>
      </c>
      <c r="AD48" s="1">
        <v>5.2678778767585754E-2</v>
      </c>
      <c r="AE48" s="1">
        <v>1.1625586077570915E-2</v>
      </c>
      <c r="AF48" s="1">
        <v>4.2067762464284897E-2</v>
      </c>
      <c r="AG48" s="1">
        <v>2.3681240156292915E-2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1.1040807611802044</v>
      </c>
      <c r="AP48">
        <f>(U48-T48)/(1000-U48)*AO48</f>
        <v>2.1888389017890416E-2</v>
      </c>
      <c r="AQ48">
        <f>(P48+273.15)</f>
        <v>304.47582092285154</v>
      </c>
      <c r="AR48">
        <f>(O48+273.15)</f>
        <v>305.33648910522459</v>
      </c>
      <c r="AS48">
        <f>(Y48*AK48+Z48*AL48)*AM48</f>
        <v>255.92577552961302</v>
      </c>
      <c r="AT48">
        <f>((AS48+0.00000010773*(AR48^4-AQ48^4))-AP48*44100)/(L48*0.92*2*29.3+0.00000043092*AQ48^3)</f>
        <v>-5.4791798354616006</v>
      </c>
      <c r="AU48">
        <f>0.61365*EXP(17.502*J48/(240.97+J48))</f>
        <v>4.5958696805599724</v>
      </c>
      <c r="AV48">
        <f>AU48*1000/AA48</f>
        <v>52.006086711629727</v>
      </c>
      <c r="AW48">
        <f>(AV48-U48)</f>
        <v>6.6186813161219149</v>
      </c>
      <c r="AX48">
        <f>IF(D48,P48,(O48+P48)/2)</f>
        <v>31.756155014038086</v>
      </c>
      <c r="AY48">
        <f>0.61365*EXP(17.502*AX48/(240.97+AX48))</f>
        <v>4.7095732457947284</v>
      </c>
      <c r="AZ48">
        <f>IF(AW48&lt;&gt;0,(1000-(AV48+U48)/2)/AW48*AP48,0)</f>
        <v>3.1460187765264713</v>
      </c>
      <c r="BA48">
        <f>U48*AA48/1000</f>
        <v>4.0109651297768574</v>
      </c>
      <c r="BB48">
        <f>(AY48-BA48)</f>
        <v>0.69860811601787098</v>
      </c>
      <c r="BC48">
        <f>1/(1.6/F48+1.37/N48)</f>
        <v>2.1985494971456956</v>
      </c>
      <c r="BD48">
        <f>G48*AA48*0.001</f>
        <v>34.264263991695898</v>
      </c>
      <c r="BE48">
        <f>G48/S48</f>
        <v>0.9895483235027035</v>
      </c>
      <c r="BF48">
        <f>(1-AP48*AA48/AU48/F48)*100</f>
        <v>96.454656159782687</v>
      </c>
      <c r="BG48">
        <f>(S48-E48/(N48/1.35))</f>
        <v>391.67499833249883</v>
      </c>
      <c r="BH48">
        <f>E48*BF48/100/BG48</f>
        <v>1.1622612871143611E-3</v>
      </c>
    </row>
    <row r="49" spans="1:60" x14ac:dyDescent="0.35">
      <c r="A49" s="1" t="s">
        <v>9</v>
      </c>
      <c r="B49" s="1" t="s">
        <v>4351</v>
      </c>
      <c r="K49" s="1">
        <f t="shared" si="0"/>
        <v>2.72</v>
      </c>
    </row>
    <row r="50" spans="1:60" x14ac:dyDescent="0.35">
      <c r="A50" s="1" t="s">
        <v>9</v>
      </c>
      <c r="B50" s="1" t="s">
        <v>4346</v>
      </c>
      <c r="K50" s="1">
        <f t="shared" si="0"/>
        <v>2.72</v>
      </c>
    </row>
    <row r="51" spans="1:60" x14ac:dyDescent="0.35">
      <c r="A51" s="1">
        <v>12</v>
      </c>
      <c r="B51" s="1" t="s">
        <v>4350</v>
      </c>
      <c r="C51" s="1">
        <v>2815.0000006705523</v>
      </c>
      <c r="D51" s="1">
        <v>0</v>
      </c>
      <c r="E51">
        <f>(R51-S51*(1000-T51)/(1000-U51))*AO51</f>
        <v>1.7882499418182343</v>
      </c>
      <c r="F51">
        <f>IF(AZ51&lt;&gt;0,1/(1/AZ51-1/N51),0)</f>
        <v>21.547158312011859</v>
      </c>
      <c r="G51">
        <f>((BC51-AP51/2)*S51-E51)/(BC51+AP51/2)</f>
        <v>385.94192976047447</v>
      </c>
      <c r="H51">
        <f>AP51*1000</f>
        <v>23.117291693214426</v>
      </c>
      <c r="I51">
        <f>(AU51-BA51)</f>
        <v>0.54359606445077269</v>
      </c>
      <c r="J51">
        <f>(P51+AT51*D51)</f>
        <v>31.617670059204102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32.323863983154297</v>
      </c>
      <c r="P51" s="1">
        <v>31.617670059204102</v>
      </c>
      <c r="Q51" s="1">
        <v>32.367298126220703</v>
      </c>
      <c r="R51" s="1">
        <v>399.97299194335938</v>
      </c>
      <c r="S51" s="1">
        <v>390.18453979492188</v>
      </c>
      <c r="T51" s="1">
        <v>26.766872406005859</v>
      </c>
      <c r="U51" s="1">
        <v>46.724712371826172</v>
      </c>
      <c r="V51" s="1">
        <v>48.638057708740234</v>
      </c>
      <c r="W51" s="1">
        <v>84.903434753417969</v>
      </c>
      <c r="X51" s="1">
        <v>300.3382568359375</v>
      </c>
      <c r="Y51" s="1">
        <v>2000.4742431640625</v>
      </c>
      <c r="Z51" s="1">
        <v>0.16578464210033417</v>
      </c>
      <c r="AA51" s="1">
        <v>88.371269226074219</v>
      </c>
      <c r="AB51" s="1">
        <v>38.399635314941406</v>
      </c>
      <c r="AC51" s="1">
        <v>3.8865940570831299</v>
      </c>
      <c r="AD51" s="1">
        <v>9.8212078213691711E-2</v>
      </c>
      <c r="AE51" s="1">
        <v>9.0790409594774246E-3</v>
      </c>
      <c r="AF51" s="1">
        <v>7.8412920236587524E-2</v>
      </c>
      <c r="AG51" s="1">
        <v>2.9749685898423195E-2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1.1041847677791816</v>
      </c>
      <c r="AP51">
        <f>(U51-T51)/(1000-U51)*AO51</f>
        <v>2.3117291693214425E-2</v>
      </c>
      <c r="AQ51">
        <f>(P51+273.15)</f>
        <v>304.76767005920408</v>
      </c>
      <c r="AR51">
        <f>(O51+273.15)</f>
        <v>305.47386398315427</v>
      </c>
      <c r="AS51">
        <f>(Y51*AK51+Z51*AL51)*AM51</f>
        <v>320.0758717519966</v>
      </c>
      <c r="AT51">
        <f>((AS51+0.00000010773*(AR51^4-AQ51^4))-AP51*44100)/(L51*0.92*2*29.3+0.00000043092*AQ51^3)</f>
        <v>-5.4142898931847965</v>
      </c>
      <c r="AU51">
        <f>0.61365*EXP(17.502*J51/(240.97+J51))</f>
        <v>4.6727182009723043</v>
      </c>
      <c r="AV51">
        <f>AU51*1000/AA51</f>
        <v>52.875988337549018</v>
      </c>
      <c r="AW51">
        <f>(AV51-U51)</f>
        <v>6.1512759657228457</v>
      </c>
      <c r="AX51">
        <f>IF(D51,P51,(O51+P51)/2)</f>
        <v>31.970767021179199</v>
      </c>
      <c r="AY51">
        <f>0.61365*EXP(17.502*AX51/(240.97+AX51))</f>
        <v>4.7671880474446251</v>
      </c>
      <c r="AZ51">
        <f>IF(AW51&lt;&gt;0,(1000-(AV51+U51)/2)/AW51*AP51,0)</f>
        <v>3.5709733378966644</v>
      </c>
      <c r="BA51">
        <f>U51*AA51/1000</f>
        <v>4.1291221365215316</v>
      </c>
      <c r="BB51">
        <f>(AY51-BA51)</f>
        <v>0.6380659109230935</v>
      </c>
      <c r="BC51">
        <f>1/(1.6/F51+1.37/N51)</f>
        <v>2.5359910169043012</v>
      </c>
      <c r="BD51">
        <f>G51*AA51*0.001</f>
        <v>34.106178180493515</v>
      </c>
      <c r="BE51">
        <f>G51/S51</f>
        <v>0.98912665776896924</v>
      </c>
      <c r="BF51">
        <f>(1-AP51*AA51/AU51/F51)*100</f>
        <v>97.970970074763954</v>
      </c>
      <c r="BG51">
        <f>(S51-E51/(N51/1.35))</f>
        <v>389.62053485707315</v>
      </c>
      <c r="BH51">
        <f>E51*BF51/100/BG51</f>
        <v>4.4965951704866126E-3</v>
      </c>
    </row>
    <row r="52" spans="1:60" x14ac:dyDescent="0.35">
      <c r="A52" s="1" t="s">
        <v>9</v>
      </c>
      <c r="B52" s="1" t="s">
        <v>4349</v>
      </c>
      <c r="K52" s="1">
        <v>2.2440000000000002</v>
      </c>
    </row>
    <row r="53" spans="1:60" x14ac:dyDescent="0.35">
      <c r="A53" s="1" t="s">
        <v>9</v>
      </c>
      <c r="B53" s="1" t="s">
        <v>4348</v>
      </c>
      <c r="K53" s="1">
        <v>2.2440000000000002</v>
      </c>
    </row>
    <row r="54" spans="1:60" x14ac:dyDescent="0.35">
      <c r="A54" s="1" t="s">
        <v>9</v>
      </c>
      <c r="B54" s="1" t="s">
        <v>4347</v>
      </c>
      <c r="K54" s="1">
        <v>2.2440000000000002</v>
      </c>
    </row>
    <row r="55" spans="1:60" x14ac:dyDescent="0.35">
      <c r="A55" s="1" t="s">
        <v>9</v>
      </c>
      <c r="B55" s="1" t="s">
        <v>4346</v>
      </c>
      <c r="K55" s="1">
        <v>2.2440000000000002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3CF3D-D95B-42ED-922C-7A93EC0B96FF}">
  <dimension ref="A1:BH55"/>
  <sheetViews>
    <sheetView zoomScale="4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4208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4207</v>
      </c>
    </row>
    <row r="12" spans="1:60" x14ac:dyDescent="0.35">
      <c r="A12" s="1" t="s">
        <v>9</v>
      </c>
      <c r="B12" s="1" t="s">
        <v>4206</v>
      </c>
    </row>
    <row r="13" spans="1:60" x14ac:dyDescent="0.35">
      <c r="A13" s="1" t="s">
        <v>9</v>
      </c>
      <c r="B13" s="1" t="s">
        <v>4205</v>
      </c>
    </row>
    <row r="14" spans="1:60" x14ac:dyDescent="0.35">
      <c r="A14" s="1" t="s">
        <v>9</v>
      </c>
      <c r="B14" s="1" t="s">
        <v>4204</v>
      </c>
    </row>
    <row r="15" spans="1:60" x14ac:dyDescent="0.35">
      <c r="A15" s="1" t="s">
        <v>9</v>
      </c>
      <c r="B15" s="1" t="s">
        <v>4203</v>
      </c>
    </row>
    <row r="16" spans="1:60" x14ac:dyDescent="0.35">
      <c r="A16" s="1" t="s">
        <v>9</v>
      </c>
      <c r="B16" s="1" t="s">
        <v>4202</v>
      </c>
    </row>
    <row r="17" spans="1:60" x14ac:dyDescent="0.35">
      <c r="A17" s="1" t="s">
        <v>9</v>
      </c>
      <c r="B17" s="1" t="s">
        <v>4201</v>
      </c>
    </row>
    <row r="18" spans="1:60" x14ac:dyDescent="0.35">
      <c r="A18" s="1">
        <v>1</v>
      </c>
      <c r="B18" s="1" t="s">
        <v>4200</v>
      </c>
      <c r="C18" s="1">
        <v>377.50000050291419</v>
      </c>
      <c r="D18" s="1">
        <v>0</v>
      </c>
      <c r="E18">
        <f>(R18-S18*(1000-T18)/(1000-U18))*AO18</f>
        <v>-2.996548148443726</v>
      </c>
      <c r="F18">
        <f>IF(AZ18&lt;&gt;0,1/(1/AZ18-1/N18),0)</f>
        <v>0.8809473470267154</v>
      </c>
      <c r="G18">
        <f>((BC18-AP18/2)*S18-E18)/(BC18+AP18/2)</f>
        <v>385.75951377434541</v>
      </c>
      <c r="H18">
        <f>AP18*1000</f>
        <v>19.695660892025334</v>
      </c>
      <c r="I18">
        <f>(AU18-BA18)</f>
        <v>2.2457545516495649</v>
      </c>
      <c r="J18">
        <f>(P18+AT18*D18)</f>
        <v>36.659927368164063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32.443645477294922</v>
      </c>
      <c r="P18" s="1">
        <v>36.659927368164063</v>
      </c>
      <c r="Q18" s="1">
        <v>32.533592224121094</v>
      </c>
      <c r="R18" s="1">
        <v>400.14694213867188</v>
      </c>
      <c r="S18" s="1">
        <v>395.80035400390625</v>
      </c>
      <c r="T18" s="1">
        <v>27.577051162719727</v>
      </c>
      <c r="U18" s="1">
        <v>44.619983673095703</v>
      </c>
      <c r="V18" s="1">
        <v>49.771411895751953</v>
      </c>
      <c r="W18" s="1">
        <v>80.530715942382813</v>
      </c>
      <c r="X18" s="1">
        <v>300.31103515625</v>
      </c>
      <c r="Y18" s="1">
        <v>0.13377605378627777</v>
      </c>
      <c r="Z18" s="1">
        <v>9.7182422876358032E-2</v>
      </c>
      <c r="AA18" s="1">
        <v>88.369178771972656</v>
      </c>
      <c r="AB18" s="1">
        <v>38.787174224853516</v>
      </c>
      <c r="AC18" s="1">
        <v>3.951491117477417</v>
      </c>
      <c r="AD18" s="1">
        <v>0.14122916758060455</v>
      </c>
      <c r="AE18" s="1">
        <v>1.2127570807933807E-2</v>
      </c>
      <c r="AF18" s="1">
        <v>3.1704917550086975E-2</v>
      </c>
      <c r="AG18" s="1">
        <v>2.2811912000179291E-2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1.1040846880744482</v>
      </c>
      <c r="AP18">
        <f>(U18-T18)/(1000-U18)*AO18</f>
        <v>1.9695660892025332E-2</v>
      </c>
      <c r="AQ18">
        <f>(P18+273.15)</f>
        <v>309.80992736816404</v>
      </c>
      <c r="AR18">
        <f>(O18+273.15)</f>
        <v>305.5936454772949</v>
      </c>
      <c r="AS18">
        <f>(Y18*AK18+Z18*AL18)*AM18</f>
        <v>2.1404168127383993E-2</v>
      </c>
      <c r="AT18">
        <f>((AS18+0.00000010773*(AR18^4-AQ18^4))-AP18*44100)/(L18*0.92*2*29.3+0.00000043092*AQ18^3)</f>
        <v>-7.1882014642928374</v>
      </c>
      <c r="AU18">
        <f>0.61365*EXP(17.502*J18/(240.97+J18))</f>
        <v>6.1887858656598604</v>
      </c>
      <c r="AV18">
        <f>AU18*1000/AA18</f>
        <v>70.033307445680464</v>
      </c>
      <c r="AW18">
        <f>(AV18-U18)</f>
        <v>25.413323772584761</v>
      </c>
      <c r="AX18">
        <f>IF(D18,P18,(O18+P18)/2)</f>
        <v>34.551786422729492</v>
      </c>
      <c r="AY18">
        <f>0.61365*EXP(17.502*AX18/(240.97+AX18))</f>
        <v>5.5096785941640025</v>
      </c>
      <c r="AZ18">
        <f>IF(AW18&lt;&gt;0,(1000-(AV18+U18)/2)/AW18*AP18,0)</f>
        <v>0.73058427489281974</v>
      </c>
      <c r="BA18">
        <f>U18*AA18/1000</f>
        <v>3.9430313140102955</v>
      </c>
      <c r="BB18">
        <f>(AY18-BA18)</f>
        <v>1.566647280153707</v>
      </c>
      <c r="BC18">
        <f>1/(1.6/F18+1.37/N18)</f>
        <v>0.46810035867388333</v>
      </c>
      <c r="BD18">
        <f>G18*AA18*0.001</f>
        <v>34.089251435714381</v>
      </c>
      <c r="BE18">
        <f>G18/S18</f>
        <v>0.97463155318587269</v>
      </c>
      <c r="BF18">
        <f>(1-AP18*AA18/AU18/F18)*100</f>
        <v>68.076097991341712</v>
      </c>
      <c r="BG18">
        <f>(S18-E18/(N18/1.35))</f>
        <v>396.74545005155676</v>
      </c>
      <c r="BH18">
        <f>E18*BF18/100/BG18</f>
        <v>-5.141667166257859E-3</v>
      </c>
    </row>
    <row r="19" spans="1:60" x14ac:dyDescent="0.35">
      <c r="A19" s="1" t="s">
        <v>9</v>
      </c>
      <c r="B19" s="1" t="s">
        <v>4199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4198</v>
      </c>
      <c r="K20" s="1">
        <f t="shared" si="0"/>
        <v>2.72</v>
      </c>
    </row>
    <row r="21" spans="1:60" x14ac:dyDescent="0.35">
      <c r="A21" s="1">
        <v>2</v>
      </c>
      <c r="B21" s="1" t="s">
        <v>4197</v>
      </c>
      <c r="C21" s="1">
        <v>584.50000052526593</v>
      </c>
      <c r="D21" s="1">
        <v>0</v>
      </c>
      <c r="E21">
        <f>(R21-S21*(1000-T21)/(1000-U21))*AO21</f>
        <v>-2.8069740396227396</v>
      </c>
      <c r="F21">
        <f>IF(AZ21&lt;&gt;0,1/(1/AZ21-1/N21),0)</f>
        <v>2.2195480402399933E-2</v>
      </c>
      <c r="G21">
        <f>((BC21-AP21/2)*S21-E21)/(BC21+AP21/2)</f>
        <v>194.87497778977442</v>
      </c>
      <c r="H21">
        <f>AP21*1000</f>
        <v>18.900108360747083</v>
      </c>
      <c r="I21">
        <f>(AU21-BA21)</f>
        <v>50.630028787465875</v>
      </c>
      <c r="J21">
        <f>(P21+AT21*D21)</f>
        <v>83.078010559082031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32.420970916748047</v>
      </c>
      <c r="P21" s="1">
        <v>83.078010559082031</v>
      </c>
      <c r="Q21" s="1">
        <v>32.553295135498047</v>
      </c>
      <c r="R21" s="1">
        <v>400.03076171875</v>
      </c>
      <c r="S21" s="1">
        <v>395.79776000976563</v>
      </c>
      <c r="T21" s="1">
        <v>27.774396896362305</v>
      </c>
      <c r="U21" s="1">
        <v>44.137004852294922</v>
      </c>
      <c r="V21" s="1">
        <v>50.190097808837891</v>
      </c>
      <c r="W21" s="1">
        <v>79.758369445800781</v>
      </c>
      <c r="X21" s="1">
        <v>300.31451416015625</v>
      </c>
      <c r="Y21" s="1">
        <v>24.923107147216797</v>
      </c>
      <c r="Z21" s="1">
        <v>0.19665205478668213</v>
      </c>
      <c r="AA21" s="1">
        <v>88.366256713867188</v>
      </c>
      <c r="AB21" s="1">
        <v>38.848224639892578</v>
      </c>
      <c r="AC21" s="1">
        <v>3.9611597061157227</v>
      </c>
      <c r="AD21" s="1">
        <v>5.8678783476352692E-2</v>
      </c>
      <c r="AE21" s="1">
        <v>8.7211867794394493E-3</v>
      </c>
      <c r="AF21" s="1">
        <v>5.166243389248848E-2</v>
      </c>
      <c r="AG21" s="1">
        <v>5.9784636832773685E-3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1.104097478529986</v>
      </c>
      <c r="AP21">
        <f>(U21-T21)/(1000-U21)*AO21</f>
        <v>1.8900108360747084E-2</v>
      </c>
      <c r="AQ21">
        <f>(P21+273.15)</f>
        <v>356.22801055908201</v>
      </c>
      <c r="AR21">
        <f>(O21+273.15)</f>
        <v>305.57097091674802</v>
      </c>
      <c r="AS21">
        <f>(Y21*AK21+Z21*AL21)*AM21</f>
        <v>3.9876970544227106</v>
      </c>
      <c r="AT21">
        <f>((AS21+0.00000010773*(AR21^4-AQ21^4))-AP21*44100)/(L21*0.92*2*29.3+0.00000043092*AQ21^3)</f>
        <v>-12.049817738507356</v>
      </c>
      <c r="AU21">
        <f>0.61365*EXP(17.502*J21/(240.97+J21))</f>
        <v>54.530250688824971</v>
      </c>
      <c r="AV21">
        <f>AU21*1000/AA21</f>
        <v>617.09359111358185</v>
      </c>
      <c r="AW21">
        <f>(AV21-U21)</f>
        <v>572.95658626128693</v>
      </c>
      <c r="AX21">
        <f>IF(D21,P21,(O21+P21)/2)</f>
        <v>57.749490737915039</v>
      </c>
      <c r="AY21">
        <f>0.61365*EXP(17.502*AX21/(240.97+AX21))</f>
        <v>18.087425204847513</v>
      </c>
      <c r="AZ21">
        <f>IF(AW21&lt;&gt;0,(1000-(AV21+U21)/2)/AW21*AP21,0)</f>
        <v>2.2080980839583875E-2</v>
      </c>
      <c r="BA21">
        <f>U21*AA21/1000</f>
        <v>3.9002219013590946</v>
      </c>
      <c r="BB21">
        <f>(AY21-BA21)</f>
        <v>14.187203303488419</v>
      </c>
      <c r="BC21">
        <f>1/(1.6/F21+1.37/N21)</f>
        <v>1.3810854621822933E-2</v>
      </c>
      <c r="BD21">
        <f>G21*AA21*0.001</f>
        <v>17.220372314480375</v>
      </c>
      <c r="BE21">
        <f>G21/S21</f>
        <v>0.49235998148389271</v>
      </c>
      <c r="BF21">
        <f>(1-AP21*AA21/AU21/F21)*100</f>
        <v>-37.990347621003259</v>
      </c>
      <c r="BG21">
        <f>(S21-E21/(N21/1.35))</f>
        <v>396.68306534753663</v>
      </c>
      <c r="BH21">
        <f>E21*BF21/100/BG21</f>
        <v>2.6882397773893745E-3</v>
      </c>
    </row>
    <row r="22" spans="1:60" x14ac:dyDescent="0.35">
      <c r="A22" s="1" t="s">
        <v>9</v>
      </c>
      <c r="B22" s="1" t="s">
        <v>4196</v>
      </c>
      <c r="K22" s="1">
        <f t="shared" si="0"/>
        <v>2.72</v>
      </c>
    </row>
    <row r="23" spans="1:60" x14ac:dyDescent="0.35">
      <c r="A23" s="1" t="s">
        <v>9</v>
      </c>
      <c r="B23" s="1" t="s">
        <v>4195</v>
      </c>
      <c r="K23" s="1">
        <f t="shared" si="0"/>
        <v>2.72</v>
      </c>
    </row>
    <row r="24" spans="1:60" x14ac:dyDescent="0.35">
      <c r="A24" s="1">
        <v>3</v>
      </c>
      <c r="B24" s="1" t="s">
        <v>4194</v>
      </c>
      <c r="C24" s="1">
        <v>791.50000052526593</v>
      </c>
      <c r="D24" s="1">
        <v>0</v>
      </c>
      <c r="E24">
        <f>(R24-S24*(1000-T24)/(1000-U24))*AO24</f>
        <v>-2.9725447158737768</v>
      </c>
      <c r="F24">
        <f>IF(AZ24&lt;&gt;0,1/(1/AZ24-1/N24),0)</f>
        <v>0.73919245395197564</v>
      </c>
      <c r="G24">
        <f>((BC24-AP24/2)*S24-E24)/(BC24+AP24/2)</f>
        <v>385.6285503579482</v>
      </c>
      <c r="H24">
        <f>AP24*1000</f>
        <v>18.245460217400549</v>
      </c>
      <c r="I24">
        <f>(AU24-BA24)</f>
        <v>2.4110661781306857</v>
      </c>
      <c r="J24">
        <f>(P24+AT24*D24)</f>
        <v>36.909702301025391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32.363697052001953</v>
      </c>
      <c r="P24" s="1">
        <v>36.909702301025391</v>
      </c>
      <c r="Q24" s="1">
        <v>32.520595550537109</v>
      </c>
      <c r="R24" s="1">
        <v>399.8094482421875</v>
      </c>
      <c r="S24" s="1">
        <v>395.95864868164063</v>
      </c>
      <c r="T24" s="1">
        <v>27.912321090698242</v>
      </c>
      <c r="U24" s="1">
        <v>43.714248657226563</v>
      </c>
      <c r="V24" s="1">
        <v>50.601852416992188</v>
      </c>
      <c r="W24" s="1">
        <v>79.248947143554688</v>
      </c>
      <c r="X24" s="1">
        <v>300.33181762695313</v>
      </c>
      <c r="Y24" s="1">
        <v>51.257896423339844</v>
      </c>
      <c r="Z24" s="1">
        <v>8.2321345806121826E-2</v>
      </c>
      <c r="AA24" s="1">
        <v>88.364875793457031</v>
      </c>
      <c r="AB24" s="1">
        <v>38.832077026367188</v>
      </c>
      <c r="AC24" s="1">
        <v>3.9672503471374512</v>
      </c>
      <c r="AD24" s="1">
        <v>2.5041369721293449E-2</v>
      </c>
      <c r="AE24" s="1">
        <v>5.7453550398349762E-3</v>
      </c>
      <c r="AF24" s="1">
        <v>5.3513113409280777E-2</v>
      </c>
      <c r="AG24" s="1">
        <v>1.3515757396817207E-2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1.1041610942167392</v>
      </c>
      <c r="AP24">
        <f>(U24-T24)/(1000-U24)*AO24</f>
        <v>1.8245460217400547E-2</v>
      </c>
      <c r="AQ24">
        <f>(P24+273.15)</f>
        <v>310.05970230102537</v>
      </c>
      <c r="AR24">
        <f>(O24+273.15)</f>
        <v>305.51369705200193</v>
      </c>
      <c r="AS24">
        <f>(Y24*AK24+Z24*AL24)*AM24</f>
        <v>8.2012632444218525</v>
      </c>
      <c r="AT24">
        <f>((AS24+0.00000010773*(AR24^4-AQ24^4))-AP24*44100)/(L24*0.92*2*29.3+0.00000043092*AQ24^3)</f>
        <v>-6.6565668688181985</v>
      </c>
      <c r="AU24">
        <f>0.61365*EXP(17.502*J24/(240.97+J24))</f>
        <v>6.2738703311308068</v>
      </c>
      <c r="AV24">
        <f>AU24*1000/AA24</f>
        <v>70.999594293498177</v>
      </c>
      <c r="AW24">
        <f>(AV24-U24)</f>
        <v>27.285345636271614</v>
      </c>
      <c r="AX24">
        <f>IF(D24,P24,(O24+P24)/2)</f>
        <v>34.636699676513672</v>
      </c>
      <c r="AY24">
        <f>0.61365*EXP(17.502*AX24/(240.97+AX24))</f>
        <v>5.5357240026698031</v>
      </c>
      <c r="AZ24">
        <f>IF(AW24&lt;&gt;0,(1000-(AV24+U24)/2)/AW24*AP24,0)</f>
        <v>0.63033677556079493</v>
      </c>
      <c r="BA24">
        <f>U24*AA24/1000</f>
        <v>3.8628041530001211</v>
      </c>
      <c r="BB24">
        <f>(AY24-BA24)</f>
        <v>1.672919849669682</v>
      </c>
      <c r="BC24">
        <f>1/(1.6/F24+1.37/N24)</f>
        <v>0.40248061800570495</v>
      </c>
      <c r="BD24">
        <f>G24*AA24*0.001</f>
        <v>34.076018954790982</v>
      </c>
      <c r="BE24">
        <f>G24/S24</f>
        <v>0.97391116886046847</v>
      </c>
      <c r="BF24">
        <f>(1-AP24*AA24/AU24/F24)*100</f>
        <v>65.235064295508849</v>
      </c>
      <c r="BG24">
        <f>(S24-E24/(N24/1.35))</f>
        <v>396.89617416872341</v>
      </c>
      <c r="BH24">
        <f>E24*BF24/100/BG24</f>
        <v>-4.8857650509593125E-3</v>
      </c>
    </row>
    <row r="25" spans="1:60" x14ac:dyDescent="0.35">
      <c r="A25" s="1" t="s">
        <v>9</v>
      </c>
      <c r="B25" s="1" t="s">
        <v>4193</v>
      </c>
      <c r="K25" s="1">
        <f t="shared" si="0"/>
        <v>2.72</v>
      </c>
    </row>
    <row r="26" spans="1:60" x14ac:dyDescent="0.35">
      <c r="A26" s="1" t="s">
        <v>9</v>
      </c>
      <c r="B26" s="1" t="s">
        <v>4192</v>
      </c>
      <c r="K26" s="1">
        <f t="shared" si="0"/>
        <v>2.72</v>
      </c>
    </row>
    <row r="27" spans="1:60" x14ac:dyDescent="0.35">
      <c r="A27" s="1">
        <v>4</v>
      </c>
      <c r="B27" s="1" t="s">
        <v>4191</v>
      </c>
      <c r="C27" s="1">
        <v>998.50000052526593</v>
      </c>
      <c r="D27" s="1">
        <v>0</v>
      </c>
      <c r="E27">
        <f>(R27-S27*(1000-T27)/(1000-U27))*AO27</f>
        <v>-2.6895384258465573</v>
      </c>
      <c r="F27">
        <f>IF(AZ27&lt;&gt;0,1/(1/AZ27-1/N27),0)</f>
        <v>2.1135851094727761E-2</v>
      </c>
      <c r="G27">
        <f>((BC27-AP27/2)*S27-E27)/(BC27+AP27/2)</f>
        <v>196.46858435143247</v>
      </c>
      <c r="H27">
        <f>AP27*1000</f>
        <v>17.939653822735863</v>
      </c>
      <c r="I27">
        <f>(AU27-BA27)</f>
        <v>50.532551231927393</v>
      </c>
      <c r="J27">
        <f>(P27+AT27*D27)</f>
        <v>83.012451171875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32.323062896728516</v>
      </c>
      <c r="P27" s="1">
        <v>83.012451171875</v>
      </c>
      <c r="Q27" s="1">
        <v>32.486709594726563</v>
      </c>
      <c r="R27" s="1">
        <v>400.02432250976563</v>
      </c>
      <c r="S27" s="1">
        <v>396.02584838867188</v>
      </c>
      <c r="T27" s="1">
        <v>28.079954147338867</v>
      </c>
      <c r="U27" s="1">
        <v>43.61834716796875</v>
      </c>
      <c r="V27" s="1">
        <v>51.021957397460938</v>
      </c>
      <c r="W27" s="1">
        <v>79.255599975585938</v>
      </c>
      <c r="X27" s="1">
        <v>300.33648681640625</v>
      </c>
      <c r="Y27" s="1">
        <v>99.80316162109375</v>
      </c>
      <c r="Z27" s="1">
        <v>0.13834467530250549</v>
      </c>
      <c r="AA27" s="1">
        <v>88.363639831542969</v>
      </c>
      <c r="AB27" s="1">
        <v>39.005157470703125</v>
      </c>
      <c r="AC27" s="1">
        <v>3.96071457862854</v>
      </c>
      <c r="AD27" s="1">
        <v>8.0427497625350952E-2</v>
      </c>
      <c r="AE27" s="1">
        <v>8.9321555569767952E-3</v>
      </c>
      <c r="AF27" s="1">
        <v>5.3038448095321655E-2</v>
      </c>
      <c r="AG27" s="1">
        <v>1.3722897507250309E-2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1.1041782603544346</v>
      </c>
      <c r="AP27">
        <f>(U27-T27)/(1000-U27)*AO27</f>
        <v>1.7939653822735862E-2</v>
      </c>
      <c r="AQ27">
        <f>(P27+273.15)</f>
        <v>356.16245117187498</v>
      </c>
      <c r="AR27">
        <f>(O27+273.15)</f>
        <v>305.47306289672849</v>
      </c>
      <c r="AS27">
        <f>(Y27*AK27+Z27*AL27)*AM27</f>
        <v>15.96850550245108</v>
      </c>
      <c r="AT27">
        <f>((AS27+0.00000010773*(AR27^4-AQ27^4))-AP27*44100)/(L27*0.92*2*29.3+0.00000043092*AQ27^3)</f>
        <v>-11.647290397379257</v>
      </c>
      <c r="AU27">
        <f>0.61365*EXP(17.502*J27/(240.97+J27))</f>
        <v>54.386827151124983</v>
      </c>
      <c r="AV27">
        <f>AU27*1000/AA27</f>
        <v>615.48876047668921</v>
      </c>
      <c r="AW27">
        <f>(AV27-U27)</f>
        <v>571.87041330872046</v>
      </c>
      <c r="AX27">
        <f>IF(D27,P27,(O27+P27)/2)</f>
        <v>57.667757034301758</v>
      </c>
      <c r="AY27">
        <f>0.61365*EXP(17.502*AX27/(240.97+AX27))</f>
        <v>18.017669214402943</v>
      </c>
      <c r="AZ27">
        <f>IF(AW27&lt;&gt;0,(1000-(AV27+U27)/2)/AW27*AP27,0)</f>
        <v>2.1031997584071413E-2</v>
      </c>
      <c r="BA27">
        <f>U27*AA27/1000</f>
        <v>3.854275919197593</v>
      </c>
      <c r="BB27">
        <f>(AY27-BA27)</f>
        <v>14.163393295205349</v>
      </c>
      <c r="BC27">
        <f>1/(1.6/F27+1.37/N27)</f>
        <v>1.3154289794689959E-2</v>
      </c>
      <c r="BD27">
        <f>G27*AA27*0.001</f>
        <v>17.360679225843096</v>
      </c>
      <c r="BE27">
        <f>G27/S27</f>
        <v>0.49610040645279346</v>
      </c>
      <c r="BF27">
        <f>(1-AP27*AA27/AU27/F27)*100</f>
        <v>-37.903151452890008</v>
      </c>
      <c r="BG27">
        <f>(S27-E27/(N27/1.35))</f>
        <v>396.87411513105405</v>
      </c>
      <c r="BH27">
        <f>E27*BF27/100/BG27</f>
        <v>2.5686226036577518E-3</v>
      </c>
    </row>
    <row r="28" spans="1:60" x14ac:dyDescent="0.35">
      <c r="A28" s="1" t="s">
        <v>9</v>
      </c>
      <c r="B28" s="1" t="s">
        <v>4190</v>
      </c>
      <c r="K28" s="1">
        <f t="shared" si="0"/>
        <v>2.72</v>
      </c>
    </row>
    <row r="29" spans="1:60" x14ac:dyDescent="0.35">
      <c r="A29" s="1" t="s">
        <v>9</v>
      </c>
      <c r="B29" s="1" t="s">
        <v>4189</v>
      </c>
      <c r="K29" s="1">
        <f t="shared" si="0"/>
        <v>2.72</v>
      </c>
    </row>
    <row r="30" spans="1:60" x14ac:dyDescent="0.35">
      <c r="A30" s="1">
        <v>5</v>
      </c>
      <c r="B30" s="1" t="s">
        <v>4188</v>
      </c>
      <c r="C30" s="1">
        <v>1205.5000005252659</v>
      </c>
      <c r="D30" s="1">
        <v>0</v>
      </c>
      <c r="E30">
        <f>(R30-S30*(1000-T30)/(1000-U30))*AO30</f>
        <v>-2.558292934791226</v>
      </c>
      <c r="F30">
        <f>IF(AZ30&lt;&gt;0,1/(1/AZ30-1/N30),0)</f>
        <v>8.9021002883292941E-2</v>
      </c>
      <c r="G30">
        <f>((BC30-AP30/2)*S30-E30)/(BC30+AP30/2)</f>
        <v>325.41157583725914</v>
      </c>
      <c r="H30">
        <f>AP30*1000</f>
        <v>17.787622094686842</v>
      </c>
      <c r="I30">
        <f>(AU30-BA30)</f>
        <v>15.640523274184039</v>
      </c>
      <c r="J30">
        <f>(P30+AT30*D30)</f>
        <v>59.347515106201172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32.299919128417969</v>
      </c>
      <c r="P30" s="1">
        <v>59.347515106201172</v>
      </c>
      <c r="Q30" s="1">
        <v>32.462821960449219</v>
      </c>
      <c r="R30" s="1">
        <v>400.0426025390625</v>
      </c>
      <c r="S30" s="1">
        <v>395.98062133789063</v>
      </c>
      <c r="T30" s="1">
        <v>28.258060455322266</v>
      </c>
      <c r="U30" s="1">
        <v>43.663665771484375</v>
      </c>
      <c r="V30" s="1">
        <v>51.410072326660156</v>
      </c>
      <c r="W30" s="1">
        <v>79.437591552734375</v>
      </c>
      <c r="X30" s="1">
        <v>300.34381103515625</v>
      </c>
      <c r="Y30" s="1">
        <v>150.34890747070313</v>
      </c>
      <c r="Z30" s="1">
        <v>9.1465450823307037E-3</v>
      </c>
      <c r="AA30" s="1">
        <v>88.35906982421875</v>
      </c>
      <c r="AB30" s="1">
        <v>38.976047515869141</v>
      </c>
      <c r="AC30" s="1">
        <v>3.9553155899047852</v>
      </c>
      <c r="AD30" s="1">
        <v>7.5581938028335571E-2</v>
      </c>
      <c r="AE30" s="1">
        <v>6.7367297597229481E-3</v>
      </c>
      <c r="AF30" s="1">
        <v>2.5441477075219154E-2</v>
      </c>
      <c r="AG30" s="1">
        <v>1.67836993932724E-2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1.1042051876292507</v>
      </c>
      <c r="AP30">
        <f>(U30-T30)/(1000-U30)*AO30</f>
        <v>1.7787622094686841E-2</v>
      </c>
      <c r="AQ30">
        <f>(P30+273.15)</f>
        <v>332.49751510620115</v>
      </c>
      <c r="AR30">
        <f>(O30+273.15)</f>
        <v>305.44991912841795</v>
      </c>
      <c r="AS30">
        <f>(Y30*AK30+Z30*AL30)*AM30</f>
        <v>24.055824657622907</v>
      </c>
      <c r="AT30">
        <f>((AS30+0.00000010773*(AR30^4-AQ30^4))-AP30*44100)/(L30*0.92*2*29.3+0.00000043092*AQ30^3)</f>
        <v>-8.6824156492348603</v>
      </c>
      <c r="AU30">
        <f>0.61365*EXP(17.502*J30/(240.97+J30))</f>
        <v>19.498604166867977</v>
      </c>
      <c r="AV30">
        <f>AU30*1000/AA30</f>
        <v>220.67462011153398</v>
      </c>
      <c r="AW30">
        <f>(AV30-U30)</f>
        <v>177.01095434004961</v>
      </c>
      <c r="AX30">
        <f>IF(D30,P30,(O30+P30)/2)</f>
        <v>45.82371711730957</v>
      </c>
      <c r="AY30">
        <f>0.61365*EXP(17.502*AX30/(240.97+AX30))</f>
        <v>10.055581424787414</v>
      </c>
      <c r="AZ30">
        <f>IF(AW30&lt;&gt;0,(1000-(AV30+U30)/2)/AW30*AP30,0)</f>
        <v>8.7207299599152605E-2</v>
      </c>
      <c r="BA30">
        <f>U30*AA30/1000</f>
        <v>3.8580808926839381</v>
      </c>
      <c r="BB30">
        <f>(AY30-BA30)</f>
        <v>6.1975005321034757</v>
      </c>
      <c r="BC30">
        <f>1/(1.6/F30+1.37/N30)</f>
        <v>5.4664661120830162E-2</v>
      </c>
      <c r="BD30">
        <f>G30*AA30*0.001</f>
        <v>28.753064151013433</v>
      </c>
      <c r="BE30">
        <f>G30/S30</f>
        <v>0.82178661859208801</v>
      </c>
      <c r="BF30">
        <f>(1-AP30*AA30/AU30/F30)*100</f>
        <v>9.4532172440648825</v>
      </c>
      <c r="BG30">
        <f>(S30-E30/(N30/1.35))</f>
        <v>396.78749391981762</v>
      </c>
      <c r="BH30">
        <f>E30*BF30/100/BG30</f>
        <v>-6.0949750829155096E-4</v>
      </c>
    </row>
    <row r="31" spans="1:60" x14ac:dyDescent="0.35">
      <c r="A31" s="1" t="s">
        <v>9</v>
      </c>
      <c r="B31" s="1" t="s">
        <v>4187</v>
      </c>
      <c r="K31" s="1">
        <f t="shared" si="0"/>
        <v>2.72</v>
      </c>
    </row>
    <row r="32" spans="1:60" x14ac:dyDescent="0.35">
      <c r="A32" s="1" t="s">
        <v>9</v>
      </c>
      <c r="B32" s="1" t="s">
        <v>4186</v>
      </c>
      <c r="K32" s="1">
        <f t="shared" si="0"/>
        <v>2.72</v>
      </c>
    </row>
    <row r="33" spans="1:60" x14ac:dyDescent="0.35">
      <c r="A33" s="1">
        <v>6</v>
      </c>
      <c r="B33" s="1" t="s">
        <v>4185</v>
      </c>
      <c r="C33" s="1">
        <v>1412.5000005252659</v>
      </c>
      <c r="D33" s="1">
        <v>0</v>
      </c>
      <c r="E33">
        <f>(R33-S33*(1000-T33)/(1000-U33))*AO33</f>
        <v>-1.7972689454345623</v>
      </c>
      <c r="F33">
        <f>IF(AZ33&lt;&gt;0,1/(1/AZ33-1/N33),0)</f>
        <v>7.8050132636792127E-2</v>
      </c>
      <c r="G33">
        <f>((BC33-AP33/2)*S33-E33)/(BC33+AP33/2)</f>
        <v>302.28374456485443</v>
      </c>
      <c r="H33">
        <f>AP33*1000</f>
        <v>17.959881411214472</v>
      </c>
      <c r="I33">
        <f>(AU33-BA33)</f>
        <v>17.715939829003293</v>
      </c>
      <c r="J33">
        <f>(P33+AT33*D33)</f>
        <v>61.555633544921875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32.300754547119141</v>
      </c>
      <c r="P33" s="1">
        <v>61.555633544921875</v>
      </c>
      <c r="Q33" s="1">
        <v>32.456756591796875</v>
      </c>
      <c r="R33" s="1">
        <v>400.08346557617188</v>
      </c>
      <c r="S33" s="1">
        <v>395.28182983398438</v>
      </c>
      <c r="T33" s="1">
        <v>28.446334838867188</v>
      </c>
      <c r="U33" s="1">
        <v>43.995861053466797</v>
      </c>
      <c r="V33" s="1">
        <v>51.748695373535156</v>
      </c>
      <c r="W33" s="1">
        <v>80.035919189453125</v>
      </c>
      <c r="X33" s="1">
        <v>300.34124755859375</v>
      </c>
      <c r="Y33" s="1">
        <v>299.57940673828125</v>
      </c>
      <c r="Z33" s="1">
        <v>9.3754373490810394E-2</v>
      </c>
      <c r="AA33" s="1">
        <v>88.3565673828125</v>
      </c>
      <c r="AB33" s="1">
        <v>38.964553833007813</v>
      </c>
      <c r="AC33" s="1">
        <v>3.9613382816314697</v>
      </c>
      <c r="AD33" s="1">
        <v>6.9908089935779572E-2</v>
      </c>
      <c r="AE33" s="1">
        <v>9.9244890734553337E-3</v>
      </c>
      <c r="AF33" s="1">
        <v>4.4742751866579056E-2</v>
      </c>
      <c r="AG33" s="1">
        <v>1.7250405624508858E-2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1.104195763083065</v>
      </c>
      <c r="AP33">
        <f>(U33-T33)/(1000-U33)*AO33</f>
        <v>1.7959881411214473E-2</v>
      </c>
      <c r="AQ33">
        <f>(P33+273.15)</f>
        <v>334.70563354492185</v>
      </c>
      <c r="AR33">
        <f>(O33+273.15)</f>
        <v>305.45075454711912</v>
      </c>
      <c r="AS33">
        <f>(Y33*AK33+Z33*AL33)*AM33</f>
        <v>47.932704006745553</v>
      </c>
      <c r="AT33">
        <f>((AS33+0.00000010773*(AR33^4-AQ33^4))-AP33*44100)/(L33*0.92*2*29.3+0.00000043092*AQ33^3)</f>
        <v>-8.8061684626666601</v>
      </c>
      <c r="AU33">
        <f>0.61365*EXP(17.502*J33/(240.97+J33))</f>
        <v>21.603263090738789</v>
      </c>
      <c r="AV33">
        <f>AU33*1000/AA33</f>
        <v>244.50093219602769</v>
      </c>
      <c r="AW33">
        <f>(AV33-U33)</f>
        <v>200.50507114256089</v>
      </c>
      <c r="AX33">
        <f>IF(D33,P33,(O33+P33)/2)</f>
        <v>46.928194046020508</v>
      </c>
      <c r="AY33">
        <f>0.61365*EXP(17.502*AX33/(240.97+AX33))</f>
        <v>10.639179685703754</v>
      </c>
      <c r="AZ33">
        <f>IF(AW33&lt;&gt;0,(1000-(AV33+U33)/2)/AW33*AP33,0)</f>
        <v>7.6652411963927566E-2</v>
      </c>
      <c r="BA33">
        <f>U33*AA33/1000</f>
        <v>3.8873232617354954</v>
      </c>
      <c r="BB33">
        <f>(AY33-BA33)</f>
        <v>6.7518564239682579</v>
      </c>
      <c r="BC33">
        <f>1/(1.6/F33+1.37/N33)</f>
        <v>4.8031403420975567E-2</v>
      </c>
      <c r="BD33">
        <f>G33*AA33*0.001</f>
        <v>26.708754045373443</v>
      </c>
      <c r="BE33">
        <f>G33/S33</f>
        <v>0.76472967323545205</v>
      </c>
      <c r="BF33">
        <f>(1-AP33*AA33/AU33/F33)*100</f>
        <v>5.8870687948782692</v>
      </c>
      <c r="BG33">
        <f>(S33-E33/(N33/1.35))</f>
        <v>395.84867931970928</v>
      </c>
      <c r="BH33">
        <f>E33*BF33/100/BG33</f>
        <v>-2.6729016610223602E-4</v>
      </c>
    </row>
    <row r="34" spans="1:60" x14ac:dyDescent="0.35">
      <c r="A34" s="1" t="s">
        <v>9</v>
      </c>
      <c r="B34" s="1" t="s">
        <v>4184</v>
      </c>
      <c r="K34" s="1">
        <f t="shared" si="0"/>
        <v>2.72</v>
      </c>
    </row>
    <row r="35" spans="1:60" x14ac:dyDescent="0.35">
      <c r="A35" s="1" t="s">
        <v>9</v>
      </c>
      <c r="B35" s="1" t="s">
        <v>4183</v>
      </c>
      <c r="K35" s="1">
        <f t="shared" si="0"/>
        <v>2.72</v>
      </c>
    </row>
    <row r="36" spans="1:60" x14ac:dyDescent="0.35">
      <c r="A36" s="1">
        <v>7</v>
      </c>
      <c r="B36" s="1" t="s">
        <v>4182</v>
      </c>
      <c r="C36" s="1">
        <v>1620.0000005140901</v>
      </c>
      <c r="D36" s="1">
        <v>0</v>
      </c>
      <c r="E36">
        <f>(R36-S36*(1000-T36)/(1000-U36))*AO36</f>
        <v>-1.5669302641687093</v>
      </c>
      <c r="F36">
        <f>IF(AZ36&lt;&gt;0,1/(1/AZ36-1/N36),0)</f>
        <v>2.1661800489971215E-2</v>
      </c>
      <c r="G36">
        <f>((BC36-AP36/2)*S36-E36)/(BC36+AP36/2)</f>
        <v>144.15717304651582</v>
      </c>
      <c r="H36">
        <f>AP36*1000</f>
        <v>18.35100401491675</v>
      </c>
      <c r="I36">
        <f>(AU36-BA36)</f>
        <v>50.413066787249186</v>
      </c>
      <c r="J36">
        <f>(P36+AT36*D36)</f>
        <v>82.993843078613281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32.322803497314453</v>
      </c>
      <c r="P36" s="1">
        <v>82.993843078613281</v>
      </c>
      <c r="Q36" s="1">
        <v>32.469249725341797</v>
      </c>
      <c r="R36" s="1">
        <v>399.83645629882813</v>
      </c>
      <c r="S36" s="1">
        <v>394.69638061523438</v>
      </c>
      <c r="T36" s="1">
        <v>28.640115737915039</v>
      </c>
      <c r="U36" s="1">
        <v>44.518207550048828</v>
      </c>
      <c r="V36" s="1">
        <v>52.031539916992188</v>
      </c>
      <c r="W36" s="1">
        <v>80.877845764160156</v>
      </c>
      <c r="X36" s="1">
        <v>300.367431640625</v>
      </c>
      <c r="Y36" s="1">
        <v>499.217041015625</v>
      </c>
      <c r="Z36" s="1">
        <v>0.11433153599500656</v>
      </c>
      <c r="AA36" s="1">
        <v>88.348342895507813</v>
      </c>
      <c r="AB36" s="1">
        <v>38.932918548583984</v>
      </c>
      <c r="AC36" s="1">
        <v>3.9535706043243408</v>
      </c>
      <c r="AD36" s="1">
        <v>0.11153122782707214</v>
      </c>
      <c r="AE36" s="1">
        <v>7.488722912967205E-3</v>
      </c>
      <c r="AF36" s="1">
        <v>3.4109652042388916E-2</v>
      </c>
      <c r="AG36" s="1">
        <v>2.032858319580555E-2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1.1042920280905328</v>
      </c>
      <c r="AP36">
        <f>(U36-T36)/(1000-U36)*AO36</f>
        <v>1.8351004014916749E-2</v>
      </c>
      <c r="AQ36">
        <f>(P36+273.15)</f>
        <v>356.14384307861326</v>
      </c>
      <c r="AR36">
        <f>(O36+273.15)</f>
        <v>305.47280349731443</v>
      </c>
      <c r="AS36">
        <f>(Y36*AK36+Z36*AL36)*AM36</f>
        <v>79.874724777160736</v>
      </c>
      <c r="AT36">
        <f>((AS36+0.00000010773*(AR36^4-AQ36^4))-AP36*44100)/(L36*0.92*2*29.3+0.00000043092*AQ36^3)</f>
        <v>-11.305501286206685</v>
      </c>
      <c r="AU36">
        <f>0.61365*EXP(17.502*J36/(240.97+J36))</f>
        <v>54.346176652974286</v>
      </c>
      <c r="AV36">
        <f>AU36*1000/AA36</f>
        <v>615.13521218220376</v>
      </c>
      <c r="AW36">
        <f>(AV36-U36)</f>
        <v>570.61700463215493</v>
      </c>
      <c r="AX36">
        <f>IF(D36,P36,(O36+P36)/2)</f>
        <v>57.658323287963867</v>
      </c>
      <c r="AY36">
        <f>0.61365*EXP(17.502*AX36/(240.97+AX36))</f>
        <v>18.009632826739242</v>
      </c>
      <c r="AZ36">
        <f>IF(AW36&lt;&gt;0,(1000-(AV36+U36)/2)/AW36*AP36,0)</f>
        <v>2.1552727377735174E-2</v>
      </c>
      <c r="BA36">
        <f>U36*AA36/1000</f>
        <v>3.9331098657250987</v>
      </c>
      <c r="BB36">
        <f>(AY36-BA36)</f>
        <v>14.076522961014144</v>
      </c>
      <c r="BC36">
        <f>1/(1.6/F36+1.37/N36)</f>
        <v>1.3480211867655157E-2</v>
      </c>
      <c r="BD36">
        <f>G36*AA36*0.001</f>
        <v>12.736047355160638</v>
      </c>
      <c r="BE36">
        <f>G36/S36</f>
        <v>0.36523560925947768</v>
      </c>
      <c r="BF36">
        <f>(1-AP36*AA36/AU36/F36)*100</f>
        <v>-37.71926321822081</v>
      </c>
      <c r="BG36">
        <f>(S36-E36/(N36/1.35))</f>
        <v>395.19058245223101</v>
      </c>
      <c r="BH36">
        <f>E36*BF36/100/BG36</f>
        <v>1.4955684093489244E-3</v>
      </c>
    </row>
    <row r="37" spans="1:60" x14ac:dyDescent="0.35">
      <c r="A37" s="1" t="s">
        <v>9</v>
      </c>
      <c r="B37" s="1" t="s">
        <v>4181</v>
      </c>
      <c r="K37" s="1">
        <f t="shared" si="0"/>
        <v>2.72</v>
      </c>
    </row>
    <row r="38" spans="1:60" x14ac:dyDescent="0.35">
      <c r="A38" s="1" t="s">
        <v>9</v>
      </c>
      <c r="B38" s="1" t="s">
        <v>4180</v>
      </c>
      <c r="K38" s="1">
        <f t="shared" si="0"/>
        <v>2.72</v>
      </c>
    </row>
    <row r="39" spans="1:60" x14ac:dyDescent="0.35">
      <c r="A39" s="1">
        <v>8</v>
      </c>
      <c r="B39" s="1" t="s">
        <v>4179</v>
      </c>
      <c r="C39" s="1">
        <v>1828.5000005029142</v>
      </c>
      <c r="D39" s="1">
        <v>0</v>
      </c>
      <c r="E39">
        <f>(R39-S39*(1000-T39)/(1000-U39))*AO39</f>
        <v>-0.83132809433324895</v>
      </c>
      <c r="F39">
        <f>IF(AZ39&lt;&gt;0,1/(1/AZ39-1/N39),0)</f>
        <v>1.3846652590208397</v>
      </c>
      <c r="G39">
        <f>((BC39-AP39/2)*S39-E39)/(BC39+AP39/2)</f>
        <v>384.36878541475602</v>
      </c>
      <c r="H39">
        <f>AP39*1000</f>
        <v>18.959035218223669</v>
      </c>
      <c r="I39">
        <f>(AU39-BA39)</f>
        <v>1.5147887382633147</v>
      </c>
      <c r="J39">
        <f>(P39+AT39*D39)</f>
        <v>34.557586669921875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32.366230010986328</v>
      </c>
      <c r="P39" s="1">
        <v>34.557586669921875</v>
      </c>
      <c r="Q39" s="1">
        <v>32.495471954345703</v>
      </c>
      <c r="R39" s="1">
        <v>400.04315185546875</v>
      </c>
      <c r="S39" s="1">
        <v>394.03018188476563</v>
      </c>
      <c r="T39" s="1">
        <v>28.845134735107422</v>
      </c>
      <c r="U39" s="1">
        <v>45.239337921142578</v>
      </c>
      <c r="V39" s="1">
        <v>52.273651123046875</v>
      </c>
      <c r="W39" s="1">
        <v>81.983505249023438</v>
      </c>
      <c r="X39" s="1">
        <v>300.32351684570313</v>
      </c>
      <c r="Y39" s="1">
        <v>749.86834716796875</v>
      </c>
      <c r="Z39" s="1">
        <v>0.22409340739250183</v>
      </c>
      <c r="AA39" s="1">
        <v>88.344917297363281</v>
      </c>
      <c r="AB39" s="1">
        <v>38.829662322998047</v>
      </c>
      <c r="AC39" s="1">
        <v>3.9603548049926758</v>
      </c>
      <c r="AD39" s="1">
        <v>9.5153681933879852E-2</v>
      </c>
      <c r="AE39" s="1">
        <v>1.0297631844878197E-2</v>
      </c>
      <c r="AF39" s="1">
        <v>7.5216948986053467E-2</v>
      </c>
      <c r="AG39" s="1">
        <v>2.0947987213730812E-2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1.1041305766386142</v>
      </c>
      <c r="AP39">
        <f>(U39-T39)/(1000-U39)*AO39</f>
        <v>1.8959035218223667E-2</v>
      </c>
      <c r="AQ39">
        <f>(P39+273.15)</f>
        <v>307.70758666992185</v>
      </c>
      <c r="AR39">
        <f>(O39+273.15)</f>
        <v>305.51623001098631</v>
      </c>
      <c r="AS39">
        <f>(Y39*AK39+Z39*AL39)*AM39</f>
        <v>119.97893286513681</v>
      </c>
      <c r="AT39">
        <f>((AS39+0.00000010773*(AR39^4-AQ39^4))-AP39*44100)/(L39*0.92*2*29.3+0.00000043092*AQ39^3)</f>
        <v>-5.8102075743613781</v>
      </c>
      <c r="AU39">
        <f>0.61365*EXP(17.502*J39/(240.97+J39))</f>
        <v>5.5114543054941265</v>
      </c>
      <c r="AV39">
        <f>AU39*1000/AA39</f>
        <v>62.385641122317516</v>
      </c>
      <c r="AW39">
        <f>(AV39-U39)</f>
        <v>17.146303201174938</v>
      </c>
      <c r="AX39">
        <f>IF(D39,P39,(O39+P39)/2)</f>
        <v>33.461908340454102</v>
      </c>
      <c r="AY39">
        <f>0.61365*EXP(17.502*AX39/(240.97+AX39))</f>
        <v>5.184718074139246</v>
      </c>
      <c r="AZ39">
        <f>IF(AW39&lt;&gt;0,(1000-(AV39+U39)/2)/AW39*AP39,0)</f>
        <v>1.0462198249807955</v>
      </c>
      <c r="BA39">
        <f>U39*AA39/1000</f>
        <v>3.9966655672308118</v>
      </c>
      <c r="BB39">
        <f>(AY39-BA39)</f>
        <v>1.1880525069084342</v>
      </c>
      <c r="BC39">
        <f>1/(1.6/F39+1.37/N39)</f>
        <v>0.67769898931500216</v>
      </c>
      <c r="BD39">
        <f>G39*AA39*0.001</f>
        <v>33.957028559154594</v>
      </c>
      <c r="BE39">
        <f>G39/S39</f>
        <v>0.97548056744334599</v>
      </c>
      <c r="BF39">
        <f>(1-AP39*AA39/AU39/F39)*100</f>
        <v>78.052412215953893</v>
      </c>
      <c r="BG39">
        <f>(S39-E39/(N39/1.35))</f>
        <v>394.29237853815937</v>
      </c>
      <c r="BH39">
        <f>E39*BF39/100/BG39</f>
        <v>-1.6456611042336548E-3</v>
      </c>
    </row>
    <row r="40" spans="1:60" x14ac:dyDescent="0.35">
      <c r="A40" s="1" t="s">
        <v>9</v>
      </c>
      <c r="B40" s="1" t="s">
        <v>4178</v>
      </c>
      <c r="K40" s="1">
        <f t="shared" si="0"/>
        <v>2.72</v>
      </c>
    </row>
    <row r="41" spans="1:60" x14ac:dyDescent="0.35">
      <c r="A41" s="1" t="s">
        <v>9</v>
      </c>
      <c r="B41" s="1" t="s">
        <v>4177</v>
      </c>
      <c r="K41" s="1">
        <f t="shared" si="0"/>
        <v>2.72</v>
      </c>
    </row>
    <row r="42" spans="1:60" x14ac:dyDescent="0.35">
      <c r="A42" s="1">
        <v>9</v>
      </c>
      <c r="B42" s="1" t="s">
        <v>4176</v>
      </c>
      <c r="C42" s="1">
        <v>2037.0000004917383</v>
      </c>
      <c r="D42" s="1">
        <v>0</v>
      </c>
      <c r="E42">
        <f>(R42-S42*(1000-T42)/(1000-U42))*AO42</f>
        <v>-0.96828422438680584</v>
      </c>
      <c r="F42">
        <f>IF(AZ42&lt;&gt;0,1/(1/AZ42-1/N42),0)</f>
        <v>1.7917929678994184</v>
      </c>
      <c r="G42">
        <f>((BC42-AP42/2)*S42-E42)/(BC42+AP42/2)</f>
        <v>385.63637340707049</v>
      </c>
      <c r="H42">
        <f>AP42*1000</f>
        <v>19.641707542461607</v>
      </c>
      <c r="I42">
        <f>(AU42-BA42)</f>
        <v>1.3004764466937173</v>
      </c>
      <c r="J42">
        <f>(P42+AT42*D42)</f>
        <v>34.07220458984375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32.423896789550781</v>
      </c>
      <c r="P42" s="1">
        <v>34.07220458984375</v>
      </c>
      <c r="Q42" s="1">
        <v>32.537979125976563</v>
      </c>
      <c r="R42" s="1">
        <v>399.87387084960938</v>
      </c>
      <c r="S42" s="1">
        <v>393.74658203125</v>
      </c>
      <c r="T42" s="1">
        <v>29.033927917480469</v>
      </c>
      <c r="U42" s="1">
        <v>46.004230499267578</v>
      </c>
      <c r="V42" s="1">
        <v>52.442901611328125</v>
      </c>
      <c r="W42" s="1">
        <v>83.095718383789063</v>
      </c>
      <c r="X42" s="1">
        <v>300.3343505859375</v>
      </c>
      <c r="Y42" s="1">
        <v>999.6304931640625</v>
      </c>
      <c r="Z42" s="1">
        <v>8.1178285181522369E-2</v>
      </c>
      <c r="AA42" s="1">
        <v>88.3416748046875</v>
      </c>
      <c r="AB42" s="1">
        <v>38.724384307861328</v>
      </c>
      <c r="AC42" s="1">
        <v>3.9486572742462158</v>
      </c>
      <c r="AD42" s="1">
        <v>7.0221930742263794E-2</v>
      </c>
      <c r="AE42" s="1">
        <v>4.2845061980187893E-3</v>
      </c>
      <c r="AF42" s="1">
        <v>6.5110385417938232E-2</v>
      </c>
      <c r="AG42" s="1">
        <v>1.9341709092259407E-2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1.1041704065659463</v>
      </c>
      <c r="AP42">
        <f>(U42-T42)/(1000-U42)*AO42</f>
        <v>1.9641707542461608E-2</v>
      </c>
      <c r="AQ42">
        <f>(P42+273.15)</f>
        <v>307.22220458984373</v>
      </c>
      <c r="AR42">
        <f>(O42+273.15)</f>
        <v>305.57389678955076</v>
      </c>
      <c r="AS42">
        <f>(Y42*AK42+Z42*AL42)*AM42</f>
        <v>159.94087533129277</v>
      </c>
      <c r="AT42">
        <f>((AS42+0.00000010773*(AR42^4-AQ42^4))-AP42*44100)/(L42*0.92*2*29.3+0.00000043092*AQ42^3)</f>
        <v>-5.6827427241237123</v>
      </c>
      <c r="AU42">
        <f>0.61365*EXP(17.502*J42/(240.97+J42))</f>
        <v>5.3645672170998999</v>
      </c>
      <c r="AV42">
        <f>AU42*1000/AA42</f>
        <v>60.725215239130264</v>
      </c>
      <c r="AW42">
        <f>(AV42-U42)</f>
        <v>14.720984739862686</v>
      </c>
      <c r="AX42">
        <f>IF(D42,P42,(O42+P42)/2)</f>
        <v>33.248050689697266</v>
      </c>
      <c r="AY42">
        <f>0.61365*EXP(17.502*AX42/(240.97+AX42))</f>
        <v>5.122949155392698</v>
      </c>
      <c r="AZ42">
        <f>IF(AW42&lt;&gt;0,(1000-(AV42+U42)/2)/AW42*AP42,0)</f>
        <v>1.2630631436245703</v>
      </c>
      <c r="BA42">
        <f>U42*AA42/1000</f>
        <v>4.0640907704061826</v>
      </c>
      <c r="BB42">
        <f>(AY42-BA42)</f>
        <v>1.0588583849865154</v>
      </c>
      <c r="BC42">
        <f>1/(1.6/F42+1.37/N42)</f>
        <v>0.82438345578797645</v>
      </c>
      <c r="BD42">
        <f>G42*AA42*0.001</f>
        <v>34.067763092386464</v>
      </c>
      <c r="BE42">
        <f>G42/S42</f>
        <v>0.97940246596595004</v>
      </c>
      <c r="BF42">
        <f>(1-AP42*AA42/AU42/F42)*100</f>
        <v>81.948123668285632</v>
      </c>
      <c r="BG42">
        <f>(S42-E42/(N42/1.35))</f>
        <v>394.0519739515986</v>
      </c>
      <c r="BH42">
        <f>E42*BF42/100/BG42</f>
        <v>-2.0136702925347212E-3</v>
      </c>
    </row>
    <row r="43" spans="1:60" x14ac:dyDescent="0.35">
      <c r="A43" s="1" t="s">
        <v>9</v>
      </c>
      <c r="B43" s="1" t="s">
        <v>4175</v>
      </c>
      <c r="K43" s="1">
        <f t="shared" si="0"/>
        <v>2.72</v>
      </c>
    </row>
    <row r="44" spans="1:60" x14ac:dyDescent="0.35">
      <c r="A44" s="1" t="s">
        <v>9</v>
      </c>
      <c r="B44" s="1" t="s">
        <v>4174</v>
      </c>
      <c r="K44" s="1">
        <f t="shared" si="0"/>
        <v>2.72</v>
      </c>
    </row>
    <row r="45" spans="1:60" x14ac:dyDescent="0.35">
      <c r="A45" s="1">
        <v>10</v>
      </c>
      <c r="B45" s="1" t="s">
        <v>4173</v>
      </c>
      <c r="C45" s="1">
        <v>2245.5000004805624</v>
      </c>
      <c r="D45" s="1">
        <v>0</v>
      </c>
      <c r="E45">
        <f>(R45-S45*(1000-T45)/(1000-U45))*AO45</f>
        <v>-0.82534837726740462</v>
      </c>
      <c r="F45">
        <f>IF(AZ45&lt;&gt;0,1/(1/AZ45-1/N45),0)</f>
        <v>2.3780833041742628E-2</v>
      </c>
      <c r="G45">
        <f>((BC45-AP45/2)*S45-E45)/(BC45+AP45/2)</f>
        <v>107.0083531729464</v>
      </c>
      <c r="H45">
        <f>AP45*1000</f>
        <v>20.235012138622292</v>
      </c>
      <c r="I45">
        <f>(AU45-BA45)</f>
        <v>50.462579039748569</v>
      </c>
      <c r="J45">
        <f>(P45+AT45*D45)</f>
        <v>83.103996276855469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32.477249145507813</v>
      </c>
      <c r="P45" s="1">
        <v>83.103996276855469</v>
      </c>
      <c r="Q45" s="1">
        <v>32.578754425048828</v>
      </c>
      <c r="R45" s="1">
        <v>400.08920288085938</v>
      </c>
      <c r="S45" s="1">
        <v>393.62350463867188</v>
      </c>
      <c r="T45" s="1">
        <v>29.224302291870117</v>
      </c>
      <c r="U45" s="1">
        <v>46.693614959716797</v>
      </c>
      <c r="V45" s="1">
        <v>52.623233795166016</v>
      </c>
      <c r="W45" s="1">
        <v>84.07965087890625</v>
      </c>
      <c r="X45" s="1">
        <v>300.35098266601563</v>
      </c>
      <c r="Y45" s="1">
        <v>1249.7945556640625</v>
      </c>
      <c r="Z45" s="1">
        <v>0.12347988784313202</v>
      </c>
      <c r="AA45" s="1">
        <v>88.333465576171875</v>
      </c>
      <c r="AB45" s="1">
        <v>38.451679229736328</v>
      </c>
      <c r="AC45" s="1">
        <v>3.9370119571685791</v>
      </c>
      <c r="AD45" s="1">
        <v>0.12402723729610443</v>
      </c>
      <c r="AE45" s="1">
        <v>6.2266304157674313E-3</v>
      </c>
      <c r="AF45" s="1">
        <v>7.9262673854827881E-2</v>
      </c>
      <c r="AG45" s="1">
        <v>2.1854793652892113E-2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1.1042315539191749</v>
      </c>
      <c r="AP45">
        <f>(U45-T45)/(1000-U45)*AO45</f>
        <v>2.0235012138622291E-2</v>
      </c>
      <c r="AQ45">
        <f>(P45+273.15)</f>
        <v>356.25399627685545</v>
      </c>
      <c r="AR45">
        <f>(O45+273.15)</f>
        <v>305.62724914550779</v>
      </c>
      <c r="AS45">
        <f>(Y45*AK45+Z45*AL45)*AM45</f>
        <v>199.96712443663637</v>
      </c>
      <c r="AT45">
        <f>((AS45+0.00000010773*(AR45^4-AQ45^4))-AP45*44100)/(L45*0.92*2*29.3+0.00000043092*AQ45^3)</f>
        <v>-11.031410641972387</v>
      </c>
      <c r="AU45">
        <f>0.61365*EXP(17.502*J45/(240.97+J45))</f>
        <v>54.587187869419736</v>
      </c>
      <c r="AV45">
        <f>AU45*1000/AA45</f>
        <v>617.96723940767401</v>
      </c>
      <c r="AW45">
        <f>(AV45-U45)</f>
        <v>571.27362444795722</v>
      </c>
      <c r="AX45">
        <f>IF(D45,P45,(O45+P45)/2)</f>
        <v>57.790622711181641</v>
      </c>
      <c r="AY45">
        <f>0.61365*EXP(17.502*AX45/(240.97+AX45))</f>
        <v>18.122617061924537</v>
      </c>
      <c r="AZ45">
        <f>IF(AW45&lt;&gt;0,(1000-(AV45+U45)/2)/AW45*AP45,0)</f>
        <v>2.3649441060021259E-2</v>
      </c>
      <c r="BA45">
        <f>U45*AA45/1000</f>
        <v>4.1246088296711676</v>
      </c>
      <c r="BB45">
        <f>(AY45-BA45)</f>
        <v>13.998008232253369</v>
      </c>
      <c r="BC45">
        <f>1/(1.6/F45+1.37/N45)</f>
        <v>1.4792649519574224E-2</v>
      </c>
      <c r="BD45">
        <f>G45*AA45*0.001</f>
        <v>9.4524186813653035</v>
      </c>
      <c r="BE45">
        <f>G45/S45</f>
        <v>0.27185458162915122</v>
      </c>
      <c r="BF45">
        <f>(1-AP45*AA45/AU45/F45)*100</f>
        <v>-37.692711762103158</v>
      </c>
      <c r="BG45">
        <f>(S45-E45/(N45/1.35))</f>
        <v>393.88381531971174</v>
      </c>
      <c r="BH45">
        <f>E45*BF45/100/BG45</f>
        <v>7.8981713078026515E-4</v>
      </c>
    </row>
    <row r="46" spans="1:60" x14ac:dyDescent="0.35">
      <c r="A46" s="1" t="s">
        <v>9</v>
      </c>
      <c r="B46" s="1" t="s">
        <v>4172</v>
      </c>
      <c r="K46" s="1">
        <f t="shared" si="0"/>
        <v>2.72</v>
      </c>
    </row>
    <row r="47" spans="1:60" x14ac:dyDescent="0.35">
      <c r="A47" s="1" t="s">
        <v>9</v>
      </c>
      <c r="B47" s="1" t="s">
        <v>4171</v>
      </c>
      <c r="K47" s="1">
        <f t="shared" si="0"/>
        <v>2.72</v>
      </c>
    </row>
    <row r="48" spans="1:60" x14ac:dyDescent="0.35">
      <c r="A48" s="1">
        <v>11</v>
      </c>
      <c r="B48" s="1" t="s">
        <v>4170</v>
      </c>
      <c r="C48" s="1">
        <v>2455.0000004693866</v>
      </c>
      <c r="D48" s="1">
        <v>0</v>
      </c>
      <c r="E48">
        <f>(R48-S48*(1000-T48)/(1000-U48))*AO48</f>
        <v>-0.39190101764621071</v>
      </c>
      <c r="F48">
        <f>IF(AZ48&lt;&gt;0,1/(1/AZ48-1/N48),0)</f>
        <v>0.24585122827641606</v>
      </c>
      <c r="G48">
        <f>((BC48-AP48/2)*S48-E48)/(BC48+AP48/2)</f>
        <v>342.47641545512016</v>
      </c>
      <c r="H48">
        <f>AP48*1000</f>
        <v>21.113082956547455</v>
      </c>
      <c r="I48">
        <f>(AU48-BA48)</f>
        <v>7.3074524836866885</v>
      </c>
      <c r="J48">
        <f>(P48+AT48*D48)</f>
        <v>48.490314483642578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32.541908264160156</v>
      </c>
      <c r="P48" s="1">
        <v>48.490314483642578</v>
      </c>
      <c r="Q48" s="1">
        <v>32.620201110839844</v>
      </c>
      <c r="R48" s="1">
        <v>399.95602416992188</v>
      </c>
      <c r="S48" s="1">
        <v>392.79977416992188</v>
      </c>
      <c r="T48" s="1">
        <v>29.416156768798828</v>
      </c>
      <c r="U48" s="1">
        <v>47.627613067626953</v>
      </c>
      <c r="V48" s="1">
        <v>52.774059295654297</v>
      </c>
      <c r="W48" s="1">
        <v>85.446319580078125</v>
      </c>
      <c r="X48" s="1">
        <v>300.31890869140625</v>
      </c>
      <c r="Y48" s="1">
        <v>1599.29736328125</v>
      </c>
      <c r="Z48" s="1">
        <v>7.0886008441448212E-2</v>
      </c>
      <c r="AA48" s="1">
        <v>88.330345153808594</v>
      </c>
      <c r="AB48" s="1">
        <v>38.410736083984375</v>
      </c>
      <c r="AC48" s="1">
        <v>3.8944056034088135</v>
      </c>
      <c r="AD48" s="1">
        <v>8.3444260060787201E-2</v>
      </c>
      <c r="AE48" s="1">
        <v>1.7322581261396408E-2</v>
      </c>
      <c r="AF48" s="1">
        <v>7.4895165860652924E-2</v>
      </c>
      <c r="AG48" s="1">
        <v>2.4755250662565231E-2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1.1041136348948757</v>
      </c>
      <c r="AP48">
        <f>(U48-T48)/(1000-U48)*AO48</f>
        <v>2.1113082956547454E-2</v>
      </c>
      <c r="AQ48">
        <f>(P48+273.15)</f>
        <v>321.64031448364256</v>
      </c>
      <c r="AR48">
        <f>(O48+273.15)</f>
        <v>305.69190826416013</v>
      </c>
      <c r="AS48">
        <f>(Y48*AK48+Z48*AL48)*AM48</f>
        <v>255.88757240546693</v>
      </c>
      <c r="AT48">
        <f>((AS48+0.00000010773*(AR48^4-AQ48^4))-AP48*44100)/(L48*0.92*2*29.3+0.00000043092*AQ48^3)</f>
        <v>-6.8410945835627448</v>
      </c>
      <c r="AU48">
        <f>0.61365*EXP(17.502*J48/(240.97+J48))</f>
        <v>11.514415984802222</v>
      </c>
      <c r="AV48">
        <f>AU48*1000/AA48</f>
        <v>130.35628882409893</v>
      </c>
      <c r="AW48">
        <f>(AV48-U48)</f>
        <v>82.728675756471972</v>
      </c>
      <c r="AX48">
        <f>IF(D48,P48,(O48+P48)/2)</f>
        <v>40.516111373901367</v>
      </c>
      <c r="AY48">
        <f>0.61365*EXP(17.502*AX48/(240.97+AX48))</f>
        <v>7.6205244149131373</v>
      </c>
      <c r="AZ48">
        <f>IF(AW48&lt;&gt;0,(1000-(AV48+U48)/2)/AW48*AP48,0)</f>
        <v>0.2324972367547867</v>
      </c>
      <c r="BA48">
        <f>U48*AA48/1000</f>
        <v>4.2069635011155331</v>
      </c>
      <c r="BB48">
        <f>(AY48-BA48)</f>
        <v>3.4135609137976042</v>
      </c>
      <c r="BC48">
        <f>1/(1.6/F48+1.37/N48)</f>
        <v>0.14645430599905146</v>
      </c>
      <c r="BD48">
        <f>G48*AA48*0.001</f>
        <v>30.251059984189915</v>
      </c>
      <c r="BE48">
        <f>G48/S48</f>
        <v>0.87188546933066147</v>
      </c>
      <c r="BF48">
        <f>(1-AP48*AA48/AU48/F48)*100</f>
        <v>34.120956666231017</v>
      </c>
      <c r="BG48">
        <f>(S48-E48/(N48/1.35))</f>
        <v>392.92337775795033</v>
      </c>
      <c r="BH48">
        <f>E48*BF48/100/BG48</f>
        <v>-3.4032176239703584E-4</v>
      </c>
    </row>
    <row r="49" spans="1:60" x14ac:dyDescent="0.35">
      <c r="A49" s="1" t="s">
        <v>9</v>
      </c>
      <c r="B49" s="1" t="s">
        <v>4169</v>
      </c>
      <c r="K49" s="1">
        <f t="shared" si="0"/>
        <v>2.72</v>
      </c>
    </row>
    <row r="50" spans="1:60" x14ac:dyDescent="0.35">
      <c r="A50" s="1" t="s">
        <v>9</v>
      </c>
      <c r="B50" s="1" t="s">
        <v>4164</v>
      </c>
      <c r="K50" s="1">
        <f t="shared" si="0"/>
        <v>2.72</v>
      </c>
    </row>
    <row r="51" spans="1:60" x14ac:dyDescent="0.35">
      <c r="A51" s="1">
        <v>12</v>
      </c>
      <c r="B51" s="1" t="s">
        <v>4168</v>
      </c>
      <c r="C51" s="1">
        <v>2666.500000435859</v>
      </c>
      <c r="D51" s="1">
        <v>0</v>
      </c>
      <c r="E51">
        <f>(R51-S51*(1000-T51)/(1000-U51))*AO51</f>
        <v>-3.2780969599180206E-2</v>
      </c>
      <c r="F51">
        <f>IF(AZ51&lt;&gt;0,1/(1/AZ51-1/N51),0)</f>
        <v>0.62855343934510688</v>
      </c>
      <c r="G51">
        <f>((BC51-AP51/2)*S51-E51)/(BC51+AP51/2)</f>
        <v>368.03165911223863</v>
      </c>
      <c r="H51">
        <f>AP51*1000</f>
        <v>22.197107754782536</v>
      </c>
      <c r="I51">
        <f>(AU51-BA51)</f>
        <v>3.3353737314023917</v>
      </c>
      <c r="J51">
        <f>(P51+AT51*D51)</f>
        <v>40.5645751953125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32.626861572265625</v>
      </c>
      <c r="P51" s="1">
        <v>40.5645751953125</v>
      </c>
      <c r="Q51" s="1">
        <v>32.677845001220703</v>
      </c>
      <c r="R51" s="1">
        <v>399.96600341796875</v>
      </c>
      <c r="S51" s="1">
        <v>392.11334228515625</v>
      </c>
      <c r="T51" s="1">
        <v>29.615167617797852</v>
      </c>
      <c r="U51" s="1">
        <v>48.737651824951172</v>
      </c>
      <c r="V51" s="1">
        <v>52.875068664550781</v>
      </c>
      <c r="W51" s="1">
        <v>87.016448974609375</v>
      </c>
      <c r="X51" s="1">
        <v>300.34561157226563</v>
      </c>
      <c r="Y51" s="1">
        <v>2000.1431884765625</v>
      </c>
      <c r="Z51" s="1">
        <v>2.6296654716134071E-2</v>
      </c>
      <c r="AA51" s="1">
        <v>88.326591491699219</v>
      </c>
      <c r="AB51" s="1">
        <v>38.148281097412109</v>
      </c>
      <c r="AC51" s="1">
        <v>3.7583949565887451</v>
      </c>
      <c r="AD51" s="1">
        <v>7.7920429408550262E-2</v>
      </c>
      <c r="AE51" s="1">
        <v>1.3461234048008919E-2</v>
      </c>
      <c r="AF51" s="1">
        <v>9.3355700373649597E-2</v>
      </c>
      <c r="AG51" s="1">
        <v>3.6831557750701904E-2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1.1042118072509763</v>
      </c>
      <c r="AP51">
        <f>(U51-T51)/(1000-U51)*AO51</f>
        <v>2.2197107754782536E-2</v>
      </c>
      <c r="AQ51">
        <f>(P51+273.15)</f>
        <v>313.71457519531248</v>
      </c>
      <c r="AR51">
        <f>(O51+273.15)</f>
        <v>305.7768615722656</v>
      </c>
      <c r="AS51">
        <f>(Y51*AK51+Z51*AL51)*AM51</f>
        <v>320.02290300318055</v>
      </c>
      <c r="AT51">
        <f>((AS51+0.00000010773*(AR51^4-AQ51^4))-AP51*44100)/(L51*0.92*2*29.3+0.00000043092*AQ51^3)</f>
        <v>-5.9100335905493564</v>
      </c>
      <c r="AU51">
        <f>0.61365*EXP(17.502*J51/(240.97+J51))</f>
        <v>7.6402043944095226</v>
      </c>
      <c r="AV51">
        <f>AU51*1000/AA51</f>
        <v>86.499481813781244</v>
      </c>
      <c r="AW51">
        <f>(AV51-U51)</f>
        <v>37.761829988830073</v>
      </c>
      <c r="AX51">
        <f>IF(D51,P51,(O51+P51)/2)</f>
        <v>36.595718383789063</v>
      </c>
      <c r="AY51">
        <f>0.61365*EXP(17.502*AX51/(240.97+AX51))</f>
        <v>6.1670760090943046</v>
      </c>
      <c r="AZ51">
        <f>IF(AW51&lt;&gt;0,(1000-(AV51+U51)/2)/AW51*AP51,0)</f>
        <v>0.54807119112053149</v>
      </c>
      <c r="BA51">
        <f>U51*AA51/1000</f>
        <v>4.3048306630071309</v>
      </c>
      <c r="BB51">
        <f>(AY51-BA51)</f>
        <v>1.8622453460871737</v>
      </c>
      <c r="BC51">
        <f>1/(1.6/F51+1.37/N51)</f>
        <v>0.34896768729564304</v>
      </c>
      <c r="BD51">
        <f>G51*AA51*0.001</f>
        <v>32.506982010419001</v>
      </c>
      <c r="BE51">
        <f>G51/S51</f>
        <v>0.93858489223402986</v>
      </c>
      <c r="BF51">
        <f>(1-AP51*AA51/AU51/F51)*100</f>
        <v>59.173638437298834</v>
      </c>
      <c r="BG51">
        <f>(S51-E51/(N51/1.35))</f>
        <v>392.12368123626652</v>
      </c>
      <c r="BH51">
        <f>E51*BF51/100/BG51</f>
        <v>-4.9468301342330918E-5</v>
      </c>
    </row>
    <row r="52" spans="1:60" x14ac:dyDescent="0.35">
      <c r="A52" s="1" t="s">
        <v>9</v>
      </c>
      <c r="B52" s="1" t="s">
        <v>4167</v>
      </c>
      <c r="K52" s="1">
        <v>2.7689599999999999</v>
      </c>
    </row>
    <row r="53" spans="1:60" x14ac:dyDescent="0.35">
      <c r="A53" s="1" t="s">
        <v>9</v>
      </c>
      <c r="B53" s="1" t="s">
        <v>4166</v>
      </c>
    </row>
    <row r="54" spans="1:60" x14ac:dyDescent="0.35">
      <c r="A54" s="1" t="s">
        <v>9</v>
      </c>
      <c r="B54" s="1" t="s">
        <v>4165</v>
      </c>
    </row>
    <row r="55" spans="1:60" x14ac:dyDescent="0.35">
      <c r="A55" s="1" t="s">
        <v>9</v>
      </c>
      <c r="B55" s="1" t="s">
        <v>4164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38DFC-1DD2-4417-B439-D4D4DEDFB028}">
  <sheetPr>
    <tabColor theme="2" tint="-0.249977111117893"/>
  </sheetPr>
  <dimension ref="A1:BD55"/>
  <sheetViews>
    <sheetView topLeftCell="A7" zoomScale="51" workbookViewId="0">
      <selection activeCell="K18" sqref="K18:P35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4163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4162</v>
      </c>
    </row>
    <row r="12" spans="1:56" x14ac:dyDescent="0.35">
      <c r="A12" s="1" t="s">
        <v>9</v>
      </c>
      <c r="B12" s="1" t="s">
        <v>4161</v>
      </c>
    </row>
    <row r="13" spans="1:56" x14ac:dyDescent="0.35">
      <c r="A13" s="1" t="s">
        <v>9</v>
      </c>
      <c r="B13" s="1" t="s">
        <v>4160</v>
      </c>
    </row>
    <row r="14" spans="1:56" x14ac:dyDescent="0.35">
      <c r="A14" s="1" t="s">
        <v>9</v>
      </c>
      <c r="B14" s="1" t="s">
        <v>4159</v>
      </c>
    </row>
    <row r="15" spans="1:56" x14ac:dyDescent="0.35">
      <c r="A15" s="1" t="s">
        <v>9</v>
      </c>
      <c r="B15" s="1" t="s">
        <v>4158</v>
      </c>
    </row>
    <row r="16" spans="1:56" x14ac:dyDescent="0.35">
      <c r="A16" s="1" t="s">
        <v>9</v>
      </c>
      <c r="B16" s="1" t="s">
        <v>4157</v>
      </c>
    </row>
    <row r="17" spans="1:56" x14ac:dyDescent="0.35">
      <c r="A17" s="1" t="s">
        <v>9</v>
      </c>
      <c r="B17" s="1" t="s">
        <v>4156</v>
      </c>
    </row>
    <row r="18" spans="1:56" x14ac:dyDescent="0.35">
      <c r="A18" s="1">
        <v>1</v>
      </c>
      <c r="B18" s="1" t="s">
        <v>4155</v>
      </c>
      <c r="C18" s="1">
        <v>537.00001412630081</v>
      </c>
      <c r="D18" s="1">
        <v>0</v>
      </c>
      <c r="E18">
        <f>(R18-S18*(1000-T18)/(1000-U18))*AK18</f>
        <v>-5.407565145916986</v>
      </c>
      <c r="F18">
        <f>IF(AV18&lt;&gt;0,1/(1/AV18-1/N18),0)</f>
        <v>4.5615712476228838</v>
      </c>
      <c r="G18">
        <f>((AY18-AL18/2)*S18-E18)/(AY18+AL18/2)</f>
        <v>389.70132959090682</v>
      </c>
      <c r="H18">
        <f>AL18*1000</f>
        <v>30.116729452423904</v>
      </c>
      <c r="I18">
        <f>(AQ18-AW18)</f>
        <v>1.2317499689890812</v>
      </c>
      <c r="J18">
        <f>(P18+AP18*D18)</f>
        <v>26.995639801025391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27.096305847167969</v>
      </c>
      <c r="P18" s="1">
        <v>26.995639801025391</v>
      </c>
      <c r="Q18" s="1">
        <v>27.159456253051758</v>
      </c>
      <c r="R18" s="1">
        <v>400.08929443359375</v>
      </c>
      <c r="S18" s="1">
        <v>394.2200927734375</v>
      </c>
      <c r="T18" s="1">
        <v>-6.5470434725284576E-2</v>
      </c>
      <c r="U18" s="1">
        <v>26.549650192260742</v>
      </c>
      <c r="V18" s="1">
        <v>-0.16075669229030609</v>
      </c>
      <c r="W18" s="1">
        <v>65.19024658203125</v>
      </c>
      <c r="X18" s="1">
        <v>299.61398315429688</v>
      </c>
      <c r="Y18" s="1">
        <v>0.28278261423110962</v>
      </c>
      <c r="Z18" s="1">
        <v>0.20431363582611084</v>
      </c>
      <c r="AA18" s="1">
        <v>88.381324768066406</v>
      </c>
      <c r="AB18" s="1">
        <v>-8.4919090270996094</v>
      </c>
      <c r="AC18" s="1">
        <v>0.17927448451519012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1.101521996890797</v>
      </c>
      <c r="AL18">
        <f>(U18-T18)/(1000-U18)*AK18</f>
        <v>3.0116729452423902E-2</v>
      </c>
      <c r="AM18">
        <f>(P18+273.15)</f>
        <v>300.14563980102537</v>
      </c>
      <c r="AN18">
        <f>(O18+273.15)</f>
        <v>300.24630584716795</v>
      </c>
      <c r="AO18">
        <f>(Y18*AG18+Z18*AH18)*AI18</f>
        <v>4.5245217265668103E-2</v>
      </c>
      <c r="AP18">
        <f>((AO18+0.00000010773*(AN18^4-AM18^4))-AL18*44100)/(L18*51.4+0.00000043092*AM18^3)</f>
        <v>-10.907155836120571</v>
      </c>
      <c r="AQ18">
        <f>0.61365*EXP(17.502*J18/(240.97+J18))</f>
        <v>3.5782432251098344</v>
      </c>
      <c r="AR18">
        <f>AQ18*1000/AA18</f>
        <v>40.486417628384672</v>
      </c>
      <c r="AS18">
        <f>(AR18-U18)</f>
        <v>13.93676743612393</v>
      </c>
      <c r="AT18">
        <f>IF(D18,P18,(O18+P18)/2)</f>
        <v>27.04597282409668</v>
      </c>
      <c r="AU18">
        <f>0.61365*EXP(17.502*AT18/(240.97+AT18))</f>
        <v>3.5888351703987227</v>
      </c>
      <c r="AV18">
        <f>IF(AS18&lt;&gt;0,(1000-(AR18+U18)/2)/AS18*AL18,0)</f>
        <v>2.0885241880354437</v>
      </c>
      <c r="AW18">
        <f>U18*AA18/1000</f>
        <v>2.3464932561207532</v>
      </c>
      <c r="AX18">
        <f>(AU18-AW18)</f>
        <v>1.2423419142779695</v>
      </c>
      <c r="AY18">
        <f>1/(1.6/F18+1.37/N18)</f>
        <v>1.4156549680378578</v>
      </c>
      <c r="AZ18">
        <f>G18*AA18*0.001</f>
        <v>34.44231977312122</v>
      </c>
      <c r="BA18">
        <f>G18/S18</f>
        <v>0.98853746101387163</v>
      </c>
      <c r="BB18">
        <f>(1-AL18*AA18/AQ18/F18)*100</f>
        <v>83.692627398046326</v>
      </c>
      <c r="BC18">
        <f>(S18-E18/(N18/1.35))</f>
        <v>396.1151133822051</v>
      </c>
      <c r="BD18">
        <f>E18*BB18/100/BC18</f>
        <v>-1.1425298343797642E-2</v>
      </c>
    </row>
    <row r="19" spans="1:56" x14ac:dyDescent="0.35">
      <c r="A19" s="1" t="s">
        <v>9</v>
      </c>
      <c r="B19" s="1" t="s">
        <v>4154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4153</v>
      </c>
      <c r="K20" s="1">
        <f t="shared" si="0"/>
        <v>2.72</v>
      </c>
    </row>
    <row r="21" spans="1:56" x14ac:dyDescent="0.35">
      <c r="A21" s="1">
        <v>2</v>
      </c>
      <c r="B21" s="1" t="s">
        <v>4152</v>
      </c>
      <c r="C21" s="1">
        <v>741.00001412630081</v>
      </c>
      <c r="D21" s="1">
        <v>0</v>
      </c>
      <c r="E21">
        <f>(R21-S21*(1000-T21)/(1000-U21))*AK21</f>
        <v>-5.0728330587860073</v>
      </c>
      <c r="F21">
        <f>IF(AV21&lt;&gt;0,1/(1/AV21-1/N21),0)</f>
        <v>3.8522811437044671</v>
      </c>
      <c r="G21">
        <f>((AY21-AL21/2)*S21-E21)/(AY21+AL21/2)</f>
        <v>388.93456397324076</v>
      </c>
      <c r="H21">
        <f>AL21*1000</f>
        <v>29.779272383425155</v>
      </c>
      <c r="I21">
        <f>(AQ21-AW21)</f>
        <v>1.3203094723283257</v>
      </c>
      <c r="J21">
        <f>(P21+AP21*D21)</f>
        <v>27.290464401245117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27.322137832641602</v>
      </c>
      <c r="P21" s="1">
        <v>27.290464401245117</v>
      </c>
      <c r="Q21" s="1">
        <v>27.388032913208008</v>
      </c>
      <c r="R21" s="1">
        <v>400.05722045898438</v>
      </c>
      <c r="S21" s="1">
        <v>394.0113525390625</v>
      </c>
      <c r="T21" s="1">
        <v>-6.6742710769176483E-2</v>
      </c>
      <c r="U21" s="1">
        <v>26.254646301269531</v>
      </c>
      <c r="V21" s="1">
        <v>-0.16172090172767639</v>
      </c>
      <c r="W21" s="1">
        <v>63.616310119628906</v>
      </c>
      <c r="X21" s="1">
        <v>299.65365600585938</v>
      </c>
      <c r="Y21" s="1">
        <v>25.179561614990234</v>
      </c>
      <c r="Z21" s="1">
        <v>0.26325839757919312</v>
      </c>
      <c r="AA21" s="1">
        <v>88.379257202148438</v>
      </c>
      <c r="AB21" s="1">
        <v>-8.5252094268798828</v>
      </c>
      <c r="AC21" s="1">
        <v>0.20197202265262604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1.1016678529627182</v>
      </c>
      <c r="AL21">
        <f>(U21-T21)/(1000-U21)*AK21</f>
        <v>2.9779272383425155E-2</v>
      </c>
      <c r="AM21">
        <f>(P21+273.15)</f>
        <v>300.44046440124509</v>
      </c>
      <c r="AN21">
        <f>(O21+273.15)</f>
        <v>300.47213783264158</v>
      </c>
      <c r="AO21">
        <f>(Y21*AG21+Z21*AH21)*AI21</f>
        <v>4.028729768349308</v>
      </c>
      <c r="AP21">
        <f>((AO21+0.00000010773*(AN21^4-AM21^4))-AL21*44100)/(L21*51.4+0.00000043092*AM21^3)</f>
        <v>-10.755650244232283</v>
      </c>
      <c r="AQ21">
        <f>0.61365*EXP(17.502*J21/(240.97+J21))</f>
        <v>3.6406756105396609</v>
      </c>
      <c r="AR21">
        <f>AQ21*1000/AA21</f>
        <v>41.193779239538102</v>
      </c>
      <c r="AS21">
        <f>(AR21-U21)</f>
        <v>14.939132938268571</v>
      </c>
      <c r="AT21">
        <f>IF(D21,P21,(O21+P21)/2)</f>
        <v>27.306301116943359</v>
      </c>
      <c r="AU21">
        <f>0.61365*EXP(17.502*AT21/(240.97+AT21))</f>
        <v>3.6440559500495282</v>
      </c>
      <c r="AV21">
        <f>IF(AS21&lt;&gt;0,(1000-(AR21+U21)/2)/AS21*AL21,0)</f>
        <v>1.9261485913755918</v>
      </c>
      <c r="AW21">
        <f>U21*AA21/1000</f>
        <v>2.3203661382113352</v>
      </c>
      <c r="AX21">
        <f>(AU21-AW21)</f>
        <v>1.323689811838193</v>
      </c>
      <c r="AY21">
        <f>1/(1.6/F21+1.37/N21)</f>
        <v>1.2970693402913649</v>
      </c>
      <c r="AZ21">
        <f>G21*AA21*0.001</f>
        <v>34.373747864196503</v>
      </c>
      <c r="BA21">
        <f>G21/S21</f>
        <v>0.98711512109205424</v>
      </c>
      <c r="BB21">
        <f>(1-AL21*AA21/AQ21/F21)*100</f>
        <v>81.234312926148604</v>
      </c>
      <c r="BC21">
        <f>(S21-E21/(N21/1.35))</f>
        <v>395.78907003886837</v>
      </c>
      <c r="BD21">
        <f>E21*BB21/100/BC21</f>
        <v>-1.0411811222555111E-2</v>
      </c>
    </row>
    <row r="22" spans="1:56" x14ac:dyDescent="0.35">
      <c r="A22" s="1" t="s">
        <v>9</v>
      </c>
      <c r="B22" s="1" t="s">
        <v>4151</v>
      </c>
      <c r="K22" s="1">
        <f t="shared" si="0"/>
        <v>2.72</v>
      </c>
    </row>
    <row r="23" spans="1:56" x14ac:dyDescent="0.35">
      <c r="A23" s="1" t="s">
        <v>9</v>
      </c>
      <c r="B23" s="1" t="s">
        <v>4150</v>
      </c>
      <c r="K23" s="1">
        <f t="shared" si="0"/>
        <v>2.72</v>
      </c>
    </row>
    <row r="24" spans="1:56" x14ac:dyDescent="0.35">
      <c r="A24" s="1">
        <v>3</v>
      </c>
      <c r="B24" s="1" t="s">
        <v>4149</v>
      </c>
      <c r="C24" s="1">
        <v>945.00001412630081</v>
      </c>
      <c r="D24" s="1">
        <v>0</v>
      </c>
      <c r="E24">
        <f>(R24-S24*(1000-T24)/(1000-U24))*AK24</f>
        <v>-5.0935710653999511</v>
      </c>
      <c r="F24">
        <f>IF(AV24&lt;&gt;0,1/(1/AV24-1/N24),0)</f>
        <v>3.18537154007665</v>
      </c>
      <c r="G24">
        <f>((AY24-AL24/2)*S24-E24)/(AY24+AL24/2)</f>
        <v>388.97227694627355</v>
      </c>
      <c r="H24">
        <f>AL24*1000</f>
        <v>28.90383250140205</v>
      </c>
      <c r="I24">
        <f>(AQ24-AW24)</f>
        <v>1.4159505506812056</v>
      </c>
      <c r="J24">
        <f>(P24+AP24*D24)</f>
        <v>27.427772521972656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27.492271423339844</v>
      </c>
      <c r="P24" s="1">
        <v>27.427772521972656</v>
      </c>
      <c r="Q24" s="1">
        <v>27.580217361450195</v>
      </c>
      <c r="R24" s="1">
        <v>400.037841796875</v>
      </c>
      <c r="S24" s="1">
        <v>394.3140869140625</v>
      </c>
      <c r="T24" s="1">
        <v>-7.045455276966095E-2</v>
      </c>
      <c r="U24" s="1">
        <v>25.505165100097656</v>
      </c>
      <c r="V24" s="1">
        <v>-0.16902244091033936</v>
      </c>
      <c r="W24" s="1">
        <v>61.187599182128906</v>
      </c>
      <c r="X24" s="1">
        <v>299.5557861328125</v>
      </c>
      <c r="Y24" s="1">
        <v>50.290817260742188</v>
      </c>
      <c r="Z24" s="1">
        <v>0.28682875633239746</v>
      </c>
      <c r="AA24" s="1">
        <v>88.379142761230469</v>
      </c>
      <c r="AB24" s="1">
        <v>-8.2506933212280273</v>
      </c>
      <c r="AC24" s="1">
        <v>0.21433459222316742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1.1013080372529869</v>
      </c>
      <c r="AL24">
        <f>(U24-T24)/(1000-U24)*AK24</f>
        <v>2.8903832501402049E-2</v>
      </c>
      <c r="AM24">
        <f>(P24+273.15)</f>
        <v>300.57777252197263</v>
      </c>
      <c r="AN24">
        <f>(O24+273.15)</f>
        <v>300.64227142333982</v>
      </c>
      <c r="AO24">
        <f>(Y24*AG24+Z24*AH24)*AI24</f>
        <v>8.0465305818647721</v>
      </c>
      <c r="AP24">
        <f>((AO24+0.00000010773*(AN24^4-AM24^4))-AL24*44100)/(L24*51.4+0.00000043092*AM24^3)</f>
        <v>-10.400848263243478</v>
      </c>
      <c r="AQ24">
        <f>0.61365*EXP(17.502*J24/(240.97+J24))</f>
        <v>3.6700751782114893</v>
      </c>
      <c r="AR24">
        <f>AQ24*1000/AA24</f>
        <v>41.526485362352389</v>
      </c>
      <c r="AS24">
        <f>(AR24-U24)</f>
        <v>16.021320262254733</v>
      </c>
      <c r="AT24">
        <f>IF(D24,P24,(O24+P24)/2)</f>
        <v>27.46002197265625</v>
      </c>
      <c r="AU24">
        <f>0.61365*EXP(17.502*AT24/(240.97+AT24))</f>
        <v>3.6770102018650506</v>
      </c>
      <c r="AV24">
        <f>IF(AS24&lt;&gt;0,(1000-(AR24+U24)/2)/AS24*AL24,0)</f>
        <v>1.7436201415051833</v>
      </c>
      <c r="AW24">
        <f>U24*AA24/1000</f>
        <v>2.2541246275302838</v>
      </c>
      <c r="AX24">
        <f>(AU24-AW24)</f>
        <v>1.4228855743347668</v>
      </c>
      <c r="AY24">
        <f>1/(1.6/F24+1.37/N24)</f>
        <v>1.1656007800672465</v>
      </c>
      <c r="AZ24">
        <f>G24*AA24*0.001</f>
        <v>34.377036394395589</v>
      </c>
      <c r="BA24">
        <f>G24/S24</f>
        <v>0.98645290608409542</v>
      </c>
      <c r="BB24">
        <f>(1-AL24*AA24/AQ24/F24)*100</f>
        <v>78.149058183593539</v>
      </c>
      <c r="BC24">
        <f>(S24-E24/(N24/1.35))</f>
        <v>396.09907181589824</v>
      </c>
      <c r="BD24">
        <f>E24*BB24/100/BC24</f>
        <v>-1.0049449995611739E-2</v>
      </c>
    </row>
    <row r="25" spans="1:56" x14ac:dyDescent="0.35">
      <c r="A25" s="1" t="s">
        <v>9</v>
      </c>
      <c r="B25" s="1" t="s">
        <v>4148</v>
      </c>
      <c r="K25" s="1">
        <f t="shared" si="0"/>
        <v>2.72</v>
      </c>
    </row>
    <row r="26" spans="1:56" x14ac:dyDescent="0.35">
      <c r="A26" s="1" t="s">
        <v>9</v>
      </c>
      <c r="B26" s="1" t="s">
        <v>4147</v>
      </c>
      <c r="K26" s="1">
        <f t="shared" si="0"/>
        <v>2.72</v>
      </c>
    </row>
    <row r="27" spans="1:56" x14ac:dyDescent="0.35">
      <c r="A27" s="1">
        <v>4</v>
      </c>
      <c r="B27" s="1" t="s">
        <v>4146</v>
      </c>
      <c r="C27" s="1">
        <v>1149.0000141263008</v>
      </c>
      <c r="D27" s="1">
        <v>0</v>
      </c>
      <c r="E27">
        <f>(R27-S27*(1000-T27)/(1000-U27))*AK27</f>
        <v>-4.36050347725224</v>
      </c>
      <c r="F27">
        <f>IF(AV27&lt;&gt;0,1/(1/AV27-1/N27),0)</f>
        <v>2.441653014561886</v>
      </c>
      <c r="G27">
        <f>((AY27-AL27/2)*S27-E27)/(AY27+AL27/2)</f>
        <v>387.33894349029248</v>
      </c>
      <c r="H27">
        <f>AL27*1000</f>
        <v>27.528262299608635</v>
      </c>
      <c r="I27">
        <f>(AQ27-AW27)</f>
        <v>1.5739200476301578</v>
      </c>
      <c r="J27">
        <f>(P27+AP27*D27)</f>
        <v>27.671501159667969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27.697620391845703</v>
      </c>
      <c r="P27" s="1">
        <v>27.671501159667969</v>
      </c>
      <c r="Q27" s="1">
        <v>27.774080276489258</v>
      </c>
      <c r="R27" s="1">
        <v>399.68331909179688</v>
      </c>
      <c r="S27" s="1">
        <v>393.79995727539063</v>
      </c>
      <c r="T27" s="1">
        <v>-7.1833454072475433E-2</v>
      </c>
      <c r="U27" s="1">
        <v>24.313640594482422</v>
      </c>
      <c r="V27" s="1">
        <v>-0.17027617990970612</v>
      </c>
      <c r="W27" s="1">
        <v>57.6337890625</v>
      </c>
      <c r="X27" s="1">
        <v>299.589599609375</v>
      </c>
      <c r="Y27" s="1">
        <v>99.520256042480469</v>
      </c>
      <c r="Z27" s="1">
        <v>0.2252727597951889</v>
      </c>
      <c r="AA27" s="1">
        <v>88.380485534667969</v>
      </c>
      <c r="AB27" s="1">
        <v>-8.2967720031738281</v>
      </c>
      <c r="AC27" s="1">
        <v>0.2366059422492981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1.1014323515050548</v>
      </c>
      <c r="AL27">
        <f>(U27-T27)/(1000-U27)*AK27</f>
        <v>2.7528262299608634E-2</v>
      </c>
      <c r="AM27">
        <f>(P27+273.15)</f>
        <v>300.82150115966795</v>
      </c>
      <c r="AN27">
        <f>(O27+273.15)</f>
        <v>300.84762039184568</v>
      </c>
      <c r="AO27">
        <f>(Y27*AG27+Z27*AH27)*AI27</f>
        <v>15.923240610884704</v>
      </c>
      <c r="AP27">
        <f>((AO27+0.00000010773*(AN27^4-AM27^4))-AL27*44100)/(L27*51.4+0.00000043092*AM27^3)</f>
        <v>-9.839081002858876</v>
      </c>
      <c r="AQ27">
        <f>0.61365*EXP(17.502*J27/(240.97+J27))</f>
        <v>3.7227714084859276</v>
      </c>
      <c r="AR27">
        <f>AQ27*1000/AA27</f>
        <v>42.122097270280783</v>
      </c>
      <c r="AS27">
        <f>(AR27-U27)</f>
        <v>17.808456675798361</v>
      </c>
      <c r="AT27">
        <f>IF(D27,P27,(O27+P27)/2)</f>
        <v>27.684560775756836</v>
      </c>
      <c r="AU27">
        <f>0.61365*EXP(17.502*AT27/(240.97+AT27))</f>
        <v>3.7256135509395101</v>
      </c>
      <c r="AV27">
        <f>IF(AS27&lt;&gt;0,(1000-(AR27+U27)/2)/AS27*AL27,0)</f>
        <v>1.494449102193798</v>
      </c>
      <c r="AW27">
        <f>U27*AA27/1000</f>
        <v>2.1488513608557698</v>
      </c>
      <c r="AX27">
        <f>(AU27-AW27)</f>
        <v>1.5767621900837403</v>
      </c>
      <c r="AY27">
        <f>1/(1.6/F27+1.37/N27)</f>
        <v>0.98919380327610762</v>
      </c>
      <c r="AZ27">
        <f>G27*AA27*0.001</f>
        <v>34.23320389215737</v>
      </c>
      <c r="BA27">
        <f>G27/S27</f>
        <v>0.98359315772962397</v>
      </c>
      <c r="BB27">
        <f>(1-AL27*AA27/AQ27/F27)*100</f>
        <v>73.233914245666412</v>
      </c>
      <c r="BC27">
        <f>(S27-E27/(N27/1.35))</f>
        <v>395.32804685564003</v>
      </c>
      <c r="BD27">
        <f>E27*BB27/100/BC27</f>
        <v>-8.0777658013632247E-3</v>
      </c>
    </row>
    <row r="28" spans="1:56" x14ac:dyDescent="0.35">
      <c r="A28" s="1" t="s">
        <v>9</v>
      </c>
      <c r="B28" s="1" t="s">
        <v>4145</v>
      </c>
      <c r="K28" s="1">
        <f t="shared" si="0"/>
        <v>2.72</v>
      </c>
    </row>
    <row r="29" spans="1:56" x14ac:dyDescent="0.35">
      <c r="A29" s="1" t="s">
        <v>9</v>
      </c>
      <c r="B29" s="1" t="s">
        <v>4144</v>
      </c>
      <c r="K29" s="1">
        <f t="shared" si="0"/>
        <v>2.72</v>
      </c>
    </row>
    <row r="30" spans="1:56" x14ac:dyDescent="0.35">
      <c r="A30" s="1">
        <v>5</v>
      </c>
      <c r="B30" s="1" t="s">
        <v>4143</v>
      </c>
      <c r="C30" s="1">
        <v>1352.0000141263008</v>
      </c>
      <c r="D30" s="1">
        <v>0</v>
      </c>
      <c r="E30">
        <f>(R30-S30*(1000-T30)/(1000-U30))*AK30</f>
        <v>-3.6331263139858558</v>
      </c>
      <c r="F30">
        <f>IF(AV30&lt;&gt;0,1/(1/AV30-1/N30),0)</f>
        <v>1.968884542254703</v>
      </c>
      <c r="G30">
        <f>((AY30-AL30/2)*S30-E30)/(AY30+AL30/2)</f>
        <v>386.31831244391384</v>
      </c>
      <c r="H30">
        <f>AL30*1000</f>
        <v>26.087568000773583</v>
      </c>
      <c r="I30">
        <f>(AQ30-AW30)</f>
        <v>1.7116472012778678</v>
      </c>
      <c r="J30">
        <f>(P30+AP30*D30)</f>
        <v>27.797292709350586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27.840435028076172</v>
      </c>
      <c r="P30" s="1">
        <v>27.797292709350586</v>
      </c>
      <c r="Q30" s="1">
        <v>27.936267852783203</v>
      </c>
      <c r="R30" s="1">
        <v>399.9964599609375</v>
      </c>
      <c r="S30" s="1">
        <v>393.96432495117188</v>
      </c>
      <c r="T30" s="1">
        <v>-7.2057530283927917E-2</v>
      </c>
      <c r="U30" s="1">
        <v>23.065181732177734</v>
      </c>
      <c r="V30" s="1">
        <v>-0.16939429938793182</v>
      </c>
      <c r="W30" s="1">
        <v>54.222095489501953</v>
      </c>
      <c r="X30" s="1">
        <v>299.61016845703125</v>
      </c>
      <c r="Y30" s="1">
        <v>150.91534423828125</v>
      </c>
      <c r="Z30" s="1">
        <v>0.27504190802574158</v>
      </c>
      <c r="AA30" s="1">
        <v>88.383384704589844</v>
      </c>
      <c r="AB30" s="1">
        <v>-8.3663015365600586</v>
      </c>
      <c r="AC30" s="1">
        <v>0.24764958024024963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1.1015079722684968</v>
      </c>
      <c r="AL30">
        <f>(U30-T30)/(1000-U30)*AK30</f>
        <v>2.6087568000773585E-2</v>
      </c>
      <c r="AM30">
        <f>(P30+273.15)</f>
        <v>300.94729270935056</v>
      </c>
      <c r="AN30">
        <f>(O30+273.15)</f>
        <v>300.99043502807615</v>
      </c>
      <c r="AO30">
        <f>(Y30*AG30+Z30*AH30)*AI30</f>
        <v>24.146454538409671</v>
      </c>
      <c r="AP30">
        <f>((AO30+0.00000010773*(AN30^4-AM30^4))-AL30*44100)/(L30*51.4+0.00000043092*AM30^3)</f>
        <v>-9.246860269649595</v>
      </c>
      <c r="AQ30">
        <f>0.61365*EXP(17.502*J30/(240.97+J30))</f>
        <v>3.7502260315942104</v>
      </c>
      <c r="AR30">
        <f>AQ30*1000/AA30</f>
        <v>42.431346617114301</v>
      </c>
      <c r="AS30">
        <f>(AR30-U30)</f>
        <v>19.366164884936566</v>
      </c>
      <c r="AT30">
        <f>IF(D30,P30,(O30+P30)/2)</f>
        <v>27.818863868713379</v>
      </c>
      <c r="AU30">
        <f>0.61365*EXP(17.502*AT30/(240.97+AT30))</f>
        <v>3.7549517450766632</v>
      </c>
      <c r="AV30">
        <f>IF(AS30&lt;&gt;0,(1000-(AR30+U30)/2)/AS30*AL30,0)</f>
        <v>1.3029552098793287</v>
      </c>
      <c r="AW30">
        <f>U30*AA30/1000</f>
        <v>2.0385788303163426</v>
      </c>
      <c r="AX30">
        <f>(AU30-AW30)</f>
        <v>1.7163729147603206</v>
      </c>
      <c r="AY30">
        <f>1/(1.6/F30+1.37/N30)</f>
        <v>0.85596405462783187</v>
      </c>
      <c r="AZ30">
        <f>G30*AA30*0.001</f>
        <v>34.144120027158372</v>
      </c>
      <c r="BA30">
        <f>G30/S30</f>
        <v>0.98059211958289449</v>
      </c>
      <c r="BB30">
        <f>(1-AL30*AA30/AQ30/F30)*100</f>
        <v>68.773268439995618</v>
      </c>
      <c r="BC30">
        <f>(S30-E30/(N30/1.35))</f>
        <v>395.23751335546831</v>
      </c>
      <c r="BD30">
        <f>E30*BB30/100/BC30</f>
        <v>-6.3218182187944408E-3</v>
      </c>
    </row>
    <row r="31" spans="1:56" x14ac:dyDescent="0.35">
      <c r="A31" s="1" t="s">
        <v>9</v>
      </c>
      <c r="B31" s="1" t="s">
        <v>4142</v>
      </c>
      <c r="K31" s="1">
        <f t="shared" si="0"/>
        <v>2.72</v>
      </c>
    </row>
    <row r="32" spans="1:56" x14ac:dyDescent="0.35">
      <c r="A32" s="1" t="s">
        <v>9</v>
      </c>
      <c r="B32" s="1" t="s">
        <v>4141</v>
      </c>
      <c r="K32" s="1">
        <f t="shared" si="0"/>
        <v>2.72</v>
      </c>
    </row>
    <row r="33" spans="1:56" x14ac:dyDescent="0.35">
      <c r="A33" s="1">
        <v>6</v>
      </c>
      <c r="B33" s="1" t="s">
        <v>4140</v>
      </c>
      <c r="C33" s="1">
        <v>1555.5000141374767</v>
      </c>
      <c r="D33" s="1">
        <v>0</v>
      </c>
      <c r="E33">
        <f>(R33-S33*(1000-T33)/(1000-U33))*AK33</f>
        <v>-3.6411207997282227</v>
      </c>
      <c r="F33">
        <f>IF(AV33&lt;&gt;0,1/(1/AV33-1/N33),0)</f>
        <v>1.686854429838031</v>
      </c>
      <c r="G33">
        <f>((AY33-AL33/2)*S33-E33)/(AY33+AL33/2)</f>
        <v>386.34407046297633</v>
      </c>
      <c r="H33">
        <f>AL33*1000</f>
        <v>25.007567262175442</v>
      </c>
      <c r="I33">
        <f>(AQ33-AW33)</f>
        <v>1.8228544970832459</v>
      </c>
      <c r="J33">
        <f>(P33+AP33*D33)</f>
        <v>27.926521301269531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27.990259170532227</v>
      </c>
      <c r="P33" s="1">
        <v>27.926521301269531</v>
      </c>
      <c r="Q33" s="1">
        <v>28.095424652099609</v>
      </c>
      <c r="R33" s="1">
        <v>399.97305297851563</v>
      </c>
      <c r="S33" s="1">
        <v>394.32568359375</v>
      </c>
      <c r="T33" s="1">
        <v>-7.4051111936569214E-2</v>
      </c>
      <c r="U33" s="1">
        <v>22.128789901733398</v>
      </c>
      <c r="V33" s="1">
        <v>-0.17256101965904236</v>
      </c>
      <c r="W33" s="1">
        <v>51.566635131835938</v>
      </c>
      <c r="X33" s="1">
        <v>299.5804443359375</v>
      </c>
      <c r="Y33" s="1">
        <v>301.30972290039063</v>
      </c>
      <c r="Z33" s="1">
        <v>0.35100898146629333</v>
      </c>
      <c r="AA33" s="1">
        <v>88.38079833984375</v>
      </c>
      <c r="AB33" s="1">
        <v>-8.3046159744262695</v>
      </c>
      <c r="AC33" s="1">
        <v>0.25572642683982849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1.1013986924115347</v>
      </c>
      <c r="AL33">
        <f>(U33-T33)/(1000-U33)*AK33</f>
        <v>2.5007567262175442E-2</v>
      </c>
      <c r="AM33">
        <f>(P33+273.15)</f>
        <v>301.07652130126951</v>
      </c>
      <c r="AN33">
        <f>(O33+273.15)</f>
        <v>301.1402591705322</v>
      </c>
      <c r="AO33">
        <f>(Y33*AG33+Z33*AH33)*AI33</f>
        <v>48.20955458649496</v>
      </c>
      <c r="AP33">
        <f>((AO33+0.00000010773*(AN33^4-AM33^4))-AL33*44100)/(L33*51.4+0.00000043092*AM33^3)</f>
        <v>-8.6549511569505082</v>
      </c>
      <c r="AQ33">
        <f>0.61365*EXP(17.502*J33/(240.97+J33))</f>
        <v>3.7786146148931161</v>
      </c>
      <c r="AR33">
        <f>AQ33*1000/AA33</f>
        <v>42.753795913491366</v>
      </c>
      <c r="AS33">
        <f>(AR33-U33)</f>
        <v>20.625006011757968</v>
      </c>
      <c r="AT33">
        <f>IF(D33,P33,(O33+P33)/2)</f>
        <v>27.958390235900879</v>
      </c>
      <c r="AU33">
        <f>0.61365*EXP(17.502*AT33/(240.97+AT33))</f>
        <v>3.7856442475110272</v>
      </c>
      <c r="AV33">
        <f>IF(AS33&lt;&gt;0,(1000-(AR33+U33)/2)/AS33*AL33,0)</f>
        <v>1.173153085818375</v>
      </c>
      <c r="AW33">
        <f>U33*AA33/1000</f>
        <v>1.9557601178098702</v>
      </c>
      <c r="AX33">
        <f>(AU33-AW33)</f>
        <v>1.829884129701157</v>
      </c>
      <c r="AY33">
        <f>1/(1.6/F33+1.37/N33)</f>
        <v>0.76678796529671878</v>
      </c>
      <c r="AZ33">
        <f>G33*AA33*0.001</f>
        <v>34.145397381382693</v>
      </c>
      <c r="BA33">
        <f>G33/S33</f>
        <v>0.97975883016791609</v>
      </c>
      <c r="BB33">
        <f>(1-AL33*AA33/AQ33/F33)*100</f>
        <v>65.324785217939976</v>
      </c>
      <c r="BC33">
        <f>(S33-E33/(N33/1.35))</f>
        <v>395.60167357598942</v>
      </c>
      <c r="BD33">
        <f>E33*BB33/100/BC33</f>
        <v>-6.0124981789070053E-3</v>
      </c>
    </row>
    <row r="34" spans="1:56" x14ac:dyDescent="0.35">
      <c r="A34" s="1" t="s">
        <v>9</v>
      </c>
      <c r="B34" s="1" t="s">
        <v>4139</v>
      </c>
      <c r="K34" s="1">
        <f t="shared" si="0"/>
        <v>2.72</v>
      </c>
    </row>
    <row r="35" spans="1:56" x14ac:dyDescent="0.35">
      <c r="A35" s="1" t="s">
        <v>9</v>
      </c>
      <c r="B35" s="1" t="s">
        <v>3691</v>
      </c>
      <c r="K35" s="1">
        <f t="shared" si="0"/>
        <v>2.72</v>
      </c>
    </row>
    <row r="36" spans="1:56" x14ac:dyDescent="0.35">
      <c r="A36" s="1">
        <v>7</v>
      </c>
      <c r="B36" s="1" t="s">
        <v>4138</v>
      </c>
      <c r="C36" s="1">
        <v>1758.5000141374767</v>
      </c>
      <c r="D36" s="1">
        <v>0</v>
      </c>
      <c r="E36">
        <f>(R36-S36*(1000-T36)/(1000-U36))*AK36</f>
        <v>-2.7867075326900905</v>
      </c>
      <c r="F36">
        <f>IF(AV36&lt;&gt;0,1/(1/AV36-1/N36),0)</f>
        <v>1.3158632085535065</v>
      </c>
      <c r="G36">
        <f>((AY36-AL36/2)*S36-E36)/(AY36+AL36/2)</f>
        <v>384.82639164563022</v>
      </c>
      <c r="H36">
        <f>AL36*1000</f>
        <v>22.934374249687078</v>
      </c>
      <c r="I36">
        <f>(AQ36-AW36)</f>
        <v>2.001190395988953</v>
      </c>
      <c r="J36">
        <f>(P36+AP36*D36)</f>
        <v>28.012308120727539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28.117561340332031</v>
      </c>
      <c r="P36" s="1">
        <v>28.012308120727539</v>
      </c>
      <c r="Q36" s="1">
        <v>28.241735458374023</v>
      </c>
      <c r="R36" s="1">
        <v>400.17532348632813</v>
      </c>
      <c r="S36" s="1">
        <v>394.49130249023438</v>
      </c>
      <c r="T36" s="1">
        <v>-7.3488637804985046E-2</v>
      </c>
      <c r="U36" s="1">
        <v>20.325159072875977</v>
      </c>
      <c r="V36" s="1">
        <v>-0.16998641192913055</v>
      </c>
      <c r="W36" s="1">
        <v>47.014083862304688</v>
      </c>
      <c r="X36" s="1">
        <v>299.59625244140625</v>
      </c>
      <c r="Y36" s="1">
        <v>501.01617431640625</v>
      </c>
      <c r="Z36" s="1">
        <v>0.3130250871181488</v>
      </c>
      <c r="AA36" s="1">
        <v>88.381744384765625</v>
      </c>
      <c r="AB36" s="1">
        <v>-8.5443696975708008</v>
      </c>
      <c r="AC36" s="1">
        <v>0.28101471066474915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1.1014568104463462</v>
      </c>
      <c r="AL36">
        <f>(U36-T36)/(1000-U36)*AK36</f>
        <v>2.2934374249687077E-2</v>
      </c>
      <c r="AM36">
        <f>(P36+273.15)</f>
        <v>301.16230812072752</v>
      </c>
      <c r="AN36">
        <f>(O36+273.15)</f>
        <v>301.26756134033201</v>
      </c>
      <c r="AO36">
        <f>(Y36*AG36+Z36*AH36)*AI36</f>
        <v>80.162586098851534</v>
      </c>
      <c r="AP36">
        <f>((AO36+0.00000010773*(AN36^4-AM36^4))-AL36*44100)/(L36*51.4+0.00000043092*AM36^3)</f>
        <v>-7.6370325577461804</v>
      </c>
      <c r="AQ36">
        <f>0.61365*EXP(17.502*J36/(240.97+J36))</f>
        <v>3.7975634097475774</v>
      </c>
      <c r="AR36">
        <f>AQ36*1000/AA36</f>
        <v>42.967735432048833</v>
      </c>
      <c r="AS36">
        <f>(AR36-U36)</f>
        <v>22.642576359172857</v>
      </c>
      <c r="AT36">
        <f>IF(D36,P36,(O36+P36)/2)</f>
        <v>28.064934730529785</v>
      </c>
      <c r="AU36">
        <f>0.61365*EXP(17.502*AT36/(240.97+AT36))</f>
        <v>3.8092286816873746</v>
      </c>
      <c r="AV36">
        <f>IF(AS36&lt;&gt;0,(1000-(AR36+U36)/2)/AS36*AL36,0)</f>
        <v>0.98083285366636663</v>
      </c>
      <c r="AW36">
        <f>U36*AA36/1000</f>
        <v>1.7963730137586245</v>
      </c>
      <c r="AX36">
        <f>(AU36-AW36)</f>
        <v>2.0128556679287501</v>
      </c>
      <c r="AY36">
        <f>1/(1.6/F36+1.37/N36)</f>
        <v>0.63630946984894987</v>
      </c>
      <c r="AZ36">
        <f>G36*AA36*0.001</f>
        <v>34.011627778935797</v>
      </c>
      <c r="BA36">
        <f>G36/S36</f>
        <v>0.97550031956701144</v>
      </c>
      <c r="BB36">
        <f>(1-AL36*AA36/AQ36/F36)*100</f>
        <v>59.436662064681123</v>
      </c>
      <c r="BC36">
        <f>(S36-E36/(N36/1.35))</f>
        <v>395.46787291750752</v>
      </c>
      <c r="BD36">
        <f>E36*BB36/100/BC36</f>
        <v>-4.1882692687947448E-3</v>
      </c>
    </row>
    <row r="37" spans="1:56" x14ac:dyDescent="0.35">
      <c r="A37" s="1" t="s">
        <v>9</v>
      </c>
      <c r="B37" s="1" t="s">
        <v>4137</v>
      </c>
      <c r="K37" s="1">
        <f t="shared" si="0"/>
        <v>2.72</v>
      </c>
    </row>
    <row r="38" spans="1:56" x14ac:dyDescent="0.35">
      <c r="A38" s="1" t="s">
        <v>9</v>
      </c>
      <c r="B38" s="1" t="s">
        <v>4136</v>
      </c>
      <c r="K38" s="1">
        <f t="shared" si="0"/>
        <v>2.72</v>
      </c>
    </row>
    <row r="39" spans="1:56" x14ac:dyDescent="0.35">
      <c r="A39" s="1">
        <v>8</v>
      </c>
      <c r="B39" s="1" t="s">
        <v>3687</v>
      </c>
      <c r="C39" s="1">
        <v>1961.5000141374767</v>
      </c>
      <c r="D39" s="1">
        <v>0</v>
      </c>
      <c r="E39">
        <f>(R39-S39*(1000-T39)/(1000-U39))*AK39</f>
        <v>-2.3231391092900053</v>
      </c>
      <c r="F39">
        <f>IF(AV39&lt;&gt;0,1/(1/AV39-1/N39),0)</f>
        <v>0.89220457043184209</v>
      </c>
      <c r="G39">
        <f>((AY39-AL39/2)*S39-E39)/(AY39+AL39/2)</f>
        <v>383.75108590041287</v>
      </c>
      <c r="H39">
        <f>AL39*1000</f>
        <v>19.473966287045378</v>
      </c>
      <c r="I39">
        <f>(AQ39-AW39)</f>
        <v>2.3038475382481085</v>
      </c>
      <c r="J39">
        <f>(P39+AP39*D39)</f>
        <v>28.171005249023438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28.302200317382813</v>
      </c>
      <c r="P39" s="1">
        <v>28.171005249023438</v>
      </c>
      <c r="Q39" s="1">
        <v>28.409954071044922</v>
      </c>
      <c r="R39" s="1">
        <v>399.92977905273438</v>
      </c>
      <c r="S39" s="1">
        <v>395.0546875</v>
      </c>
      <c r="T39" s="1">
        <v>-7.3411732912063599E-2</v>
      </c>
      <c r="U39" s="1">
        <v>17.299497604370117</v>
      </c>
      <c r="V39" s="1">
        <v>-0.16799645125865936</v>
      </c>
      <c r="W39" s="1">
        <v>39.588417053222656</v>
      </c>
      <c r="X39" s="1">
        <v>299.62078857421875</v>
      </c>
      <c r="Y39" s="1">
        <v>749.5755615234375</v>
      </c>
      <c r="Z39" s="1">
        <v>0.3510003387928009</v>
      </c>
      <c r="AA39" s="1">
        <v>88.383369445800781</v>
      </c>
      <c r="AB39" s="1">
        <v>-8.7176742553710938</v>
      </c>
      <c r="AC39" s="1">
        <v>0.30026406049728394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1.1015470168169805</v>
      </c>
      <c r="AL39">
        <f>(U39-T39)/(1000-U39)*AK39</f>
        <v>1.9473966287045379E-2</v>
      </c>
      <c r="AM39">
        <f>(P39+273.15)</f>
        <v>301.32100524902341</v>
      </c>
      <c r="AN39">
        <f>(O39+273.15)</f>
        <v>301.45220031738279</v>
      </c>
      <c r="AO39">
        <f>(Y39*AG39+Z39*AH39)*AI39</f>
        <v>119.9320871630589</v>
      </c>
      <c r="AP39">
        <f>((AO39+0.00000010773*(AN39^4-AM39^4))-AL39*44100)/(L39*51.4+0.00000043092*AM39^3)</f>
        <v>-6.0538381792567186</v>
      </c>
      <c r="AQ39">
        <f>0.61365*EXP(17.502*J39/(240.97+J39))</f>
        <v>3.832835426241898</v>
      </c>
      <c r="AR39">
        <f>AQ39*1000/AA39</f>
        <v>43.366025195410799</v>
      </c>
      <c r="AS39">
        <f>(AR39-U39)</f>
        <v>26.066527591040682</v>
      </c>
      <c r="AT39">
        <f>IF(D39,P39,(O39+P39)/2)</f>
        <v>28.236602783203125</v>
      </c>
      <c r="AU39">
        <f>0.61365*EXP(17.502*AT39/(240.97+AT39))</f>
        <v>3.8474984037333835</v>
      </c>
      <c r="AV39">
        <f>IF(AS39&lt;&gt;0,(1000-(AR39+U39)/2)/AS39*AL39,0)</f>
        <v>0.72442587714066231</v>
      </c>
      <c r="AW39">
        <f>U39*AA39/1000</f>
        <v>1.5289878879937897</v>
      </c>
      <c r="AX39">
        <f>(AU39-AW39)</f>
        <v>2.318510515739594</v>
      </c>
      <c r="AY39">
        <f>1/(1.6/F39+1.37/N39)</f>
        <v>0.46534545047837578</v>
      </c>
      <c r="AZ39">
        <f>G39*AA39*0.001</f>
        <v>33.917214000363423</v>
      </c>
      <c r="BA39">
        <f>G39/S39</f>
        <v>0.97138724850698777</v>
      </c>
      <c r="BB39">
        <f>(1-AL39*AA39/AQ39/F39)*100</f>
        <v>49.668444512823349</v>
      </c>
      <c r="BC39">
        <f>(S39-E39/(N39/1.35))</f>
        <v>395.86880556799269</v>
      </c>
      <c r="BD39">
        <f>E39*BB39/100/BC39</f>
        <v>-2.9147713667355933E-3</v>
      </c>
    </row>
    <row r="40" spans="1:56" x14ac:dyDescent="0.35">
      <c r="A40" s="1" t="s">
        <v>9</v>
      </c>
      <c r="B40" s="1" t="s">
        <v>4135</v>
      </c>
      <c r="K40" s="1">
        <f t="shared" si="0"/>
        <v>2.72</v>
      </c>
    </row>
    <row r="41" spans="1:56" x14ac:dyDescent="0.35">
      <c r="A41" s="1" t="s">
        <v>9</v>
      </c>
      <c r="B41" s="1" t="s">
        <v>4134</v>
      </c>
      <c r="K41" s="1">
        <f t="shared" si="0"/>
        <v>2.72</v>
      </c>
    </row>
    <row r="42" spans="1:56" x14ac:dyDescent="0.35">
      <c r="A42" s="1">
        <v>9</v>
      </c>
      <c r="B42" s="1" t="s">
        <v>4133</v>
      </c>
      <c r="C42" s="1">
        <v>2164.0000141486526</v>
      </c>
      <c r="D42" s="1">
        <v>0</v>
      </c>
      <c r="E42">
        <f>(R42-S42*(1000-T42)/(1000-U42))*AK42</f>
        <v>-1.6038694290819873</v>
      </c>
      <c r="F42">
        <f>IF(AV42&lt;&gt;0,1/(1/AV42-1/N42),0)</f>
        <v>0.58239979831859234</v>
      </c>
      <c r="G42">
        <f>((AY42-AL42/2)*S42-E42)/(AY42+AL42/2)</f>
        <v>382.04687664868737</v>
      </c>
      <c r="H42">
        <f>AL42*1000</f>
        <v>15.580896489404074</v>
      </c>
      <c r="I42">
        <f>(AQ42-AW42)</f>
        <v>2.643534095948048</v>
      </c>
      <c r="J42">
        <f>(P42+AP42*D42)</f>
        <v>28.335296630859375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28.501239776611328</v>
      </c>
      <c r="P42" s="1">
        <v>28.335296630859375</v>
      </c>
      <c r="Q42" s="1">
        <v>28.586540222167969</v>
      </c>
      <c r="R42" s="1">
        <v>400.01828002929688</v>
      </c>
      <c r="S42" s="1">
        <v>395.87484741210938</v>
      </c>
      <c r="T42" s="1">
        <v>-7.5618371367454529E-2</v>
      </c>
      <c r="U42" s="1">
        <v>13.872627258300781</v>
      </c>
      <c r="V42" s="1">
        <v>-0.17105686664581299</v>
      </c>
      <c r="W42" s="1">
        <v>31.381372451782227</v>
      </c>
      <c r="X42" s="1">
        <v>299.62274169921875</v>
      </c>
      <c r="Y42" s="1">
        <v>1000.1834716796875</v>
      </c>
      <c r="Z42" s="1">
        <v>0.50817376375198364</v>
      </c>
      <c r="AA42" s="1">
        <v>88.383941650390625</v>
      </c>
      <c r="AB42" s="1">
        <v>-8.9394626617431641</v>
      </c>
      <c r="AC42" s="1">
        <v>0.31723102927207947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1.1015541974235981</v>
      </c>
      <c r="AL42">
        <f>(U42-T42)/(1000-U42)*AK42</f>
        <v>1.5580896489404073E-2</v>
      </c>
      <c r="AM42">
        <f>(P42+273.15)</f>
        <v>301.48529663085935</v>
      </c>
      <c r="AN42">
        <f>(O42+273.15)</f>
        <v>301.65123977661131</v>
      </c>
      <c r="AO42">
        <f>(Y42*AG42+Z42*AH42)*AI42</f>
        <v>160.02935189181517</v>
      </c>
      <c r="AP42">
        <f>((AO42+0.00000010773*(AN42^4-AM42^4))-AL42*44100)/(L42*51.4+0.00000043092*AM42^3)</f>
        <v>-4.3109115644219393</v>
      </c>
      <c r="AQ42">
        <f>0.61365*EXP(17.502*J42/(240.97+J42))</f>
        <v>3.8696515740833228</v>
      </c>
      <c r="AR42">
        <f>AQ42*1000/AA42</f>
        <v>43.782292369240814</v>
      </c>
      <c r="AS42">
        <f>(AR42-U42)</f>
        <v>29.909665110940033</v>
      </c>
      <c r="AT42">
        <f>IF(D42,P42,(O42+P42)/2)</f>
        <v>28.418268203735352</v>
      </c>
      <c r="AU42">
        <f>0.61365*EXP(17.502*AT42/(240.97+AT42))</f>
        <v>3.8883616731005679</v>
      </c>
      <c r="AV42">
        <f>IF(AS42&lt;&gt;0,(1000-(AR42+U42)/2)/AS42*AL42,0)</f>
        <v>0.50591468563312436</v>
      </c>
      <c r="AW42">
        <f>U42*AA42/1000</f>
        <v>1.2261174781352748</v>
      </c>
      <c r="AX42">
        <f>(AU42-AW42)</f>
        <v>2.6622441949652931</v>
      </c>
      <c r="AY42">
        <f>1/(1.6/F42+1.37/N42)</f>
        <v>0.3222808014919602</v>
      </c>
      <c r="AZ42">
        <f>G42*AA42*0.001</f>
        <v>33.76680885343157</v>
      </c>
      <c r="BA42">
        <f>G42/S42</f>
        <v>0.96506984251761019</v>
      </c>
      <c r="BB42">
        <f>(1-AL42*AA42/AQ42/F42)*100</f>
        <v>38.895565433214571</v>
      </c>
      <c r="BC42">
        <f>(S42-E42/(N42/1.35))</f>
        <v>396.43690548073522</v>
      </c>
      <c r="BD42">
        <f>E42*BB42/100/BC42</f>
        <v>-1.5736024437367235E-3</v>
      </c>
    </row>
    <row r="43" spans="1:56" x14ac:dyDescent="0.35">
      <c r="A43" s="1" t="s">
        <v>9</v>
      </c>
      <c r="B43" s="1" t="s">
        <v>4132</v>
      </c>
      <c r="K43" s="1">
        <f t="shared" si="0"/>
        <v>2.72</v>
      </c>
    </row>
    <row r="44" spans="1:56" x14ac:dyDescent="0.35">
      <c r="A44" s="1" t="s">
        <v>9</v>
      </c>
      <c r="B44" s="1" t="s">
        <v>4131</v>
      </c>
      <c r="K44" s="1">
        <f t="shared" si="0"/>
        <v>2.72</v>
      </c>
    </row>
    <row r="45" spans="1:56" x14ac:dyDescent="0.35">
      <c r="A45" s="1">
        <v>10</v>
      </c>
      <c r="B45" s="1" t="s">
        <v>4130</v>
      </c>
      <c r="C45" s="1">
        <v>2367.0000141486526</v>
      </c>
      <c r="D45" s="1">
        <v>0</v>
      </c>
      <c r="E45">
        <f>(R45-S45*(1000-T45)/(1000-U45))*AK45</f>
        <v>-1.1455443216271568</v>
      </c>
      <c r="F45">
        <f>IF(AV45&lt;&gt;0,1/(1/AV45-1/N45),0)</f>
        <v>0.37870753239081822</v>
      </c>
      <c r="G45">
        <f>((AY45-AL45/2)*S45-E45)/(AY45+AL45/2)</f>
        <v>380.83455493710829</v>
      </c>
      <c r="H45">
        <f>AL45*1000</f>
        <v>11.945746630940729</v>
      </c>
      <c r="I45">
        <f>(AQ45-AW45)</f>
        <v>2.9779030929245871</v>
      </c>
      <c r="J45">
        <f>(P45+AP45*D45)</f>
        <v>28.556486129760742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28.726812362670898</v>
      </c>
      <c r="P45" s="1">
        <v>28.556486129760742</v>
      </c>
      <c r="Q45" s="1">
        <v>28.780166625976563</v>
      </c>
      <c r="R45" s="1">
        <v>400.12850952148438</v>
      </c>
      <c r="S45" s="1">
        <v>396.86434936523438</v>
      </c>
      <c r="T45" s="1">
        <v>-7.4516862630844116E-2</v>
      </c>
      <c r="U45" s="1">
        <v>10.655430793762207</v>
      </c>
      <c r="V45" s="1">
        <v>-0.16637879610061646</v>
      </c>
      <c r="W45" s="1">
        <v>23.791095733642578</v>
      </c>
      <c r="X45" s="1">
        <v>299.59335327148438</v>
      </c>
      <c r="Y45" s="1">
        <v>1248.568359375</v>
      </c>
      <c r="Z45" s="1">
        <v>0.29468771815299988</v>
      </c>
      <c r="AA45" s="1">
        <v>88.387039184570313</v>
      </c>
      <c r="AB45" s="1">
        <v>-9.2463722229003906</v>
      </c>
      <c r="AC45" s="1">
        <v>0.32088255882263184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1.1014461517333982</v>
      </c>
      <c r="AL45">
        <f>(U45-T45)/(1000-U45)*AK45</f>
        <v>1.1945746630940729E-2</v>
      </c>
      <c r="AM45">
        <f>(P45+273.15)</f>
        <v>301.70648612976072</v>
      </c>
      <c r="AN45">
        <f>(O45+273.15)</f>
        <v>301.87681236267088</v>
      </c>
      <c r="AO45">
        <f>(Y45*AG45+Z45*AH45)*AI45</f>
        <v>199.77093303477159</v>
      </c>
      <c r="AP45">
        <f>((AO45+0.00000010773*(AN45^4-AM45^4))-AL45*44100)/(L45*51.4+0.00000043092*AM45^3)</f>
        <v>-2.667600871456687</v>
      </c>
      <c r="AQ45">
        <f>0.61365*EXP(17.502*J45/(240.97+J45))</f>
        <v>3.9197050720213245</v>
      </c>
      <c r="AR45">
        <f>AQ45*1000/AA45</f>
        <v>44.347057081934544</v>
      </c>
      <c r="AS45">
        <f>(AR45-U45)</f>
        <v>33.691626288172337</v>
      </c>
      <c r="AT45">
        <f>IF(D45,P45,(O45+P45)/2)</f>
        <v>28.64164924621582</v>
      </c>
      <c r="AU45">
        <f>0.61365*EXP(17.502*AT45/(240.97+AT45))</f>
        <v>3.9391268605781518</v>
      </c>
      <c r="AV45">
        <f>IF(AS45&lt;&gt;0,(1000-(AR45+U45)/2)/AS45*AL45,0)</f>
        <v>0.34481041786046995</v>
      </c>
      <c r="AW45">
        <f>U45*AA45/1000</f>
        <v>0.94180197909673735</v>
      </c>
      <c r="AX45">
        <f>(AU45-AW45)</f>
        <v>2.9973248814814144</v>
      </c>
      <c r="AY45">
        <f>1/(1.6/F45+1.37/N45)</f>
        <v>0.2183155078527074</v>
      </c>
      <c r="AZ45">
        <f>G45*AA45*0.001</f>
        <v>33.660838730064583</v>
      </c>
      <c r="BA45">
        <f>G45/S45</f>
        <v>0.95960888284935397</v>
      </c>
      <c r="BB45">
        <f>(1-AL45*AA45/AQ45/F45)*100</f>
        <v>28.871352449184183</v>
      </c>
      <c r="BC45">
        <f>(S45-E45/(N45/1.35))</f>
        <v>397.26579253589671</v>
      </c>
      <c r="BD45">
        <f>E45*BB45/100/BC45</f>
        <v>-8.3252609404749483E-4</v>
      </c>
    </row>
    <row r="46" spans="1:56" x14ac:dyDescent="0.35">
      <c r="A46" s="1" t="s">
        <v>9</v>
      </c>
      <c r="B46" s="1" t="s">
        <v>4129</v>
      </c>
      <c r="K46" s="1">
        <f t="shared" si="0"/>
        <v>2.72</v>
      </c>
    </row>
    <row r="47" spans="1:56" x14ac:dyDescent="0.35">
      <c r="A47" s="1" t="s">
        <v>9</v>
      </c>
      <c r="B47" s="1" t="s">
        <v>4128</v>
      </c>
      <c r="K47" s="1">
        <f t="shared" si="0"/>
        <v>2.72</v>
      </c>
    </row>
    <row r="48" spans="1:56" x14ac:dyDescent="0.35">
      <c r="A48" s="1">
        <v>11</v>
      </c>
      <c r="B48" s="1" t="s">
        <v>4127</v>
      </c>
      <c r="C48" s="1">
        <v>2570.0000141486526</v>
      </c>
      <c r="D48" s="1">
        <v>0</v>
      </c>
      <c r="E48">
        <f>(R48-S48*(1000-T48)/(1000-U48))*AK48</f>
        <v>-0.84324540334234288</v>
      </c>
      <c r="F48">
        <f>IF(AV48&lt;&gt;0,1/(1/AV48-1/N48),0)</f>
        <v>0.24884037425416888</v>
      </c>
      <c r="G48">
        <f>((AY48-AL48/2)*S48-E48)/(AY48+AL48/2)</f>
        <v>379.97560314835243</v>
      </c>
      <c r="H48">
        <f>AL48*1000</f>
        <v>8.8488923569033098</v>
      </c>
      <c r="I48">
        <f>(AQ48-AW48)</f>
        <v>3.2579446549514088</v>
      </c>
      <c r="J48">
        <f>(P48+AP48*D48)</f>
        <v>28.714345932006836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28.941835403442383</v>
      </c>
      <c r="P48" s="1">
        <v>28.714345932006836</v>
      </c>
      <c r="Q48" s="1">
        <v>28.971376419067383</v>
      </c>
      <c r="R48" s="1">
        <v>400.0262451171875</v>
      </c>
      <c r="S48" s="1">
        <v>397.5980224609375</v>
      </c>
      <c r="T48" s="1">
        <v>-7.3632203042507172E-2</v>
      </c>
      <c r="U48" s="1">
        <v>7.8953328132629395</v>
      </c>
      <c r="V48" s="1">
        <v>-0.16236403584480286</v>
      </c>
      <c r="W48" s="1">
        <v>17.409748077392578</v>
      </c>
      <c r="X48" s="1">
        <v>299.64938354492188</v>
      </c>
      <c r="Y48" s="1">
        <v>1599.9825439453125</v>
      </c>
      <c r="Z48" s="1">
        <v>0.26717951893806458</v>
      </c>
      <c r="AA48" s="1">
        <v>88.384788513183594</v>
      </c>
      <c r="AB48" s="1">
        <v>-9.1489629745483398</v>
      </c>
      <c r="AC48" s="1">
        <v>0.32546025514602661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1.101652145385742</v>
      </c>
      <c r="AL48">
        <f>(U48-T48)/(1000-U48)*AK48</f>
        <v>8.8488923569033096E-3</v>
      </c>
      <c r="AM48">
        <f>(P48+273.15)</f>
        <v>301.86434593200681</v>
      </c>
      <c r="AN48">
        <f>(O48+273.15)</f>
        <v>302.09183540344236</v>
      </c>
      <c r="AO48">
        <f>(Y48*AG48+Z48*AH48)*AI48</f>
        <v>255.99720130926653</v>
      </c>
      <c r="AP48">
        <f>((AO48+0.00000010773*(AN48^4-AM48^4))-AL48*44100)/(L48*51.4+0.00000043092*AM48^3)</f>
        <v>-1.0794481522230621</v>
      </c>
      <c r="AQ48">
        <f>0.61365*EXP(17.502*J48/(240.97+J48))</f>
        <v>3.9557719758928527</v>
      </c>
      <c r="AR48">
        <f>AQ48*1000/AA48</f>
        <v>44.75625322453314</v>
      </c>
      <c r="AS48">
        <f>(AR48-U48)</f>
        <v>36.8609204112702</v>
      </c>
      <c r="AT48">
        <f>IF(D48,P48,(O48+P48)/2)</f>
        <v>28.828090667724609</v>
      </c>
      <c r="AU48">
        <f>0.61365*EXP(17.502*AT48/(240.97+AT48))</f>
        <v>3.9819388024018174</v>
      </c>
      <c r="AV48">
        <f>IF(AS48&lt;&gt;0,(1000-(AR48+U48)/2)/AS48*AL48,0)</f>
        <v>0.23374180981206988</v>
      </c>
      <c r="AW48">
        <f>U48*AA48/1000</f>
        <v>0.69782732094144373</v>
      </c>
      <c r="AX48">
        <f>(AU48-AW48)</f>
        <v>3.2841114814603736</v>
      </c>
      <c r="AY48">
        <f>1/(1.6/F48+1.37/N48)</f>
        <v>0.14737404705236759</v>
      </c>
      <c r="AZ48">
        <f>G48*AA48*0.001</f>
        <v>33.584063324436507</v>
      </c>
      <c r="BA48">
        <f>G48/S48</f>
        <v>0.95567779939268582</v>
      </c>
      <c r="BB48">
        <f>(1-AL48*AA48/AQ48/F48)*100</f>
        <v>20.546260176498386</v>
      </c>
      <c r="BC48">
        <f>(S48-E48/(N48/1.35))</f>
        <v>397.89352836321751</v>
      </c>
      <c r="BD48">
        <f>E48*BB48/100/BC48</f>
        <v>-4.354315467501764E-4</v>
      </c>
    </row>
    <row r="49" spans="1:56" x14ac:dyDescent="0.35">
      <c r="A49" s="1" t="s">
        <v>9</v>
      </c>
      <c r="B49" s="1" t="s">
        <v>4126</v>
      </c>
      <c r="K49" s="1">
        <f t="shared" si="0"/>
        <v>2.72</v>
      </c>
    </row>
    <row r="50" spans="1:56" x14ac:dyDescent="0.35">
      <c r="A50" s="1" t="s">
        <v>9</v>
      </c>
      <c r="B50" s="1" t="s">
        <v>4125</v>
      </c>
      <c r="K50" s="1">
        <f t="shared" si="0"/>
        <v>2.72</v>
      </c>
    </row>
    <row r="51" spans="1:56" x14ac:dyDescent="0.35">
      <c r="A51" s="1">
        <v>12</v>
      </c>
      <c r="B51" s="1" t="s">
        <v>4124</v>
      </c>
      <c r="C51" s="1">
        <v>2772.0000141486526</v>
      </c>
      <c r="D51" s="1">
        <v>0</v>
      </c>
      <c r="E51">
        <f>(R51-S51*(1000-T51)/(1000-U51))*AK51</f>
        <v>-0.35032155789543218</v>
      </c>
      <c r="F51">
        <f>IF(AV51&lt;&gt;0,1/(1/AV51-1/N51),0)</f>
        <v>0.16499720266897158</v>
      </c>
      <c r="G51">
        <f>((AY51-AL51/2)*S51-E51)/(AY51+AL51/2)</f>
        <v>376.63570076689251</v>
      </c>
      <c r="H51">
        <f>AL51*1000</f>
        <v>6.4100656742372299</v>
      </c>
      <c r="I51">
        <f>(AQ51-AW51)</f>
        <v>3.4895592633015244</v>
      </c>
      <c r="J51">
        <f>(P51+AP51*D51)</f>
        <v>28.882795333862305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29.174331665039063</v>
      </c>
      <c r="P51" s="1">
        <v>28.882795333862305</v>
      </c>
      <c r="Q51" s="1">
        <v>29.171525955200195</v>
      </c>
      <c r="R51" s="1">
        <v>400.07321166992188</v>
      </c>
      <c r="S51" s="1">
        <v>398.07473754882813</v>
      </c>
      <c r="T51" s="1">
        <v>-7.2060517966747284E-2</v>
      </c>
      <c r="U51" s="1">
        <v>5.7139678001403809</v>
      </c>
      <c r="V51" s="1">
        <v>-0.15677276253700256</v>
      </c>
      <c r="W51" s="1">
        <v>12.43114185333252</v>
      </c>
      <c r="X51" s="1">
        <v>299.61404418945313</v>
      </c>
      <c r="Y51" s="1">
        <v>2000.0821533203125</v>
      </c>
      <c r="Z51" s="1">
        <v>0.34052670001983643</v>
      </c>
      <c r="AA51" s="1">
        <v>88.383056640625</v>
      </c>
      <c r="AB51" s="1">
        <v>-9.0205907821655273</v>
      </c>
      <c r="AC51" s="1">
        <v>0.32600322365760803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1.101522221284754</v>
      </c>
      <c r="AL51">
        <f>(U51-T51)/(1000-U51)*AK51</f>
        <v>6.4100656742372298E-3</v>
      </c>
      <c r="AM51">
        <f>(P51+273.15)</f>
        <v>302.03279533386228</v>
      </c>
      <c r="AN51">
        <f>(O51+273.15)</f>
        <v>302.32433166503904</v>
      </c>
      <c r="AO51">
        <f>(Y51*AG51+Z51*AH51)*AI51</f>
        <v>320.01313737839882</v>
      </c>
      <c r="AP51">
        <f>((AO51+0.00000010773*(AN51^4-AM51^4))-AL51*44100)/(L51*51.4+0.00000043092*AM51^3)</f>
        <v>0.33472560545159386</v>
      </c>
      <c r="AQ51">
        <f>0.61365*EXP(17.502*J51/(240.97+J51))</f>
        <v>3.9945772030240394</v>
      </c>
      <c r="AR51">
        <f>AQ51*1000/AA51</f>
        <v>45.19618753701198</v>
      </c>
      <c r="AS51">
        <f>(AR51-U51)</f>
        <v>39.482219736871599</v>
      </c>
      <c r="AT51">
        <f>IF(D51,P51,(O51+P51)/2)</f>
        <v>29.028563499450684</v>
      </c>
      <c r="AU51">
        <f>0.61365*EXP(17.502*AT51/(240.97+AT51))</f>
        <v>4.0284249141177204</v>
      </c>
      <c r="AV51">
        <f>IF(AS51&lt;&gt;0,(1000-(AR51+U51)/2)/AS51*AL51,0)</f>
        <v>0.15822051030238818</v>
      </c>
      <c r="AW51">
        <f>U51*AA51/1000</f>
        <v>0.50501793972251474</v>
      </c>
      <c r="AX51">
        <f>(AU51-AW51)</f>
        <v>3.5234069743952059</v>
      </c>
      <c r="AY51">
        <f>1/(1.6/F51+1.37/N51)</f>
        <v>9.9475123712739075E-2</v>
      </c>
      <c r="AZ51">
        <f>G51*AA51*0.001</f>
        <v>33.288214473761748</v>
      </c>
      <c r="BA51">
        <f>G51/S51</f>
        <v>0.94614318679465093</v>
      </c>
      <c r="BB51">
        <f>(1-AL51*AA51/AQ51/F51)*100</f>
        <v>14.042436701362915</v>
      </c>
      <c r="BC51">
        <f>(S51-E51/(N51/1.35))</f>
        <v>398.19750381312519</v>
      </c>
      <c r="BD51">
        <f>E51*BB51/100/BC51</f>
        <v>-1.2354091260647677E-4</v>
      </c>
    </row>
    <row r="52" spans="1:56" x14ac:dyDescent="0.35">
      <c r="A52" s="1" t="s">
        <v>9</v>
      </c>
      <c r="B52" s="1" t="s">
        <v>4123</v>
      </c>
      <c r="K52" s="1">
        <v>1.12608</v>
      </c>
    </row>
    <row r="53" spans="1:56" x14ac:dyDescent="0.35">
      <c r="A53" s="1" t="s">
        <v>9</v>
      </c>
      <c r="B53" s="1" t="s">
        <v>4122</v>
      </c>
      <c r="K53" s="1">
        <v>1.12608</v>
      </c>
    </row>
    <row r="54" spans="1:56" x14ac:dyDescent="0.35">
      <c r="A54" s="1" t="s">
        <v>9</v>
      </c>
      <c r="B54" s="1" t="s">
        <v>4121</v>
      </c>
    </row>
    <row r="55" spans="1:56" x14ac:dyDescent="0.35">
      <c r="A55" s="1" t="s">
        <v>9</v>
      </c>
      <c r="B55" s="1" t="s">
        <v>4120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56"/>
  <sheetViews>
    <sheetView topLeftCell="A5" zoomScale="55" zoomScaleNormal="10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210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209</v>
      </c>
    </row>
    <row r="12" spans="1:56" x14ac:dyDescent="0.35">
      <c r="A12" s="1" t="s">
        <v>9</v>
      </c>
      <c r="B12" s="1" t="s">
        <v>208</v>
      </c>
    </row>
    <row r="13" spans="1:56" x14ac:dyDescent="0.35">
      <c r="A13" s="1" t="s">
        <v>9</v>
      </c>
      <c r="B13" s="1" t="s">
        <v>207</v>
      </c>
    </row>
    <row r="14" spans="1:56" x14ac:dyDescent="0.35">
      <c r="A14" s="1" t="s">
        <v>9</v>
      </c>
      <c r="B14" s="1" t="s">
        <v>206</v>
      </c>
    </row>
    <row r="15" spans="1:56" x14ac:dyDescent="0.35">
      <c r="A15" s="1" t="s">
        <v>9</v>
      </c>
      <c r="B15" s="1" t="s">
        <v>205</v>
      </c>
    </row>
    <row r="16" spans="1:56" x14ac:dyDescent="0.35">
      <c r="A16" s="1" t="s">
        <v>9</v>
      </c>
      <c r="B16" s="1" t="s">
        <v>204</v>
      </c>
    </row>
    <row r="17" spans="1:56" x14ac:dyDescent="0.35">
      <c r="A17" s="1" t="s">
        <v>9</v>
      </c>
      <c r="B17" s="1" t="s">
        <v>203</v>
      </c>
    </row>
    <row r="18" spans="1:56" x14ac:dyDescent="0.35">
      <c r="A18" s="1">
        <v>1</v>
      </c>
      <c r="B18" s="1" t="s">
        <v>202</v>
      </c>
      <c r="C18" s="1">
        <v>1253.5000034533441</v>
      </c>
      <c r="D18" s="1">
        <v>0</v>
      </c>
      <c r="E18">
        <f>(R18-S18*(1000-T18)/(1000-U18))*AK18</f>
        <v>-5.3978850402485286</v>
      </c>
      <c r="F18">
        <f>IF(AV18&lt;&gt;0,1/(1/AV18-1/N18),0)</f>
        <v>18.06117633035651</v>
      </c>
      <c r="G18">
        <f>((AY18-AL18/2)*S18-E18)/(AY18+AL18/2)</f>
        <v>389.33066980769416</v>
      </c>
      <c r="H18">
        <f>AL18*1000</f>
        <v>34.431483391986021</v>
      </c>
      <c r="I18">
        <f>(AQ18-AW18)</f>
        <v>0.84525062214862956</v>
      </c>
      <c r="J18">
        <f>(P18+AP18*D18)</f>
        <v>26.723579406738281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28.258249282836914</v>
      </c>
      <c r="P18" s="1">
        <v>26.723579406738281</v>
      </c>
      <c r="Q18" s="1">
        <v>28.417751312255859</v>
      </c>
      <c r="R18" s="1">
        <v>399.98626708984375</v>
      </c>
      <c r="S18" s="1">
        <v>392.6260986328125</v>
      </c>
      <c r="T18" s="1">
        <v>0.13820457458496094</v>
      </c>
      <c r="U18" s="1">
        <v>30.39607048034668</v>
      </c>
      <c r="V18" s="1">
        <v>0.31586390733718872</v>
      </c>
      <c r="W18" s="1">
        <v>69.469635009765625</v>
      </c>
      <c r="X18" s="1">
        <v>300.11016845703125</v>
      </c>
      <c r="Y18" s="1">
        <v>-4.8024352639913559E-2</v>
      </c>
      <c r="Z18" s="1">
        <v>3.2544620335102081E-2</v>
      </c>
      <c r="AA18" s="1">
        <v>88.044670104980469</v>
      </c>
      <c r="AB18" s="1">
        <v>-2.4599618911743164</v>
      </c>
      <c r="AC18" s="1">
        <v>0.49411997199058533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1.1033462075626146</v>
      </c>
      <c r="AL18">
        <f>(U18-T18)/(1000-U18)*AK18</f>
        <v>3.4431483391986019E-2</v>
      </c>
      <c r="AM18">
        <f>(P18+273.15)</f>
        <v>299.87357940673826</v>
      </c>
      <c r="AN18">
        <f>(O18+273.15)</f>
        <v>301.40824928283689</v>
      </c>
      <c r="AO18">
        <f>(Y18*AG18+Z18*AH18)*AI18</f>
        <v>-7.6838962506377007E-3</v>
      </c>
      <c r="AP18">
        <f>((AO18+0.00000010773*(AN18^4-AM18^4))-AL18*44100)/(L18*51.4+0.00000043092*AM18^3)</f>
        <v>-12.336811143986861</v>
      </c>
      <c r="AQ18">
        <f>0.61365*EXP(17.502*J18/(240.97+J18))</f>
        <v>3.5214626200784882</v>
      </c>
      <c r="AR18">
        <f>AQ18*1000/AA18</f>
        <v>39.996317958595974</v>
      </c>
      <c r="AS18">
        <f>(AR18-U18)</f>
        <v>9.6002474782492939</v>
      </c>
      <c r="AT18">
        <f>IF(D18,P18,(O18+P18)/2)</f>
        <v>27.490914344787598</v>
      </c>
      <c r="AU18">
        <f>0.61365*EXP(17.502*AT18/(240.97+AT18))</f>
        <v>3.6836641169049016</v>
      </c>
      <c r="AV18">
        <f>IF(AS18&lt;&gt;0,(1000-(AR18+U18)/2)/AS18*AL18,0)</f>
        <v>3.4602885280323132</v>
      </c>
      <c r="AW18">
        <f>U18*AA18/1000</f>
        <v>2.6762119979298586</v>
      </c>
      <c r="AX18">
        <f>(AU18-AW18)</f>
        <v>1.0074521189750429</v>
      </c>
      <c r="AY18">
        <f>1/(1.6/F18+1.37/N18)</f>
        <v>2.4470504843529732</v>
      </c>
      <c r="AZ18">
        <f>G18*AA18*0.001</f>
        <v>34.278490384969508</v>
      </c>
      <c r="BA18">
        <f>G18/S18</f>
        <v>0.99160669951235147</v>
      </c>
      <c r="BB18">
        <f>(1-AL18*AA18/AQ18/F18)*100</f>
        <v>95.233608749008468</v>
      </c>
      <c r="BC18">
        <f>(S18-E18/(N18/1.35))</f>
        <v>394.32856412460183</v>
      </c>
      <c r="BD18">
        <f>E18*BB18/100/BC18</f>
        <v>-1.3036338697308244E-2</v>
      </c>
    </row>
    <row r="19" spans="1:56" x14ac:dyDescent="0.35">
      <c r="A19" s="1" t="s">
        <v>9</v>
      </c>
      <c r="B19" s="1" t="s">
        <v>201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200</v>
      </c>
      <c r="K20" s="1">
        <f t="shared" si="0"/>
        <v>2.72</v>
      </c>
    </row>
    <row r="21" spans="1:56" x14ac:dyDescent="0.35">
      <c r="A21" s="1">
        <v>2</v>
      </c>
      <c r="B21" s="1" t="s">
        <v>199</v>
      </c>
      <c r="C21" s="1">
        <v>1457.0000034421682</v>
      </c>
      <c r="D21" s="1">
        <v>0</v>
      </c>
      <c r="E21">
        <f>(R21-S21*(1000-T21)/(1000-U21))*AK21</f>
        <v>-6.1929152815822626</v>
      </c>
      <c r="F21">
        <f>IF(AV21&lt;&gt;0,1/(1/AV21-1/N21),0)</f>
        <v>17.637483311030469</v>
      </c>
      <c r="G21">
        <f>((AY21-AL21/2)*S21-E21)/(AY21+AL21/2)</f>
        <v>390.45758725907541</v>
      </c>
      <c r="H21">
        <f>AL21*1000</f>
        <v>34.410138733281514</v>
      </c>
      <c r="I21">
        <f>(AQ21-AW21)</f>
        <v>0.84856226531729817</v>
      </c>
      <c r="J21">
        <f>(P21+AP21*D21)</f>
        <v>26.733028411865234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28.364076614379883</v>
      </c>
      <c r="P21" s="1">
        <v>26.733028411865234</v>
      </c>
      <c r="Q21" s="1">
        <v>28.546842575073242</v>
      </c>
      <c r="R21" s="1">
        <v>400.11099243164063</v>
      </c>
      <c r="S21" s="1">
        <v>393.4539794921875</v>
      </c>
      <c r="T21" s="1">
        <v>0.14657363295555115</v>
      </c>
      <c r="U21" s="1">
        <v>30.382400512695313</v>
      </c>
      <c r="V21" s="1">
        <v>0.33291706442832947</v>
      </c>
      <c r="W21" s="1">
        <v>69.008453369140625</v>
      </c>
      <c r="X21" s="1">
        <v>300.14697265625</v>
      </c>
      <c r="Y21" s="1">
        <v>25.320205688476563</v>
      </c>
      <c r="Z21" s="1">
        <v>6.8705648183822632E-2</v>
      </c>
      <c r="AA21" s="1">
        <v>88.039756774902344</v>
      </c>
      <c r="AB21" s="1">
        <v>-2.3024072647094727</v>
      </c>
      <c r="AC21" s="1">
        <v>0.52900278568267822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1.1034815171185659</v>
      </c>
      <c r="AL21">
        <f>(U21-T21)/(1000-U21)*AK21</f>
        <v>3.4410138733281512E-2</v>
      </c>
      <c r="AM21">
        <f>(P21+273.15)</f>
        <v>299.88302841186521</v>
      </c>
      <c r="AN21">
        <f>(O21+273.15)</f>
        <v>301.51407661437986</v>
      </c>
      <c r="AO21">
        <f>(Y21*AG21+Z21*AH21)*AI21</f>
        <v>4.0512328196041381</v>
      </c>
      <c r="AP21">
        <f>((AO21+0.00000010773*(AN21^4-AM21^4))-AL21*44100)/(L21*51.4+0.00000043092*AM21^3)</f>
        <v>-12.28621901836131</v>
      </c>
      <c r="AQ21">
        <f>0.61365*EXP(17.502*J21/(240.97+J21))</f>
        <v>3.5234214166926616</v>
      </c>
      <c r="AR21">
        <f>AQ21*1000/AA21</f>
        <v>40.020799077185664</v>
      </c>
      <c r="AS21">
        <f>(AR21-U21)</f>
        <v>9.6383985644903518</v>
      </c>
      <c r="AT21">
        <f>IF(D21,P21,(O21+P21)/2)</f>
        <v>27.548552513122559</v>
      </c>
      <c r="AU21">
        <f>0.61365*EXP(17.502*AT21/(240.97+AT21))</f>
        <v>3.6961069119001513</v>
      </c>
      <c r="AV21">
        <f>IF(AS21&lt;&gt;0,(1000-(AR21+U21)/2)/AS21*AL21,0)</f>
        <v>3.4444359795427908</v>
      </c>
      <c r="AW21">
        <f>U21*AA21/1000</f>
        <v>2.6748591513753635</v>
      </c>
      <c r="AX21">
        <f>(AU21-AW21)</f>
        <v>1.0212477605247878</v>
      </c>
      <c r="AY21">
        <f>1/(1.6/F21+1.37/N21)</f>
        <v>2.4343734178315608</v>
      </c>
      <c r="AZ21">
        <f>G21*AA21*0.001</f>
        <v>34.375791013204207</v>
      </c>
      <c r="BA21">
        <f>G21/S21</f>
        <v>0.9923843895619523</v>
      </c>
      <c r="BB21">
        <f>(1-AL21*AA21/AQ21/F21)*100</f>
        <v>95.125118625579887</v>
      </c>
      <c r="BC21">
        <f>(S21-E21/(N21/1.35))</f>
        <v>395.40719347912022</v>
      </c>
      <c r="BD21">
        <f>E21*BB21/100/BC21</f>
        <v>-1.4898611115677316E-2</v>
      </c>
    </row>
    <row r="22" spans="1:56" x14ac:dyDescent="0.35">
      <c r="A22" s="1" t="s">
        <v>9</v>
      </c>
      <c r="B22" s="1" t="s">
        <v>198</v>
      </c>
      <c r="K22" s="1">
        <f t="shared" si="0"/>
        <v>2.72</v>
      </c>
    </row>
    <row r="23" spans="1:56" x14ac:dyDescent="0.35">
      <c r="A23" s="1" t="s">
        <v>9</v>
      </c>
      <c r="B23" s="1" t="s">
        <v>197</v>
      </c>
      <c r="K23" s="1">
        <f t="shared" si="0"/>
        <v>2.72</v>
      </c>
    </row>
    <row r="24" spans="1:56" x14ac:dyDescent="0.35">
      <c r="A24" s="1">
        <v>3</v>
      </c>
      <c r="B24" s="1" t="s">
        <v>196</v>
      </c>
      <c r="C24" s="1">
        <v>1660.0000034421682</v>
      </c>
      <c r="D24" s="1">
        <v>0</v>
      </c>
      <c r="E24">
        <f>(R24-S24*(1000-T24)/(1000-U24))*AK24</f>
        <v>-5.9167012528762717</v>
      </c>
      <c r="F24">
        <f>IF(AV24&lt;&gt;0,1/(1/AV24-1/N24),0)</f>
        <v>16.743419156763039</v>
      </c>
      <c r="G24">
        <f>((AY24-AL24/2)*S24-E24)/(AY24+AL24/2)</f>
        <v>390.03983219365631</v>
      </c>
      <c r="H24">
        <f>AL24*1000</f>
        <v>34.377578020069812</v>
      </c>
      <c r="I24">
        <f>(AQ24-AW24)</f>
        <v>0.85654731290984598</v>
      </c>
      <c r="J24">
        <f>(P24+AP24*D24)</f>
        <v>26.760791778564453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28.446966171264648</v>
      </c>
      <c r="P24" s="1">
        <v>26.760791778564453</v>
      </c>
      <c r="Q24" s="1">
        <v>28.645746231079102</v>
      </c>
      <c r="R24" s="1">
        <v>400.06436157226563</v>
      </c>
      <c r="S24" s="1">
        <v>393.17608642578125</v>
      </c>
      <c r="T24" s="1">
        <v>0.14501573145389557</v>
      </c>
      <c r="U24" s="1">
        <v>30.35832405090332</v>
      </c>
      <c r="V24" s="1">
        <v>0.32778275012969971</v>
      </c>
      <c r="W24" s="1">
        <v>68.61968994140625</v>
      </c>
      <c r="X24" s="1">
        <v>300.09390258789063</v>
      </c>
      <c r="Y24" s="1">
        <v>49.462905883789063</v>
      </c>
      <c r="Z24" s="1">
        <v>7.3527075350284576E-2</v>
      </c>
      <c r="AA24" s="1">
        <v>88.03631591796875</v>
      </c>
      <c r="AB24" s="1">
        <v>-2.0350701808929443</v>
      </c>
      <c r="AC24" s="1">
        <v>0.56946349143981934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1.1032864065731272</v>
      </c>
      <c r="AL24">
        <f>(U24-T24)/(1000-U24)*AK24</f>
        <v>3.4377578020069813E-2</v>
      </c>
      <c r="AM24">
        <f>(P24+273.15)</f>
        <v>299.91079177856443</v>
      </c>
      <c r="AN24">
        <f>(O24+273.15)</f>
        <v>301.59696617126463</v>
      </c>
      <c r="AO24">
        <f>(Y24*AG24+Z24*AH24)*AI24</f>
        <v>7.9140647645131139</v>
      </c>
      <c r="AP24">
        <f>((AO24+0.00000010773*(AN24^4-AM24^4))-AL24*44100)/(L24*51.4+0.00000043092*AM24^3)</f>
        <v>-12.236928174698015</v>
      </c>
      <c r="AQ24">
        <f>0.61365*EXP(17.502*J24/(240.97+J24))</f>
        <v>3.5291823197952397</v>
      </c>
      <c r="AR24">
        <f>AQ24*1000/AA24</f>
        <v>40.08780107386243</v>
      </c>
      <c r="AS24">
        <f>(AR24-U24)</f>
        <v>9.7294770229591094</v>
      </c>
      <c r="AT24">
        <f>IF(D24,P24,(O24+P24)/2)</f>
        <v>27.603878974914551</v>
      </c>
      <c r="AU24">
        <f>0.61365*EXP(17.502*AT24/(240.97+AT24))</f>
        <v>3.7080851457166313</v>
      </c>
      <c r="AV24">
        <f>IF(AS24&lt;&gt;0,(1000-(AR24+U24)/2)/AS24*AL24,0)</f>
        <v>3.4088876884606099</v>
      </c>
      <c r="AW24">
        <f>U24*AA24/1000</f>
        <v>2.6726350068853937</v>
      </c>
      <c r="AX24">
        <f>(AU24-AW24)</f>
        <v>1.0354501388312376</v>
      </c>
      <c r="AY24">
        <f>1/(1.6/F24+1.37/N24)</f>
        <v>2.4060013516383534</v>
      </c>
      <c r="AZ24">
        <f>G24*AA24*0.001</f>
        <v>34.337669887592249</v>
      </c>
      <c r="BA24">
        <f>G24/S24</f>
        <v>0.99202328335724721</v>
      </c>
      <c r="BB24">
        <f>(1-AL24*AA24/AQ24/F24)*100</f>
        <v>94.878243913991241</v>
      </c>
      <c r="BC24">
        <f>(S24-E24/(N24/1.35))</f>
        <v>395.04218391269336</v>
      </c>
      <c r="BD24">
        <f>E24*BB24/100/BC24</f>
        <v>-1.42102855719499E-2</v>
      </c>
    </row>
    <row r="25" spans="1:56" x14ac:dyDescent="0.35">
      <c r="A25" s="1" t="s">
        <v>9</v>
      </c>
      <c r="B25" s="1" t="s">
        <v>195</v>
      </c>
      <c r="K25" s="1">
        <f t="shared" si="0"/>
        <v>2.72</v>
      </c>
    </row>
    <row r="26" spans="1:56" x14ac:dyDescent="0.35">
      <c r="A26" s="1" t="s">
        <v>9</v>
      </c>
      <c r="B26" s="1" t="s">
        <v>194</v>
      </c>
      <c r="K26" s="1">
        <f t="shared" si="0"/>
        <v>2.72</v>
      </c>
    </row>
    <row r="27" spans="1:56" x14ac:dyDescent="0.35">
      <c r="A27" s="1">
        <v>4</v>
      </c>
      <c r="B27" s="1" t="s">
        <v>193</v>
      </c>
      <c r="C27" s="1">
        <v>1863.0000034421682</v>
      </c>
      <c r="D27" s="1">
        <v>0</v>
      </c>
      <c r="E27">
        <f>(R27-S27*(1000-T27)/(1000-U27))*AK27</f>
        <v>-5.400471355301641</v>
      </c>
      <c r="F27">
        <f>IF(AV27&lt;&gt;0,1/(1/AV27-1/N27),0)</f>
        <v>15.355384772063614</v>
      </c>
      <c r="G27">
        <f>((AY27-AL27/2)*S27-E27)/(AY27+AL27/2)</f>
        <v>389.13348159199518</v>
      </c>
      <c r="H27">
        <f>AL27*1000</f>
        <v>34.425733560598268</v>
      </c>
      <c r="I27">
        <f>(AQ27-AW27)</f>
        <v>0.87335934915937319</v>
      </c>
      <c r="J27">
        <f>(P27+AP27*D27)</f>
        <v>26.854938507080078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28.534656524658203</v>
      </c>
      <c r="P27" s="1">
        <v>26.854938507080078</v>
      </c>
      <c r="Q27" s="1">
        <v>28.739387512207031</v>
      </c>
      <c r="R27" s="1">
        <v>399.9034423828125</v>
      </c>
      <c r="S27" s="1">
        <v>392.55075073242188</v>
      </c>
      <c r="T27" s="1">
        <v>0.14200438559055328</v>
      </c>
      <c r="U27" s="1">
        <v>30.39192008972168</v>
      </c>
      <c r="V27" s="1">
        <v>0.31932473182678223</v>
      </c>
      <c r="W27" s="1">
        <v>68.342201232910156</v>
      </c>
      <c r="X27" s="1">
        <v>300.14019775390625</v>
      </c>
      <c r="Y27" s="1">
        <v>99.674812316894531</v>
      </c>
      <c r="Z27" s="1">
        <v>0.20972731709480286</v>
      </c>
      <c r="AA27" s="1">
        <v>88.030624389648438</v>
      </c>
      <c r="AB27" s="1">
        <v>-1.7319269180297852</v>
      </c>
      <c r="AC27" s="1">
        <v>0.61246925592422485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1.103456609389361</v>
      </c>
      <c r="AL27">
        <f>(U27-T27)/(1000-U27)*AK27</f>
        <v>3.4425733560598269E-2</v>
      </c>
      <c r="AM27">
        <f>(P27+273.15)</f>
        <v>300.00493850708006</v>
      </c>
      <c r="AN27">
        <f>(O27+273.15)</f>
        <v>301.68465652465818</v>
      </c>
      <c r="AO27">
        <f>(Y27*AG27+Z27*AH27)*AI27</f>
        <v>15.947969614238218</v>
      </c>
      <c r="AP27">
        <f>((AO27+0.00000010773*(AN27^4-AM27^4))-AL27*44100)/(L27*51.4+0.00000043092*AM27^3)</f>
        <v>-12.187714049186626</v>
      </c>
      <c r="AQ27">
        <f>0.61365*EXP(17.502*J27/(240.97+J27))</f>
        <v>3.5487790510578727</v>
      </c>
      <c r="AR27">
        <f>AQ27*1000/AA27</f>
        <v>40.313005566676132</v>
      </c>
      <c r="AS27">
        <f>(AR27-U27)</f>
        <v>9.9210854769544525</v>
      </c>
      <c r="AT27">
        <f>IF(D27,P27,(O27+P27)/2)</f>
        <v>27.694797515869141</v>
      </c>
      <c r="AU27">
        <f>0.61365*EXP(17.502*AT27/(240.97+AT27))</f>
        <v>3.7278426791513324</v>
      </c>
      <c r="AV27">
        <f>IF(AS27&lt;&gt;0,(1000-(AR27+U27)/2)/AS27*AL27,0)</f>
        <v>3.3472848481855895</v>
      </c>
      <c r="AW27">
        <f>U27*AA27/1000</f>
        <v>2.6754197018984995</v>
      </c>
      <c r="AX27">
        <f>(AU27-AW27)</f>
        <v>1.0524229772528328</v>
      </c>
      <c r="AY27">
        <f>1/(1.6/F27+1.37/N27)</f>
        <v>2.3570151688296166</v>
      </c>
      <c r="AZ27">
        <f>G27*AA27*0.001</f>
        <v>34.255663355461103</v>
      </c>
      <c r="BA27">
        <f>G27/S27</f>
        <v>0.9912947074128613</v>
      </c>
      <c r="BB27">
        <f>(1-AL27*AA27/AQ27/F27)*100</f>
        <v>94.438687221359018</v>
      </c>
      <c r="BC27">
        <f>(S27-E27/(N27/1.35))</f>
        <v>394.25403193482674</v>
      </c>
      <c r="BD27">
        <f>E27*BB27/100/BC27</f>
        <v>-1.2936162571840222E-2</v>
      </c>
    </row>
    <row r="28" spans="1:56" x14ac:dyDescent="0.35">
      <c r="A28" s="1" t="s">
        <v>9</v>
      </c>
      <c r="B28" s="1" t="s">
        <v>192</v>
      </c>
      <c r="K28" s="1">
        <f t="shared" si="0"/>
        <v>2.72</v>
      </c>
    </row>
    <row r="29" spans="1:56" x14ac:dyDescent="0.35">
      <c r="A29" s="1" t="s">
        <v>9</v>
      </c>
      <c r="B29" s="1" t="s">
        <v>191</v>
      </c>
      <c r="K29" s="1">
        <f t="shared" si="0"/>
        <v>2.72</v>
      </c>
    </row>
    <row r="30" spans="1:56" x14ac:dyDescent="0.35">
      <c r="A30" s="1">
        <v>5</v>
      </c>
      <c r="B30" s="1" t="s">
        <v>190</v>
      </c>
      <c r="C30" s="1">
        <v>2066.0000034421682</v>
      </c>
      <c r="D30" s="1">
        <v>0</v>
      </c>
      <c r="E30">
        <f>(R30-S30*(1000-T30)/(1000-U30))*AK30</f>
        <v>-5.1624899216807405</v>
      </c>
      <c r="F30">
        <f>IF(AV30&lt;&gt;0,1/(1/AV30-1/N30),0)</f>
        <v>12.2036728808494</v>
      </c>
      <c r="G30">
        <f>((AY30-AL30/2)*S30-E30)/(AY30+AL30/2)</f>
        <v>388.9432409879135</v>
      </c>
      <c r="H30">
        <f>AL30*1000</f>
        <v>34.052613942799148</v>
      </c>
      <c r="I30">
        <f>(AQ30-AW30)</f>
        <v>0.91259481958323097</v>
      </c>
      <c r="J30">
        <f>(P30+AP30*D30)</f>
        <v>26.907623291015625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28.628059387207031</v>
      </c>
      <c r="P30" s="1">
        <v>26.907623291015625</v>
      </c>
      <c r="Q30" s="1">
        <v>28.833354949951172</v>
      </c>
      <c r="R30" s="1">
        <v>400.05538940429688</v>
      </c>
      <c r="S30" s="1">
        <v>392.61788940429688</v>
      </c>
      <c r="T30" s="1">
        <v>0.14096017181873322</v>
      </c>
      <c r="U30" s="1">
        <v>30.072093963623047</v>
      </c>
      <c r="V30" s="1">
        <v>0.31525406241416931</v>
      </c>
      <c r="W30" s="1">
        <v>67.255516052246094</v>
      </c>
      <c r="X30" s="1">
        <v>300.14813232421875</v>
      </c>
      <c r="Y30" s="1">
        <v>150.25564575195313</v>
      </c>
      <c r="Z30" s="1">
        <v>5.5446825921535492E-2</v>
      </c>
      <c r="AA30" s="1">
        <v>88.028190612792969</v>
      </c>
      <c r="AB30" s="1">
        <v>-1.1649805307388306</v>
      </c>
      <c r="AC30" s="1">
        <v>0.72269302606582642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1.103485780603745</v>
      </c>
      <c r="AL30">
        <f>(U30-T30)/(1000-U30)*AK30</f>
        <v>3.4052613942799147E-2</v>
      </c>
      <c r="AM30">
        <f>(P30+273.15)</f>
        <v>300.0576232910156</v>
      </c>
      <c r="AN30">
        <f>(O30+273.15)</f>
        <v>301.77805938720701</v>
      </c>
      <c r="AO30">
        <f>(Y30*AG30+Z30*AH30)*AI30</f>
        <v>24.040902782956437</v>
      </c>
      <c r="AP30">
        <f>((AO30+0.00000010773*(AN30^4-AM30^4))-AL30*44100)/(L30*51.4+0.00000043092*AM30^3)</f>
        <v>-11.981257516247258</v>
      </c>
      <c r="AQ30">
        <f>0.61365*EXP(17.502*J30/(240.97+J30))</f>
        <v>3.5597868391388614</v>
      </c>
      <c r="AR30">
        <f>AQ30*1000/AA30</f>
        <v>40.439168570409358</v>
      </c>
      <c r="AS30">
        <f>(AR30-U30)</f>
        <v>10.367074606786311</v>
      </c>
      <c r="AT30">
        <f>IF(D30,P30,(O30+P30)/2)</f>
        <v>27.767841339111328</v>
      </c>
      <c r="AU30">
        <f>0.61365*EXP(17.502*AT30/(240.97+AT30))</f>
        <v>3.7437823363454474</v>
      </c>
      <c r="AV30">
        <f>IF(AS30&lt;&gt;0,(1000-(AR30+U30)/2)/AS30*AL30,0)</f>
        <v>3.168885031506258</v>
      </c>
      <c r="AW30">
        <f>U30*AA30/1000</f>
        <v>2.6471920195556304</v>
      </c>
      <c r="AX30">
        <f>(AU30-AW30)</f>
        <v>1.096590316789817</v>
      </c>
      <c r="AY30">
        <f>1/(1.6/F30+1.37/N30)</f>
        <v>2.2164323979889469</v>
      </c>
      <c r="AZ30">
        <f>G30*AA30*0.001</f>
        <v>34.237969755241522</v>
      </c>
      <c r="BA30">
        <f>G30/S30</f>
        <v>0.99064064955889108</v>
      </c>
      <c r="BB30">
        <f>(1-AL30*AA30/AQ30/F30)*100</f>
        <v>93.099863549662061</v>
      </c>
      <c r="BC30">
        <f>(S30-E30/(N30/1.35))</f>
        <v>394.24611247274646</v>
      </c>
      <c r="BD30">
        <f>E30*BB30/100/BC30</f>
        <v>-1.2191042399136084E-2</v>
      </c>
    </row>
    <row r="31" spans="1:56" x14ac:dyDescent="0.35">
      <c r="A31" s="1" t="s">
        <v>9</v>
      </c>
      <c r="B31" s="1" t="s">
        <v>189</v>
      </c>
      <c r="K31" s="1">
        <f t="shared" si="0"/>
        <v>2.72</v>
      </c>
    </row>
    <row r="32" spans="1:56" x14ac:dyDescent="0.35">
      <c r="A32" s="1" t="s">
        <v>9</v>
      </c>
      <c r="B32" s="1" t="s">
        <v>188</v>
      </c>
      <c r="K32" s="1">
        <f t="shared" si="0"/>
        <v>2.72</v>
      </c>
    </row>
    <row r="33" spans="1:56" x14ac:dyDescent="0.35">
      <c r="A33" s="1">
        <v>6</v>
      </c>
      <c r="B33" s="1" t="s">
        <v>187</v>
      </c>
      <c r="C33" s="1">
        <v>2269.0000034421682</v>
      </c>
      <c r="D33" s="1">
        <v>0</v>
      </c>
      <c r="E33">
        <f>(R33-S33*(1000-T33)/(1000-U33))*AK33</f>
        <v>-4.7441252236823521</v>
      </c>
      <c r="F33">
        <f>IF(AV33&lt;&gt;0,1/(1/AV33-1/N33),0)</f>
        <v>8.5131692273820505</v>
      </c>
      <c r="G33">
        <f>((AY33-AL33/2)*S33-E33)/(AY33+AL33/2)</f>
        <v>388.40119803253225</v>
      </c>
      <c r="H33">
        <f>AL33*1000</f>
        <v>33.352874898669867</v>
      </c>
      <c r="I33">
        <f>(AQ33-AW33)</f>
        <v>0.99461433868163596</v>
      </c>
      <c r="J33">
        <f>(P33+AP33*D33)</f>
        <v>27.045568466186523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28.740510940551758</v>
      </c>
      <c r="P33" s="1">
        <v>27.045568466186523</v>
      </c>
      <c r="Q33" s="1">
        <v>28.938493728637695</v>
      </c>
      <c r="R33" s="1">
        <v>400.17428588867188</v>
      </c>
      <c r="S33" s="1">
        <v>392.60769653320313</v>
      </c>
      <c r="T33" s="1">
        <v>0.13762518763542175</v>
      </c>
      <c r="U33" s="1">
        <v>29.468967437744141</v>
      </c>
      <c r="V33" s="1">
        <v>0.30579867959022522</v>
      </c>
      <c r="W33" s="1">
        <v>65.479080200195313</v>
      </c>
      <c r="X33" s="1">
        <v>300.17855834960938</v>
      </c>
      <c r="Y33" s="1">
        <v>300.15185546875</v>
      </c>
      <c r="Z33" s="1">
        <v>0.12777058780193329</v>
      </c>
      <c r="AA33" s="1">
        <v>88.029403686523438</v>
      </c>
      <c r="AB33" s="1">
        <v>-0.86916142702102661</v>
      </c>
      <c r="AC33" s="1">
        <v>0.7999531626701355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1.1035976409912107</v>
      </c>
      <c r="AL33">
        <f>(U33-T33)/(1000-U33)*AK33</f>
        <v>3.3352874898669865E-2</v>
      </c>
      <c r="AM33">
        <f>(P33+273.15)</f>
        <v>300.1955684661865</v>
      </c>
      <c r="AN33">
        <f>(O33+273.15)</f>
        <v>301.89051094055174</v>
      </c>
      <c r="AO33">
        <f>(Y33*AG33+Z33*AH33)*AI33</f>
        <v>48.024295801573317</v>
      </c>
      <c r="AP33">
        <f>((AO33+0.00000010773*(AN33^4-AM33^4))-AL33*44100)/(L33*51.4+0.00000043092*AM33^3)</f>
        <v>-11.531161406523353</v>
      </c>
      <c r="AQ33">
        <f>0.61365*EXP(17.502*J33/(240.97+J33))</f>
        <v>3.5887499694838292</v>
      </c>
      <c r="AR33">
        <f>AQ33*1000/AA33</f>
        <v>40.767627851524757</v>
      </c>
      <c r="AS33">
        <f>(AR33-U33)</f>
        <v>11.298660413780617</v>
      </c>
      <c r="AT33">
        <f>IF(D33,P33,(O33+P33)/2)</f>
        <v>27.893039703369141</v>
      </c>
      <c r="AU33">
        <f>0.61365*EXP(17.502*AT33/(240.97+AT33))</f>
        <v>3.7712415324770783</v>
      </c>
      <c r="AV33">
        <f>IF(AS33&lt;&gt;0,(1000-(AR33+U33)/2)/AS33*AL33,0)</f>
        <v>2.8482649740869523</v>
      </c>
      <c r="AW33">
        <f>U33*AA33/1000</f>
        <v>2.5941356308021932</v>
      </c>
      <c r="AX33">
        <f>(AU33-AW33)</f>
        <v>1.177105901674885</v>
      </c>
      <c r="AY33">
        <f>1/(1.6/F33+1.37/N33)</f>
        <v>1.9684592191336425</v>
      </c>
      <c r="AZ33">
        <f>G33*AA33*0.001</f>
        <v>34.19072585393512</v>
      </c>
      <c r="BA33">
        <f>G33/S33</f>
        <v>0.98928574620972787</v>
      </c>
      <c r="BB33">
        <f>(1-AL33*AA33/AQ33/F33)*100</f>
        <v>90.389929667586784</v>
      </c>
      <c r="BC33">
        <f>(S33-E33/(N33/1.35))</f>
        <v>394.10396950341715</v>
      </c>
      <c r="BD33">
        <f>E33*BB33/100/BC33</f>
        <v>-1.0880914136520873E-2</v>
      </c>
    </row>
    <row r="34" spans="1:56" x14ac:dyDescent="0.35">
      <c r="A34" s="1" t="s">
        <v>9</v>
      </c>
      <c r="B34" s="1" t="s">
        <v>186</v>
      </c>
      <c r="K34" s="1">
        <f t="shared" si="0"/>
        <v>2.72</v>
      </c>
    </row>
    <row r="35" spans="1:56" x14ac:dyDescent="0.35">
      <c r="A35" s="1" t="s">
        <v>9</v>
      </c>
      <c r="B35" s="1" t="s">
        <v>185</v>
      </c>
      <c r="K35" s="1">
        <f t="shared" si="0"/>
        <v>2.72</v>
      </c>
    </row>
    <row r="36" spans="1:56" x14ac:dyDescent="0.35">
      <c r="A36" s="1">
        <v>7</v>
      </c>
      <c r="B36" s="1" t="s">
        <v>184</v>
      </c>
      <c r="C36" s="1">
        <v>2472.0000034421682</v>
      </c>
      <c r="D36" s="1">
        <v>0</v>
      </c>
      <c r="E36">
        <f>(R36-S36*(1000-T36)/(1000-U36))*AK36</f>
        <v>-4.439730282210542</v>
      </c>
      <c r="F36">
        <f>IF(AV36&lt;&gt;0,1/(1/AV36-1/N36),0)</f>
        <v>5.9257053213646227</v>
      </c>
      <c r="G36">
        <f>((AY36-AL36/2)*S36-E36)/(AY36+AL36/2)</f>
        <v>387.66899865757972</v>
      </c>
      <c r="H36">
        <f>AL36*1000</f>
        <v>32.439893639269329</v>
      </c>
      <c r="I36">
        <f>(AQ36-AW36)</f>
        <v>1.1087355240476517</v>
      </c>
      <c r="J36">
        <f>(P36+AP36*D36)</f>
        <v>27.257207870483398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28.861526489257813</v>
      </c>
      <c r="P36" s="1">
        <v>27.257207870483398</v>
      </c>
      <c r="Q36" s="1">
        <v>29.049812316894531</v>
      </c>
      <c r="R36" s="1">
        <v>400.03146362304688</v>
      </c>
      <c r="S36" s="1">
        <v>392.51638793945313</v>
      </c>
      <c r="T36" s="1">
        <v>0.13334235548973083</v>
      </c>
      <c r="U36" s="1">
        <v>28.685371398925781</v>
      </c>
      <c r="V36" s="1">
        <v>0.29417616128921509</v>
      </c>
      <c r="W36" s="1">
        <v>63.284862518310547</v>
      </c>
      <c r="X36" s="1">
        <v>300.17276000976563</v>
      </c>
      <c r="Y36" s="1">
        <v>500.38006591796875</v>
      </c>
      <c r="Z36" s="1">
        <v>8.4374137222766876E-3</v>
      </c>
      <c r="AA36" s="1">
        <v>88.018745422363281</v>
      </c>
      <c r="AB36" s="1">
        <v>-0.75175875425338745</v>
      </c>
      <c r="AC36" s="1">
        <v>0.84279125928878784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1.1035763235653144</v>
      </c>
      <c r="AL36">
        <f>(U36-T36)/(1000-U36)*AK36</f>
        <v>3.2439893639269329E-2</v>
      </c>
      <c r="AM36">
        <f>(P36+273.15)</f>
        <v>300.40720787048338</v>
      </c>
      <c r="AN36">
        <f>(O36+273.15)</f>
        <v>302.01152648925779</v>
      </c>
      <c r="AO36">
        <f>(Y36*AG36+Z36*AH36)*AI36</f>
        <v>80.060808757376435</v>
      </c>
      <c r="AP36">
        <f>((AO36+0.00000010773*(AN36^4-AM36^4))-AL36*44100)/(L36*51.4+0.00000043092*AM36^3)</f>
        <v>-10.943184116194988</v>
      </c>
      <c r="AQ36">
        <f>0.61365*EXP(17.502*J36/(240.97+J36))</f>
        <v>3.6335859265556412</v>
      </c>
      <c r="AR36">
        <f>AQ36*1000/AA36</f>
        <v>41.281955441646652</v>
      </c>
      <c r="AS36">
        <f>(AR36-U36)</f>
        <v>12.59658404272087</v>
      </c>
      <c r="AT36">
        <f>IF(D36,P36,(O36+P36)/2)</f>
        <v>28.059367179870605</v>
      </c>
      <c r="AU36">
        <f>0.61365*EXP(17.502*AT36/(240.97+AT36))</f>
        <v>3.8079930954345844</v>
      </c>
      <c r="AV36">
        <f>IF(AS36&lt;&gt;0,(1000-(AR36+U36)/2)/AS36*AL36,0)</f>
        <v>2.4851997345179737</v>
      </c>
      <c r="AW36">
        <f>U36*AA36/1000</f>
        <v>2.5248504025079894</v>
      </c>
      <c r="AX36">
        <f>(AU36-AW36)</f>
        <v>1.283142692926595</v>
      </c>
      <c r="AY36">
        <f>1/(1.6/F36+1.37/N36)</f>
        <v>1.6946926933573305</v>
      </c>
      <c r="AZ36">
        <f>G36*AA36*0.001</f>
        <v>34.122138900983998</v>
      </c>
      <c r="BA36">
        <f>G36/S36</f>
        <v>0.98765047923904481</v>
      </c>
      <c r="BB36">
        <f>(1-AL36*AA36/AQ36/F36)*100</f>
        <v>86.738913430842018</v>
      </c>
      <c r="BC36">
        <f>(S36-E36/(N36/1.35))</f>
        <v>393.9166562930688</v>
      </c>
      <c r="BD36">
        <f>E36*BB36/100/BC36</f>
        <v>-9.7761131562418783E-3</v>
      </c>
    </row>
    <row r="37" spans="1:56" x14ac:dyDescent="0.35">
      <c r="A37" s="1" t="s">
        <v>9</v>
      </c>
      <c r="B37" s="1" t="s">
        <v>183</v>
      </c>
      <c r="K37" s="1">
        <f t="shared" si="0"/>
        <v>2.72</v>
      </c>
    </row>
    <row r="38" spans="1:56" x14ac:dyDescent="0.35">
      <c r="A38" s="1" t="s">
        <v>9</v>
      </c>
      <c r="B38" s="1" t="s">
        <v>182</v>
      </c>
      <c r="K38" s="1">
        <f t="shared" si="0"/>
        <v>2.72</v>
      </c>
    </row>
    <row r="39" spans="1:56" x14ac:dyDescent="0.35">
      <c r="A39" s="1">
        <v>8</v>
      </c>
      <c r="B39" s="1" t="s">
        <v>181</v>
      </c>
      <c r="C39" s="1">
        <v>2674.5000034533441</v>
      </c>
      <c r="D39" s="1">
        <v>0</v>
      </c>
      <c r="E39">
        <f>(R39-S39*(1000-T39)/(1000-U39))*AK39</f>
        <v>-4.0515096148641261</v>
      </c>
      <c r="F39">
        <f>IF(AV39&lt;&gt;0,1/(1/AV39-1/N39),0)</f>
        <v>4.0036172110338759</v>
      </c>
      <c r="G39">
        <f>((AY39-AL39/2)*S39-E39)/(AY39+AL39/2)</f>
        <v>386.88891811294508</v>
      </c>
      <c r="H39">
        <f>AL39*1000</f>
        <v>31.10897334612018</v>
      </c>
      <c r="I39">
        <f>(AQ39-AW39)</f>
        <v>1.2775100134611295</v>
      </c>
      <c r="J39">
        <f>(P39+AP39*D39)</f>
        <v>27.576818466186523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28.992431640625</v>
      </c>
      <c r="P39" s="1">
        <v>27.576818466186523</v>
      </c>
      <c r="Q39" s="1">
        <v>29.166093826293945</v>
      </c>
      <c r="R39" s="1">
        <v>400.1002197265625</v>
      </c>
      <c r="S39" s="1">
        <v>392.70025634765625</v>
      </c>
      <c r="T39" s="1">
        <v>0.13134074211120605</v>
      </c>
      <c r="U39" s="1">
        <v>27.548805236816406</v>
      </c>
      <c r="V39" s="1">
        <v>0.28756073117256165</v>
      </c>
      <c r="W39" s="1">
        <v>60.316051483154297</v>
      </c>
      <c r="X39" s="1">
        <v>300.1201171875</v>
      </c>
      <c r="Y39" s="1">
        <v>749.94232177734375</v>
      </c>
      <c r="Z39" s="1">
        <v>5.906195193529129E-2</v>
      </c>
      <c r="AA39" s="1">
        <v>88.015151977539063</v>
      </c>
      <c r="AB39" s="1">
        <v>-0.66601806879043579</v>
      </c>
      <c r="AC39" s="1">
        <v>0.87375122308731079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1.1033827837775734</v>
      </c>
      <c r="AL39">
        <f>(U39-T39)/(1000-U39)*AK39</f>
        <v>3.1108973346120179E-2</v>
      </c>
      <c r="AM39">
        <f>(P39+273.15)</f>
        <v>300.7268184661865</v>
      </c>
      <c r="AN39">
        <f>(O39+273.15)</f>
        <v>302.14243164062498</v>
      </c>
      <c r="AO39">
        <f>(Y39*AG39+Z39*AH39)*AI39</f>
        <v>119.99076880237226</v>
      </c>
      <c r="AP39">
        <f>((AO39+0.00000010773*(AN39^4-AM39^4))-AL39*44100)/(L39*51.4+0.00000043092*AM39^3)</f>
        <v>-10.147558362738888</v>
      </c>
      <c r="AQ39">
        <f>0.61365*EXP(17.502*J39/(240.97+J39))</f>
        <v>3.7022222931791493</v>
      </c>
      <c r="AR39">
        <f>AQ39*1000/AA39</f>
        <v>42.063465323833498</v>
      </c>
      <c r="AS39">
        <f>(AR39-U39)</f>
        <v>14.514660087017091</v>
      </c>
      <c r="AT39">
        <f>IF(D39,P39,(O39+P39)/2)</f>
        <v>28.284625053405762</v>
      </c>
      <c r="AU39">
        <f>0.61365*EXP(17.502*AT39/(240.97+AT39))</f>
        <v>3.8582637942569384</v>
      </c>
      <c r="AV39">
        <f>IF(AS39&lt;&gt;0,(1000-(AR39+U39)/2)/AS39*AL39,0)</f>
        <v>2.0686802192674549</v>
      </c>
      <c r="AW39">
        <f>U39*AA39/1000</f>
        <v>2.4247122797180198</v>
      </c>
      <c r="AX39">
        <f>(AU39-AW39)</f>
        <v>1.4335515145389186</v>
      </c>
      <c r="AY39">
        <f>1/(1.6/F39+1.37/N39)</f>
        <v>1.3894561774972298</v>
      </c>
      <c r="AZ39">
        <f>G39*AA39*0.001</f>
        <v>34.052086926136532</v>
      </c>
      <c r="BA39">
        <f>G39/S39</f>
        <v>0.9852015929687441</v>
      </c>
      <c r="BB39">
        <f>(1-AL39*AA39/AQ39/F39)*100</f>
        <v>81.527397592408263</v>
      </c>
      <c r="BC39">
        <f>(S39-E39/(N39/1.35))</f>
        <v>393.9780818770123</v>
      </c>
      <c r="BD39">
        <f>E39*BB39/100/BC39</f>
        <v>-8.3839444480468504E-3</v>
      </c>
    </row>
    <row r="40" spans="1:56" x14ac:dyDescent="0.35">
      <c r="A40" s="1" t="s">
        <v>9</v>
      </c>
      <c r="B40" s="1" t="s">
        <v>180</v>
      </c>
      <c r="K40" s="1">
        <f t="shared" si="0"/>
        <v>2.72</v>
      </c>
    </row>
    <row r="41" spans="1:56" x14ac:dyDescent="0.35">
      <c r="A41" s="1" t="s">
        <v>9</v>
      </c>
      <c r="B41" s="1" t="s">
        <v>179</v>
      </c>
      <c r="K41" s="1">
        <f t="shared" si="0"/>
        <v>2.72</v>
      </c>
    </row>
    <row r="42" spans="1:56" x14ac:dyDescent="0.35">
      <c r="A42" s="1">
        <v>9</v>
      </c>
      <c r="B42" s="1" t="s">
        <v>178</v>
      </c>
      <c r="C42" s="1">
        <v>2877.5000034533441</v>
      </c>
      <c r="D42" s="1">
        <v>0</v>
      </c>
      <c r="E42">
        <f>(R42-S42*(1000-T42)/(1000-U42))*AK42</f>
        <v>-3.7520389034199924</v>
      </c>
      <c r="F42">
        <f>IF(AV42&lt;&gt;0,1/(1/AV42-1/N42),0)</f>
        <v>2.9861920243786439</v>
      </c>
      <c r="G42">
        <f>((AY42-AL42/2)*S42-E42)/(AY42+AL42/2)</f>
        <v>385.91437601858701</v>
      </c>
      <c r="H42">
        <f>AL42*1000</f>
        <v>30.109318052394563</v>
      </c>
      <c r="I42">
        <f>(AQ42-AW42)</f>
        <v>1.4538313679517181</v>
      </c>
      <c r="J42">
        <f>(P42+AP42*D42)</f>
        <v>28.034160614013672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29.136882781982422</v>
      </c>
      <c r="P42" s="1">
        <v>28.034160614013672</v>
      </c>
      <c r="Q42" s="1">
        <v>29.2938232421875</v>
      </c>
      <c r="R42" s="1">
        <v>400.05075073242188</v>
      </c>
      <c r="S42" s="1">
        <v>392.73587036132813</v>
      </c>
      <c r="T42" s="1">
        <v>0.13151948153972626</v>
      </c>
      <c r="U42" s="1">
        <v>26.685401916503906</v>
      </c>
      <c r="V42" s="1">
        <v>0.28553837537765503</v>
      </c>
      <c r="W42" s="1">
        <v>57.935951232910156</v>
      </c>
      <c r="X42" s="1">
        <v>300.18917846679688</v>
      </c>
      <c r="Y42" s="1">
        <v>1000.8591918945313</v>
      </c>
      <c r="Z42" s="1">
        <v>4.8214737325906754E-2</v>
      </c>
      <c r="AA42" s="1">
        <v>88.009620666503906</v>
      </c>
      <c r="AB42" s="1">
        <v>-0.56208741664886475</v>
      </c>
      <c r="AC42" s="1">
        <v>0.88635653257369995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1.1036366855396942</v>
      </c>
      <c r="AL42">
        <f>(U42-T42)/(1000-U42)*AK42</f>
        <v>3.0109318052394564E-2</v>
      </c>
      <c r="AM42">
        <f>(P42+273.15)</f>
        <v>301.18416061401365</v>
      </c>
      <c r="AN42">
        <f>(O42+273.15)</f>
        <v>302.2868827819824</v>
      </c>
      <c r="AO42">
        <f>(Y42*AG42+Z42*AH42)*AI42</f>
        <v>160.1374671237736</v>
      </c>
      <c r="AP42">
        <f>((AO42+0.00000010773*(AN42^4-AM42^4))-AL42*44100)/(L42*51.4+0.00000043092*AM42^3)</f>
        <v>-9.4814209111382119</v>
      </c>
      <c r="AQ42">
        <f>0.61365*EXP(17.502*J42/(240.97+J42))</f>
        <v>3.8024034679564234</v>
      </c>
      <c r="AR42">
        <f>AQ42*1000/AA42</f>
        <v>43.204406963244672</v>
      </c>
      <c r="AS42">
        <f>(AR42-U42)</f>
        <v>16.519005046740766</v>
      </c>
      <c r="AT42">
        <f>IF(D42,P42,(O42+P42)/2)</f>
        <v>28.585521697998047</v>
      </c>
      <c r="AU42">
        <f>0.61365*EXP(17.502*AT42/(240.97+AT42))</f>
        <v>3.9263173446441639</v>
      </c>
      <c r="AV42">
        <f>IF(AS42&lt;&gt;0,(1000-(AR42+U42)/2)/AS42*AL42,0)</f>
        <v>1.759013374479045</v>
      </c>
      <c r="AW42">
        <f>U42*AA42/1000</f>
        <v>2.3485721000047053</v>
      </c>
      <c r="AX42">
        <f>(AU42-AW42)</f>
        <v>1.5777452446394586</v>
      </c>
      <c r="AY42">
        <f>1/(1.6/F42+1.37/N42)</f>
        <v>1.1684060201523863</v>
      </c>
      <c r="AZ42">
        <f>G42*AA42*0.001</f>
        <v>33.964177843146395</v>
      </c>
      <c r="BA42">
        <f>G42/S42</f>
        <v>0.98263083446779342</v>
      </c>
      <c r="BB42">
        <f>(1-AL42*AA42/AQ42/F42)*100</f>
        <v>76.662456535045465</v>
      </c>
      <c r="BC42">
        <f>(S42-E42/(N42/1.35))</f>
        <v>393.91924435119535</v>
      </c>
      <c r="BD42">
        <f>E42*BB42/100/BC42</f>
        <v>-7.3020174433212339E-3</v>
      </c>
    </row>
    <row r="43" spans="1:56" x14ac:dyDescent="0.35">
      <c r="A43" s="1" t="s">
        <v>9</v>
      </c>
      <c r="B43" s="1" t="s">
        <v>177</v>
      </c>
      <c r="K43" s="1">
        <f t="shared" si="0"/>
        <v>2.72</v>
      </c>
    </row>
    <row r="44" spans="1:56" x14ac:dyDescent="0.35">
      <c r="A44" s="1" t="s">
        <v>9</v>
      </c>
      <c r="B44" s="1" t="s">
        <v>176</v>
      </c>
      <c r="K44" s="1">
        <f t="shared" si="0"/>
        <v>2.72</v>
      </c>
    </row>
    <row r="45" spans="1:56" x14ac:dyDescent="0.35">
      <c r="A45" s="1">
        <v>10</v>
      </c>
      <c r="B45" s="1" t="s">
        <v>175</v>
      </c>
      <c r="C45" s="1">
        <v>3080.5000034533441</v>
      </c>
      <c r="D45" s="1">
        <v>0</v>
      </c>
      <c r="E45">
        <f>(R45-S45*(1000-T45)/(1000-U45))*AK45</f>
        <v>-3.8698923942565999</v>
      </c>
      <c r="F45">
        <f>IF(AV45&lt;&gt;0,1/(1/AV45-1/N45),0)</f>
        <v>2.3203630668007156</v>
      </c>
      <c r="G45">
        <f>((AY45-AL45/2)*S45-E45)/(AY45+AL45/2)</f>
        <v>385.89527817849392</v>
      </c>
      <c r="H45">
        <f>AL45*1000</f>
        <v>28.83638621759826</v>
      </c>
      <c r="I45">
        <f>(AQ45-AW45)</f>
        <v>1.6278254104978926</v>
      </c>
      <c r="J45">
        <f>(P45+AP45*D45)</f>
        <v>28.380245208740234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29.289588928222656</v>
      </c>
      <c r="P45" s="1">
        <v>28.380245208740234</v>
      </c>
      <c r="Q45" s="1">
        <v>29.432052612304688</v>
      </c>
      <c r="R45" s="1">
        <v>400.1021728515625</v>
      </c>
      <c r="S45" s="1">
        <v>393.33123779296875</v>
      </c>
      <c r="T45" s="1">
        <v>0.12779885530471802</v>
      </c>
      <c r="U45" s="1">
        <v>25.588716506958008</v>
      </c>
      <c r="V45" s="1">
        <v>0.27501121163368225</v>
      </c>
      <c r="W45" s="1">
        <v>55.064529418945313</v>
      </c>
      <c r="X45" s="1">
        <v>300.17739868164063</v>
      </c>
      <c r="Y45" s="1">
        <v>1250.0797119140625</v>
      </c>
      <c r="Z45" s="1">
        <v>0.16633842885494232</v>
      </c>
      <c r="AA45" s="1">
        <v>88.00567626953125</v>
      </c>
      <c r="AB45" s="1">
        <v>-0.59107911586761475</v>
      </c>
      <c r="AC45" s="1">
        <v>0.90762335062026978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1.1035933775060314</v>
      </c>
      <c r="AL45">
        <f>(U45-T45)/(1000-U45)*AK45</f>
        <v>2.8836386217598261E-2</v>
      </c>
      <c r="AM45">
        <f>(P45+273.15)</f>
        <v>301.53024520874021</v>
      </c>
      <c r="AN45">
        <f>(O45+273.15)</f>
        <v>302.43958892822263</v>
      </c>
      <c r="AO45">
        <f>(Y45*AG45+Z45*AH45)*AI45</f>
        <v>200.01274943561657</v>
      </c>
      <c r="AP45">
        <f>((AO45+0.00000010773*(AN45^4-AM45^4))-AL45*44100)/(L45*51.4+0.00000043092*AM45^3)</f>
        <v>-8.7086800486470572</v>
      </c>
      <c r="AQ45">
        <f>0.61365*EXP(17.502*J45/(240.97+J45))</f>
        <v>3.8797777115620495</v>
      </c>
      <c r="AR45">
        <f>AQ45*1000/AA45</f>
        <v>44.085539433611295</v>
      </c>
      <c r="AS45">
        <f>(AR45-U45)</f>
        <v>18.496822926653287</v>
      </c>
      <c r="AT45">
        <f>IF(D45,P45,(O45+P45)/2)</f>
        <v>28.834917068481445</v>
      </c>
      <c r="AU45">
        <f>0.61365*EXP(17.502*AT45/(240.97+AT45))</f>
        <v>3.9835139968519053</v>
      </c>
      <c r="AV45">
        <f>IF(AS45&lt;&gt;0,(1000-(AR45+U45)/2)/AS45*AL45,0)</f>
        <v>1.5046805308727131</v>
      </c>
      <c r="AW45">
        <f>U45*AA45/1000</f>
        <v>2.2519523010641569</v>
      </c>
      <c r="AX45">
        <f>(AU45-AW45)</f>
        <v>1.7315616957877484</v>
      </c>
      <c r="AY45">
        <f>1/(1.6/F45+1.37/N45)</f>
        <v>0.99047686786513456</v>
      </c>
      <c r="AZ45">
        <f>G45*AA45*0.001</f>
        <v>33.960974925317245</v>
      </c>
      <c r="BA45">
        <f>G45/S45</f>
        <v>0.98109491720973163</v>
      </c>
      <c r="BB45">
        <f>(1-AL45*AA45/AQ45/F45)*100</f>
        <v>71.810411895731306</v>
      </c>
      <c r="BC45">
        <f>(S45-E45/(N45/1.35))</f>
        <v>394.55178217452459</v>
      </c>
      <c r="BD45">
        <f>E45*BB45/100/BC45</f>
        <v>-7.0433991019409363E-3</v>
      </c>
    </row>
    <row r="46" spans="1:56" x14ac:dyDescent="0.35">
      <c r="A46" s="1" t="s">
        <v>9</v>
      </c>
      <c r="B46" s="1" t="s">
        <v>174</v>
      </c>
      <c r="K46" s="1">
        <f t="shared" si="0"/>
        <v>2.72</v>
      </c>
    </row>
    <row r="47" spans="1:56" x14ac:dyDescent="0.35">
      <c r="A47" s="1" t="s">
        <v>9</v>
      </c>
      <c r="B47" s="1" t="s">
        <v>173</v>
      </c>
      <c r="K47" s="1">
        <f t="shared" si="0"/>
        <v>2.72</v>
      </c>
    </row>
    <row r="48" spans="1:56" x14ac:dyDescent="0.35">
      <c r="A48" s="1">
        <v>11</v>
      </c>
      <c r="B48" s="1" t="s">
        <v>172</v>
      </c>
      <c r="C48" s="1">
        <v>3282.5000034533441</v>
      </c>
      <c r="D48" s="1">
        <v>0</v>
      </c>
      <c r="E48">
        <f>(R48-S48*(1000-T48)/(1000-U48))*AK48</f>
        <v>-4.0412955529496291</v>
      </c>
      <c r="F48">
        <f>IF(AV48&lt;&gt;0,1/(1/AV48-1/N48),0)</f>
        <v>1.5673895973853558</v>
      </c>
      <c r="G48">
        <f>((AY48-AL48/2)*S48-E48)/(AY48+AL48/2)</f>
        <v>386.30267012262345</v>
      </c>
      <c r="H48">
        <f>AL48*1000</f>
        <v>25.898934413379596</v>
      </c>
      <c r="I48">
        <f>(AQ48-AW48)</f>
        <v>1.9192126182740088</v>
      </c>
      <c r="J48">
        <f>(P48+AP48*D48)</f>
        <v>28.682771682739258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29.445808410644531</v>
      </c>
      <c r="P48" s="1">
        <v>28.682771682739258</v>
      </c>
      <c r="Q48" s="1">
        <v>29.568429946899414</v>
      </c>
      <c r="R48" s="1">
        <v>400.03598022460938</v>
      </c>
      <c r="S48" s="1">
        <v>394.4403076171875</v>
      </c>
      <c r="T48" s="1">
        <v>0.1281268298625946</v>
      </c>
      <c r="U48" s="1">
        <v>23.058744430541992</v>
      </c>
      <c r="V48" s="1">
        <v>0.27324545383453369</v>
      </c>
      <c r="W48" s="1">
        <v>49.175468444824219</v>
      </c>
      <c r="X48" s="1">
        <v>300.12591552734375</v>
      </c>
      <c r="Y48" s="1">
        <v>1600.41650390625</v>
      </c>
      <c r="Z48" s="1">
        <v>4.0981274098157883E-2</v>
      </c>
      <c r="AA48" s="1">
        <v>88.006629943847656</v>
      </c>
      <c r="AB48" s="1">
        <v>-0.62243747711181641</v>
      </c>
      <c r="AC48" s="1">
        <v>0.94795346260070801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1.1034041012034694</v>
      </c>
      <c r="AL48">
        <f>(U48-T48)/(1000-U48)*AK48</f>
        <v>2.5898934413379596E-2</v>
      </c>
      <c r="AM48">
        <f>(P48+273.15)</f>
        <v>301.83277168273924</v>
      </c>
      <c r="AN48">
        <f>(O48+273.15)</f>
        <v>302.59580841064451</v>
      </c>
      <c r="AO48">
        <f>(Y48*AG48+Z48*AH48)*AI48</f>
        <v>256.06663490146457</v>
      </c>
      <c r="AP48">
        <f>((AO48+0.00000010773*(AN48^4-AM48^4))-AL48*44100)/(L48*51.4+0.00000043092*AM48^3)</f>
        <v>-7.197122297004336</v>
      </c>
      <c r="AQ48">
        <f>0.61365*EXP(17.502*J48/(240.97+J48))</f>
        <v>3.948535006342476</v>
      </c>
      <c r="AR48">
        <f>AQ48*1000/AA48</f>
        <v>44.866335739271307</v>
      </c>
      <c r="AS48">
        <f>(AR48-U48)</f>
        <v>21.807591308729315</v>
      </c>
      <c r="AT48">
        <f>IF(D48,P48,(O48+P48)/2)</f>
        <v>29.064290046691895</v>
      </c>
      <c r="AU48">
        <f>0.61365*EXP(17.502*AT48/(240.97+AT48))</f>
        <v>4.0367587596357417</v>
      </c>
      <c r="AV48">
        <f>IF(AS48&lt;&gt;0,(1000-(AR48+U48)/2)/AS48*AL48,0)</f>
        <v>1.1472766735679736</v>
      </c>
      <c r="AW48">
        <f>U48*AA48/1000</f>
        <v>2.0293223880684672</v>
      </c>
      <c r="AX48">
        <f>(AU48-AW48)</f>
        <v>2.0074363715672745</v>
      </c>
      <c r="AY48">
        <f>1/(1.6/F48+1.37/N48)</f>
        <v>0.74578279484671106</v>
      </c>
      <c r="AZ48">
        <f>G48*AA48*0.001</f>
        <v>33.997196135801978</v>
      </c>
      <c r="BA48">
        <f>G48/S48</f>
        <v>0.9793691533613198</v>
      </c>
      <c r="BB48">
        <f>(1-AL48*AA48/AQ48/F48)*100</f>
        <v>63.171474290997388</v>
      </c>
      <c r="BC48">
        <f>(S48-E48/(N48/1.35))</f>
        <v>395.7149116833574</v>
      </c>
      <c r="BD48">
        <f>E48*BB48/100/BC48</f>
        <v>-6.4514778338644165E-3</v>
      </c>
    </row>
    <row r="49" spans="1:56" x14ac:dyDescent="0.35">
      <c r="A49" s="1" t="s">
        <v>9</v>
      </c>
      <c r="B49" s="1" t="s">
        <v>171</v>
      </c>
      <c r="K49" s="1">
        <f t="shared" si="0"/>
        <v>2.72</v>
      </c>
    </row>
    <row r="50" spans="1:56" x14ac:dyDescent="0.35">
      <c r="A50" s="1" t="s">
        <v>9</v>
      </c>
      <c r="B50" s="1" t="s">
        <v>166</v>
      </c>
      <c r="K50" s="1">
        <f t="shared" si="0"/>
        <v>2.72</v>
      </c>
    </row>
    <row r="51" spans="1:56" x14ac:dyDescent="0.35">
      <c r="A51" s="1">
        <v>12</v>
      </c>
      <c r="B51" s="1" t="s">
        <v>170</v>
      </c>
      <c r="C51" s="1">
        <v>3485.5000034533441</v>
      </c>
      <c r="D51" s="1">
        <v>0</v>
      </c>
      <c r="E51">
        <f>(R51-S51*(1000-T51)/(1000-U51))*AK51</f>
        <v>-3.167330222882816</v>
      </c>
      <c r="F51">
        <f>IF(AV51&lt;&gt;0,1/(1/AV51-1/N51),0)</f>
        <v>0.97092287148264611</v>
      </c>
      <c r="G51">
        <f>((AY51-AL51/2)*S51-E51)/(AY51+AL51/2)</f>
        <v>384.58964050900988</v>
      </c>
      <c r="H51">
        <f>AL51*1000</f>
        <v>21.875460195605747</v>
      </c>
      <c r="I51">
        <f>(AQ51-AW51)</f>
        <v>2.3523744313128949</v>
      </c>
      <c r="J51">
        <f>(P51+AP51*D51)</f>
        <v>29.222204208374023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29.650468826293945</v>
      </c>
      <c r="P51" s="1">
        <v>29.222204208374023</v>
      </c>
      <c r="Q51" s="1">
        <v>29.736961364746094</v>
      </c>
      <c r="R51" s="1">
        <v>400.10330200195313</v>
      </c>
      <c r="S51" s="1">
        <v>395.14028930664063</v>
      </c>
      <c r="T51" s="1">
        <v>0.12465202808380127</v>
      </c>
      <c r="U51" s="1">
        <v>19.561079025268555</v>
      </c>
      <c r="V51" s="1">
        <v>0.26270213723182678</v>
      </c>
      <c r="W51" s="1">
        <v>41.224658966064453</v>
      </c>
      <c r="X51" s="1">
        <v>300.14437866210938</v>
      </c>
      <c r="Y51" s="1">
        <v>1999.7222900390625</v>
      </c>
      <c r="Z51" s="1">
        <v>4.7008097171783447E-2</v>
      </c>
      <c r="AA51" s="1">
        <v>88.001327514648438</v>
      </c>
      <c r="AB51" s="1">
        <v>-0.57012426853179932</v>
      </c>
      <c r="AC51" s="1">
        <v>0.97820007801055908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1.1034719803754018</v>
      </c>
      <c r="AL51">
        <f>(U51-T51)/(1000-U51)*AK51</f>
        <v>2.1875460195605746E-2</v>
      </c>
      <c r="AM51">
        <f>(P51+273.15)</f>
        <v>302.372204208374</v>
      </c>
      <c r="AN51">
        <f>(O51+273.15)</f>
        <v>302.80046882629392</v>
      </c>
      <c r="AO51">
        <f>(Y51*AG51+Z51*AH51)*AI51</f>
        <v>319.9555592546858</v>
      </c>
      <c r="AP51">
        <f>((AO51+0.00000010773*(AN51^4-AM51^4))-AL51*44100)/(L51*51.4+0.00000043092*AM51^3)</f>
        <v>-5.2464737765659217</v>
      </c>
      <c r="AQ51">
        <f>0.61365*EXP(17.502*J51/(240.97+J51))</f>
        <v>4.0737753531554732</v>
      </c>
      <c r="AR51">
        <f>AQ51*1000/AA51</f>
        <v>46.292203404288017</v>
      </c>
      <c r="AS51">
        <f>(AR51-U51)</f>
        <v>26.731124379019462</v>
      </c>
      <c r="AT51">
        <f>IF(D51,P51,(O51+P51)/2)</f>
        <v>29.436336517333984</v>
      </c>
      <c r="AU51">
        <f>0.61365*EXP(17.502*AT51/(240.97+AT51))</f>
        <v>4.1244425773592823</v>
      </c>
      <c r="AV51">
        <f>IF(AS51&lt;&gt;0,(1000-(AR51+U51)/2)/AS51*AL51,0)</f>
        <v>0.79140609524607186</v>
      </c>
      <c r="AW51">
        <f>U51*AA51/1000</f>
        <v>1.7214009218425781</v>
      </c>
      <c r="AX51">
        <f>(AU51-AW51)</f>
        <v>2.403041655516704</v>
      </c>
      <c r="AY51">
        <f>1/(1.6/F51+1.37/N51)</f>
        <v>0.50813418221478879</v>
      </c>
      <c r="AZ51">
        <f>G51*AA51*0.001</f>
        <v>33.844398913174288</v>
      </c>
      <c r="BA51">
        <f>G51/S51</f>
        <v>0.9732989799239552</v>
      </c>
      <c r="BB51">
        <f>(1-AL51*AA51/AQ51/F51)*100</f>
        <v>51.329633822363704</v>
      </c>
      <c r="BC51">
        <f>(S51-E51/(N51/1.35))</f>
        <v>396.13924915208986</v>
      </c>
      <c r="BD51">
        <f>E51*BB51/100/BC51</f>
        <v>-4.1040593903044929E-3</v>
      </c>
    </row>
    <row r="52" spans="1:56" x14ac:dyDescent="0.35">
      <c r="A52" s="1" t="s">
        <v>9</v>
      </c>
      <c r="B52" s="1" t="s">
        <v>169</v>
      </c>
      <c r="K52" s="1">
        <v>2.34192</v>
      </c>
    </row>
    <row r="53" spans="1:56" x14ac:dyDescent="0.35">
      <c r="A53" s="1" t="s">
        <v>9</v>
      </c>
      <c r="B53" s="1" t="s">
        <v>168</v>
      </c>
      <c r="K53" s="1">
        <v>2.34192</v>
      </c>
    </row>
    <row r="54" spans="1:56" x14ac:dyDescent="0.35">
      <c r="A54" s="1" t="s">
        <v>9</v>
      </c>
      <c r="B54" s="1" t="s">
        <v>167</v>
      </c>
    </row>
    <row r="55" spans="1:56" x14ac:dyDescent="0.35">
      <c r="A55" s="1" t="s">
        <v>9</v>
      </c>
      <c r="B55" s="1" t="s">
        <v>166</v>
      </c>
    </row>
    <row r="56" spans="1:56" x14ac:dyDescent="0.35">
      <c r="A56" s="1" t="s">
        <v>9</v>
      </c>
      <c r="B56" s="1" t="s">
        <v>165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D56"/>
  <sheetViews>
    <sheetView topLeftCell="A6" zoomScale="56" zoomScaleNormal="10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255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254</v>
      </c>
    </row>
    <row r="12" spans="1:56" x14ac:dyDescent="0.35">
      <c r="A12" s="1" t="s">
        <v>9</v>
      </c>
      <c r="B12" s="1" t="s">
        <v>253</v>
      </c>
    </row>
    <row r="13" spans="1:56" x14ac:dyDescent="0.35">
      <c r="A13" s="1" t="s">
        <v>9</v>
      </c>
      <c r="B13" s="1" t="s">
        <v>252</v>
      </c>
    </row>
    <row r="14" spans="1:56" x14ac:dyDescent="0.35">
      <c r="A14" s="1" t="s">
        <v>9</v>
      </c>
      <c r="B14" s="1" t="s">
        <v>251</v>
      </c>
    </row>
    <row r="15" spans="1:56" x14ac:dyDescent="0.35">
      <c r="A15" s="1" t="s">
        <v>9</v>
      </c>
      <c r="B15" s="1" t="s">
        <v>250</v>
      </c>
    </row>
    <row r="16" spans="1:56" x14ac:dyDescent="0.35">
      <c r="A16" s="1" t="s">
        <v>9</v>
      </c>
      <c r="B16" s="1" t="s">
        <v>249</v>
      </c>
    </row>
    <row r="17" spans="1:56" x14ac:dyDescent="0.35">
      <c r="A17" s="1" t="s">
        <v>9</v>
      </c>
      <c r="B17" s="1" t="s">
        <v>248</v>
      </c>
    </row>
    <row r="18" spans="1:56" x14ac:dyDescent="0.35">
      <c r="A18" s="1">
        <v>1</v>
      </c>
      <c r="B18" s="1" t="s">
        <v>247</v>
      </c>
      <c r="C18" s="1">
        <v>407.49999989941716</v>
      </c>
      <c r="D18" s="1">
        <v>0</v>
      </c>
      <c r="E18">
        <f>(R18-S18*(1000-T18)/(1000-U18))*AK18</f>
        <v>-11.06072907283917</v>
      </c>
      <c r="F18">
        <f>IF(AV18&lt;&gt;0,1/(1/AV18-1/N18),0)</f>
        <v>127.54038552030387</v>
      </c>
      <c r="G18">
        <f>((AY18-AL18/2)*S18-E18)/(AY18+AL18/2)</f>
        <v>394.89630127721301</v>
      </c>
      <c r="H18">
        <f>AL18*1000</f>
        <v>38.530811819265914</v>
      </c>
      <c r="I18">
        <f>(AQ18-AW18)</f>
        <v>0.78729096905356721</v>
      </c>
      <c r="J18">
        <f>(P18+AP18*D18)</f>
        <v>27.873483657836914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29.841197967529297</v>
      </c>
      <c r="P18" s="1">
        <v>27.873483657836914</v>
      </c>
      <c r="Q18" s="1">
        <v>30.004400253295898</v>
      </c>
      <c r="R18" s="1">
        <v>400.101318359375</v>
      </c>
      <c r="S18" s="1">
        <v>396.28720092773438</v>
      </c>
      <c r="T18" s="1">
        <v>0.12518422305583954</v>
      </c>
      <c r="U18" s="1">
        <v>33.862449645996094</v>
      </c>
      <c r="V18" s="1">
        <v>0.26091843843460083</v>
      </c>
      <c r="W18" s="1">
        <v>70.57867431640625</v>
      </c>
      <c r="X18" s="1">
        <v>300.12774658203125</v>
      </c>
      <c r="Y18" s="1">
        <v>-0.11205380409955978</v>
      </c>
      <c r="Z18" s="1">
        <v>7.8346803784370422E-2</v>
      </c>
      <c r="AA18" s="1">
        <v>87.992744445800781</v>
      </c>
      <c r="AB18" s="1">
        <v>-0.88181251287460327</v>
      </c>
      <c r="AC18" s="1">
        <v>0.41337445378303528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1.1034108330221735</v>
      </c>
      <c r="AL18">
        <f>(U18-T18)/(1000-U18)*AK18</f>
        <v>3.8530811819265917E-2</v>
      </c>
      <c r="AM18">
        <f>(P18+273.15)</f>
        <v>301.02348365783689</v>
      </c>
      <c r="AN18">
        <f>(O18+273.15)</f>
        <v>302.99119796752927</v>
      </c>
      <c r="AO18">
        <f>(Y18*AG18+Z18*AH18)*AI18</f>
        <v>-1.7928608255193934E-2</v>
      </c>
      <c r="AP18">
        <f>((AO18+0.00000010773*(AN18^4-AM18^4))-AL18*44100)/(L18*51.4+0.00000043092*AM18^3)</f>
        <v>-13.763796178040895</v>
      </c>
      <c r="AQ18">
        <f>0.61365*EXP(17.502*J18/(240.97+J18))</f>
        <v>3.7669408470624988</v>
      </c>
      <c r="AR18">
        <f>AQ18*1000/AA18</f>
        <v>42.809675624820976</v>
      </c>
      <c r="AS18">
        <f>(AR18-U18)</f>
        <v>8.947225978824882</v>
      </c>
      <c r="AT18">
        <f>IF(D18,P18,(O18+P18)/2)</f>
        <v>28.857340812683105</v>
      </c>
      <c r="AU18">
        <f>0.61365*EXP(17.502*AT18/(240.97+AT18))</f>
        <v>3.9886921088000733</v>
      </c>
      <c r="AV18">
        <f>IF(AS18&lt;&gt;0,(1000-(AR18+U18)/2)/AS18*AL18,0)</f>
        <v>4.1413609415547574</v>
      </c>
      <c r="AW18">
        <f>U18*AA18/1000</f>
        <v>2.9796498780089316</v>
      </c>
      <c r="AX18">
        <f>(AU18-AW18)</f>
        <v>1.0090422307911417</v>
      </c>
      <c r="AY18">
        <f>1/(1.6/F18+1.37/N18)</f>
        <v>3.0065017591862278</v>
      </c>
      <c r="AZ18">
        <f>G18*AA18*0.001</f>
        <v>34.748009320877756</v>
      </c>
      <c r="BA18">
        <f>G18/S18</f>
        <v>0.99649017266450901</v>
      </c>
      <c r="BB18">
        <f>(1-AL18*AA18/AQ18/F18)*100</f>
        <v>99.294302633304653</v>
      </c>
      <c r="BC18">
        <f>(S18-E18/(N18/1.35))</f>
        <v>399.77569863009973</v>
      </c>
      <c r="BD18">
        <f>E18*BB18/100/BC18</f>
        <v>-2.7472089565896224E-2</v>
      </c>
    </row>
    <row r="19" spans="1:56" x14ac:dyDescent="0.35">
      <c r="A19" s="1" t="s">
        <v>9</v>
      </c>
      <c r="B19" s="1" t="s">
        <v>246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245</v>
      </c>
      <c r="K20" s="1">
        <f t="shared" si="0"/>
        <v>2.72</v>
      </c>
    </row>
    <row r="21" spans="1:56" x14ac:dyDescent="0.35">
      <c r="A21" s="1">
        <v>2</v>
      </c>
      <c r="B21" s="1" t="s">
        <v>244</v>
      </c>
      <c r="C21" s="1">
        <v>610.99999991059303</v>
      </c>
      <c r="D21" s="1">
        <v>0</v>
      </c>
      <c r="E21">
        <f>(R21-S21*(1000-T21)/(1000-U21))*AK21</f>
        <v>-11.487698976328064</v>
      </c>
      <c r="F21">
        <f>IF(AV21&lt;&gt;0,1/(1/AV21-1/N21),0)</f>
        <v>63.770968476488811</v>
      </c>
      <c r="G21">
        <f>((AY21-AL21/2)*S21-E21)/(AY21+AL21/2)</f>
        <v>395.55707815096071</v>
      </c>
      <c r="H21">
        <f>AL21*1000</f>
        <v>37.841706286573306</v>
      </c>
      <c r="I21">
        <f>(AQ21-AW21)</f>
        <v>0.79869786042520241</v>
      </c>
      <c r="J21">
        <f>(P21+AP21*D21)</f>
        <v>27.693813323974609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29.803815841674805</v>
      </c>
      <c r="P21" s="1">
        <v>27.693813323974609</v>
      </c>
      <c r="Q21" s="1">
        <v>30.014755249023438</v>
      </c>
      <c r="R21" s="1">
        <v>399.96224975585938</v>
      </c>
      <c r="S21" s="1">
        <v>396.76641845703125</v>
      </c>
      <c r="T21" s="1">
        <v>0.13706371188163757</v>
      </c>
      <c r="U21" s="1">
        <v>33.287799835205078</v>
      </c>
      <c r="V21" s="1">
        <v>0.28627833724021912</v>
      </c>
      <c r="W21" s="1">
        <v>69.526618957519531</v>
      </c>
      <c r="X21" s="1">
        <v>300.15365600585938</v>
      </c>
      <c r="Y21" s="1">
        <v>26.133411407470703</v>
      </c>
      <c r="Z21" s="1">
        <v>1.0848277248442173E-2</v>
      </c>
      <c r="AA21" s="1">
        <v>87.988105773925781</v>
      </c>
      <c r="AB21" s="1">
        <v>-0.69321388006210327</v>
      </c>
      <c r="AC21" s="1">
        <v>0.49255555868148804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1.1035060882568357</v>
      </c>
      <c r="AL21">
        <f>(U21-T21)/(1000-U21)*AK21</f>
        <v>3.7841706286573303E-2</v>
      </c>
      <c r="AM21">
        <f>(P21+273.15)</f>
        <v>300.84381332397459</v>
      </c>
      <c r="AN21">
        <f>(O21+273.15)</f>
        <v>302.95381584167478</v>
      </c>
      <c r="AO21">
        <f>(Y21*AG21+Z21*AH21)*AI21</f>
        <v>4.1813457317349503</v>
      </c>
      <c r="AP21">
        <f>((AO21+0.00000010773*(AN21^4-AM21^4))-AL21*44100)/(L21*51.4+0.00000043092*AM21^3)</f>
        <v>-13.468397344393415</v>
      </c>
      <c r="AQ21">
        <f>0.61365*EXP(17.502*J21/(240.97+J21))</f>
        <v>3.727628313306496</v>
      </c>
      <c r="AR21">
        <f>AQ21*1000/AA21</f>
        <v>42.365138793692886</v>
      </c>
      <c r="AS21">
        <f>(AR21-U21)</f>
        <v>9.0773389584878075</v>
      </c>
      <c r="AT21">
        <f>IF(D21,P21,(O21+P21)/2)</f>
        <v>28.748814582824707</v>
      </c>
      <c r="AU21">
        <f>0.61365*EXP(17.502*AT21/(240.97+AT21))</f>
        <v>3.9636855606005597</v>
      </c>
      <c r="AV21">
        <f>IF(AS21&lt;&gt;0,(1000-(AR21+U21)/2)/AS21*AL21,0)</f>
        <v>4.0111191519263736</v>
      </c>
      <c r="AW21">
        <f>U21*AA21/1000</f>
        <v>2.9289304528812936</v>
      </c>
      <c r="AX21">
        <f>(AU21-AW21)</f>
        <v>1.034755107719266</v>
      </c>
      <c r="AY21">
        <f>1/(1.6/F21+1.37/N21)</f>
        <v>2.8972304382639966</v>
      </c>
      <c r="AZ21">
        <f>G21*AA21*0.001</f>
        <v>34.804318031971761</v>
      </c>
      <c r="BA21">
        <f>G21/S21</f>
        <v>0.99695200941961393</v>
      </c>
      <c r="BB21">
        <f>(1-AL21*AA21/AQ21/F21)*100</f>
        <v>98.599319558382092</v>
      </c>
      <c r="BC21">
        <f>(S21-E21/(N21/1.35))</f>
        <v>400.3895802956838</v>
      </c>
      <c r="BD21">
        <f>E21*BB21/100/BC21</f>
        <v>-2.8289430047630036E-2</v>
      </c>
    </row>
    <row r="22" spans="1:56" x14ac:dyDescent="0.35">
      <c r="A22" s="1" t="s">
        <v>9</v>
      </c>
      <c r="B22" s="1" t="s">
        <v>243</v>
      </c>
      <c r="K22" s="1">
        <f t="shared" si="0"/>
        <v>2.72</v>
      </c>
    </row>
    <row r="23" spans="1:56" x14ac:dyDescent="0.35">
      <c r="A23" s="1" t="s">
        <v>9</v>
      </c>
      <c r="B23" s="1" t="s">
        <v>242</v>
      </c>
      <c r="K23" s="1">
        <f t="shared" si="0"/>
        <v>2.72</v>
      </c>
    </row>
    <row r="24" spans="1:56" x14ac:dyDescent="0.35">
      <c r="A24" s="1">
        <v>3</v>
      </c>
      <c r="B24" s="1" t="s">
        <v>241</v>
      </c>
      <c r="C24" s="1">
        <v>813.99999991059303</v>
      </c>
      <c r="D24" s="1">
        <v>0</v>
      </c>
      <c r="E24">
        <f>(R24-S24*(1000-T24)/(1000-U24))*AK24</f>
        <v>-11.345568109593776</v>
      </c>
      <c r="F24">
        <f>IF(AV24&lt;&gt;0,1/(1/AV24-1/N24),0)</f>
        <v>52.391699247097606</v>
      </c>
      <c r="G24">
        <f>((AY24-AL24/2)*S24-E24)/(AY24+AL24/2)</f>
        <v>395.77266693174147</v>
      </c>
      <c r="H24">
        <f>AL24*1000</f>
        <v>37.294746567632814</v>
      </c>
      <c r="I24">
        <f>(AQ24-AW24)</f>
        <v>0.79830444703230397</v>
      </c>
      <c r="J24">
        <f>(P24+AP24*D24)</f>
        <v>27.505165100097656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29.731290817260742</v>
      </c>
      <c r="P24" s="1">
        <v>27.505165100097656</v>
      </c>
      <c r="Q24" s="1">
        <v>29.964658737182617</v>
      </c>
      <c r="R24" s="1">
        <v>400.11325073242188</v>
      </c>
      <c r="S24" s="1">
        <v>396.97775268554688</v>
      </c>
      <c r="T24" s="1">
        <v>0.13582730293273926</v>
      </c>
      <c r="U24" s="1">
        <v>32.826992034912109</v>
      </c>
      <c r="V24" s="1">
        <v>0.2848869264125824</v>
      </c>
      <c r="W24" s="1">
        <v>68.851997375488281</v>
      </c>
      <c r="X24" s="1">
        <v>300.1168212890625</v>
      </c>
      <c r="Y24" s="1">
        <v>50.481609344482422</v>
      </c>
      <c r="Z24" s="1">
        <v>0.10847984999418259</v>
      </c>
      <c r="AA24" s="1">
        <v>87.98956298828125</v>
      </c>
      <c r="AB24" s="1">
        <v>-0.53484290838241577</v>
      </c>
      <c r="AC24" s="1">
        <v>0.53402799367904663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1.103370666503906</v>
      </c>
      <c r="AL24">
        <f>(U24-T24)/(1000-U24)*AK24</f>
        <v>3.7294746567632812E-2</v>
      </c>
      <c r="AM24">
        <f>(P24+273.15)</f>
        <v>300.65516510009763</v>
      </c>
      <c r="AN24">
        <f>(O24+273.15)</f>
        <v>302.88129081726072</v>
      </c>
      <c r="AO24">
        <f>(Y24*AG24+Z24*AH24)*AI24</f>
        <v>8.0770573145808839</v>
      </c>
      <c r="AP24">
        <f>((AO24+0.00000010773*(AN24^4-AM24^4))-AL24*44100)/(L24*51.4+0.00000043092*AM24^3)</f>
        <v>-13.229626726003778</v>
      </c>
      <c r="AQ24">
        <f>0.61365*EXP(17.502*J24/(240.97+J24))</f>
        <v>3.6867371304040097</v>
      </c>
      <c r="AR24">
        <f>AQ24*1000/AA24</f>
        <v>41.899709524583294</v>
      </c>
      <c r="AS24">
        <f>(AR24-U24)</f>
        <v>9.0727174896711844</v>
      </c>
      <c r="AT24">
        <f>IF(D24,P24,(O24+P24)/2)</f>
        <v>28.618227958679199</v>
      </c>
      <c r="AU24">
        <f>0.61365*EXP(17.502*AT24/(240.97+AT24))</f>
        <v>3.9337771936669048</v>
      </c>
      <c r="AV24">
        <f>IF(AS24&lt;&gt;0,(1000-(AR24+U24)/2)/AS24*AL24,0)</f>
        <v>3.9570602644969712</v>
      </c>
      <c r="AW24">
        <f>U24*AA24/1000</f>
        <v>2.8884326833717058</v>
      </c>
      <c r="AX24">
        <f>(AU24-AW24)</f>
        <v>1.045344510295199</v>
      </c>
      <c r="AY24">
        <f>1/(1.6/F24+1.37/N24)</f>
        <v>2.8521994182223289</v>
      </c>
      <c r="AZ24">
        <f>G24*AA24*0.001</f>
        <v>34.823864006030519</v>
      </c>
      <c r="BA24">
        <f>G24/S24</f>
        <v>0.99696434939828993</v>
      </c>
      <c r="BB24">
        <f>(1-AL24*AA24/AQ24/F24)*100</f>
        <v>98.301075169644406</v>
      </c>
      <c r="BC24">
        <f>(S24-E24/(N24/1.35))</f>
        <v>400.55608717161056</v>
      </c>
      <c r="BD24">
        <f>E24*BB24/100/BC24</f>
        <v>-2.7843330292610866E-2</v>
      </c>
    </row>
    <row r="25" spans="1:56" x14ac:dyDescent="0.35">
      <c r="A25" s="1" t="s">
        <v>9</v>
      </c>
      <c r="B25" s="1" t="s">
        <v>240</v>
      </c>
      <c r="K25" s="1">
        <f t="shared" si="0"/>
        <v>2.72</v>
      </c>
    </row>
    <row r="26" spans="1:56" x14ac:dyDescent="0.35">
      <c r="A26" s="1" t="s">
        <v>9</v>
      </c>
      <c r="B26" s="1" t="s">
        <v>239</v>
      </c>
      <c r="K26" s="1">
        <f t="shared" si="0"/>
        <v>2.72</v>
      </c>
    </row>
    <row r="27" spans="1:56" x14ac:dyDescent="0.35">
      <c r="A27" s="1">
        <v>4</v>
      </c>
      <c r="B27" s="1" t="s">
        <v>238</v>
      </c>
      <c r="C27" s="1">
        <v>1016.999999910593</v>
      </c>
      <c r="D27" s="1">
        <v>0</v>
      </c>
      <c r="E27">
        <f>(R27-S27*(1000-T27)/(1000-U27))*AK27</f>
        <v>-11.052172249798982</v>
      </c>
      <c r="F27">
        <f>IF(AV27&lt;&gt;0,1/(1/AV27-1/N27),0)</f>
        <v>51.974130053483613</v>
      </c>
      <c r="G27">
        <f>((AY27-AL27/2)*S27-E27)/(AY27+AL27/2)</f>
        <v>395.5036007200971</v>
      </c>
      <c r="H27">
        <f>AL27*1000</f>
        <v>37.126733740116933</v>
      </c>
      <c r="I27">
        <f>(AQ27-AW27)</f>
        <v>0.79531373261833149</v>
      </c>
      <c r="J27">
        <f>(P27+AP27*D27)</f>
        <v>27.431745529174805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29.676626205444336</v>
      </c>
      <c r="P27" s="1">
        <v>27.431745529174805</v>
      </c>
      <c r="Q27" s="1">
        <v>29.918285369873047</v>
      </c>
      <c r="R27" s="1">
        <v>400.12057495117188</v>
      </c>
      <c r="S27" s="1">
        <v>396.78610229492188</v>
      </c>
      <c r="T27" s="1">
        <v>0.13333447277545929</v>
      </c>
      <c r="U27" s="1">
        <v>32.681755065917969</v>
      </c>
      <c r="V27" s="1">
        <v>0.28053611516952515</v>
      </c>
      <c r="W27" s="1">
        <v>68.762504577636719</v>
      </c>
      <c r="X27" s="1">
        <v>300.1201171875</v>
      </c>
      <c r="Y27" s="1">
        <v>100.48341369628906</v>
      </c>
      <c r="Z27" s="1">
        <v>4.9417208880186081E-2</v>
      </c>
      <c r="AA27" s="1">
        <v>87.988395690917969</v>
      </c>
      <c r="AB27" s="1">
        <v>-0.45802253484725952</v>
      </c>
      <c r="AC27" s="1">
        <v>0.53688311576843262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1.1033827837775734</v>
      </c>
      <c r="AL27">
        <f>(U27-T27)/(1000-U27)*AK27</f>
        <v>3.7126733740116935E-2</v>
      </c>
      <c r="AM27">
        <f>(P27+273.15)</f>
        <v>300.58174552917478</v>
      </c>
      <c r="AN27">
        <f>(O27+273.15)</f>
        <v>302.82662620544431</v>
      </c>
      <c r="AO27">
        <f>(Y27*AG27+Z27*AH27)*AI27</f>
        <v>16.077345832049559</v>
      </c>
      <c r="AP27">
        <f>((AO27+0.00000010773*(AN27^4-AM27^4))-AL27*44100)/(L27*51.4+0.00000043092*AM27^3)</f>
        <v>-13.102261163231573</v>
      </c>
      <c r="AQ27">
        <f>0.61365*EXP(17.502*J27/(240.97+J27))</f>
        <v>3.6709289292319847</v>
      </c>
      <c r="AR27">
        <f>AQ27*1000/AA27</f>
        <v>41.720603045509243</v>
      </c>
      <c r="AS27">
        <f>(AR27-U27)</f>
        <v>9.0388479795912744</v>
      </c>
      <c r="AT27">
        <f>IF(D27,P27,(O27+P27)/2)</f>
        <v>28.55418586730957</v>
      </c>
      <c r="AU27">
        <f>0.61365*EXP(17.502*AT27/(240.97+AT27))</f>
        <v>3.9191816484849378</v>
      </c>
      <c r="AV27">
        <f>IF(AS27&lt;&gt;0,(1000-(AR27+U27)/2)/AS27*AL27,0)</f>
        <v>3.9546605442647809</v>
      </c>
      <c r="AW27">
        <f>U27*AA27/1000</f>
        <v>2.8756151966136532</v>
      </c>
      <c r="AX27">
        <f>(AU27-AW27)</f>
        <v>1.0435664518712846</v>
      </c>
      <c r="AY27">
        <f>1/(1.6/F27+1.37/N27)</f>
        <v>2.8502048234428599</v>
      </c>
      <c r="AZ27">
        <f>G27*AA27*0.001</f>
        <v>34.799727317342729</v>
      </c>
      <c r="BA27">
        <f>G27/S27</f>
        <v>0.99676777596945287</v>
      </c>
      <c r="BB27">
        <f>(1-AL27*AA27/AQ27/F27)*100</f>
        <v>98.287821901757212</v>
      </c>
      <c r="BC27">
        <f>(S27-E27/(N27/1.35))</f>
        <v>400.27190121881443</v>
      </c>
      <c r="BD27">
        <f>E27*BB27/100/BC27</f>
        <v>-2.7138900692455732E-2</v>
      </c>
    </row>
    <row r="28" spans="1:56" x14ac:dyDescent="0.35">
      <c r="A28" s="1" t="s">
        <v>9</v>
      </c>
      <c r="B28" s="1" t="s">
        <v>237</v>
      </c>
      <c r="K28" s="1">
        <f t="shared" si="0"/>
        <v>2.72</v>
      </c>
    </row>
    <row r="29" spans="1:56" x14ac:dyDescent="0.35">
      <c r="A29" s="1" t="s">
        <v>9</v>
      </c>
      <c r="B29" s="1" t="s">
        <v>236</v>
      </c>
      <c r="K29" s="1">
        <f t="shared" si="0"/>
        <v>2.72</v>
      </c>
    </row>
    <row r="30" spans="1:56" x14ac:dyDescent="0.35">
      <c r="A30" s="1">
        <v>5</v>
      </c>
      <c r="B30" s="1" t="s">
        <v>235</v>
      </c>
      <c r="C30" s="1">
        <v>1219.999999910593</v>
      </c>
      <c r="D30" s="1">
        <v>0</v>
      </c>
      <c r="E30">
        <f>(R30-S30*(1000-T30)/(1000-U30))*AK30</f>
        <v>-10.028129645302027</v>
      </c>
      <c r="F30">
        <f>IF(AV30&lt;&gt;0,1/(1/AV30-1/N30),0)</f>
        <v>52.924263560312632</v>
      </c>
      <c r="G30">
        <f>((AY30-AL30/2)*S30-E30)/(AY30+AL30/2)</f>
        <v>394.18809514312153</v>
      </c>
      <c r="H30">
        <f>AL30*1000</f>
        <v>37.186746970378046</v>
      </c>
      <c r="I30">
        <f>(AQ30-AW30)</f>
        <v>0.79555755600103595</v>
      </c>
      <c r="J30">
        <f>(P30+AP30*D30)</f>
        <v>27.455385208129883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29.657505035400391</v>
      </c>
      <c r="P30" s="1">
        <v>27.455385208129883</v>
      </c>
      <c r="Q30" s="1">
        <v>29.893339157104492</v>
      </c>
      <c r="R30" s="1">
        <v>400.0723876953125</v>
      </c>
      <c r="S30" s="1">
        <v>395.82077026367188</v>
      </c>
      <c r="T30" s="1">
        <v>0.13374069333076477</v>
      </c>
      <c r="U30" s="1">
        <v>32.733074188232422</v>
      </c>
      <c r="V30" s="1">
        <v>0.28173249959945679</v>
      </c>
      <c r="W30" s="1">
        <v>68.954116821289063</v>
      </c>
      <c r="X30" s="1">
        <v>300.11984252929688</v>
      </c>
      <c r="Y30" s="1">
        <v>150.62017822265625</v>
      </c>
      <c r="Z30" s="1">
        <v>4.7007735818624496E-2</v>
      </c>
      <c r="AA30" s="1">
        <v>87.998298645019531</v>
      </c>
      <c r="AB30" s="1">
        <v>-0.39751839637756348</v>
      </c>
      <c r="AC30" s="1">
        <v>0.52643674612045288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1.1033817740047678</v>
      </c>
      <c r="AL30">
        <f>(U30-T30)/(1000-U30)*AK30</f>
        <v>3.7186746970378048E-2</v>
      </c>
      <c r="AM30">
        <f>(P30+273.15)</f>
        <v>300.60538520812986</v>
      </c>
      <c r="AN30">
        <f>(O30+273.15)</f>
        <v>302.80750503540037</v>
      </c>
      <c r="AO30">
        <f>(Y30*AG30+Z30*AH30)*AI30</f>
        <v>24.099227976965267</v>
      </c>
      <c r="AP30">
        <f>((AO30+0.00000010773*(AN30^4-AM30^4))-AL30*44100)/(L30*51.4+0.00000043092*AM30^3)</f>
        <v>-13.061952345854509</v>
      </c>
      <c r="AQ30">
        <f>0.61365*EXP(17.502*J30/(240.97+J30))</f>
        <v>3.6760123939866927</v>
      </c>
      <c r="AR30">
        <f>AQ30*1000/AA30</f>
        <v>41.773675748158851</v>
      </c>
      <c r="AS30">
        <f>(AR30-U30)</f>
        <v>9.0406015599264293</v>
      </c>
      <c r="AT30">
        <f>IF(D30,P30,(O30+P30)/2)</f>
        <v>28.556445121765137</v>
      </c>
      <c r="AU30">
        <f>0.61365*EXP(17.502*AT30/(240.97+AT30))</f>
        <v>3.9196957401392774</v>
      </c>
      <c r="AV30">
        <f>IF(AS30&lt;&gt;0,(1000-(AR30+U30)/2)/AS30*AL30,0)</f>
        <v>3.9600700135195965</v>
      </c>
      <c r="AW30">
        <f>U30*AA30/1000</f>
        <v>2.8804548379856567</v>
      </c>
      <c r="AX30">
        <f>(AU30-AW30)</f>
        <v>1.0392409021536206</v>
      </c>
      <c r="AY30">
        <f>1/(1.6/F30+1.37/N30)</f>
        <v>2.8547015797275748</v>
      </c>
      <c r="AZ30">
        <f>G30*AA30*0.001</f>
        <v>34.687881718715786</v>
      </c>
      <c r="BA30">
        <f>G30/S30</f>
        <v>0.99587521615032293</v>
      </c>
      <c r="BB30">
        <f>(1-AL30*AA30/AQ30/F30)*100</f>
        <v>98.317981865413685</v>
      </c>
      <c r="BC30">
        <f>(S30-E30/(N30/1.35))</f>
        <v>398.9835913576776</v>
      </c>
      <c r="BD30">
        <f>E30*BB30/100/BC30</f>
        <v>-2.4711428990245105E-2</v>
      </c>
    </row>
    <row r="31" spans="1:56" x14ac:dyDescent="0.35">
      <c r="A31" s="1" t="s">
        <v>9</v>
      </c>
      <c r="B31" s="1" t="s">
        <v>234</v>
      </c>
      <c r="K31" s="1">
        <f t="shared" si="0"/>
        <v>2.72</v>
      </c>
    </row>
    <row r="32" spans="1:56" x14ac:dyDescent="0.35">
      <c r="A32" s="1" t="s">
        <v>9</v>
      </c>
      <c r="B32" s="1" t="s">
        <v>233</v>
      </c>
      <c r="K32" s="1">
        <f t="shared" si="0"/>
        <v>2.72</v>
      </c>
    </row>
    <row r="33" spans="1:56" x14ac:dyDescent="0.35">
      <c r="A33" s="1">
        <v>6</v>
      </c>
      <c r="B33" s="1" t="s">
        <v>232</v>
      </c>
      <c r="C33" s="1">
        <v>1422.999999910593</v>
      </c>
      <c r="D33" s="1">
        <v>0</v>
      </c>
      <c r="E33">
        <f>(R33-S33*(1000-T33)/(1000-U33))*AK33</f>
        <v>-8.6200764234131633</v>
      </c>
      <c r="F33">
        <f>IF(AV33&lt;&gt;0,1/(1/AV33-1/N33),0)</f>
        <v>73.214867760464301</v>
      </c>
      <c r="G33">
        <f>((AY33-AL33/2)*S33-E33)/(AY33+AL33/2)</f>
        <v>392.32803401592753</v>
      </c>
      <c r="H33">
        <f>AL33*1000</f>
        <v>37.622381099210337</v>
      </c>
      <c r="I33">
        <f>(AQ33-AW33)</f>
        <v>0.78788887825067899</v>
      </c>
      <c r="J33">
        <f>(P33+AP33*D33)</f>
        <v>27.568836212158203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29.683076858520508</v>
      </c>
      <c r="P33" s="1">
        <v>27.568836212158203</v>
      </c>
      <c r="Q33" s="1">
        <v>29.901044845581055</v>
      </c>
      <c r="R33" s="1">
        <v>400.077880859375</v>
      </c>
      <c r="S33" s="1">
        <v>394.44110107421875</v>
      </c>
      <c r="T33" s="1">
        <v>0.13224691152572632</v>
      </c>
      <c r="U33" s="1">
        <v>33.099819183349609</v>
      </c>
      <c r="V33" s="1">
        <v>0.27816414833068848</v>
      </c>
      <c r="W33" s="1">
        <v>69.621162414550781</v>
      </c>
      <c r="X33" s="1">
        <v>300.13031005859375</v>
      </c>
      <c r="Y33" s="1">
        <v>300.28488159179688</v>
      </c>
      <c r="Z33" s="1">
        <v>1.2053308077156544E-2</v>
      </c>
      <c r="AA33" s="1">
        <v>87.994606018066406</v>
      </c>
      <c r="AB33" s="1">
        <v>-0.461843341588974</v>
      </c>
      <c r="AC33" s="1">
        <v>0.48519891500473022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1.1034202575683592</v>
      </c>
      <c r="AL33">
        <f>(U33-T33)/(1000-U33)*AK33</f>
        <v>3.7622381099210338E-2</v>
      </c>
      <c r="AM33">
        <f>(P33+273.15)</f>
        <v>300.71883621215818</v>
      </c>
      <c r="AN33">
        <f>(O33+273.15)</f>
        <v>302.83307685852049</v>
      </c>
      <c r="AO33">
        <f>(Y33*AG33+Z33*AH33)*AI33</f>
        <v>48.045579980785078</v>
      </c>
      <c r="AP33">
        <f>((AO33+0.00000010773*(AN33^4-AM33^4))-AL33*44100)/(L33*51.4+0.00000043092*AM33^3)</f>
        <v>-13.030033188431059</v>
      </c>
      <c r="AQ33">
        <f>0.61365*EXP(17.502*J33/(240.97+J33))</f>
        <v>3.7004944265587643</v>
      </c>
      <c r="AR33">
        <f>AQ33*1000/AA33</f>
        <v>42.053650718079311</v>
      </c>
      <c r="AS33">
        <f>(AR33-U33)</f>
        <v>8.9538315347297015</v>
      </c>
      <c r="AT33">
        <f>IF(D33,P33,(O33+P33)/2)</f>
        <v>28.625956535339355</v>
      </c>
      <c r="AU33">
        <f>0.61365*EXP(17.502*AT33/(240.97+AT33))</f>
        <v>3.9355417804593213</v>
      </c>
      <c r="AV33">
        <f>IF(AS33&lt;&gt;0,(1000-(AR33+U33)/2)/AS33*AL33,0)</f>
        <v>4.0439285367371625</v>
      </c>
      <c r="AW33">
        <f>U33*AA33/1000</f>
        <v>2.9126055483080853</v>
      </c>
      <c r="AX33">
        <f>(AU33-AW33)</f>
        <v>1.0229362321512361</v>
      </c>
      <c r="AY33">
        <f>1/(1.6/F33+1.37/N33)</f>
        <v>2.9246528978183037</v>
      </c>
      <c r="AZ33">
        <f>G33*AA33*0.001</f>
        <v>34.522750783074102</v>
      </c>
      <c r="BA33">
        <f>G33/S33</f>
        <v>0.99464288317688876</v>
      </c>
      <c r="BB33">
        <f>(1-AL33*AA33/AQ33/F33)*100</f>
        <v>98.778078538385799</v>
      </c>
      <c r="BC33">
        <f>(S33-E33/(N33/1.35))</f>
        <v>397.1598293424243</v>
      </c>
      <c r="BD33">
        <f>E33*BB33/100/BC33</f>
        <v>-2.1439091344373266E-2</v>
      </c>
    </row>
    <row r="34" spans="1:56" x14ac:dyDescent="0.35">
      <c r="A34" s="1" t="s">
        <v>9</v>
      </c>
      <c r="B34" s="1" t="s">
        <v>231</v>
      </c>
      <c r="K34" s="1">
        <f t="shared" si="0"/>
        <v>2.72</v>
      </c>
    </row>
    <row r="35" spans="1:56" x14ac:dyDescent="0.35">
      <c r="A35" s="1" t="s">
        <v>9</v>
      </c>
      <c r="B35" s="1" t="s">
        <v>230</v>
      </c>
      <c r="K35" s="1">
        <f t="shared" si="0"/>
        <v>2.72</v>
      </c>
    </row>
    <row r="36" spans="1:56" x14ac:dyDescent="0.35">
      <c r="A36" s="1">
        <v>7</v>
      </c>
      <c r="B36" s="1" t="s">
        <v>229</v>
      </c>
      <c r="C36" s="1">
        <v>1625.999999910593</v>
      </c>
      <c r="D36" s="1">
        <v>0</v>
      </c>
      <c r="E36">
        <f>(R36-S36*(1000-T36)/(1000-U36))*AK36</f>
        <v>-7.3558105463705674</v>
      </c>
      <c r="F36">
        <f>IF(AV36&lt;&gt;0,1/(1/AV36-1/N36),0)</f>
        <v>132.08494620749042</v>
      </c>
      <c r="G36">
        <f>((AY36-AL36/2)*S36-E36)/(AY36+AL36/2)</f>
        <v>390.4553927459599</v>
      </c>
      <c r="H36">
        <f>AL36*1000</f>
        <v>38.153609498400321</v>
      </c>
      <c r="I36">
        <f>(AQ36-AW36)</f>
        <v>0.77900557174879337</v>
      </c>
      <c r="J36">
        <f>(P36+AP36*D36)</f>
        <v>27.71148681640625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29.73822021484375</v>
      </c>
      <c r="P36" s="1">
        <v>27.71148681640625</v>
      </c>
      <c r="Q36" s="1">
        <v>29.939897537231445</v>
      </c>
      <c r="R36" s="1">
        <v>399.898681640625</v>
      </c>
      <c r="S36" s="1">
        <v>392.97650146484375</v>
      </c>
      <c r="T36" s="1">
        <v>0.13421846926212311</v>
      </c>
      <c r="U36" s="1">
        <v>33.553413391113281</v>
      </c>
      <c r="V36" s="1">
        <v>0.28141209483146667</v>
      </c>
      <c r="W36" s="1">
        <v>70.350494384765625</v>
      </c>
      <c r="X36" s="1">
        <v>300.11410522460938</v>
      </c>
      <c r="Y36" s="1">
        <v>499.92904663085938</v>
      </c>
      <c r="Z36" s="1">
        <v>0.10245215147733688</v>
      </c>
      <c r="AA36" s="1">
        <v>87.993247985839844</v>
      </c>
      <c r="AB36" s="1">
        <v>-0.55826669931411743</v>
      </c>
      <c r="AC36" s="1">
        <v>0.43828901648521423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1.1033606809728285</v>
      </c>
      <c r="AL36">
        <f>(U36-T36)/(1000-U36)*AK36</f>
        <v>3.8153609498400319E-2</v>
      </c>
      <c r="AM36">
        <f>(P36+273.15)</f>
        <v>300.86148681640623</v>
      </c>
      <c r="AN36">
        <f>(O36+273.15)</f>
        <v>302.88822021484373</v>
      </c>
      <c r="AO36">
        <f>(Y36*AG36+Z36*AH36)*AI36</f>
        <v>79.988645673051906</v>
      </c>
      <c r="AP36">
        <f>((AO36+0.00000010773*(AN36^4-AM36^4))-AL36*44100)/(L36*51.4+0.00000043092*AM36^3)</f>
        <v>-12.966615056071891</v>
      </c>
      <c r="AQ36">
        <f>0.61365*EXP(17.502*J36/(240.97+J36))</f>
        <v>3.7314793970444238</v>
      </c>
      <c r="AR36">
        <f>AQ36*1000/AA36</f>
        <v>42.406428702858037</v>
      </c>
      <c r="AS36">
        <f>(AR36-U36)</f>
        <v>8.8530153117447554</v>
      </c>
      <c r="AT36">
        <f>IF(D36,P36,(O36+P36)/2)</f>
        <v>28.724853515625</v>
      </c>
      <c r="AU36">
        <f>0.61365*EXP(17.502*AT36/(240.97+AT36))</f>
        <v>3.9581829285189607</v>
      </c>
      <c r="AV36">
        <f>IF(AS36&lt;&gt;0,(1000-(AR36+U36)/2)/AS36*AL36,0)</f>
        <v>4.1459928769466696</v>
      </c>
      <c r="AW36">
        <f>U36*AA36/1000</f>
        <v>2.9524738252956304</v>
      </c>
      <c r="AX36">
        <f>(AU36-AW36)</f>
        <v>1.0057091032233303</v>
      </c>
      <c r="AY36">
        <f>1/(1.6/F36+1.37/N36)</f>
        <v>3.0104083480958326</v>
      </c>
      <c r="AZ36">
        <f>G36*AA36*0.001</f>
        <v>34.357438201303744</v>
      </c>
      <c r="BA36">
        <f>G36/S36</f>
        <v>0.99358458149663842</v>
      </c>
      <c r="BB36">
        <f>(1-AL36*AA36/AQ36/F36)*100</f>
        <v>99.318837693714684</v>
      </c>
      <c r="BC36">
        <f>(S36-E36/(N36/1.35))</f>
        <v>395.29648670461074</v>
      </c>
      <c r="BD36">
        <f>E36*BB36/100/BC36</f>
        <v>-1.8481584793507644E-2</v>
      </c>
    </row>
    <row r="37" spans="1:56" x14ac:dyDescent="0.35">
      <c r="A37" s="1" t="s">
        <v>9</v>
      </c>
      <c r="B37" s="1" t="s">
        <v>228</v>
      </c>
      <c r="K37" s="1">
        <f t="shared" si="0"/>
        <v>2.72</v>
      </c>
    </row>
    <row r="38" spans="1:56" x14ac:dyDescent="0.35">
      <c r="A38" s="1" t="s">
        <v>9</v>
      </c>
      <c r="B38" s="1" t="s">
        <v>227</v>
      </c>
      <c r="K38" s="1">
        <f t="shared" si="0"/>
        <v>2.72</v>
      </c>
    </row>
    <row r="39" spans="1:56" x14ac:dyDescent="0.35">
      <c r="A39" s="1">
        <v>8</v>
      </c>
      <c r="B39" s="1" t="s">
        <v>226</v>
      </c>
      <c r="C39" s="1">
        <v>1829.4999998994172</v>
      </c>
      <c r="D39" s="1">
        <v>0</v>
      </c>
      <c r="E39">
        <f>(R39-S39*(1000-T39)/(1000-U39))*AK39</f>
        <v>-5.8346662786383172</v>
      </c>
      <c r="F39">
        <f>IF(AV39&lt;&gt;0,1/(1/AV39-1/N39),0)</f>
        <v>252.02121822655022</v>
      </c>
      <c r="G39">
        <f>((AY39-AL39/2)*S39-E39)/(AY39+AL39/2)</f>
        <v>388.5136650296883</v>
      </c>
      <c r="H39">
        <f>AL39*1000</f>
        <v>38.783074729670652</v>
      </c>
      <c r="I39">
        <f>(AQ39-AW39)</f>
        <v>0.77956953112775107</v>
      </c>
      <c r="J39">
        <f>(P39+AP39*D39)</f>
        <v>27.92872428894043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29.809221267700195</v>
      </c>
      <c r="P39" s="1">
        <v>27.92872428894043</v>
      </c>
      <c r="Q39" s="1">
        <v>29.999574661254883</v>
      </c>
      <c r="R39" s="1">
        <v>400.02191162109375</v>
      </c>
      <c r="S39" s="1">
        <v>391.54669189453125</v>
      </c>
      <c r="T39" s="1">
        <v>0.13561655580997467</v>
      </c>
      <c r="U39" s="1">
        <v>34.08917236328125</v>
      </c>
      <c r="V39" s="1">
        <v>0.28317606449127197</v>
      </c>
      <c r="W39" s="1">
        <v>71.180381774902344</v>
      </c>
      <c r="X39" s="1">
        <v>300.09786987304688</v>
      </c>
      <c r="Y39" s="1">
        <v>750.44573974609375</v>
      </c>
      <c r="Z39" s="1">
        <v>0.11812220513820648</v>
      </c>
      <c r="AA39" s="1">
        <v>87.990715026855469</v>
      </c>
      <c r="AB39" s="1">
        <v>-0.71373391151428223</v>
      </c>
      <c r="AC39" s="1">
        <v>0.38154768943786621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1.103300992180319</v>
      </c>
      <c r="AL39">
        <f>(U39-T39)/(1000-U39)*AK39</f>
        <v>3.8783074729670651E-2</v>
      </c>
      <c r="AM39">
        <f>(P39+273.15)</f>
        <v>301.07872428894041</v>
      </c>
      <c r="AN39">
        <f>(O39+273.15)</f>
        <v>302.95922126770017</v>
      </c>
      <c r="AO39">
        <f>(Y39*AG39+Z39*AH39)*AI39</f>
        <v>120.0713156755719</v>
      </c>
      <c r="AP39">
        <f>((AO39+0.00000010773*(AN39^4-AM39^4))-AL39*44100)/(L39*51.4+0.00000043092*AM39^3)</f>
        <v>-12.876676276170056</v>
      </c>
      <c r="AQ39">
        <f>0.61365*EXP(17.502*J39/(240.97+J39))</f>
        <v>3.7791001820465886</v>
      </c>
      <c r="AR39">
        <f>AQ39*1000/AA39</f>
        <v>42.9488518293456</v>
      </c>
      <c r="AS39">
        <f>(AR39-U39)</f>
        <v>8.8596794660643496</v>
      </c>
      <c r="AT39">
        <f>IF(D39,P39,(O39+P39)/2)</f>
        <v>28.868972778320313</v>
      </c>
      <c r="AU39">
        <f>0.61365*EXP(17.502*AT39/(240.97+AT39))</f>
        <v>3.9913804845509291</v>
      </c>
      <c r="AV39">
        <f>IF(AS39&lt;&gt;0,(1000-(AR39+U39)/2)/AS39*AL39,0)</f>
        <v>4.2088643441172771</v>
      </c>
      <c r="AW39">
        <f>U39*AA39/1000</f>
        <v>2.9995306509188375</v>
      </c>
      <c r="AX39">
        <f>(AU39-AW39)</f>
        <v>0.99184983363209156</v>
      </c>
      <c r="AY39">
        <f>1/(1.6/F39+1.37/N39)</f>
        <v>3.0635743412598528</v>
      </c>
      <c r="AZ39">
        <f>G39*AA39*0.001</f>
        <v>34.185595183666486</v>
      </c>
      <c r="BA39">
        <f>G39/S39</f>
        <v>0.9922537287949813</v>
      </c>
      <c r="BB39">
        <f>(1-AL39*AA39/AQ39/F39)*100</f>
        <v>99.641694419367255</v>
      </c>
      <c r="BC39">
        <f>(S39-E39/(N39/1.35))</f>
        <v>393.3869159677418</v>
      </c>
      <c r="BD39">
        <f>E39*BB39/100/BC39</f>
        <v>-1.4778733373601563E-2</v>
      </c>
    </row>
    <row r="40" spans="1:56" x14ac:dyDescent="0.35">
      <c r="A40" s="1" t="s">
        <v>9</v>
      </c>
      <c r="B40" s="1" t="s">
        <v>225</v>
      </c>
      <c r="K40" s="1">
        <f t="shared" si="0"/>
        <v>2.72</v>
      </c>
    </row>
    <row r="41" spans="1:56" x14ac:dyDescent="0.35">
      <c r="A41" s="1" t="s">
        <v>9</v>
      </c>
      <c r="B41" s="1" t="s">
        <v>224</v>
      </c>
      <c r="K41" s="1">
        <f t="shared" si="0"/>
        <v>2.72</v>
      </c>
    </row>
    <row r="42" spans="1:56" x14ac:dyDescent="0.35">
      <c r="A42" s="1">
        <v>9</v>
      </c>
      <c r="B42" s="1" t="s">
        <v>223</v>
      </c>
      <c r="C42" s="1">
        <v>2033.4999998994172</v>
      </c>
      <c r="D42" s="1">
        <v>0</v>
      </c>
      <c r="E42">
        <f>(R42-S42*(1000-T42)/(1000-U42))*AK42</f>
        <v>-4.4015796608089151</v>
      </c>
      <c r="F42">
        <f>IF(AV42&lt;&gt;0,1/(1/AV42-1/N42),0)</f>
        <v>-358.74913312670117</v>
      </c>
      <c r="G42">
        <f>((AY42-AL42/2)*S42-E42)/(AY42+AL42/2)</f>
        <v>386.52614961760509</v>
      </c>
      <c r="H42">
        <f>AL42*1000</f>
        <v>39.445272422794716</v>
      </c>
      <c r="I42">
        <f>(AQ42-AW42)</f>
        <v>0.76987744198847841</v>
      </c>
      <c r="J42">
        <f>(P42+AP42*D42)</f>
        <v>28.106451034545898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29.887712478637695</v>
      </c>
      <c r="P42" s="1">
        <v>28.106451034545898</v>
      </c>
      <c r="Q42" s="1">
        <v>30.062576293945313</v>
      </c>
      <c r="R42" s="1">
        <v>399.92196655273438</v>
      </c>
      <c r="S42" s="1">
        <v>389.97036743164063</v>
      </c>
      <c r="T42" s="1">
        <v>0.13982190191745758</v>
      </c>
      <c r="U42" s="1">
        <v>34.649017333984375</v>
      </c>
      <c r="V42" s="1">
        <v>0.29062169790267944</v>
      </c>
      <c r="W42" s="1">
        <v>72.018447875976563</v>
      </c>
      <c r="X42" s="1">
        <v>300.13336181640625</v>
      </c>
      <c r="Y42" s="1">
        <v>999.9237060546875</v>
      </c>
      <c r="Z42" s="1">
        <v>3.0133320018649101E-2</v>
      </c>
      <c r="AA42" s="1">
        <v>87.984481811523438</v>
      </c>
      <c r="AB42" s="1">
        <v>-0.91242164373397827</v>
      </c>
      <c r="AC42" s="1">
        <v>0.31753915548324585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1.1034314772661991</v>
      </c>
      <c r="AL42">
        <f>(U42-T42)/(1000-U42)*AK42</f>
        <v>3.9445272422794719E-2</v>
      </c>
      <c r="AM42">
        <f>(P42+273.15)</f>
        <v>301.25645103454588</v>
      </c>
      <c r="AN42">
        <f>(O42+273.15)</f>
        <v>303.03771247863767</v>
      </c>
      <c r="AO42">
        <f>(Y42*AG42+Z42*AH42)*AI42</f>
        <v>159.98778939274416</v>
      </c>
      <c r="AP42">
        <f>((AO42+0.00000010773*(AN42^4-AM42^4))-AL42*44100)/(L42*51.4+0.00000043092*AM42^3)</f>
        <v>-12.79595532388017</v>
      </c>
      <c r="AQ42">
        <f>0.61365*EXP(17.502*J42/(240.97+J42))</f>
        <v>3.818453277397587</v>
      </c>
      <c r="AR42">
        <f>AQ42*1000/AA42</f>
        <v>43.399167657511619</v>
      </c>
      <c r="AS42">
        <f>(AR42-U42)</f>
        <v>8.7501503235272438</v>
      </c>
      <c r="AT42">
        <f>IF(D42,P42,(O42+P42)/2)</f>
        <v>28.997081756591797</v>
      </c>
      <c r="AU42">
        <f>0.61365*EXP(17.502*AT42/(240.97+AT42))</f>
        <v>4.0210936823191998</v>
      </c>
      <c r="AV42">
        <f>IF(AS42&lt;&gt;0,(1000-(AR42+U42)/2)/AS42*AL42,0)</f>
        <v>4.3320348864552374</v>
      </c>
      <c r="AW42">
        <f>U42*AA42/1000</f>
        <v>3.0485758354091086</v>
      </c>
      <c r="AX42">
        <f>(AU42-AW42)</f>
        <v>0.97251784691009124</v>
      </c>
      <c r="AY42">
        <f>1/(1.6/F42+1.37/N42)</f>
        <v>3.1684926022678046</v>
      </c>
      <c r="AZ42">
        <f>G42*AA42*0.001</f>
        <v>34.008302980708358</v>
      </c>
      <c r="BA42">
        <f>G42/S42</f>
        <v>0.99116800120809356</v>
      </c>
      <c r="BB42">
        <f>(1-AL42*AA42/AQ42/F42)*100</f>
        <v>100.2533510444994</v>
      </c>
      <c r="BC42">
        <f>(S42-E42/(N42/1.35))</f>
        <v>391.35860327327384</v>
      </c>
      <c r="BD42">
        <f>E42*BB42/100/BC42</f>
        <v>-1.1275416132280018E-2</v>
      </c>
    </row>
    <row r="43" spans="1:56" x14ac:dyDescent="0.35">
      <c r="A43" s="1" t="s">
        <v>9</v>
      </c>
      <c r="B43" s="1" t="s">
        <v>222</v>
      </c>
      <c r="K43" s="1">
        <f t="shared" si="0"/>
        <v>2.72</v>
      </c>
    </row>
    <row r="44" spans="1:56" x14ac:dyDescent="0.35">
      <c r="A44" s="1" t="s">
        <v>9</v>
      </c>
      <c r="B44" s="1" t="s">
        <v>221</v>
      </c>
      <c r="K44" s="1">
        <f t="shared" si="0"/>
        <v>2.72</v>
      </c>
    </row>
    <row r="45" spans="1:56" x14ac:dyDescent="0.35">
      <c r="A45" s="1">
        <v>10</v>
      </c>
      <c r="B45" s="1" t="s">
        <v>220</v>
      </c>
      <c r="C45" s="1">
        <v>2237.4999998994172</v>
      </c>
      <c r="D45" s="1">
        <v>0</v>
      </c>
      <c r="E45">
        <f>(R45-S45*(1000-T45)/(1000-U45))*AK45</f>
        <v>-2.8628163291412236</v>
      </c>
      <c r="F45">
        <f>IF(AV45&lt;&gt;0,1/(1/AV45-1/N45),0)</f>
        <v>-121.45567423774844</v>
      </c>
      <c r="G45">
        <f>((AY45-AL45/2)*S45-E45)/(AY45+AL45/2)</f>
        <v>384.69195906127931</v>
      </c>
      <c r="H45">
        <f>AL45*1000</f>
        <v>40.138610298713019</v>
      </c>
      <c r="I45">
        <f>(AQ45-AW45)</f>
        <v>0.76446600906838436</v>
      </c>
      <c r="J45">
        <f>(P45+AP45*D45)</f>
        <v>28.31065559387207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29.970224380493164</v>
      </c>
      <c r="P45" s="1">
        <v>28.31065559387207</v>
      </c>
      <c r="Q45" s="1">
        <v>30.131166458129883</v>
      </c>
      <c r="R45" s="1">
        <v>400.11370849609375</v>
      </c>
      <c r="S45" s="1">
        <v>388.5760498046875</v>
      </c>
      <c r="T45" s="1">
        <v>0.14433881640434265</v>
      </c>
      <c r="U45" s="1">
        <v>35.230495452880859</v>
      </c>
      <c r="V45" s="1">
        <v>0.29858201742172241</v>
      </c>
      <c r="W45" s="1">
        <v>72.878471374511719</v>
      </c>
      <c r="X45" s="1">
        <v>300.20574951171875</v>
      </c>
      <c r="Y45" s="1">
        <v>1249.26318359375</v>
      </c>
      <c r="Z45" s="1">
        <v>3.9774943143129349E-2</v>
      </c>
      <c r="AA45" s="1">
        <v>87.981849670410156</v>
      </c>
      <c r="AB45" s="1">
        <v>-1.0494394302368164</v>
      </c>
      <c r="AC45" s="1">
        <v>0.26591867208480835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1.1036976084989658</v>
      </c>
      <c r="AL45">
        <f>(U45-T45)/(1000-U45)*AK45</f>
        <v>4.0138610298713018E-2</v>
      </c>
      <c r="AM45">
        <f>(P45+273.15)</f>
        <v>301.46065559387205</v>
      </c>
      <c r="AN45">
        <f>(O45+273.15)</f>
        <v>303.12022438049314</v>
      </c>
      <c r="AO45">
        <f>(Y45*AG45+Z45*AH45)*AI45</f>
        <v>199.8821049072867</v>
      </c>
      <c r="AP45">
        <f>((AO45+0.00000010773*(AN45^4-AM45^4))-AL45*44100)/(L45*51.4+0.00000043092*AM45^3)</f>
        <v>-12.728584674727678</v>
      </c>
      <c r="AQ45">
        <f>0.61365*EXP(17.502*J45/(240.97+J45))</f>
        <v>3.8641101638178168</v>
      </c>
      <c r="AR45">
        <f>AQ45*1000/AA45</f>
        <v>43.919401311670597</v>
      </c>
      <c r="AS45">
        <f>(AR45-U45)</f>
        <v>8.6889058587897381</v>
      </c>
      <c r="AT45">
        <f>IF(D45,P45,(O45+P45)/2)</f>
        <v>29.140439987182617</v>
      </c>
      <c r="AU45">
        <f>0.61365*EXP(17.502*AT45/(240.97+AT45))</f>
        <v>4.0545722576714942</v>
      </c>
      <c r="AV45">
        <f>IF(AS45&lt;&gt;0,(1000-(AR45+U45)/2)/AS45*AL45,0)</f>
        <v>4.4367067032965588</v>
      </c>
      <c r="AW45">
        <f>U45*AA45/1000</f>
        <v>3.0996441547494324</v>
      </c>
      <c r="AX45">
        <f>(AU45-AW45)</f>
        <v>0.95492810292206176</v>
      </c>
      <c r="AY45">
        <f>1/(1.6/F45+1.37/N45)</f>
        <v>3.2584551029102942</v>
      </c>
      <c r="AZ45">
        <f>G45*AA45*0.001</f>
        <v>33.845910111545052</v>
      </c>
      <c r="BA45">
        <f>G45/S45</f>
        <v>0.99000429711156801</v>
      </c>
      <c r="BB45">
        <f>(1-AL45*AA45/AQ45/F45)*100</f>
        <v>100.75246813144105</v>
      </c>
      <c r="BC45">
        <f>(S45-E45/(N45/1.35))</f>
        <v>389.47896751659738</v>
      </c>
      <c r="BD45">
        <f>E45*BB45/100/BC45</f>
        <v>-7.4056838757455791E-3</v>
      </c>
    </row>
    <row r="46" spans="1:56" x14ac:dyDescent="0.35">
      <c r="A46" s="1" t="s">
        <v>9</v>
      </c>
      <c r="B46" s="1" t="s">
        <v>219</v>
      </c>
      <c r="K46" s="1">
        <f t="shared" si="0"/>
        <v>2.72</v>
      </c>
    </row>
    <row r="47" spans="1:56" x14ac:dyDescent="0.35">
      <c r="A47" s="1" t="s">
        <v>9</v>
      </c>
      <c r="B47" s="1" t="s">
        <v>218</v>
      </c>
      <c r="K47" s="1">
        <f t="shared" si="0"/>
        <v>2.72</v>
      </c>
    </row>
    <row r="48" spans="1:56" x14ac:dyDescent="0.35">
      <c r="A48" s="1">
        <v>11</v>
      </c>
      <c r="B48" s="1" t="s">
        <v>217</v>
      </c>
      <c r="C48" s="1">
        <v>2440.4999998994172</v>
      </c>
      <c r="D48" s="1">
        <v>0</v>
      </c>
      <c r="E48">
        <f>(R48-S48*(1000-T48)/(1000-U48))*AK48</f>
        <v>-1.525890853855679</v>
      </c>
      <c r="F48">
        <f>IF(AV48&lt;&gt;0,1/(1/AV48-1/N48),0)</f>
        <v>-61.732380727412291</v>
      </c>
      <c r="G48">
        <f>((AY48-AL48/2)*S48-E48)/(AY48+AL48/2)</f>
        <v>382.9059296471832</v>
      </c>
      <c r="H48">
        <f>AL48*1000</f>
        <v>41.166414300833353</v>
      </c>
      <c r="I48">
        <f>(AQ48-AW48)</f>
        <v>0.7556238947640197</v>
      </c>
      <c r="J48">
        <f>(P48+AP48*D48)</f>
        <v>28.611217498779297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30.081281661987305</v>
      </c>
      <c r="P48" s="1">
        <v>28.611217498779297</v>
      </c>
      <c r="Q48" s="1">
        <v>30.214023590087891</v>
      </c>
      <c r="R48" s="1">
        <v>400.1790771484375</v>
      </c>
      <c r="S48" s="1">
        <v>387.11923217773438</v>
      </c>
      <c r="T48" s="1">
        <v>0.14628617465496063</v>
      </c>
      <c r="U48" s="1">
        <v>36.107395172119141</v>
      </c>
      <c r="V48" s="1">
        <v>0.30066356062889099</v>
      </c>
      <c r="W48" s="1">
        <v>74.211921691894531</v>
      </c>
      <c r="X48" s="1">
        <v>300.12869262695313</v>
      </c>
      <c r="Y48" s="1">
        <v>1599.6494140625</v>
      </c>
      <c r="Z48" s="1">
        <v>1.08479093760252E-2</v>
      </c>
      <c r="AA48" s="1">
        <v>87.975143432617188</v>
      </c>
      <c r="AB48" s="1">
        <v>-1.1231470108032227</v>
      </c>
      <c r="AC48" s="1">
        <v>0.18560288846492767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1.103414311128504</v>
      </c>
      <c r="AL48">
        <f>(U48-T48)/(1000-U48)*AK48</f>
        <v>4.116641430083335E-2</v>
      </c>
      <c r="AM48">
        <f>(P48+273.15)</f>
        <v>301.76121749877927</v>
      </c>
      <c r="AN48">
        <f>(O48+273.15)</f>
        <v>303.23128166198728</v>
      </c>
      <c r="AO48">
        <f>(Y48*AG48+Z48*AH48)*AI48</f>
        <v>255.94390052920789</v>
      </c>
      <c r="AP48">
        <f>((AO48+0.00000010773*(AN48^4-AM48^4))-AL48*44100)/(L48*51.4+0.00000043092*AM48^3)</f>
        <v>-12.65500381483263</v>
      </c>
      <c r="AQ48">
        <f>0.61365*EXP(17.502*J48/(240.97+J48))</f>
        <v>3.9321771640093903</v>
      </c>
      <c r="AR48">
        <f>AQ48*1000/AA48</f>
        <v>44.69645641465948</v>
      </c>
      <c r="AS48">
        <f>(AR48-U48)</f>
        <v>8.589061242540339</v>
      </c>
      <c r="AT48">
        <f>IF(D48,P48,(O48+P48)/2)</f>
        <v>29.346249580383301</v>
      </c>
      <c r="AU48">
        <f>0.61365*EXP(17.502*AT48/(240.97+AT48))</f>
        <v>4.1030599773209033</v>
      </c>
      <c r="AV48">
        <f>IF(AS48&lt;&gt;0,(1000-(AR48+U48)/2)/AS48*AL48,0)</f>
        <v>4.599246736001561</v>
      </c>
      <c r="AW48">
        <f>U48*AA48/1000</f>
        <v>3.1765532692453706</v>
      </c>
      <c r="AX48">
        <f>(AU48-AW48)</f>
        <v>0.9265067080755327</v>
      </c>
      <c r="AY48">
        <f>1/(1.6/F48+1.37/N48)</f>
        <v>3.3996363800503446</v>
      </c>
      <c r="AZ48">
        <f>G48*AA48*0.001</f>
        <v>33.686204081910567</v>
      </c>
      <c r="BA48">
        <f>G48/S48</f>
        <v>0.98911626656508567</v>
      </c>
      <c r="BB48">
        <f>(1-AL48*AA48/AQ48/F48)*100</f>
        <v>101.49195911254314</v>
      </c>
      <c r="BC48">
        <f>(S48-E48/(N48/1.35))</f>
        <v>387.60049039341629</v>
      </c>
      <c r="BD48">
        <f>E48*BB48/100/BC48</f>
        <v>-3.995496806325884E-3</v>
      </c>
    </row>
    <row r="49" spans="1:56" x14ac:dyDescent="0.35">
      <c r="A49" s="1" t="s">
        <v>9</v>
      </c>
      <c r="B49" s="1" t="s">
        <v>216</v>
      </c>
      <c r="K49" s="1">
        <f t="shared" si="0"/>
        <v>2.72</v>
      </c>
    </row>
    <row r="50" spans="1:56" x14ac:dyDescent="0.35">
      <c r="A50" s="1" t="s">
        <v>9</v>
      </c>
      <c r="B50" s="1" t="s">
        <v>211</v>
      </c>
      <c r="K50" s="1">
        <f t="shared" si="0"/>
        <v>2.72</v>
      </c>
    </row>
    <row r="51" spans="1:56" x14ac:dyDescent="0.35">
      <c r="A51" s="1">
        <v>12</v>
      </c>
      <c r="B51" s="1" t="s">
        <v>215</v>
      </c>
      <c r="C51" s="1">
        <v>2644.4999998994172</v>
      </c>
      <c r="D51" s="1">
        <v>0</v>
      </c>
      <c r="E51">
        <f>(R51-S51*(1000-T51)/(1000-U51))*AK51</f>
        <v>-0.29412690680161591</v>
      </c>
      <c r="F51">
        <f>IF(AV51&lt;&gt;0,1/(1/AV51-1/N51),0)</f>
        <v>-36.332557101877704</v>
      </c>
      <c r="G51">
        <f>((AY51-AL51/2)*S51-E51)/(AY51+AL51/2)</f>
        <v>381.14138718744971</v>
      </c>
      <c r="H51">
        <f>AL51*1000</f>
        <v>42.464161016055797</v>
      </c>
      <c r="I51">
        <f>(AQ51-AW51)</f>
        <v>0.73806913878392644</v>
      </c>
      <c r="J51">
        <f>(P51+AP51*D51)</f>
        <v>28.949131011962891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30.235113143920898</v>
      </c>
      <c r="P51" s="1">
        <v>28.949131011962891</v>
      </c>
      <c r="Q51" s="1">
        <v>30.3348388671875</v>
      </c>
      <c r="R51" s="1">
        <v>400.12228393554688</v>
      </c>
      <c r="S51" s="1">
        <v>385.55355834960938</v>
      </c>
      <c r="T51" s="1">
        <v>0.14526960253715515</v>
      </c>
      <c r="U51" s="1">
        <v>37.191974639892578</v>
      </c>
      <c r="V51" s="1">
        <v>0.29594263434410095</v>
      </c>
      <c r="W51" s="1">
        <v>75.767341613769531</v>
      </c>
      <c r="X51" s="1">
        <v>300.17987060546875</v>
      </c>
      <c r="Y51" s="1">
        <v>1998.99658203125</v>
      </c>
      <c r="Z51" s="1">
        <v>9.6426857635378838E-3</v>
      </c>
      <c r="AA51" s="1">
        <v>87.972755432128906</v>
      </c>
      <c r="AB51" s="1">
        <v>-1.2427256107330322</v>
      </c>
      <c r="AC51" s="1">
        <v>0.1033007949590683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1.1036024654612817</v>
      </c>
      <c r="AL51">
        <f>(U51-T51)/(1000-U51)*AK51</f>
        <v>4.2464161016055796E-2</v>
      </c>
      <c r="AM51">
        <f>(P51+273.15)</f>
        <v>302.09913101196287</v>
      </c>
      <c r="AN51">
        <f>(O51+273.15)</f>
        <v>303.38511314392088</v>
      </c>
      <c r="AO51">
        <f>(Y51*AG51+Z51*AH51)*AI51</f>
        <v>319.83944597603113</v>
      </c>
      <c r="AP51">
        <f>((AO51+0.00000010773*(AN51^4-AM51^4))-AL51*44100)/(L51*51.4+0.00000043092*AM51^3)</f>
        <v>-12.613894796962365</v>
      </c>
      <c r="AQ51">
        <f>0.61365*EXP(17.502*J51/(240.97+J51))</f>
        <v>4.0099496278171367</v>
      </c>
      <c r="AR51">
        <f>AQ51*1000/AA51</f>
        <v>45.581721387717792</v>
      </c>
      <c r="AS51">
        <f>(AR51-U51)</f>
        <v>8.3897467478252139</v>
      </c>
      <c r="AT51">
        <f>IF(D51,P51,(O51+P51)/2)</f>
        <v>29.592122077941895</v>
      </c>
      <c r="AU51">
        <f>0.61365*EXP(17.502*AT51/(240.97+AT51))</f>
        <v>4.1616483887500992</v>
      </c>
      <c r="AV51">
        <f>IF(AS51&lt;&gt;0,(1000-(AR51+U51)/2)/AS51*AL51,0)</f>
        <v>4.8519585228961191</v>
      </c>
      <c r="AW51">
        <f>U51*AA51/1000</f>
        <v>3.2718804890332103</v>
      </c>
      <c r="AX51">
        <f>(AU51-AW51)</f>
        <v>0.88976789971688897</v>
      </c>
      <c r="AY51">
        <f>1/(1.6/F51+1.37/N51)</f>
        <v>3.6227973291305995</v>
      </c>
      <c r="AZ51">
        <f>G51*AA51*0.001</f>
        <v>33.53005804010386</v>
      </c>
      <c r="BA51">
        <f>G51/S51</f>
        <v>0.9885562691184947</v>
      </c>
      <c r="BB51">
        <f>(1-AL51*AA51/AQ51/F51)*100</f>
        <v>102.56410532701095</v>
      </c>
      <c r="BC51">
        <f>(S51-E51/(N51/1.35))</f>
        <v>385.64632448028885</v>
      </c>
      <c r="BD51">
        <f>E51*BB51/100/BC51</f>
        <v>-7.8224168451139357E-4</v>
      </c>
    </row>
    <row r="52" spans="1:56" x14ac:dyDescent="0.35">
      <c r="A52" s="1" t="s">
        <v>9</v>
      </c>
      <c r="B52" s="1" t="s">
        <v>214</v>
      </c>
      <c r="K52" s="1">
        <v>2.7145600000000001</v>
      </c>
    </row>
    <row r="53" spans="1:56" x14ac:dyDescent="0.35">
      <c r="A53" s="1" t="s">
        <v>9</v>
      </c>
      <c r="B53" s="1" t="s">
        <v>213</v>
      </c>
      <c r="K53" s="1">
        <v>2.7145600000000001</v>
      </c>
    </row>
    <row r="54" spans="1:56" x14ac:dyDescent="0.35">
      <c r="A54" s="1" t="s">
        <v>9</v>
      </c>
      <c r="B54" s="1" t="s">
        <v>212</v>
      </c>
      <c r="K54" s="1">
        <v>2.7145600000000001</v>
      </c>
    </row>
    <row r="55" spans="1:56" x14ac:dyDescent="0.35">
      <c r="A55" s="1" t="s">
        <v>9</v>
      </c>
      <c r="B55" s="1" t="s">
        <v>211</v>
      </c>
      <c r="K55" s="1">
        <v>2.7145600000000001</v>
      </c>
    </row>
    <row r="56" spans="1:56" x14ac:dyDescent="0.35">
      <c r="K56" s="1">
        <v>2.7145600000000001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55"/>
  <sheetViews>
    <sheetView topLeftCell="A6" zoomScale="52" zoomScaleNormal="10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69</v>
      </c>
    </row>
    <row r="12" spans="1:56" x14ac:dyDescent="0.35">
      <c r="A12" s="1" t="s">
        <v>9</v>
      </c>
      <c r="B12" s="1" t="s">
        <v>70</v>
      </c>
    </row>
    <row r="13" spans="1:56" x14ac:dyDescent="0.35">
      <c r="A13" s="1" t="s">
        <v>9</v>
      </c>
      <c r="B13" s="1" t="s">
        <v>71</v>
      </c>
    </row>
    <row r="14" spans="1:56" x14ac:dyDescent="0.35">
      <c r="A14" s="1" t="s">
        <v>9</v>
      </c>
      <c r="B14" s="1" t="s">
        <v>72</v>
      </c>
    </row>
    <row r="15" spans="1:56" x14ac:dyDescent="0.35">
      <c r="A15" s="1" t="s">
        <v>9</v>
      </c>
      <c r="B15" s="1" t="s">
        <v>73</v>
      </c>
    </row>
    <row r="16" spans="1:56" x14ac:dyDescent="0.35">
      <c r="A16" s="1" t="s">
        <v>9</v>
      </c>
      <c r="B16" s="1" t="s">
        <v>74</v>
      </c>
    </row>
    <row r="17" spans="1:56" x14ac:dyDescent="0.35">
      <c r="A17" s="1" t="s">
        <v>9</v>
      </c>
      <c r="B17" s="1" t="s">
        <v>75</v>
      </c>
    </row>
    <row r="18" spans="1:56" x14ac:dyDescent="0.35">
      <c r="A18" s="1">
        <v>1</v>
      </c>
      <c r="B18" s="1" t="s">
        <v>76</v>
      </c>
      <c r="C18" s="1">
        <v>499.00000165402889</v>
      </c>
      <c r="D18" s="1">
        <v>0</v>
      </c>
      <c r="E18">
        <f>(R18-S18*(1000-T18)/(1000-U18))*AK18</f>
        <v>-6.7979082648689655</v>
      </c>
      <c r="F18">
        <f>IF(AV18&lt;&gt;0,1/(1/AV18-1/N18),0)</f>
        <v>12.824984041308541</v>
      </c>
      <c r="G18">
        <f>((AY18-AL18/2)*S18-E18)/(AY18+AL18/2)</f>
        <v>388.71105749871657</v>
      </c>
      <c r="H18">
        <f>AL18*1000</f>
        <v>39.126194297018849</v>
      </c>
      <c r="I18">
        <f>(AQ18-AW18)</f>
        <v>1.0291701182578716</v>
      </c>
      <c r="J18">
        <f>(P18+AP18*D18)</f>
        <v>29.136999130249023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30.322946548461914</v>
      </c>
      <c r="P18" s="1">
        <v>29.136999130249023</v>
      </c>
      <c r="Q18" s="1">
        <v>30.492961883544922</v>
      </c>
      <c r="R18" s="1">
        <v>400.24166870117188</v>
      </c>
      <c r="S18" s="1">
        <v>392.48526000976563</v>
      </c>
      <c r="T18" s="1">
        <v>0.1482025682926178</v>
      </c>
      <c r="U18" s="1">
        <v>34.387981414794922</v>
      </c>
      <c r="V18" s="1">
        <v>0.3003409206867218</v>
      </c>
      <c r="W18" s="1">
        <v>69.689193725585938</v>
      </c>
      <c r="X18" s="1">
        <v>300.12918090820313</v>
      </c>
      <c r="Y18" s="1">
        <v>-8.7725505232810974E-2</v>
      </c>
      <c r="Z18" s="1">
        <v>9.2808283865451813E-2</v>
      </c>
      <c r="AA18" s="1">
        <v>87.955024719238281</v>
      </c>
      <c r="AB18" s="1">
        <v>0.16681113839149475</v>
      </c>
      <c r="AC18" s="1">
        <v>0.44553732872009277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1.1034161062801584</v>
      </c>
      <c r="AL18">
        <f>(U18-T18)/(1000-U18)*AK18</f>
        <v>3.912619429701885E-2</v>
      </c>
      <c r="AM18">
        <f>(P18+273.15)</f>
        <v>302.286999130249</v>
      </c>
      <c r="AN18">
        <f>(O18+273.15)</f>
        <v>303.47294654846189</v>
      </c>
      <c r="AO18">
        <f>(Y18*AG18+Z18*AH18)*AI18</f>
        <v>-1.4036080523518901E-2</v>
      </c>
      <c r="AP18">
        <f>((AO18+0.00000010773*(AN18^4-AM18^4))-AL18*44100)/(L18*51.4+0.00000043092*AM18^3)</f>
        <v>-14.037478580847528</v>
      </c>
      <c r="AQ18">
        <f>0.61365*EXP(17.502*J18/(240.97+J18))</f>
        <v>4.0537658736408657</v>
      </c>
      <c r="AR18">
        <f>AQ18*1000/AA18</f>
        <v>46.089076622750255</v>
      </c>
      <c r="AS18">
        <f>(AR18-U18)</f>
        <v>11.701095207955333</v>
      </c>
      <c r="AT18">
        <f>IF(D18,P18,(O18+P18)/2)</f>
        <v>29.729972839355469</v>
      </c>
      <c r="AU18">
        <f>0.61365*EXP(17.502*AT18/(240.97+AT18))</f>
        <v>4.1948145212586425</v>
      </c>
      <c r="AV18">
        <f>IF(AS18&lt;&gt;0,(1000-(AR18+U18)/2)/AS18*AL18,0)</f>
        <v>3.2092563238758558</v>
      </c>
      <c r="AW18">
        <f>U18*AA18/1000</f>
        <v>3.0245957553829941</v>
      </c>
      <c r="AX18">
        <f>(AU18-AW18)</f>
        <v>1.1702187658756484</v>
      </c>
      <c r="AY18">
        <f>1/(1.6/F18+1.37/N18)</f>
        <v>2.2480805313885819</v>
      </c>
      <c r="AZ18">
        <f>G18*AA18*0.001</f>
        <v>34.189090670940864</v>
      </c>
      <c r="BA18">
        <f>G18/S18</f>
        <v>0.99038383629755888</v>
      </c>
      <c r="BB18">
        <f>(1-AL18*AA18/AQ18/F18)*100</f>
        <v>93.380689300919599</v>
      </c>
      <c r="BC18">
        <f>(S18-E18/(N18/1.35))</f>
        <v>394.62928570705168</v>
      </c>
      <c r="BD18">
        <f>E18*BB18/100/BC18</f>
        <v>-1.6085814777799173E-2</v>
      </c>
    </row>
    <row r="19" spans="1:56" x14ac:dyDescent="0.35">
      <c r="A19" s="1" t="s">
        <v>9</v>
      </c>
      <c r="B19" s="1" t="s">
        <v>77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78</v>
      </c>
      <c r="K20" s="1">
        <f t="shared" si="0"/>
        <v>2.72</v>
      </c>
    </row>
    <row r="21" spans="1:56" x14ac:dyDescent="0.35">
      <c r="A21" s="1">
        <v>2</v>
      </c>
      <c r="B21" s="1" t="s">
        <v>79</v>
      </c>
      <c r="C21" s="1">
        <v>702.50000166520476</v>
      </c>
      <c r="D21" s="1">
        <v>0</v>
      </c>
      <c r="E21">
        <f>(R21-S21*(1000-T21)/(1000-U21))*AK21</f>
        <v>-7.3844591197514298</v>
      </c>
      <c r="F21">
        <f>IF(AV21&lt;&gt;0,1/(1/AV21-1/N21),0)</f>
        <v>11.346256163957829</v>
      </c>
      <c r="G21">
        <f>((AY21-AL21/2)*S21-E21)/(AY21+AL21/2)</f>
        <v>389.42213607708453</v>
      </c>
      <c r="H21">
        <f>AL21*1000</f>
        <v>38.451042236116137</v>
      </c>
      <c r="I21">
        <f>(AQ21-AW21)</f>
        <v>1.0448710511529158</v>
      </c>
      <c r="J21">
        <f>(P21+AP21*D21)</f>
        <v>28.982460021972656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30.253782272338867</v>
      </c>
      <c r="P21" s="1">
        <v>28.982460021972656</v>
      </c>
      <c r="Q21" s="1">
        <v>30.462770462036133</v>
      </c>
      <c r="R21" s="1">
        <v>399.95367431640625</v>
      </c>
      <c r="S21" s="1">
        <v>392.95269775390625</v>
      </c>
      <c r="T21" s="1">
        <v>0.13202652335166931</v>
      </c>
      <c r="U21" s="1">
        <v>33.801448822021484</v>
      </c>
      <c r="V21" s="1">
        <v>0.26860523223876953</v>
      </c>
      <c r="W21" s="1">
        <v>68.768348693847656</v>
      </c>
      <c r="X21" s="1">
        <v>300.12884521484375</v>
      </c>
      <c r="Y21" s="1">
        <v>25.12660026550293</v>
      </c>
      <c r="Z21" s="1">
        <v>5.0623457878828049E-2</v>
      </c>
      <c r="AA21" s="1">
        <v>87.949531555175781</v>
      </c>
      <c r="AB21" s="1">
        <v>0.4345296323299408</v>
      </c>
      <c r="AC21" s="1">
        <v>0.50211519002914429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1.1034148721133958</v>
      </c>
      <c r="AL21">
        <f>(U21-T21)/(1000-U21)*AK21</f>
        <v>3.8451042236116138E-2</v>
      </c>
      <c r="AM21">
        <f>(P21+273.15)</f>
        <v>302.13246002197263</v>
      </c>
      <c r="AN21">
        <f>(O21+273.15)</f>
        <v>303.40378227233884</v>
      </c>
      <c r="AO21">
        <f>(Y21*AG21+Z21*AH21)*AI21</f>
        <v>4.0202559526207438</v>
      </c>
      <c r="AP21">
        <f>((AO21+0.00000010773*(AN21^4-AM21^4))-AL21*44100)/(L21*51.4+0.00000043092*AM21^3)</f>
        <v>-13.753962102719196</v>
      </c>
      <c r="AQ21">
        <f>0.61365*EXP(17.502*J21/(240.97+J21))</f>
        <v>4.0176926409359535</v>
      </c>
      <c r="AR21">
        <f>AQ21*1000/AA21</f>
        <v>45.681796933908906</v>
      </c>
      <c r="AS21">
        <f>(AR21-U21)</f>
        <v>11.880348111887422</v>
      </c>
      <c r="AT21">
        <f>IF(D21,P21,(O21+P21)/2)</f>
        <v>29.618121147155762</v>
      </c>
      <c r="AU21">
        <f>0.61365*EXP(17.502*AT21/(240.97+AT21))</f>
        <v>4.1678860729871747</v>
      </c>
      <c r="AV21">
        <f>IF(AS21&lt;&gt;0,(1000-(AR21+U21)/2)/AS21*AL21,0)</f>
        <v>3.1079001278892475</v>
      </c>
      <c r="AW21">
        <f>U21*AA21/1000</f>
        <v>2.9728215897830377</v>
      </c>
      <c r="AX21">
        <f>(AU21-AW21)</f>
        <v>1.1950644832041371</v>
      </c>
      <c r="AY21">
        <f>1/(1.6/F21+1.37/N21)</f>
        <v>2.1688064028374572</v>
      </c>
      <c r="AZ21">
        <f>G21*AA21*0.001</f>
        <v>34.249494445195502</v>
      </c>
      <c r="BA21">
        <f>G21/S21</f>
        <v>0.99101530108585034</v>
      </c>
      <c r="BB21">
        <f>(1-AL21*AA21/AQ21/F21)*100</f>
        <v>92.58156402649638</v>
      </c>
      <c r="BC21">
        <f>(S21-E21/(N21/1.35))</f>
        <v>395.28171860803076</v>
      </c>
      <c r="BD21">
        <f>E21*BB21/100/BC21</f>
        <v>-1.7295633534579115E-2</v>
      </c>
    </row>
    <row r="22" spans="1:56" x14ac:dyDescent="0.35">
      <c r="A22" s="1" t="s">
        <v>9</v>
      </c>
      <c r="B22" s="1" t="s">
        <v>80</v>
      </c>
      <c r="K22" s="1">
        <f t="shared" si="0"/>
        <v>2.72</v>
      </c>
    </row>
    <row r="23" spans="1:56" x14ac:dyDescent="0.35">
      <c r="A23" s="1" t="s">
        <v>9</v>
      </c>
      <c r="B23" s="1" t="s">
        <v>81</v>
      </c>
      <c r="K23" s="1">
        <f t="shared" si="0"/>
        <v>2.72</v>
      </c>
    </row>
    <row r="24" spans="1:56" x14ac:dyDescent="0.35">
      <c r="A24" s="1">
        <v>3</v>
      </c>
      <c r="B24" s="1" t="s">
        <v>82</v>
      </c>
      <c r="C24" s="1">
        <v>905.50000166520476</v>
      </c>
      <c r="D24" s="1">
        <v>0</v>
      </c>
      <c r="E24">
        <f>(R24-S24*(1000-T24)/(1000-U24))*AK24</f>
        <v>-8.2331502201313835</v>
      </c>
      <c r="F24">
        <f>IF(AV24&lt;&gt;0,1/(1/AV24-1/N24),0)</f>
        <v>10.812168778348392</v>
      </c>
      <c r="G24">
        <f>((AY24-AL24/2)*S24-E24)/(AY24+AL24/2)</f>
        <v>390.5962636185933</v>
      </c>
      <c r="H24">
        <f>AL24*1000</f>
        <v>37.937361418739123</v>
      </c>
      <c r="I24">
        <f>(AQ24-AW24)</f>
        <v>1.0452917299086799</v>
      </c>
      <c r="J24">
        <f>(P24+AP24*D24)</f>
        <v>28.816638946533203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30.151657104492188</v>
      </c>
      <c r="P24" s="1">
        <v>28.816638946533203</v>
      </c>
      <c r="Q24" s="1">
        <v>30.384311676025391</v>
      </c>
      <c r="R24" s="1">
        <v>399.78042602539063</v>
      </c>
      <c r="S24" s="1">
        <v>393.70599365234375</v>
      </c>
      <c r="T24" s="1">
        <v>0.12877015769481659</v>
      </c>
      <c r="U24" s="1">
        <v>33.361545562744141</v>
      </c>
      <c r="V24" s="1">
        <v>0.26350784301757813</v>
      </c>
      <c r="W24" s="1">
        <v>68.269149780273438</v>
      </c>
      <c r="X24" s="1">
        <v>300.14663696289063</v>
      </c>
      <c r="Y24" s="1">
        <v>51.419109344482422</v>
      </c>
      <c r="Z24" s="1">
        <v>7.3524512350559235E-2</v>
      </c>
      <c r="AA24" s="1">
        <v>87.94573974609375</v>
      </c>
      <c r="AB24" s="1">
        <v>0.56604516506195068</v>
      </c>
      <c r="AC24" s="1">
        <v>0.54740935564041138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1.1034802829518036</v>
      </c>
      <c r="AL24">
        <f>(U24-T24)/(1000-U24)*AK24</f>
        <v>3.7937361418739123E-2</v>
      </c>
      <c r="AM24">
        <f>(P24+273.15)</f>
        <v>301.96663894653318</v>
      </c>
      <c r="AN24">
        <f>(O24+273.15)</f>
        <v>303.30165710449216</v>
      </c>
      <c r="AO24">
        <f>(Y24*AG24+Z24*AH24)*AI24</f>
        <v>8.2270573112281227</v>
      </c>
      <c r="AP24">
        <f>((AO24+0.00000010773*(AN24^4-AM24^4))-AL24*44100)/(L24*51.4+0.00000043092*AM24^3)</f>
        <v>-13.529692560172341</v>
      </c>
      <c r="AQ24">
        <f>0.61365*EXP(17.502*J24/(240.97+J24))</f>
        <v>3.9792975334972249</v>
      </c>
      <c r="AR24">
        <f>AQ24*1000/AA24</f>
        <v>45.24718928950702</v>
      </c>
      <c r="AS24">
        <f>(AR24-U24)</f>
        <v>11.885643726762879</v>
      </c>
      <c r="AT24">
        <f>IF(D24,P24,(O24+P24)/2)</f>
        <v>29.484148025512695</v>
      </c>
      <c r="AU24">
        <f>0.61365*EXP(17.502*AT24/(240.97+AT24))</f>
        <v>4.1358302955943032</v>
      </c>
      <c r="AV24">
        <f>IF(AS24&lt;&gt;0,(1000-(AR24+U24)/2)/AS24*AL24,0)</f>
        <v>3.0664100543661186</v>
      </c>
      <c r="AW24">
        <f>U24*AA24/1000</f>
        <v>2.934005803588545</v>
      </c>
      <c r="AX24">
        <f>(AU24-AW24)</f>
        <v>1.2018244920057581</v>
      </c>
      <c r="AY24">
        <f>1/(1.6/F24+1.37/N24)</f>
        <v>2.1365291538396582</v>
      </c>
      <c r="AZ24">
        <f>G24*AA24*0.001</f>
        <v>34.351277345997438</v>
      </c>
      <c r="BA24">
        <f>G24/S24</f>
        <v>0.99210139016451837</v>
      </c>
      <c r="BB24">
        <f>(1-AL24*AA24/AQ24/F24)*100</f>
        <v>92.245341106648652</v>
      </c>
      <c r="BC24">
        <f>(S24-E24/(N24/1.35))</f>
        <v>396.30268736367293</v>
      </c>
      <c r="BD24">
        <f>E24*BB24/100/BC24</f>
        <v>-1.9163880908568263E-2</v>
      </c>
    </row>
    <row r="25" spans="1:56" x14ac:dyDescent="0.35">
      <c r="A25" s="1" t="s">
        <v>9</v>
      </c>
      <c r="B25" s="1" t="s">
        <v>83</v>
      </c>
      <c r="K25" s="1">
        <f t="shared" si="0"/>
        <v>2.72</v>
      </c>
    </row>
    <row r="26" spans="1:56" x14ac:dyDescent="0.35">
      <c r="A26" s="1" t="s">
        <v>9</v>
      </c>
      <c r="B26" s="1" t="s">
        <v>84</v>
      </c>
      <c r="K26" s="1">
        <f t="shared" si="0"/>
        <v>2.72</v>
      </c>
    </row>
    <row r="27" spans="1:56" x14ac:dyDescent="0.35">
      <c r="A27" s="1">
        <v>4</v>
      </c>
      <c r="B27" s="1" t="s">
        <v>85</v>
      </c>
      <c r="C27" s="1">
        <v>1108.5000016652048</v>
      </c>
      <c r="D27" s="1">
        <v>0</v>
      </c>
      <c r="E27">
        <f>(R27-S27*(1000-T27)/(1000-U27))*AK27</f>
        <v>-8.5174096627680296</v>
      </c>
      <c r="F27">
        <f>IF(AV27&lt;&gt;0,1/(1/AV27-1/N27),0)</f>
        <v>10.666508670440885</v>
      </c>
      <c r="G27">
        <f>((AY27-AL27/2)*S27-E27)/(AY27+AL27/2)</f>
        <v>391.28278253028935</v>
      </c>
      <c r="H27">
        <f>AL27*1000</f>
        <v>37.766230766285958</v>
      </c>
      <c r="I27">
        <f>(AQ27-AW27)</f>
        <v>1.0446865504259937</v>
      </c>
      <c r="J27">
        <f>(P27+AP27*D27)</f>
        <v>28.758407592773438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30.077323913574219</v>
      </c>
      <c r="P27" s="1">
        <v>28.758407592773438</v>
      </c>
      <c r="Q27" s="1">
        <v>30.311979293823242</v>
      </c>
      <c r="R27" s="1">
        <v>400.02655029296875</v>
      </c>
      <c r="S27" s="1">
        <v>394.251708984375</v>
      </c>
      <c r="T27" s="1">
        <v>0.12848001718521118</v>
      </c>
      <c r="U27" s="1">
        <v>33.218486785888672</v>
      </c>
      <c r="V27" s="1">
        <v>0.26401817798614502</v>
      </c>
      <c r="W27" s="1">
        <v>68.261856079101563</v>
      </c>
      <c r="X27" s="1">
        <v>300.12628173828125</v>
      </c>
      <c r="Y27" s="1">
        <v>100.58197784423828</v>
      </c>
      <c r="Z27" s="1">
        <v>4.9417205154895782E-2</v>
      </c>
      <c r="AA27" s="1">
        <v>87.939102172851563</v>
      </c>
      <c r="AB27" s="1">
        <v>0.56070458889007568</v>
      </c>
      <c r="AC27" s="1">
        <v>0.55251896381378174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1.1034054475672104</v>
      </c>
      <c r="AL27">
        <f>(U27-T27)/(1000-U27)*AK27</f>
        <v>3.7766230766285956E-2</v>
      </c>
      <c r="AM27">
        <f>(P27+273.15)</f>
        <v>301.90840759277341</v>
      </c>
      <c r="AN27">
        <f>(O27+273.15)</f>
        <v>303.2273239135742</v>
      </c>
      <c r="AO27">
        <f>(Y27*AG27+Z27*AH27)*AI27</f>
        <v>16.093116095368941</v>
      </c>
      <c r="AP27">
        <f>((AO27+0.00000010773*(AN27^4-AM27^4))-AL27*44100)/(L27*51.4+0.00000043092*AM27^3)</f>
        <v>-13.405640421500154</v>
      </c>
      <c r="AQ27">
        <f>0.61365*EXP(17.502*J27/(240.97+J27))</f>
        <v>3.9658904539177771</v>
      </c>
      <c r="AR27">
        <f>AQ27*1000/AA27</f>
        <v>45.098145829627555</v>
      </c>
      <c r="AS27">
        <f>(AR27-U27)</f>
        <v>11.879659043738883</v>
      </c>
      <c r="AT27">
        <f>IF(D27,P27,(O27+P27)/2)</f>
        <v>29.417865753173828</v>
      </c>
      <c r="AU27">
        <f>0.61365*EXP(17.502*AT27/(240.97+AT27))</f>
        <v>4.1200505465135073</v>
      </c>
      <c r="AV27">
        <f>IF(AS27&lt;&gt;0,(1000-(AR27+U27)/2)/AS27*AL27,0)</f>
        <v>3.0545799860571781</v>
      </c>
      <c r="AW27">
        <f>U27*AA27/1000</f>
        <v>2.9212039034917834</v>
      </c>
      <c r="AX27">
        <f>(AU27-AW27)</f>
        <v>1.1988466430217239</v>
      </c>
      <c r="AY27">
        <f>1/(1.6/F27+1.37/N27)</f>
        <v>2.1273443029382477</v>
      </c>
      <c r="AZ27">
        <f>G27*AA27*0.001</f>
        <v>34.40905659140877</v>
      </c>
      <c r="BA27">
        <f>G27/S27</f>
        <v>0.99246946459221741</v>
      </c>
      <c r="BB27">
        <f>(1-AL27*AA27/AQ27/F27)*100</f>
        <v>92.14904179843289</v>
      </c>
      <c r="BC27">
        <f>(S27-E27/(N27/1.35))</f>
        <v>396.93805667836511</v>
      </c>
      <c r="BD27">
        <f>E27*BB27/100/BC27</f>
        <v>-1.9773139053400477E-2</v>
      </c>
    </row>
    <row r="28" spans="1:56" x14ac:dyDescent="0.35">
      <c r="A28" s="1" t="s">
        <v>9</v>
      </c>
      <c r="B28" s="1" t="s">
        <v>86</v>
      </c>
      <c r="K28" s="1">
        <f t="shared" si="0"/>
        <v>2.72</v>
      </c>
    </row>
    <row r="29" spans="1:56" x14ac:dyDescent="0.35">
      <c r="A29" s="1" t="s">
        <v>9</v>
      </c>
      <c r="B29" s="1" t="s">
        <v>87</v>
      </c>
      <c r="K29" s="1">
        <f t="shared" si="0"/>
        <v>2.72</v>
      </c>
    </row>
    <row r="30" spans="1:56" x14ac:dyDescent="0.35">
      <c r="A30" s="1">
        <v>5</v>
      </c>
      <c r="B30" s="1" t="s">
        <v>88</v>
      </c>
      <c r="C30" s="1">
        <v>1311.5000016652048</v>
      </c>
      <c r="D30" s="1">
        <v>0</v>
      </c>
      <c r="E30">
        <f>(R30-S30*(1000-T30)/(1000-U30))*AK30</f>
        <v>-8.8398273793681188</v>
      </c>
      <c r="F30">
        <f>IF(AV30&lt;&gt;0,1/(1/AV30-1/N30),0)</f>
        <v>10.757717189826334</v>
      </c>
      <c r="G30">
        <f>((AY30-AL30/2)*S30-E30)/(AY30+AL30/2)</f>
        <v>391.75830087831253</v>
      </c>
      <c r="H30">
        <f>AL30*1000</f>
        <v>37.665879967788733</v>
      </c>
      <c r="I30">
        <f>(AQ30-AW30)</f>
        <v>1.0394207777640001</v>
      </c>
      <c r="J30">
        <f>(P30+AP30*D30)</f>
        <v>28.703248977661133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30.018159866333008</v>
      </c>
      <c r="P30" s="1">
        <v>28.703248977661133</v>
      </c>
      <c r="Q30" s="1">
        <v>30.252138137817383</v>
      </c>
      <c r="R30" s="1">
        <v>400.013916015625</v>
      </c>
      <c r="S30" s="1">
        <v>394.55645751953125</v>
      </c>
      <c r="T30" s="1">
        <v>0.13041122257709503</v>
      </c>
      <c r="U30" s="1">
        <v>33.136924743652344</v>
      </c>
      <c r="V30" s="1">
        <v>0.26887783408164978</v>
      </c>
      <c r="W30" s="1">
        <v>68.320693969726563</v>
      </c>
      <c r="X30" s="1">
        <v>300.11129760742188</v>
      </c>
      <c r="Y30" s="1">
        <v>149.9542236328125</v>
      </c>
      <c r="Z30" s="1">
        <v>7.7140532433986664E-2</v>
      </c>
      <c r="AA30" s="1">
        <v>87.93231201171875</v>
      </c>
      <c r="AB30" s="1">
        <v>0.46144312620162964</v>
      </c>
      <c r="AC30" s="1">
        <v>0.55187028646469116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1.1033503588508156</v>
      </c>
      <c r="AL30">
        <f>(U30-T30)/(1000-U30)*AK30</f>
        <v>3.766587996778873E-2</v>
      </c>
      <c r="AM30">
        <f>(P30+273.15)</f>
        <v>301.85324897766111</v>
      </c>
      <c r="AN30">
        <f>(O30+273.15)</f>
        <v>303.16815986633299</v>
      </c>
      <c r="AO30">
        <f>(Y30*AG30+Z30*AH30)*AI30</f>
        <v>23.992675244971906</v>
      </c>
      <c r="AP30">
        <f>((AO30+0.00000010773*(AN30^4-AM30^4))-AL30*44100)/(L30*51.4+0.00000043092*AM30^3)</f>
        <v>-13.305677046874063</v>
      </c>
      <c r="AQ30">
        <f>0.61365*EXP(17.502*J30/(240.97+J30))</f>
        <v>3.9532271834316814</v>
      </c>
      <c r="AR30">
        <f>AQ30*1000/AA30</f>
        <v>44.957616750766597</v>
      </c>
      <c r="AS30">
        <f>(AR30-U30)</f>
        <v>11.820692007114253</v>
      </c>
      <c r="AT30">
        <f>IF(D30,P30,(O30+P30)/2)</f>
        <v>29.36070442199707</v>
      </c>
      <c r="AU30">
        <f>0.61365*EXP(17.502*AT30/(240.97+AT30))</f>
        <v>4.1064843852838777</v>
      </c>
      <c r="AV30">
        <f>IF(AS30&lt;&gt;0,(1000-(AR30+U30)/2)/AS30*AL30,0)</f>
        <v>3.0620144855284819</v>
      </c>
      <c r="AW30">
        <f>U30*AA30/1000</f>
        <v>2.9138064056676813</v>
      </c>
      <c r="AX30">
        <f>(AU30-AW30)</f>
        <v>1.1926779796161964</v>
      </c>
      <c r="AY30">
        <f>1/(1.6/F30+1.37/N30)</f>
        <v>2.1331154896994091</v>
      </c>
      <c r="AZ30">
        <f>G30*AA30*0.001</f>
        <v>34.44821314601257</v>
      </c>
      <c r="BA30">
        <f>G30/S30</f>
        <v>0.99290809569101979</v>
      </c>
      <c r="BB30">
        <f>(1-AL30*AA30/AQ30/F30)*100</f>
        <v>92.212022029264745</v>
      </c>
      <c r="BC30">
        <f>(S30-E30/(N30/1.35))</f>
        <v>397.34449412174382</v>
      </c>
      <c r="BD30">
        <f>E30*BB30/100/BC30</f>
        <v>-2.051465086594197E-2</v>
      </c>
    </row>
    <row r="31" spans="1:56" x14ac:dyDescent="0.35">
      <c r="A31" s="1" t="s">
        <v>9</v>
      </c>
      <c r="B31" s="1" t="s">
        <v>89</v>
      </c>
      <c r="K31" s="1">
        <f t="shared" si="0"/>
        <v>2.72</v>
      </c>
    </row>
    <row r="32" spans="1:56" x14ac:dyDescent="0.35">
      <c r="A32" s="1" t="s">
        <v>9</v>
      </c>
      <c r="B32" s="1" t="s">
        <v>90</v>
      </c>
      <c r="K32" s="1">
        <f t="shared" si="0"/>
        <v>2.72</v>
      </c>
    </row>
    <row r="33" spans="1:56" x14ac:dyDescent="0.35">
      <c r="A33" s="1">
        <v>6</v>
      </c>
      <c r="B33" s="1" t="s">
        <v>91</v>
      </c>
      <c r="C33" s="1">
        <v>1514.5000016652048</v>
      </c>
      <c r="D33" s="1">
        <v>0</v>
      </c>
      <c r="E33">
        <f>(R33-S33*(1000-T33)/(1000-U33))*AK33</f>
        <v>-7.9931765591451622</v>
      </c>
      <c r="F33">
        <f>IF(AV33&lt;&gt;0,1/(1/AV33-1/N33),0)</f>
        <v>11.341743401500121</v>
      </c>
      <c r="G33">
        <f>((AY33-AL33/2)*S33-E33)/(AY33+AL33/2)</f>
        <v>390.59692777435356</v>
      </c>
      <c r="H33">
        <f>AL33*1000</f>
        <v>37.838049909935805</v>
      </c>
      <c r="I33">
        <f>(AQ33-AW33)</f>
        <v>1.028744563649473</v>
      </c>
      <c r="J33">
        <f>(P33+AP33*D33)</f>
        <v>28.712131500244141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29.981573104858398</v>
      </c>
      <c r="P33" s="1">
        <v>28.712131500244141</v>
      </c>
      <c r="Q33" s="1">
        <v>30.208698272705078</v>
      </c>
      <c r="R33" s="1">
        <v>400.01220703125</v>
      </c>
      <c r="S33" s="1">
        <v>393.75387573242188</v>
      </c>
      <c r="T33" s="1">
        <v>0.13288462162017822</v>
      </c>
      <c r="U33" s="1">
        <v>33.282539367675781</v>
      </c>
      <c r="V33" s="1">
        <v>0.27454528212547302</v>
      </c>
      <c r="W33" s="1">
        <v>68.763137817382813</v>
      </c>
      <c r="X33" s="1">
        <v>300.13607788085938</v>
      </c>
      <c r="Y33" s="1">
        <v>300.97006225585938</v>
      </c>
      <c r="Z33" s="1">
        <v>0.15789403021335602</v>
      </c>
      <c r="AA33" s="1">
        <v>87.929573059082031</v>
      </c>
      <c r="AB33" s="1">
        <v>0.33431300520896912</v>
      </c>
      <c r="AC33" s="1">
        <v>0.51786494255065918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1.1034414627972768</v>
      </c>
      <c r="AL33">
        <f>(U33-T33)/(1000-U33)*AK33</f>
        <v>3.7838049909935806E-2</v>
      </c>
      <c r="AM33">
        <f>(P33+273.15)</f>
        <v>301.86213150024412</v>
      </c>
      <c r="AN33">
        <f>(O33+273.15)</f>
        <v>303.13157310485838</v>
      </c>
      <c r="AO33">
        <f>(Y33*AG33+Z33*AH33)*AI33</f>
        <v>48.155208884584681</v>
      </c>
      <c r="AP33">
        <f>((AO33+0.00000010773*(AN33^4-AM33^4))-AL33*44100)/(L33*51.4+0.00000043092*AM33^3)</f>
        <v>-13.174054341404775</v>
      </c>
      <c r="AQ33">
        <f>0.61365*EXP(17.502*J33/(240.97+J33))</f>
        <v>3.9552640405712944</v>
      </c>
      <c r="AR33">
        <f>AQ33*1000/AA33</f>
        <v>44.982181795806696</v>
      </c>
      <c r="AS33">
        <f>(AR33-U33)</f>
        <v>11.699642428130915</v>
      </c>
      <c r="AT33">
        <f>IF(D33,P33,(O33+P33)/2)</f>
        <v>29.34685230255127</v>
      </c>
      <c r="AU33">
        <f>0.61365*EXP(17.502*AT33/(240.97+AT33))</f>
        <v>4.1032027147816716</v>
      </c>
      <c r="AV33">
        <f>IF(AS33&lt;&gt;0,(1000-(AR33+U33)/2)/AS33*AL33,0)</f>
        <v>3.1075614421968769</v>
      </c>
      <c r="AW33">
        <f>U33*AA33/1000</f>
        <v>2.9265194769218215</v>
      </c>
      <c r="AX33">
        <f>(AU33-AW33)</f>
        <v>1.1766832378598502</v>
      </c>
      <c r="AY33">
        <f>1/(1.6/F33+1.37/N33)</f>
        <v>2.1685425153595372</v>
      </c>
      <c r="AZ33">
        <f>G33*AA33*0.001</f>
        <v>34.345021097388013</v>
      </c>
      <c r="BA33">
        <f>G33/S33</f>
        <v>0.99198243331015834</v>
      </c>
      <c r="BB33">
        <f>(1-AL33*AA33/AQ33/F33)*100</f>
        <v>92.583339289704853</v>
      </c>
      <c r="BC33">
        <f>(S33-E33/(N33/1.35))</f>
        <v>396.27488297141582</v>
      </c>
      <c r="BD33">
        <f>E33*BB33/100/BC33</f>
        <v>-1.867478886950381E-2</v>
      </c>
    </row>
    <row r="34" spans="1:56" x14ac:dyDescent="0.35">
      <c r="A34" s="1" t="s">
        <v>9</v>
      </c>
      <c r="B34" s="1" t="s">
        <v>92</v>
      </c>
      <c r="K34" s="1">
        <f t="shared" si="0"/>
        <v>2.72</v>
      </c>
    </row>
    <row r="35" spans="1:56" x14ac:dyDescent="0.35">
      <c r="A35" s="1" t="s">
        <v>9</v>
      </c>
      <c r="B35" s="1" t="s">
        <v>93</v>
      </c>
      <c r="K35" s="1">
        <f t="shared" si="0"/>
        <v>2.72</v>
      </c>
    </row>
    <row r="36" spans="1:56" x14ac:dyDescent="0.35">
      <c r="A36" s="1">
        <v>7</v>
      </c>
      <c r="B36" s="1" t="s">
        <v>94</v>
      </c>
      <c r="C36" s="1">
        <v>1717.5000016652048</v>
      </c>
      <c r="D36" s="1">
        <v>0</v>
      </c>
      <c r="E36">
        <f>(R36-S36*(1000-T36)/(1000-U36))*AK36</f>
        <v>-6.80998370206248</v>
      </c>
      <c r="F36">
        <f>IF(AV36&lt;&gt;0,1/(1/AV36-1/N36),0)</f>
        <v>12.474980003746596</v>
      </c>
      <c r="G36">
        <f>((AY36-AL36/2)*S36-E36)/(AY36+AL36/2)</f>
        <v>389.11884054305762</v>
      </c>
      <c r="H36">
        <f>AL36*1000</f>
        <v>38.171319526538156</v>
      </c>
      <c r="I36">
        <f>(AQ36-AW36)</f>
        <v>1.0117193109164906</v>
      </c>
      <c r="J36">
        <f>(P36+AP36*D36)</f>
        <v>28.744009017944336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29.964231491088867</v>
      </c>
      <c r="P36" s="1">
        <v>28.744009017944336</v>
      </c>
      <c r="Q36" s="1">
        <v>30.182506561279297</v>
      </c>
      <c r="R36" s="1">
        <v>400.16961669921875</v>
      </c>
      <c r="S36" s="1">
        <v>392.75592041015625</v>
      </c>
      <c r="T36" s="1">
        <v>0.13541814684867859</v>
      </c>
      <c r="U36" s="1">
        <v>33.561481475830078</v>
      </c>
      <c r="V36" s="1">
        <v>0.28004100918769836</v>
      </c>
      <c r="W36" s="1">
        <v>69.404220581054688</v>
      </c>
      <c r="X36" s="1">
        <v>300.189208984375</v>
      </c>
      <c r="Y36" s="1">
        <v>499.98980712890625</v>
      </c>
      <c r="Z36" s="1">
        <v>7.5935408473014832E-2</v>
      </c>
      <c r="AA36" s="1">
        <v>87.924072265625</v>
      </c>
      <c r="AB36" s="1">
        <v>0.24030971527099609</v>
      </c>
      <c r="AC36" s="1">
        <v>0.47797751426696777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1.1036367977366726</v>
      </c>
      <c r="AL36">
        <f>(U36-T36)/(1000-U36)*AK36</f>
        <v>3.8171319526538156E-2</v>
      </c>
      <c r="AM36">
        <f>(P36+273.15)</f>
        <v>301.89400901794431</v>
      </c>
      <c r="AN36">
        <f>(O36+273.15)</f>
        <v>303.11423149108884</v>
      </c>
      <c r="AO36">
        <f>(Y36*AG36+Z36*AH36)*AI36</f>
        <v>79.998367352522109</v>
      </c>
      <c r="AP36">
        <f>((AO36+0.00000010773*(AN36^4-AM36^4))-AL36*44100)/(L36*51.4+0.00000043092*AM36^3)</f>
        <v>-13.037756949799464</v>
      </c>
      <c r="AQ36">
        <f>0.61365*EXP(17.502*J36/(240.97+J36))</f>
        <v>3.962581433538809</v>
      </c>
      <c r="AR36">
        <f>AQ36*1000/AA36</f>
        <v>45.068220015646716</v>
      </c>
      <c r="AS36">
        <f>(AR36-U36)</f>
        <v>11.506738539816638</v>
      </c>
      <c r="AT36">
        <f>IF(D36,P36,(O36+P36)/2)</f>
        <v>29.354120254516602</v>
      </c>
      <c r="AU36">
        <f>0.61365*EXP(17.502*AT36/(240.97+AT36))</f>
        <v>4.1049242616461479</v>
      </c>
      <c r="AV36">
        <f>IF(AS36&lt;&gt;0,(1000-(AR36+U36)/2)/AS36*AL36,0)</f>
        <v>3.1868821621081844</v>
      </c>
      <c r="AW36">
        <f>U36*AA36/1000</f>
        <v>2.9508621226223184</v>
      </c>
      <c r="AX36">
        <f>(AU36-AW36)</f>
        <v>1.1540621390238295</v>
      </c>
      <c r="AY36">
        <f>1/(1.6/F36+1.37/N36)</f>
        <v>2.2305289571354017</v>
      </c>
      <c r="AZ36">
        <f>G36*AA36*0.001</f>
        <v>34.212913055824011</v>
      </c>
      <c r="BA36">
        <f>G36/S36</f>
        <v>0.99073959251002397</v>
      </c>
      <c r="BB36">
        <f>(1-AL36*AA36/AQ36/F36)*100</f>
        <v>93.210670143826064</v>
      </c>
      <c r="BC36">
        <f>(S36-E36/(N36/1.35))</f>
        <v>394.90375463892582</v>
      </c>
      <c r="BD36">
        <f>E36*BB36/100/BC36</f>
        <v>-1.6073869571540621E-2</v>
      </c>
    </row>
    <row r="37" spans="1:56" x14ac:dyDescent="0.35">
      <c r="A37" s="1" t="s">
        <v>9</v>
      </c>
      <c r="B37" s="1" t="s">
        <v>95</v>
      </c>
      <c r="K37" s="1">
        <f t="shared" si="0"/>
        <v>2.72</v>
      </c>
    </row>
    <row r="38" spans="1:56" x14ac:dyDescent="0.35">
      <c r="A38" s="1" t="s">
        <v>9</v>
      </c>
      <c r="B38" s="1" t="s">
        <v>96</v>
      </c>
      <c r="K38" s="1">
        <f t="shared" si="0"/>
        <v>2.72</v>
      </c>
    </row>
    <row r="39" spans="1:56" x14ac:dyDescent="0.35">
      <c r="A39" s="1">
        <v>8</v>
      </c>
      <c r="B39" s="1" t="s">
        <v>97</v>
      </c>
      <c r="C39" s="1">
        <v>1921.0000016540289</v>
      </c>
      <c r="D39" s="1">
        <v>0</v>
      </c>
      <c r="E39">
        <f>(R39-S39*(1000-T39)/(1000-U39))*AK39</f>
        <v>-5.6343495179965997</v>
      </c>
      <c r="F39">
        <f>IF(AV39&lt;&gt;0,1/(1/AV39-1/N39),0)</f>
        <v>14.498285040351185</v>
      </c>
      <c r="G39">
        <f>((AY39-AL39/2)*S39-E39)/(AY39+AL39/2)</f>
        <v>387.46873404579429</v>
      </c>
      <c r="H39">
        <f>AL39*1000</f>
        <v>38.733549566640718</v>
      </c>
      <c r="I39">
        <f>(AQ39-AW39)</f>
        <v>0.98962535674813434</v>
      </c>
      <c r="J39">
        <f>(P39+AP39*D39)</f>
        <v>28.83294677734375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29.989269256591797</v>
      </c>
      <c r="P39" s="1">
        <v>28.83294677734375</v>
      </c>
      <c r="Q39" s="1">
        <v>30.187461853027344</v>
      </c>
      <c r="R39" s="1">
        <v>400.17507934570313</v>
      </c>
      <c r="S39" s="1">
        <v>391.53732299804688</v>
      </c>
      <c r="T39" s="1">
        <v>0.13923713564872742</v>
      </c>
      <c r="U39" s="1">
        <v>34.046535491943359</v>
      </c>
      <c r="V39" s="1">
        <v>0.28751736879348755</v>
      </c>
      <c r="W39" s="1">
        <v>70.304306030273438</v>
      </c>
      <c r="X39" s="1">
        <v>300.13677978515625</v>
      </c>
      <c r="Y39" s="1">
        <v>750.62786865234375</v>
      </c>
      <c r="Z39" s="1">
        <v>5.0623644143342972E-2</v>
      </c>
      <c r="AA39" s="1">
        <v>87.921836853027344</v>
      </c>
      <c r="AB39" s="1">
        <v>0.13023892045021057</v>
      </c>
      <c r="AC39" s="1">
        <v>0.42709594964981079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1.1034440433277801</v>
      </c>
      <c r="AL39">
        <f>(U39-T39)/(1000-U39)*AK39</f>
        <v>3.873354956664072E-2</v>
      </c>
      <c r="AM39">
        <f>(P39+273.15)</f>
        <v>301.98294677734373</v>
      </c>
      <c r="AN39">
        <f>(O39+273.15)</f>
        <v>303.13926925659177</v>
      </c>
      <c r="AO39">
        <f>(Y39*AG39+Z39*AH39)*AI39</f>
        <v>120.10045629992055</v>
      </c>
      <c r="AP39">
        <f>((AO39+0.00000010773*(AN39^4-AM39^4))-AL39*44100)/(L39*51.4+0.00000043092*AM39^3)</f>
        <v>-12.917221053985154</v>
      </c>
      <c r="AQ39">
        <f>0.61365*EXP(17.502*J39/(240.97+J39))</f>
        <v>3.9830592956815836</v>
      </c>
      <c r="AR39">
        <f>AQ39*1000/AA39</f>
        <v>45.302275728608578</v>
      </c>
      <c r="AS39">
        <f>(AR39-U39)</f>
        <v>11.255740236665218</v>
      </c>
      <c r="AT39">
        <f>IF(D39,P39,(O39+P39)/2)</f>
        <v>29.411108016967773</v>
      </c>
      <c r="AU39">
        <f>0.61365*EXP(17.502*AT39/(240.97+AT39))</f>
        <v>4.1184446918232593</v>
      </c>
      <c r="AV39">
        <f>IF(AS39&lt;&gt;0,(1000-(AR39+U39)/2)/AS39*AL39,0)</f>
        <v>3.3046977123051069</v>
      </c>
      <c r="AW39">
        <f>U39*AA39/1000</f>
        <v>2.9934339389334492</v>
      </c>
      <c r="AX39">
        <f>(AU39-AW39)</f>
        <v>1.1250107528898101</v>
      </c>
      <c r="AY39">
        <f>1/(1.6/F39+1.37/N39)</f>
        <v>2.3232834416414723</v>
      </c>
      <c r="AZ39">
        <f>G39*AA39*0.001</f>
        <v>34.06696282042337</v>
      </c>
      <c r="BA39">
        <f>G39/S39</f>
        <v>0.98960868169323191</v>
      </c>
      <c r="BB39">
        <f>(1-AL39*AA39/AQ39/F39)*100</f>
        <v>94.102734983424895</v>
      </c>
      <c r="BC39">
        <f>(S39-E39/(N39/1.35))</f>
        <v>393.31436818362334</v>
      </c>
      <c r="BD39">
        <f>E39*BB39/100/BC39</f>
        <v>-1.3480506749463276E-2</v>
      </c>
    </row>
    <row r="40" spans="1:56" x14ac:dyDescent="0.35">
      <c r="A40" s="1" t="s">
        <v>9</v>
      </c>
      <c r="B40" s="1" t="s">
        <v>98</v>
      </c>
      <c r="K40" s="1">
        <f t="shared" si="0"/>
        <v>2.72</v>
      </c>
    </row>
    <row r="41" spans="1:56" x14ac:dyDescent="0.35">
      <c r="A41" s="1" t="s">
        <v>9</v>
      </c>
      <c r="B41" s="1" t="s">
        <v>99</v>
      </c>
      <c r="K41" s="1">
        <f t="shared" si="0"/>
        <v>2.72</v>
      </c>
    </row>
    <row r="42" spans="1:56" x14ac:dyDescent="0.35">
      <c r="A42" s="1">
        <v>9</v>
      </c>
      <c r="B42" s="1" t="s">
        <v>100</v>
      </c>
      <c r="C42" s="1">
        <v>2125.0000016540289</v>
      </c>
      <c r="D42" s="1">
        <v>0</v>
      </c>
      <c r="E42">
        <f>(R42-S42*(1000-T42)/(1000-U42))*AK42</f>
        <v>-4.3276519120738435</v>
      </c>
      <c r="F42">
        <f>IF(AV42&lt;&gt;0,1/(1/AV42-1/N42),0)</f>
        <v>16.483091041289807</v>
      </c>
      <c r="G42">
        <f>((AY42-AL42/2)*S42-E42)/(AY42+AL42/2)</f>
        <v>385.46321649782243</v>
      </c>
      <c r="H42">
        <f>AL42*1000</f>
        <v>39.344136335283103</v>
      </c>
      <c r="I42">
        <f>(AQ42-AW42)</f>
        <v>0.97715402663214768</v>
      </c>
      <c r="J42">
        <f>(P42+AP42*D42)</f>
        <v>28.976352691650391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30.040983200073242</v>
      </c>
      <c r="P42" s="1">
        <v>28.976352691650391</v>
      </c>
      <c r="Q42" s="1">
        <v>30.219244003295898</v>
      </c>
      <c r="R42" s="1">
        <v>400.00564575195313</v>
      </c>
      <c r="S42" s="1">
        <v>390.02157592773438</v>
      </c>
      <c r="T42" s="1">
        <v>0.14543360471725464</v>
      </c>
      <c r="U42" s="1">
        <v>34.566970825195313</v>
      </c>
      <c r="V42" s="1">
        <v>0.2994149923324585</v>
      </c>
      <c r="W42" s="1">
        <v>71.165596008300781</v>
      </c>
      <c r="X42" s="1">
        <v>300.15170288085938</v>
      </c>
      <c r="Y42" s="1">
        <v>998.96990966796875</v>
      </c>
      <c r="Z42" s="1">
        <v>0.10124712437391281</v>
      </c>
      <c r="AA42" s="1">
        <v>87.919731140136719</v>
      </c>
      <c r="AB42" s="1">
        <v>-0.12588442862033844</v>
      </c>
      <c r="AC42" s="1">
        <v>0.37250152230262756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1.1034989076502182</v>
      </c>
      <c r="AL42">
        <f>(U42-T42)/(1000-U42)*AK42</f>
        <v>3.9344136335283102E-2</v>
      </c>
      <c r="AM42">
        <f>(P42+273.15)</f>
        <v>302.12635269165037</v>
      </c>
      <c r="AN42">
        <f>(O42+273.15)</f>
        <v>303.19098320007322</v>
      </c>
      <c r="AO42">
        <f>(Y42*AG42+Z42*AH42)*AI42</f>
        <v>159.8351819742802</v>
      </c>
      <c r="AP42">
        <f>((AO42+0.00000010773*(AN42^4-AM42^4))-AL42*44100)/(L42*51.4+0.00000043092*AM42^3)</f>
        <v>-12.819228218187233</v>
      </c>
      <c r="AQ42">
        <f>0.61365*EXP(17.502*J42/(240.97+J42))</f>
        <v>4.0162728079122694</v>
      </c>
      <c r="AR42">
        <f>AQ42*1000/AA42</f>
        <v>45.681131593892907</v>
      </c>
      <c r="AS42">
        <f>(AR42-U42)</f>
        <v>11.114160768697595</v>
      </c>
      <c r="AT42">
        <f>IF(D42,P42,(O42+P42)/2)</f>
        <v>29.508667945861816</v>
      </c>
      <c r="AU42">
        <f>0.61365*EXP(17.502*AT42/(240.97+AT42))</f>
        <v>4.1416810620652651</v>
      </c>
      <c r="AV42">
        <f>IF(AS42&lt;&gt;0,(1000-(AR42+U42)/2)/AS42*AL42,0)</f>
        <v>3.3979614817643529</v>
      </c>
      <c r="AW42">
        <f>U42*AA42/1000</f>
        <v>3.0391187812801217</v>
      </c>
      <c r="AX42">
        <f>(AU42-AW42)</f>
        <v>1.1025622807851434</v>
      </c>
      <c r="AY42">
        <f>1/(1.6/F42+1.37/N42)</f>
        <v>2.3972962105145479</v>
      </c>
      <c r="AZ42">
        <f>G42*AA42*0.001</f>
        <v>33.889822358900865</v>
      </c>
      <c r="BA42">
        <f>G42/S42</f>
        <v>0.98831254548144143</v>
      </c>
      <c r="BB42">
        <f>(1-AL42*AA42/AQ42/F42)*100</f>
        <v>94.774780903311168</v>
      </c>
      <c r="BC42">
        <f>(S42-E42/(N42/1.35))</f>
        <v>391.38649533336189</v>
      </c>
      <c r="BD42">
        <f>E42*BB42/100/BC42</f>
        <v>-1.0479468931171184E-2</v>
      </c>
    </row>
    <row r="43" spans="1:56" x14ac:dyDescent="0.35">
      <c r="A43" s="1" t="s">
        <v>9</v>
      </c>
      <c r="B43" s="1" t="s">
        <v>101</v>
      </c>
      <c r="K43" s="1">
        <f t="shared" si="0"/>
        <v>2.72</v>
      </c>
    </row>
    <row r="44" spans="1:56" x14ac:dyDescent="0.35">
      <c r="A44" s="1" t="s">
        <v>9</v>
      </c>
      <c r="B44" s="1" t="s">
        <v>102</v>
      </c>
      <c r="K44" s="1">
        <f t="shared" si="0"/>
        <v>2.72</v>
      </c>
    </row>
    <row r="45" spans="1:56" x14ac:dyDescent="0.35">
      <c r="A45" s="1">
        <v>10</v>
      </c>
      <c r="B45" s="1" t="s">
        <v>103</v>
      </c>
      <c r="C45" s="1">
        <v>2329.0000016540289</v>
      </c>
      <c r="D45" s="1">
        <v>0</v>
      </c>
      <c r="E45">
        <f>(R45-S45*(1000-T45)/(1000-U45))*AK45</f>
        <v>-2.8200404825606573</v>
      </c>
      <c r="F45">
        <f>IF(AV45&lt;&gt;0,1/(1/AV45-1/N45),0)</f>
        <v>19.245212126389042</v>
      </c>
      <c r="G45">
        <f>((AY45-AL45/2)*S45-E45)/(AY45+AL45/2)</f>
        <v>383.44693644662061</v>
      </c>
      <c r="H45">
        <f>AL45*1000</f>
        <v>39.931884198302463</v>
      </c>
      <c r="I45">
        <f>(AQ45-AW45)</f>
        <v>0.96197903225882753</v>
      </c>
      <c r="J45">
        <f>(P45+AP45*D45)</f>
        <v>29.100643157958984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30.103147506713867</v>
      </c>
      <c r="P45" s="1">
        <v>29.100643157958984</v>
      </c>
      <c r="Q45" s="1">
        <v>30.261253356933594</v>
      </c>
      <c r="R45" s="1">
        <v>400.0269775390625</v>
      </c>
      <c r="S45" s="1">
        <v>388.5245361328125</v>
      </c>
      <c r="T45" s="1">
        <v>0.15633197128772736</v>
      </c>
      <c r="U45" s="1">
        <v>35.06964111328125</v>
      </c>
      <c r="V45" s="1">
        <v>0.32070165872573853</v>
      </c>
      <c r="W45" s="1">
        <v>71.942367553710938</v>
      </c>
      <c r="X45" s="1">
        <v>300.188232421875</v>
      </c>
      <c r="Y45" s="1">
        <v>1250.205078125</v>
      </c>
      <c r="Z45" s="1">
        <v>3.8569767028093338E-2</v>
      </c>
      <c r="AA45" s="1">
        <v>87.91864013671875</v>
      </c>
      <c r="AB45" s="1">
        <v>-0.31603792309761047</v>
      </c>
      <c r="AC45" s="1">
        <v>0.30715250968933105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1.1036332074333637</v>
      </c>
      <c r="AL45">
        <f>(U45-T45)/(1000-U45)*AK45</f>
        <v>3.9931884198302466E-2</v>
      </c>
      <c r="AM45">
        <f>(P45+273.15)</f>
        <v>302.25064315795896</v>
      </c>
      <c r="AN45">
        <f>(O45+273.15)</f>
        <v>303.25314750671384</v>
      </c>
      <c r="AO45">
        <f>(Y45*AG45+Z45*AH45)*AI45</f>
        <v>200.03280802891823</v>
      </c>
      <c r="AP45">
        <f>((AO45+0.00000010773*(AN45^4-AM45^4))-AL45*44100)/(L45*51.4+0.00000043092*AM45^3)</f>
        <v>-12.706558161969138</v>
      </c>
      <c r="AQ45">
        <f>0.61365*EXP(17.502*J45/(240.97+J45))</f>
        <v>4.0452541890212785</v>
      </c>
      <c r="AR45">
        <f>AQ45*1000/AA45</f>
        <v>46.011337103606998</v>
      </c>
      <c r="AS45">
        <f>(AR45-U45)</f>
        <v>10.941695990325748</v>
      </c>
      <c r="AT45">
        <f>IF(D45,P45,(O45+P45)/2)</f>
        <v>29.601895332336426</v>
      </c>
      <c r="AU45">
        <f>0.61365*EXP(17.502*AT45/(240.97+AT45))</f>
        <v>4.1639922280577348</v>
      </c>
      <c r="AV45">
        <f>IF(AS45&lt;&gt;0,(1000-(AR45+U45)/2)/AS45*AL45,0)</f>
        <v>3.5015619256609325</v>
      </c>
      <c r="AW45">
        <f>U45*AA45/1000</f>
        <v>3.083275156762451</v>
      </c>
      <c r="AX45">
        <f>(AU45-AW45)</f>
        <v>1.0807170712952838</v>
      </c>
      <c r="AY45">
        <f>1/(1.6/F45+1.37/N45)</f>
        <v>2.4801280170633699</v>
      </c>
      <c r="AZ45">
        <f>G45*AA45*0.001</f>
        <v>33.712133216977705</v>
      </c>
      <c r="BA45">
        <f>G45/S45</f>
        <v>0.98693107072018693</v>
      </c>
      <c r="BB45">
        <f>(1-AL45*AA45/AQ45/F45)*100</f>
        <v>95.490459969557875</v>
      </c>
      <c r="BC45">
        <f>(S45-E45/(N45/1.35))</f>
        <v>389.41396256023921</v>
      </c>
      <c r="BD45">
        <f>E45*BB45/100/BC45</f>
        <v>-6.9151850910028588E-3</v>
      </c>
    </row>
    <row r="46" spans="1:56" x14ac:dyDescent="0.35">
      <c r="A46" s="1" t="s">
        <v>9</v>
      </c>
      <c r="B46" s="1" t="s">
        <v>104</v>
      </c>
      <c r="K46" s="1">
        <f t="shared" si="0"/>
        <v>2.72</v>
      </c>
    </row>
    <row r="47" spans="1:56" x14ac:dyDescent="0.35">
      <c r="A47" s="1" t="s">
        <v>9</v>
      </c>
      <c r="B47" s="1" t="s">
        <v>105</v>
      </c>
      <c r="K47" s="1">
        <f t="shared" si="0"/>
        <v>2.72</v>
      </c>
    </row>
    <row r="48" spans="1:56" x14ac:dyDescent="0.35">
      <c r="A48" s="1">
        <v>11</v>
      </c>
      <c r="B48" s="1" t="s">
        <v>106</v>
      </c>
      <c r="C48" s="1">
        <v>2532.0000016540289</v>
      </c>
      <c r="D48" s="1">
        <v>0</v>
      </c>
      <c r="E48">
        <f>(R48-S48*(1000-T48)/(1000-U48))*AK48</f>
        <v>-1.2016874812968608</v>
      </c>
      <c r="F48">
        <f>IF(AV48&lt;&gt;0,1/(1/AV48-1/N48),0)</f>
        <v>22.992949893317043</v>
      </c>
      <c r="G48">
        <f>((AY48-AL48/2)*S48-E48)/(AY48+AL48/2)</f>
        <v>381.31940218306562</v>
      </c>
      <c r="H48">
        <f>AL48*1000</f>
        <v>40.678688448294167</v>
      </c>
      <c r="I48">
        <f>(AQ48-AW48)</f>
        <v>0.95028471012179327</v>
      </c>
      <c r="J48">
        <f>(P48+AP48*D48)</f>
        <v>29.293746948242188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30.188840866088867</v>
      </c>
      <c r="P48" s="1">
        <v>29.293746948242188</v>
      </c>
      <c r="Q48" s="1">
        <v>30.323554992675781</v>
      </c>
      <c r="R48" s="1">
        <v>400.11483764648438</v>
      </c>
      <c r="S48" s="1">
        <v>386.93984985351563</v>
      </c>
      <c r="T48" s="1">
        <v>0.17380179464817047</v>
      </c>
      <c r="U48" s="1">
        <v>35.720554351806641</v>
      </c>
      <c r="V48" s="1">
        <v>0.35477441549301147</v>
      </c>
      <c r="W48" s="1">
        <v>72.914894104003906</v>
      </c>
      <c r="X48" s="1">
        <v>300.15032958984375</v>
      </c>
      <c r="Y48" s="1">
        <v>1600.4490966796875</v>
      </c>
      <c r="Z48" s="1">
        <v>6.2675558030605316E-2</v>
      </c>
      <c r="AA48" s="1">
        <v>87.914596557617188</v>
      </c>
      <c r="AB48" s="1">
        <v>-0.4776574969291687</v>
      </c>
      <c r="AC48" s="1">
        <v>0.25126013159751892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1.10349385878619</v>
      </c>
      <c r="AL48">
        <f>(U48-T48)/(1000-U48)*AK48</f>
        <v>4.067868844829417E-2</v>
      </c>
      <c r="AM48">
        <f>(P48+273.15)</f>
        <v>302.44374694824216</v>
      </c>
      <c r="AN48">
        <f>(O48+273.15)</f>
        <v>303.33884086608884</v>
      </c>
      <c r="AO48">
        <f>(Y48*AG48+Z48*AH48)*AI48</f>
        <v>256.07184974509801</v>
      </c>
      <c r="AP48">
        <f>((AO48+0.00000010773*(AN48^4-AM48^4))-AL48*44100)/(L48*51.4+0.00000043092*AM48^3)</f>
        <v>-12.525093709082132</v>
      </c>
      <c r="AQ48">
        <f>0.61365*EXP(17.502*J48/(240.97+J48))</f>
        <v>4.090642834775311</v>
      </c>
      <c r="AR48">
        <f>AQ48*1000/AA48</f>
        <v>46.529734480376057</v>
      </c>
      <c r="AS48">
        <f>(AR48-U48)</f>
        <v>10.809180128569416</v>
      </c>
      <c r="AT48">
        <f>IF(D48,P48,(O48+P48)/2)</f>
        <v>29.741293907165527</v>
      </c>
      <c r="AU48">
        <f>0.61365*EXP(17.502*AT48/(240.97+AT48))</f>
        <v>4.1975485162419774</v>
      </c>
      <c r="AV48">
        <f>IF(AS48&lt;&gt;0,(1000-(AR48+U48)/2)/AS48*AL48,0)</f>
        <v>3.6085781758882818</v>
      </c>
      <c r="AW48">
        <f>U48*AA48/1000</f>
        <v>3.1403581246535177</v>
      </c>
      <c r="AX48">
        <f>(AU48-AW48)</f>
        <v>1.0571903915884597</v>
      </c>
      <c r="AY48">
        <f>1/(1.6/F48+1.37/N48)</f>
        <v>2.5663795386082375</v>
      </c>
      <c r="AZ48">
        <f>G48*AA48*0.001</f>
        <v>33.523541402515988</v>
      </c>
      <c r="BA48">
        <f>G48/S48</f>
        <v>0.98547462177240797</v>
      </c>
      <c r="BB48">
        <f>(1-AL48*AA48/AQ48/F48)*100</f>
        <v>96.197741189444912</v>
      </c>
      <c r="BC48">
        <f>(S48-E48/(N48/1.35))</f>
        <v>387.31885597416635</v>
      </c>
      <c r="BD48">
        <f>E48*BB48/100/BC48</f>
        <v>-2.9846112455754461E-3</v>
      </c>
    </row>
    <row r="49" spans="1:56" x14ac:dyDescent="0.35">
      <c r="A49" s="1" t="s">
        <v>9</v>
      </c>
      <c r="B49" s="1" t="s">
        <v>107</v>
      </c>
      <c r="K49" s="1">
        <f t="shared" si="0"/>
        <v>2.72</v>
      </c>
    </row>
    <row r="50" spans="1:56" x14ac:dyDescent="0.35">
      <c r="A50" s="1" t="s">
        <v>9</v>
      </c>
      <c r="B50" s="1" t="s">
        <v>108</v>
      </c>
      <c r="K50" s="1">
        <f t="shared" si="0"/>
        <v>2.72</v>
      </c>
    </row>
    <row r="51" spans="1:56" x14ac:dyDescent="0.35">
      <c r="A51" s="1">
        <v>12</v>
      </c>
      <c r="B51" s="1" t="s">
        <v>109</v>
      </c>
      <c r="C51" s="1">
        <v>2736.0000016540289</v>
      </c>
      <c r="D51" s="1">
        <v>0</v>
      </c>
      <c r="E51">
        <f>(R51-S51*(1000-T51)/(1000-U51))*AK51</f>
        <v>0.28374552219052734</v>
      </c>
      <c r="F51">
        <f>IF(AV51&lt;&gt;0,1/(1/AV51-1/N51),0)</f>
        <v>27.200763425005267</v>
      </c>
      <c r="G51">
        <f>((AY51-AL51/2)*S51-E51)/(AY51+AL51/2)</f>
        <v>379.10414846490534</v>
      </c>
      <c r="H51">
        <f>AL51*1000</f>
        <v>41.460623190212985</v>
      </c>
      <c r="I51">
        <f>(AQ51-AW51)</f>
        <v>0.94434407274656484</v>
      </c>
      <c r="J51">
        <f>(P51+AP51*D51)</f>
        <v>29.516458511352539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30.312551498413086</v>
      </c>
      <c r="P51" s="1">
        <v>29.516458511352539</v>
      </c>
      <c r="Q51" s="1">
        <v>30.420085906982422</v>
      </c>
      <c r="R51" s="1">
        <v>399.9466552734375</v>
      </c>
      <c r="S51" s="1">
        <v>385.21499633789063</v>
      </c>
      <c r="T51" s="1">
        <v>0.18458850681781769</v>
      </c>
      <c r="U51" s="1">
        <v>36.392276763916016</v>
      </c>
      <c r="V51" s="1">
        <v>0.37410476803779602</v>
      </c>
      <c r="W51" s="1">
        <v>73.756080627441406</v>
      </c>
      <c r="X51" s="1">
        <v>300.12640380859375</v>
      </c>
      <c r="Y51" s="1">
        <v>1999.9439697265625</v>
      </c>
      <c r="Z51" s="1">
        <v>0.15308010578155518</v>
      </c>
      <c r="AA51" s="1">
        <v>87.90869140625</v>
      </c>
      <c r="AB51" s="1">
        <v>-0.4977533221244812</v>
      </c>
      <c r="AC51" s="1">
        <v>0.21128134429454803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1.1034058963551236</v>
      </c>
      <c r="AL51">
        <f>(U51-T51)/(1000-U51)*AK51</f>
        <v>4.1460623190212986E-2</v>
      </c>
      <c r="AM51">
        <f>(P51+273.15)</f>
        <v>302.66645851135252</v>
      </c>
      <c r="AN51">
        <f>(O51+273.15)</f>
        <v>303.46255149841306</v>
      </c>
      <c r="AO51">
        <f>(Y51*AG51+Z51*AH51)*AI51</f>
        <v>319.99102800389301</v>
      </c>
      <c r="AP51">
        <f>((AO51+0.00000010773*(AN51^4-AM51^4))-AL51*44100)/(L51*51.4+0.00000043092*AM51^3)</f>
        <v>-12.290602710300426</v>
      </c>
      <c r="AQ51">
        <f>0.61365*EXP(17.502*J51/(240.97+J51))</f>
        <v>4.1435415003565002</v>
      </c>
      <c r="AR51">
        <f>AQ51*1000/AA51</f>
        <v>47.134605624011243</v>
      </c>
      <c r="AS51">
        <f>(AR51-U51)</f>
        <v>10.742328860095228</v>
      </c>
      <c r="AT51">
        <f>IF(D51,P51,(O51+P51)/2)</f>
        <v>29.914505004882813</v>
      </c>
      <c r="AU51">
        <f>0.61365*EXP(17.502*AT51/(240.97+AT51))</f>
        <v>4.2395724323525332</v>
      </c>
      <c r="AV51">
        <f>IF(AS51&lt;&gt;0,(1000-(AR51+U51)/2)/AS51*AL51,0)</f>
        <v>3.6983679618416794</v>
      </c>
      <c r="AW51">
        <f>U51*AA51/1000</f>
        <v>3.1991974276099353</v>
      </c>
      <c r="AX51">
        <f>(AU51-AW51)</f>
        <v>1.0403750047425979</v>
      </c>
      <c r="AY51">
        <f>1/(1.6/F51+1.37/N51)</f>
        <v>2.639293251490924</v>
      </c>
      <c r="AZ51">
        <f>G51*AA51*0.001</f>
        <v>33.32654959823055</v>
      </c>
      <c r="BA51">
        <f>G51/S51</f>
        <v>0.98413652653432737</v>
      </c>
      <c r="BB51">
        <f>(1-AL51*AA51/AQ51/F51)*100</f>
        <v>96.766187356439971</v>
      </c>
      <c r="BC51">
        <f>(S51-E51/(N51/1.35))</f>
        <v>385.12550444312495</v>
      </c>
      <c r="BD51">
        <f>E51*BB51/100/BC51</f>
        <v>7.1293570654431409E-4</v>
      </c>
    </row>
    <row r="52" spans="1:56" x14ac:dyDescent="0.35">
      <c r="A52" s="1" t="s">
        <v>9</v>
      </c>
      <c r="B52" s="1" t="s">
        <v>110</v>
      </c>
      <c r="K52" s="1">
        <v>2.0127999999999999</v>
      </c>
    </row>
    <row r="53" spans="1:56" x14ac:dyDescent="0.35">
      <c r="A53" s="1" t="s">
        <v>9</v>
      </c>
      <c r="B53" s="1" t="s">
        <v>111</v>
      </c>
      <c r="K53" s="1">
        <v>2.0127999999999999</v>
      </c>
    </row>
    <row r="54" spans="1:56" x14ac:dyDescent="0.35">
      <c r="A54" s="1" t="s">
        <v>9</v>
      </c>
      <c r="B54" s="1" t="s">
        <v>112</v>
      </c>
      <c r="K54" s="1">
        <v>2.0127999999999999</v>
      </c>
    </row>
    <row r="55" spans="1:56" x14ac:dyDescent="0.35">
      <c r="A55" s="1" t="s">
        <v>9</v>
      </c>
      <c r="B55" s="1" t="s">
        <v>108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55"/>
  <sheetViews>
    <sheetView topLeftCell="A10" zoomScale="6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157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156</v>
      </c>
    </row>
    <row r="12" spans="1:56" x14ac:dyDescent="0.35">
      <c r="A12" s="1" t="s">
        <v>9</v>
      </c>
      <c r="B12" s="1" t="s">
        <v>155</v>
      </c>
    </row>
    <row r="13" spans="1:56" x14ac:dyDescent="0.35">
      <c r="A13" s="1" t="s">
        <v>9</v>
      </c>
      <c r="B13" s="1" t="s">
        <v>154</v>
      </c>
    </row>
    <row r="14" spans="1:56" x14ac:dyDescent="0.35">
      <c r="A14" s="1" t="s">
        <v>9</v>
      </c>
      <c r="B14" s="1" t="s">
        <v>153</v>
      </c>
    </row>
    <row r="15" spans="1:56" x14ac:dyDescent="0.35">
      <c r="A15" s="1" t="s">
        <v>9</v>
      </c>
      <c r="B15" s="1" t="s">
        <v>152</v>
      </c>
    </row>
    <row r="16" spans="1:56" x14ac:dyDescent="0.35">
      <c r="A16" s="1" t="s">
        <v>9</v>
      </c>
      <c r="B16" s="1" t="s">
        <v>151</v>
      </c>
    </row>
    <row r="17" spans="1:56" x14ac:dyDescent="0.35">
      <c r="A17" s="1" t="s">
        <v>9</v>
      </c>
      <c r="B17" s="1" t="s">
        <v>150</v>
      </c>
    </row>
    <row r="18" spans="1:56" x14ac:dyDescent="0.35">
      <c r="A18" s="1">
        <v>1</v>
      </c>
      <c r="B18" s="1" t="s">
        <v>149</v>
      </c>
      <c r="C18" s="1">
        <v>421.00000111758709</v>
      </c>
      <c r="D18" s="1">
        <v>0</v>
      </c>
      <c r="E18">
        <f>(R18-S18*(1000-T18)/(1000-U18))*AK18</f>
        <v>-7.1516012596570624</v>
      </c>
      <c r="F18">
        <f>IF(AV18&lt;&gt;0,1/(1/AV18-1/N18),0)</f>
        <v>13.99668163951374</v>
      </c>
      <c r="G18">
        <f>((AY18-AL18/2)*S18-E18)/(AY18+AL18/2)</f>
        <v>389.14735413295506</v>
      </c>
      <c r="H18">
        <f>AL18*1000</f>
        <v>39.021488434932536</v>
      </c>
      <c r="I18">
        <f>(AQ18-AW18)</f>
        <v>1.0045360350963795</v>
      </c>
      <c r="J18">
        <f>(P18+AP18*D18)</f>
        <v>29.018333435058594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30.384584426879883</v>
      </c>
      <c r="P18" s="1">
        <v>29.018333435058594</v>
      </c>
      <c r="Q18" s="1">
        <v>30.524761199951172</v>
      </c>
      <c r="R18" s="1">
        <v>400.07162475585938</v>
      </c>
      <c r="S18" s="1">
        <v>392.66677856445313</v>
      </c>
      <c r="T18" s="1">
        <v>0.22345608472824097</v>
      </c>
      <c r="U18" s="1">
        <v>34.371299743652344</v>
      </c>
      <c r="V18" s="1">
        <v>0.45100781321525574</v>
      </c>
      <c r="W18" s="1">
        <v>69.372581481933594</v>
      </c>
      <c r="X18" s="1">
        <v>300.13705444335938</v>
      </c>
      <c r="Y18" s="1">
        <v>-0.22281859815120697</v>
      </c>
      <c r="Z18" s="1">
        <v>0.1084752231836319</v>
      </c>
      <c r="AA18" s="1">
        <v>87.907798767089844</v>
      </c>
      <c r="AB18" s="1">
        <v>0.4588552713394165</v>
      </c>
      <c r="AC18" s="1">
        <v>0.45648473501205444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1.1034450531005857</v>
      </c>
      <c r="AL18">
        <f>(U18-T18)/(1000-U18)*AK18</f>
        <v>3.9021488434932534E-2</v>
      </c>
      <c r="AM18">
        <f>(P18+273.15)</f>
        <v>302.16833343505857</v>
      </c>
      <c r="AN18">
        <f>(O18+273.15)</f>
        <v>303.53458442687986</v>
      </c>
      <c r="AO18">
        <f>(Y18*AG18+Z18*AH18)*AI18</f>
        <v>-3.5650974907331712E-2</v>
      </c>
      <c r="AP18">
        <f>((AO18+0.00000010773*(AN18^4-AM18^4))-AL18*44100)/(L18*51.4+0.00000043092*AM18^3)</f>
        <v>-13.983715217544608</v>
      </c>
      <c r="AQ18">
        <f>0.61365*EXP(17.502*J18/(240.97+J18))</f>
        <v>4.0260413363246963</v>
      </c>
      <c r="AR18">
        <f>AQ18*1000/AA18</f>
        <v>45.798454662613281</v>
      </c>
      <c r="AS18">
        <f>(AR18-U18)</f>
        <v>11.427154918960937</v>
      </c>
      <c r="AT18">
        <f>IF(D18,P18,(O18+P18)/2)</f>
        <v>29.701458930969238</v>
      </c>
      <c r="AU18">
        <f>0.61365*EXP(17.502*AT18/(240.97+AT18))</f>
        <v>4.1879353970990438</v>
      </c>
      <c r="AV18">
        <f>IF(AS18&lt;&gt;0,(1000-(AR18+U18)/2)/AS18*AL18,0)</f>
        <v>3.2779215061294336</v>
      </c>
      <c r="AW18">
        <f>U18*AA18/1000</f>
        <v>3.0215053012283168</v>
      </c>
      <c r="AX18">
        <f>(AU18-AW18)</f>
        <v>1.166430095870727</v>
      </c>
      <c r="AY18">
        <f>1/(1.6/F18+1.37/N18)</f>
        <v>2.3021304951143868</v>
      </c>
      <c r="AZ18">
        <f>G18*AA18*0.001</f>
        <v>34.20908729786526</v>
      </c>
      <c r="BA18">
        <f>G18/S18</f>
        <v>0.99103712199854366</v>
      </c>
      <c r="BB18">
        <f>(1-AL18*AA18/AQ18/F18)*100</f>
        <v>93.912654911802278</v>
      </c>
      <c r="BC18">
        <f>(S18-E18/(N18/1.35))</f>
        <v>394.92235723365769</v>
      </c>
      <c r="BD18">
        <f>E18*BB18/100/BC18</f>
        <v>-1.7006529229430623E-2</v>
      </c>
    </row>
    <row r="19" spans="1:56" x14ac:dyDescent="0.35">
      <c r="A19" s="1" t="s">
        <v>9</v>
      </c>
      <c r="B19" s="1" t="s">
        <v>148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147</v>
      </c>
      <c r="K20" s="1">
        <f t="shared" si="0"/>
        <v>2.72</v>
      </c>
    </row>
    <row r="21" spans="1:56" x14ac:dyDescent="0.35">
      <c r="A21" s="1">
        <v>2</v>
      </c>
      <c r="B21" s="1" t="s">
        <v>146</v>
      </c>
      <c r="C21" s="1">
        <v>623.50000112876296</v>
      </c>
      <c r="D21" s="1">
        <v>0</v>
      </c>
      <c r="E21">
        <f>(R21-S21*(1000-T21)/(1000-U21))*AK21</f>
        <v>-6.1518306718931184</v>
      </c>
      <c r="F21">
        <f>IF(AV21&lt;&gt;0,1/(1/AV21-1/N21),0)</f>
        <v>12.209212271340181</v>
      </c>
      <c r="G21">
        <f>((AY21-AL21/2)*S21-E21)/(AY21+AL21/2)</f>
        <v>388.18611762342186</v>
      </c>
      <c r="H21">
        <f>AL21*1000</f>
        <v>38.089888755092332</v>
      </c>
      <c r="I21">
        <f>(AQ21-AW21)</f>
        <v>1.0148932990901551</v>
      </c>
      <c r="J21">
        <f>(P21+AP21*D21)</f>
        <v>28.765996932983398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30.321918487548828</v>
      </c>
      <c r="P21" s="1">
        <v>28.765996932983398</v>
      </c>
      <c r="Q21" s="1">
        <v>30.494718551635742</v>
      </c>
      <c r="R21" s="1">
        <v>400.07476806640625</v>
      </c>
      <c r="S21" s="1">
        <v>392.1148681640625</v>
      </c>
      <c r="T21" s="1">
        <v>0.23272667825222015</v>
      </c>
      <c r="U21" s="1">
        <v>33.590496063232422</v>
      </c>
      <c r="V21" s="1">
        <v>0.47138848900794983</v>
      </c>
      <c r="W21" s="1">
        <v>68.037628173828125</v>
      </c>
      <c r="X21" s="1">
        <v>300.153076171875</v>
      </c>
      <c r="Y21" s="1">
        <v>25.669300079345703</v>
      </c>
      <c r="Z21" s="1">
        <v>3.6160165909677744E-3</v>
      </c>
      <c r="AA21" s="1">
        <v>87.904098510742188</v>
      </c>
      <c r="AB21" s="1">
        <v>0.88329070806503296</v>
      </c>
      <c r="AC21" s="1">
        <v>0.55341982841491699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1.1035039565142462</v>
      </c>
      <c r="AL21">
        <f>(U21-T21)/(1000-U21)*AK21</f>
        <v>3.8089888755092331E-2</v>
      </c>
      <c r="AM21">
        <f>(P21+273.15)</f>
        <v>301.91599693298338</v>
      </c>
      <c r="AN21">
        <f>(O21+273.15)</f>
        <v>303.47191848754881</v>
      </c>
      <c r="AO21">
        <f>(Y21*AG21+Z21*AH21)*AI21</f>
        <v>4.1070879208947417</v>
      </c>
      <c r="AP21">
        <f>((AO21+0.00000010773*(AN21^4-AM21^4))-AL21*44100)/(L21*51.4+0.00000043092*AM21^3)</f>
        <v>-13.597617703053707</v>
      </c>
      <c r="AQ21">
        <f>0.61365*EXP(17.502*J21/(240.97+J21))</f>
        <v>3.9676355740572355</v>
      </c>
      <c r="AR21">
        <f>AQ21*1000/AA21</f>
        <v>45.135956585373286</v>
      </c>
      <c r="AS21">
        <f>(AR21-U21)</f>
        <v>11.545460522140864</v>
      </c>
      <c r="AT21">
        <f>IF(D21,P21,(O21+P21)/2)</f>
        <v>29.543957710266113</v>
      </c>
      <c r="AU21">
        <f>0.61365*EXP(17.502*AT21/(240.97+AT21))</f>
        <v>4.1501143154570004</v>
      </c>
      <c r="AV21">
        <f>IF(AS21&lt;&gt;0,(1000-(AR21+U21)/2)/AS21*AL21,0)</f>
        <v>3.1692584088082056</v>
      </c>
      <c r="AW21">
        <f>U21*AA21/1000</f>
        <v>2.9527422749670804</v>
      </c>
      <c r="AX21">
        <f>(AU21-AW21)</f>
        <v>1.19737204048992</v>
      </c>
      <c r="AY21">
        <f>1/(1.6/F21+1.37/N21)</f>
        <v>2.2167246584085092</v>
      </c>
      <c r="AZ21">
        <f>G21*AA21*0.001</f>
        <v>34.123150724071827</v>
      </c>
      <c r="BA21">
        <f>G21/S21</f>
        <v>0.98998061318348984</v>
      </c>
      <c r="BB21">
        <f>(1-AL21*AA21/AQ21/F21)*100</f>
        <v>93.088068767174619</v>
      </c>
      <c r="BC21">
        <f>(S21-E21/(N21/1.35))</f>
        <v>394.05512427402715</v>
      </c>
      <c r="BD21">
        <f>E21*BB21/100/BC21</f>
        <v>-1.4532536220261655E-2</v>
      </c>
    </row>
    <row r="22" spans="1:56" x14ac:dyDescent="0.35">
      <c r="A22" s="1" t="s">
        <v>9</v>
      </c>
      <c r="B22" s="1" t="s">
        <v>145</v>
      </c>
      <c r="K22" s="1">
        <f t="shared" si="0"/>
        <v>2.72</v>
      </c>
    </row>
    <row r="23" spans="1:56" x14ac:dyDescent="0.35">
      <c r="A23" s="1" t="s">
        <v>9</v>
      </c>
      <c r="B23" s="1" t="s">
        <v>144</v>
      </c>
      <c r="K23" s="1">
        <f t="shared" si="0"/>
        <v>2.72</v>
      </c>
    </row>
    <row r="24" spans="1:56" x14ac:dyDescent="0.35">
      <c r="A24" s="1">
        <v>3</v>
      </c>
      <c r="B24" s="1" t="s">
        <v>143</v>
      </c>
      <c r="C24" s="1">
        <v>826.50000112876296</v>
      </c>
      <c r="D24" s="1">
        <v>0</v>
      </c>
      <c r="E24">
        <f>(R24-S24*(1000-T24)/(1000-U24))*AK24</f>
        <v>-5.688005157115251</v>
      </c>
      <c r="F24">
        <f>IF(AV24&lt;&gt;0,1/(1/AV24-1/N24),0)</f>
        <v>11.274910404428161</v>
      </c>
      <c r="G24">
        <f>((AY24-AL24/2)*S24-E24)/(AY24+AL24/2)</f>
        <v>387.73577049093126</v>
      </c>
      <c r="H24">
        <f>AL24*1000</f>
        <v>37.482933085265813</v>
      </c>
      <c r="I24">
        <f>(AQ24-AW24)</f>
        <v>1.0206769211452205</v>
      </c>
      <c r="J24">
        <f>(P24+AP24*D24)</f>
        <v>28.606136322021484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30.238557815551758</v>
      </c>
      <c r="P24" s="1">
        <v>28.606136322021484</v>
      </c>
      <c r="Q24" s="1">
        <v>30.425298690795898</v>
      </c>
      <c r="R24" s="1">
        <v>400.01470947265625</v>
      </c>
      <c r="S24" s="1">
        <v>391.85784912109375</v>
      </c>
      <c r="T24" s="1">
        <v>0.26146835088729858</v>
      </c>
      <c r="U24" s="1">
        <v>33.108268737792969</v>
      </c>
      <c r="V24" s="1">
        <v>0.53213930130004883</v>
      </c>
      <c r="W24" s="1">
        <v>67.381813049316406</v>
      </c>
      <c r="X24" s="1">
        <v>300.11468505859375</v>
      </c>
      <c r="Y24" s="1">
        <v>49.452579498291016</v>
      </c>
      <c r="Z24" s="1">
        <v>7.8346379101276398E-2</v>
      </c>
      <c r="AA24" s="1">
        <v>87.90374755859375</v>
      </c>
      <c r="AB24" s="1">
        <v>1.2802648544311523</v>
      </c>
      <c r="AC24" s="1">
        <v>0.62996459007263184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1.103362812715418</v>
      </c>
      <c r="AL24">
        <f>(U24-T24)/(1000-U24)*AK24</f>
        <v>3.7482933085265811E-2</v>
      </c>
      <c r="AM24">
        <f>(P24+273.15)</f>
        <v>301.75613632202146</v>
      </c>
      <c r="AN24">
        <f>(O24+273.15)</f>
        <v>303.38855781555174</v>
      </c>
      <c r="AO24">
        <f>(Y24*AG24+Z24*AH24)*AI24</f>
        <v>7.9124125428703564</v>
      </c>
      <c r="AP24">
        <f>((AO24+0.00000010773*(AN24^4-AM24^4))-AL24*44100)/(L24*51.4+0.00000043092*AM24^3)</f>
        <v>-13.341499277959286</v>
      </c>
      <c r="AQ24">
        <f>0.61365*EXP(17.502*J24/(240.97+J24))</f>
        <v>3.9310178183742548</v>
      </c>
      <c r="AR24">
        <f>AQ24*1000/AA24</f>
        <v>44.71957029765958</v>
      </c>
      <c r="AS24">
        <f>(AR24-U24)</f>
        <v>11.611301559866611</v>
      </c>
      <c r="AT24">
        <f>IF(D24,P24,(O24+P24)/2)</f>
        <v>29.422347068786621</v>
      </c>
      <c r="AU24">
        <f>0.61365*EXP(17.502*AT24/(240.97+AT24))</f>
        <v>4.1211157517072046</v>
      </c>
      <c r="AV24">
        <f>IF(AS24&lt;&gt;0,(1000-(AR24+U24)/2)/AS24*AL24,0)</f>
        <v>3.102522577521559</v>
      </c>
      <c r="AW24">
        <f>U24*AA24/1000</f>
        <v>2.9103408972290343</v>
      </c>
      <c r="AX24">
        <f>(AU24-AW24)</f>
        <v>1.2107748544781702</v>
      </c>
      <c r="AY24">
        <f>1/(1.6/F24+1.37/N24)</f>
        <v>2.1646172677064799</v>
      </c>
      <c r="AZ24">
        <f>G24*AA24*0.001</f>
        <v>34.083427288671665</v>
      </c>
      <c r="BA24">
        <f>G24/S24</f>
        <v>0.98948067867108447</v>
      </c>
      <c r="BB24">
        <f>(1-AL24*AA24/AQ24/F24)*100</f>
        <v>92.565995043538535</v>
      </c>
      <c r="BC24">
        <f>(S24-E24/(N24/1.35))</f>
        <v>393.65181702239283</v>
      </c>
      <c r="BD24">
        <f>E24*BB24/100/BC24</f>
        <v>-1.3375166439310535E-2</v>
      </c>
    </row>
    <row r="25" spans="1:56" x14ac:dyDescent="0.35">
      <c r="A25" s="1" t="s">
        <v>9</v>
      </c>
      <c r="B25" s="1" t="s">
        <v>142</v>
      </c>
      <c r="K25" s="1">
        <f t="shared" si="0"/>
        <v>2.72</v>
      </c>
    </row>
    <row r="26" spans="1:56" x14ac:dyDescent="0.35">
      <c r="A26" s="1" t="s">
        <v>9</v>
      </c>
      <c r="B26" s="1" t="s">
        <v>141</v>
      </c>
      <c r="K26" s="1">
        <f t="shared" si="0"/>
        <v>2.72</v>
      </c>
    </row>
    <row r="27" spans="1:56" x14ac:dyDescent="0.35">
      <c r="A27" s="1">
        <v>4</v>
      </c>
      <c r="B27" s="1" t="s">
        <v>140</v>
      </c>
      <c r="C27" s="1">
        <v>1029.500001128763</v>
      </c>
      <c r="D27" s="1">
        <v>0</v>
      </c>
      <c r="E27">
        <f>(R27-S27*(1000-T27)/(1000-U27))*AK27</f>
        <v>-4.7337449229996844</v>
      </c>
      <c r="F27">
        <f>IF(AV27&lt;&gt;0,1/(1/AV27-1/N27),0)</f>
        <v>11.492062122478366</v>
      </c>
      <c r="G27">
        <f>((AY27-AL27/2)*S27-E27)/(AY27+AL27/2)</f>
        <v>386.19299424752995</v>
      </c>
      <c r="H27">
        <f>AL27*1000</f>
        <v>37.256013046754433</v>
      </c>
      <c r="I27">
        <f>(AQ27-AW27)</f>
        <v>1.009469962279125</v>
      </c>
      <c r="J27">
        <f>(P27+AP27*D27)</f>
        <v>28.498058319091797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30.1737060546875</v>
      </c>
      <c r="P27" s="1">
        <v>28.498058319091797</v>
      </c>
      <c r="Q27" s="1">
        <v>30.365383148193359</v>
      </c>
      <c r="R27" s="1">
        <v>399.5655517578125</v>
      </c>
      <c r="S27" s="1">
        <v>390.6654052734375</v>
      </c>
      <c r="T27" s="1">
        <v>0.30494493246078491</v>
      </c>
      <c r="U27" s="1">
        <v>32.955394744873047</v>
      </c>
      <c r="V27" s="1">
        <v>0.62294739484786987</v>
      </c>
      <c r="W27" s="1">
        <v>67.321914672851563</v>
      </c>
      <c r="X27" s="1">
        <v>300.13912963867188</v>
      </c>
      <c r="Y27" s="1">
        <v>100.27806091308594</v>
      </c>
      <c r="Z27" s="1">
        <v>0.19766919314861298</v>
      </c>
      <c r="AA27" s="1">
        <v>87.905448913574219</v>
      </c>
      <c r="AB27" s="1">
        <v>1.389565110206604</v>
      </c>
      <c r="AC27" s="1">
        <v>0.64423573017120361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1.103452682495117</v>
      </c>
      <c r="AL27">
        <f>(U27-T27)/(1000-U27)*AK27</f>
        <v>3.7256013046754431E-2</v>
      </c>
      <c r="AM27">
        <f>(P27+273.15)</f>
        <v>301.64805831909177</v>
      </c>
      <c r="AN27">
        <f>(O27+273.15)</f>
        <v>303.32370605468748</v>
      </c>
      <c r="AO27">
        <f>(Y27*AG27+Z27*AH27)*AI27</f>
        <v>16.044489387471458</v>
      </c>
      <c r="AP27">
        <f>((AO27+0.00000010773*(AN27^4-AM27^4))-AL27*44100)/(L27*51.4+0.00000043092*AM27^3)</f>
        <v>-13.189910741038815</v>
      </c>
      <c r="AQ27">
        <f>0.61365*EXP(17.502*J27/(240.97+J27))</f>
        <v>3.9064287314512347</v>
      </c>
      <c r="AR27">
        <f>AQ27*1000/AA27</f>
        <v>44.438982790383207</v>
      </c>
      <c r="AS27">
        <f>(AR27-U27)</f>
        <v>11.48358804551016</v>
      </c>
      <c r="AT27">
        <f>IF(D27,P27,(O27+P27)/2)</f>
        <v>29.335882186889648</v>
      </c>
      <c r="AU27">
        <f>0.61365*EXP(17.502*AT27/(240.97+AT27))</f>
        <v>4.1006054350235015</v>
      </c>
      <c r="AV27">
        <f>IF(AS27&lt;&gt;0,(1000-(AR27+U27)/2)/AS27*AL27,0)</f>
        <v>3.1187386673242425</v>
      </c>
      <c r="AW27">
        <f>U27*AA27/1000</f>
        <v>2.8969587691721097</v>
      </c>
      <c r="AX27">
        <f>(AU27-AW27)</f>
        <v>1.2036466658513918</v>
      </c>
      <c r="AY27">
        <f>1/(1.6/F27+1.37/N27)</f>
        <v>2.1772548083371124</v>
      </c>
      <c r="AZ27">
        <f>G27*AA27*0.001</f>
        <v>33.948468526606504</v>
      </c>
      <c r="BA27">
        <f>G27/S27</f>
        <v>0.98855181194562858</v>
      </c>
      <c r="BB27">
        <f>(1-AL27*AA27/AQ27/F27)*100</f>
        <v>92.704848714256698</v>
      </c>
      <c r="BC27">
        <f>(S27-E27/(N27/1.35))</f>
        <v>392.15840434960319</v>
      </c>
      <c r="BD27">
        <f>E27*BB27/100/BC27</f>
        <v>-1.1190404236430604E-2</v>
      </c>
    </row>
    <row r="28" spans="1:56" x14ac:dyDescent="0.35">
      <c r="A28" s="1" t="s">
        <v>9</v>
      </c>
      <c r="B28" s="1" t="s">
        <v>139</v>
      </c>
      <c r="K28" s="1">
        <f t="shared" si="0"/>
        <v>2.72</v>
      </c>
    </row>
    <row r="29" spans="1:56" x14ac:dyDescent="0.35">
      <c r="A29" s="1" t="s">
        <v>9</v>
      </c>
      <c r="B29" s="1" t="s">
        <v>138</v>
      </c>
      <c r="K29" s="1">
        <f t="shared" si="0"/>
        <v>2.72</v>
      </c>
    </row>
    <row r="30" spans="1:56" x14ac:dyDescent="0.35">
      <c r="A30" s="1">
        <v>5</v>
      </c>
      <c r="B30" s="1" t="s">
        <v>137</v>
      </c>
      <c r="C30" s="1">
        <v>1232.500001128763</v>
      </c>
      <c r="D30" s="1">
        <v>0</v>
      </c>
      <c r="E30">
        <f>(R30-S30*(1000-T30)/(1000-U30))*AK30</f>
        <v>-3.7489521120756231</v>
      </c>
      <c r="F30">
        <f>IF(AV30&lt;&gt;0,1/(1/AV30-1/N30),0)</f>
        <v>11.485711810974934</v>
      </c>
      <c r="G30">
        <f>((AY30-AL30/2)*S30-E30)/(AY30+AL30/2)</f>
        <v>385.47033395337752</v>
      </c>
      <c r="H30">
        <f>AL30*1000</f>
        <v>37.143004471529679</v>
      </c>
      <c r="I30">
        <f>(AQ30-AW30)</f>
        <v>1.0066124695091658</v>
      </c>
      <c r="J30">
        <f>(P30+AP30*D30)</f>
        <v>28.467931747436523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30.120275497436523</v>
      </c>
      <c r="P30" s="1">
        <v>28.467931747436523</v>
      </c>
      <c r="Q30" s="1">
        <v>30.312904357910156</v>
      </c>
      <c r="R30" s="1">
        <v>400.10861206054688</v>
      </c>
      <c r="S30" s="1">
        <v>390.36700439453125</v>
      </c>
      <c r="T30" s="1">
        <v>0.36079436540603638</v>
      </c>
      <c r="U30" s="1">
        <v>32.910541534423828</v>
      </c>
      <c r="V30" s="1">
        <v>0.73929303884506226</v>
      </c>
      <c r="W30" s="1">
        <v>67.436012268066406</v>
      </c>
      <c r="X30" s="1">
        <v>300.16839599609375</v>
      </c>
      <c r="Y30" s="1">
        <v>149.67155456542969</v>
      </c>
      <c r="Z30" s="1">
        <v>0.28083431720733643</v>
      </c>
      <c r="AA30" s="1">
        <v>87.904541015625</v>
      </c>
      <c r="AB30" s="1">
        <v>1.3317098617553711</v>
      </c>
      <c r="AC30" s="1">
        <v>0.64031362533569336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1.1035602793974033</v>
      </c>
      <c r="AL30">
        <f>(U30-T30)/(1000-U30)*AK30</f>
        <v>3.7143004471529677E-2</v>
      </c>
      <c r="AM30">
        <f>(P30+273.15)</f>
        <v>301.6179317474365</v>
      </c>
      <c r="AN30">
        <f>(O30+273.15)</f>
        <v>303.2702754974365</v>
      </c>
      <c r="AO30">
        <f>(Y30*AG30+Z30*AH30)*AI30</f>
        <v>23.947448195201559</v>
      </c>
      <c r="AP30">
        <f>((AO30+0.00000010773*(AN30^4-AM30^4))-AL30*44100)/(L30*51.4+0.00000043092*AM30^3)</f>
        <v>-13.086866394934374</v>
      </c>
      <c r="AQ30">
        <f>0.61365*EXP(17.502*J30/(240.97+J30))</f>
        <v>3.8995985176683554</v>
      </c>
      <c r="AR30">
        <f>AQ30*1000/AA30</f>
        <v>44.361741414191599</v>
      </c>
      <c r="AS30">
        <f>(AR30-U30)</f>
        <v>11.451199879767771</v>
      </c>
      <c r="AT30">
        <f>IF(D30,P30,(O30+P30)/2)</f>
        <v>29.294103622436523</v>
      </c>
      <c r="AU30">
        <f>0.61365*EXP(17.502*AT30/(240.97+AT30))</f>
        <v>4.0907270794038224</v>
      </c>
      <c r="AV30">
        <f>IF(AS30&lt;&gt;0,(1000-(AR30+U30)/2)/AS30*AL30,0)</f>
        <v>3.1182707900397739</v>
      </c>
      <c r="AW30">
        <f>U30*AA30/1000</f>
        <v>2.8929860481591896</v>
      </c>
      <c r="AX30">
        <f>(AU30-AW30)</f>
        <v>1.1977410312446328</v>
      </c>
      <c r="AY30">
        <f>1/(1.6/F30+1.37/N30)</f>
        <v>2.1768899663034627</v>
      </c>
      <c r="AZ30">
        <f>G30*AA30*0.001</f>
        <v>33.884592781311341</v>
      </c>
      <c r="BA30">
        <f>G30/S30</f>
        <v>0.98745623890843803</v>
      </c>
      <c r="BB30">
        <f>(1-AL30*AA30/AQ30/F30)*100</f>
        <v>92.710285334669805</v>
      </c>
      <c r="BC30">
        <f>(S30-E30/(N30/1.35))</f>
        <v>391.54940482610573</v>
      </c>
      <c r="BD30">
        <f>E30*BB30/100/BC30</f>
        <v>-8.8766938662799052E-3</v>
      </c>
    </row>
    <row r="31" spans="1:56" x14ac:dyDescent="0.35">
      <c r="A31" s="1" t="s">
        <v>9</v>
      </c>
      <c r="B31" s="1" t="s">
        <v>136</v>
      </c>
      <c r="K31" s="1">
        <f t="shared" si="0"/>
        <v>2.72</v>
      </c>
    </row>
    <row r="32" spans="1:56" x14ac:dyDescent="0.35">
      <c r="A32" s="1" t="s">
        <v>9</v>
      </c>
      <c r="B32" s="1" t="s">
        <v>135</v>
      </c>
      <c r="K32" s="1">
        <f t="shared" si="0"/>
        <v>2.72</v>
      </c>
    </row>
    <row r="33" spans="1:56" x14ac:dyDescent="0.35">
      <c r="A33" s="1">
        <v>6</v>
      </c>
      <c r="B33" s="1" t="s">
        <v>134</v>
      </c>
      <c r="C33" s="1">
        <v>1435.500001128763</v>
      </c>
      <c r="D33" s="1">
        <v>0</v>
      </c>
      <c r="E33">
        <f>(R33-S33*(1000-T33)/(1000-U33))*AK33</f>
        <v>-2.1209396564764935</v>
      </c>
      <c r="F33">
        <f>IF(AV33&lt;&gt;0,1/(1/AV33-1/N33),0)</f>
        <v>12.08802895789513</v>
      </c>
      <c r="G33">
        <f>((AY33-AL33/2)*S33-E33)/(AY33+AL33/2)</f>
        <v>383.39301800557166</v>
      </c>
      <c r="H33">
        <f>AL33*1000</f>
        <v>37.248128130141232</v>
      </c>
      <c r="I33">
        <f>(AQ33-AW33)</f>
        <v>0.99568690683469985</v>
      </c>
      <c r="J33">
        <f>(P33+AP33*D33)</f>
        <v>28.481672286987305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30.086559295654297</v>
      </c>
      <c r="P33" s="1">
        <v>28.481672286987305</v>
      </c>
      <c r="Q33" s="1">
        <v>30.274379730224609</v>
      </c>
      <c r="R33" s="1">
        <v>400.14910888671875</v>
      </c>
      <c r="S33" s="1">
        <v>388.94119262695313</v>
      </c>
      <c r="T33" s="1">
        <v>0.42850139737129211</v>
      </c>
      <c r="U33" s="1">
        <v>33.070819854736328</v>
      </c>
      <c r="V33" s="1">
        <v>0.8797152042388916</v>
      </c>
      <c r="W33" s="1">
        <v>67.894538879394531</v>
      </c>
      <c r="X33" s="1">
        <v>300.11453247070313</v>
      </c>
      <c r="Y33" s="1">
        <v>300.59991455078125</v>
      </c>
      <c r="Z33" s="1">
        <v>3.8570098578929901E-2</v>
      </c>
      <c r="AA33" s="1">
        <v>87.903038024902344</v>
      </c>
      <c r="AB33" s="1">
        <v>1.1137319803237915</v>
      </c>
      <c r="AC33" s="1">
        <v>0.58739405870437622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1.1033622517305259</v>
      </c>
      <c r="AL33">
        <f>(U33-T33)/(1000-U33)*AK33</f>
        <v>3.724812813014123E-2</v>
      </c>
      <c r="AM33">
        <f>(P33+273.15)</f>
        <v>301.63167228698728</v>
      </c>
      <c r="AN33">
        <f>(O33+273.15)</f>
        <v>303.23655929565427</v>
      </c>
      <c r="AO33">
        <f>(Y33*AG33+Z33*AH33)*AI33</f>
        <v>48.095985253095932</v>
      </c>
      <c r="AP33">
        <f>((AO33+0.00000010773*(AN33^4-AM33^4))-AL33*44100)/(L33*51.4+0.00000043092*AM33^3)</f>
        <v>-12.931190739215213</v>
      </c>
      <c r="AQ33">
        <f>0.61365*EXP(17.502*J33/(240.97+J33))</f>
        <v>3.9027124420402828</v>
      </c>
      <c r="AR33">
        <f>AQ33*1000/AA33</f>
        <v>44.397924460070087</v>
      </c>
      <c r="AS33">
        <f>(AR33-U33)</f>
        <v>11.327104605333759</v>
      </c>
      <c r="AT33">
        <f>IF(D33,P33,(O33+P33)/2)</f>
        <v>29.284115791320801</v>
      </c>
      <c r="AU33">
        <f>0.61365*EXP(17.502*AT33/(240.97+AT33))</f>
        <v>4.0883685763458164</v>
      </c>
      <c r="AV33">
        <f>IF(AS33&lt;&gt;0,(1000-(AR33+U33)/2)/AS33*AL33,0)</f>
        <v>3.1610324545004658</v>
      </c>
      <c r="AW33">
        <f>U33*AA33/1000</f>
        <v>2.9070255352055829</v>
      </c>
      <c r="AX33">
        <f>(AU33-AW33)</f>
        <v>1.1813430411402335</v>
      </c>
      <c r="AY33">
        <f>1/(1.6/F33+1.37/N33)</f>
        <v>2.2102877070109059</v>
      </c>
      <c r="AZ33">
        <f>G33*AA33*0.001</f>
        <v>33.701411040225835</v>
      </c>
      <c r="BA33">
        <f>G33/S33</f>
        <v>0.98573518381041503</v>
      </c>
      <c r="BB33">
        <f>(1-AL33*AA33/AQ33/F33)*100</f>
        <v>93.059571365535334</v>
      </c>
      <c r="BC33">
        <f>(S33-E33/(N33/1.35))</f>
        <v>389.61012620897554</v>
      </c>
      <c r="BD33">
        <f>E33*BB33/100/BC33</f>
        <v>-5.0659292982031656E-3</v>
      </c>
    </row>
    <row r="34" spans="1:56" x14ac:dyDescent="0.35">
      <c r="A34" s="1" t="s">
        <v>9</v>
      </c>
      <c r="B34" s="1" t="s">
        <v>133</v>
      </c>
      <c r="K34" s="1">
        <f t="shared" si="0"/>
        <v>2.72</v>
      </c>
    </row>
    <row r="35" spans="1:56" x14ac:dyDescent="0.35">
      <c r="A35" s="1" t="s">
        <v>9</v>
      </c>
      <c r="B35" s="1" t="s">
        <v>132</v>
      </c>
      <c r="K35" s="1">
        <f t="shared" si="0"/>
        <v>2.72</v>
      </c>
    </row>
    <row r="36" spans="1:56" x14ac:dyDescent="0.35">
      <c r="A36" s="1">
        <v>7</v>
      </c>
      <c r="B36" s="1" t="s">
        <v>131</v>
      </c>
      <c r="C36" s="1">
        <v>1638.500001128763</v>
      </c>
      <c r="D36" s="1">
        <v>0</v>
      </c>
      <c r="E36">
        <f>(R36-S36*(1000-T36)/(1000-U36))*AK36</f>
        <v>-0.52325545015848729</v>
      </c>
      <c r="F36">
        <f>IF(AV36&lt;&gt;0,1/(1/AV36-1/N36),0)</f>
        <v>13.336959412804719</v>
      </c>
      <c r="G36">
        <f>((AY36-AL36/2)*S36-E36)/(AY36+AL36/2)</f>
        <v>381.1220393063079</v>
      </c>
      <c r="H36">
        <f>AL36*1000</f>
        <v>37.596836074317302</v>
      </c>
      <c r="I36">
        <f>(AQ36-AW36)</f>
        <v>0.98010121201528611</v>
      </c>
      <c r="J36">
        <f>(P36+AP36*D36)</f>
        <v>28.556453704833984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30.083158493041992</v>
      </c>
      <c r="P36" s="1">
        <v>28.556453704833984</v>
      </c>
      <c r="Q36" s="1">
        <v>30.260463714599609</v>
      </c>
      <c r="R36" s="1">
        <v>399.96810913085938</v>
      </c>
      <c r="S36" s="1">
        <v>387.24771118164063</v>
      </c>
      <c r="T36" s="1">
        <v>0.50830954313278198</v>
      </c>
      <c r="U36" s="1">
        <v>33.441642761230469</v>
      </c>
      <c r="V36" s="1">
        <v>1.0437564849853516</v>
      </c>
      <c r="W36" s="1">
        <v>68.668647766113281</v>
      </c>
      <c r="X36" s="1">
        <v>300.1322021484375</v>
      </c>
      <c r="Y36" s="1">
        <v>500.91250610351563</v>
      </c>
      <c r="Z36" s="1">
        <v>6.0267667286098003E-3</v>
      </c>
      <c r="AA36" s="1">
        <v>87.902275085449219</v>
      </c>
      <c r="AB36" s="1">
        <v>0.75892090797424316</v>
      </c>
      <c r="AC36" s="1">
        <v>0.49927437305450439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1.1034272137810199</v>
      </c>
      <c r="AL36">
        <f>(U36-T36)/(1000-U36)*AK36</f>
        <v>3.7596836074317304E-2</v>
      </c>
      <c r="AM36">
        <f>(P36+273.15)</f>
        <v>301.70645370483396</v>
      </c>
      <c r="AN36">
        <f>(O36+273.15)</f>
        <v>303.23315849304197</v>
      </c>
      <c r="AO36">
        <f>(Y36*AG36+Z36*AH36)*AI36</f>
        <v>80.145999185159781</v>
      </c>
      <c r="AP36">
        <f>((AO36+0.00000010773*(AN36^4-AM36^4))-AL36*44100)/(L36*51.4+0.00000043092*AM36^3)</f>
        <v>-12.801017598957625</v>
      </c>
      <c r="AQ36">
        <f>0.61365*EXP(17.502*J36/(240.97+J36))</f>
        <v>3.9196976933222882</v>
      </c>
      <c r="AR36">
        <f>AQ36*1000/AA36</f>
        <v>44.591538609347438</v>
      </c>
      <c r="AS36">
        <f>(AR36-U36)</f>
        <v>11.149895848116969</v>
      </c>
      <c r="AT36">
        <f>IF(D36,P36,(O36+P36)/2)</f>
        <v>29.319806098937988</v>
      </c>
      <c r="AU36">
        <f>0.61365*EXP(17.502*AT36/(240.97+AT36))</f>
        <v>4.0968018567823039</v>
      </c>
      <c r="AV36">
        <f>IF(AS36&lt;&gt;0,(1000-(AR36+U36)/2)/AS36*AL36,0)</f>
        <v>3.240383246830552</v>
      </c>
      <c r="AW36">
        <f>U36*AA36/1000</f>
        <v>2.9395964813070021</v>
      </c>
      <c r="AX36">
        <f>(AU36-AW36)</f>
        <v>1.1572053754753018</v>
      </c>
      <c r="AY36">
        <f>1/(1.6/F36+1.37/N36)</f>
        <v>2.2725475033487688</v>
      </c>
      <c r="AZ36">
        <f>G36*AA36*0.001</f>
        <v>33.501494340230465</v>
      </c>
      <c r="BA36">
        <f>G36/S36</f>
        <v>0.98418151560756562</v>
      </c>
      <c r="BB36">
        <f>(1-AL36*AA36/AQ36/F36)*100</f>
        <v>93.678181666955581</v>
      </c>
      <c r="BC36">
        <f>(S36-E36/(N36/1.35))</f>
        <v>387.41274328970576</v>
      </c>
      <c r="BD36">
        <f>E36*BB36/100/BC36</f>
        <v>-1.2652557244746132E-3</v>
      </c>
    </row>
    <row r="37" spans="1:56" x14ac:dyDescent="0.35">
      <c r="A37" s="1" t="s">
        <v>9</v>
      </c>
      <c r="B37" s="1" t="s">
        <v>130</v>
      </c>
      <c r="K37" s="1">
        <f t="shared" si="0"/>
        <v>2.72</v>
      </c>
    </row>
    <row r="38" spans="1:56" x14ac:dyDescent="0.35">
      <c r="A38" s="1" t="s">
        <v>9</v>
      </c>
      <c r="B38" s="1" t="s">
        <v>129</v>
      </c>
      <c r="K38" s="1">
        <f t="shared" si="0"/>
        <v>2.72</v>
      </c>
    </row>
    <row r="39" spans="1:56" x14ac:dyDescent="0.35">
      <c r="A39" s="1">
        <v>8</v>
      </c>
      <c r="B39" s="1" t="s">
        <v>128</v>
      </c>
      <c r="C39" s="1">
        <v>1841.500001128763</v>
      </c>
      <c r="D39" s="1">
        <v>0</v>
      </c>
      <c r="E39">
        <f>(R39-S39*(1000-T39)/(1000-U39))*AK39</f>
        <v>0.53038804659066974</v>
      </c>
      <c r="F39">
        <f>IF(AV39&lt;&gt;0,1/(1/AV39-1/N39),0)</f>
        <v>15.516428291745575</v>
      </c>
      <c r="G39">
        <f>((AY39-AL39/2)*S39-E39)/(AY39+AL39/2)</f>
        <v>379.66889502343076</v>
      </c>
      <c r="H39">
        <f>AL39*1000</f>
        <v>38.127630358546057</v>
      </c>
      <c r="I39">
        <f>(AQ39-AW39)</f>
        <v>0.95960355456117341</v>
      </c>
      <c r="J39">
        <f>(P39+AP39*D39)</f>
        <v>28.674800872802734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30.093751907348633</v>
      </c>
      <c r="P39" s="1">
        <v>28.674800872802734</v>
      </c>
      <c r="Q39" s="1">
        <v>30.258989334106445</v>
      </c>
      <c r="R39" s="1">
        <v>399.8914794921875</v>
      </c>
      <c r="S39" s="1">
        <v>386.07095336914063</v>
      </c>
      <c r="T39" s="1">
        <v>0.60311049222946167</v>
      </c>
      <c r="U39" s="1">
        <v>33.981826782226563</v>
      </c>
      <c r="V39" s="1">
        <v>1.2376775741577148</v>
      </c>
      <c r="W39" s="1">
        <v>69.736053466796875</v>
      </c>
      <c r="X39" s="1">
        <v>300.14035034179688</v>
      </c>
      <c r="Y39" s="1">
        <v>749.6998291015625</v>
      </c>
      <c r="Z39" s="1">
        <v>0.10486340522766113</v>
      </c>
      <c r="AA39" s="1">
        <v>87.903053283691406</v>
      </c>
      <c r="AB39" s="1">
        <v>0.57318329811096191</v>
      </c>
      <c r="AC39" s="1">
        <v>0.44267112016677856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1.1034571703742531</v>
      </c>
      <c r="AL39">
        <f>(U39-T39)/(1000-U39)*AK39</f>
        <v>3.8127630358546057E-2</v>
      </c>
      <c r="AM39">
        <f>(P39+273.15)</f>
        <v>301.82480087280271</v>
      </c>
      <c r="AN39">
        <f>(O39+273.15)</f>
        <v>303.24375190734861</v>
      </c>
      <c r="AO39">
        <f>(Y39*AG39+Z39*AH39)*AI39</f>
        <v>119.95196997511448</v>
      </c>
      <c r="AP39">
        <f>((AO39+0.00000010773*(AN39^4-AM39^4))-AL39*44100)/(L39*51.4+0.00000043092*AM39^3)</f>
        <v>-12.675439073091923</v>
      </c>
      <c r="AQ39">
        <f>0.61365*EXP(17.502*J39/(240.97+J39))</f>
        <v>3.9467098848764066</v>
      </c>
      <c r="AR39">
        <f>AQ39*1000/AA39</f>
        <v>44.898439103578184</v>
      </c>
      <c r="AS39">
        <f>(AR39-U39)</f>
        <v>10.916612321351622</v>
      </c>
      <c r="AT39">
        <f>IF(D39,P39,(O39+P39)/2)</f>
        <v>29.384276390075684</v>
      </c>
      <c r="AU39">
        <f>0.61365*EXP(17.502*AT39/(240.97+AT39))</f>
        <v>4.1120740204826642</v>
      </c>
      <c r="AV39">
        <f>IF(AS39&lt;&gt;0,(1000-(AR39+U39)/2)/AS39*AL39,0)</f>
        <v>3.3548751636783085</v>
      </c>
      <c r="AW39">
        <f>U39*AA39/1000</f>
        <v>2.9871063303152332</v>
      </c>
      <c r="AX39">
        <f>(AU39-AW39)</f>
        <v>1.124967690167431</v>
      </c>
      <c r="AY39">
        <f>1/(1.6/F39+1.37/N39)</f>
        <v>2.3630386002166062</v>
      </c>
      <c r="AZ39">
        <f>G39*AA39*0.001</f>
        <v>33.374055109404871</v>
      </c>
      <c r="BA39">
        <f>G39/S39</f>
        <v>0.98341740478054418</v>
      </c>
      <c r="BB39">
        <f>(1-AL39*AA39/AQ39/F39)*100</f>
        <v>94.52710882047846</v>
      </c>
      <c r="BC39">
        <f>(S39-E39/(N39/1.35))</f>
        <v>385.90367167643223</v>
      </c>
      <c r="BD39">
        <f>E39*BB39/100/BC39</f>
        <v>1.2991855811932958E-3</v>
      </c>
    </row>
    <row r="40" spans="1:56" x14ac:dyDescent="0.35">
      <c r="A40" s="1" t="s">
        <v>9</v>
      </c>
      <c r="B40" s="1" t="s">
        <v>127</v>
      </c>
      <c r="K40" s="1">
        <f t="shared" si="0"/>
        <v>2.72</v>
      </c>
    </row>
    <row r="41" spans="1:56" x14ac:dyDescent="0.35">
      <c r="A41" s="1" t="s">
        <v>9</v>
      </c>
      <c r="B41" s="1" t="s">
        <v>126</v>
      </c>
      <c r="K41" s="1">
        <f t="shared" si="0"/>
        <v>2.72</v>
      </c>
    </row>
    <row r="42" spans="1:56" x14ac:dyDescent="0.35">
      <c r="A42" s="1">
        <v>9</v>
      </c>
      <c r="B42" s="1" t="s">
        <v>125</v>
      </c>
      <c r="C42" s="1">
        <v>2045.0000011175871</v>
      </c>
      <c r="D42" s="1">
        <v>0</v>
      </c>
      <c r="E42">
        <f>(R42-S42*(1000-T42)/(1000-U42))*AK42</f>
        <v>1.6276357675168778</v>
      </c>
      <c r="F42">
        <f>IF(AV42&lt;&gt;0,1/(1/AV42-1/N42),0)</f>
        <v>18.953514747898144</v>
      </c>
      <c r="G42">
        <f>((AY42-AL42/2)*S42-E42)/(AY42+AL42/2)</f>
        <v>378.44502834020187</v>
      </c>
      <c r="H42">
        <f>AL42*1000</f>
        <v>38.750982872159909</v>
      </c>
      <c r="I42">
        <f>(AQ42-AW42)</f>
        <v>0.93653719964446003</v>
      </c>
      <c r="J42">
        <f>(P42+AP42*D42)</f>
        <v>28.822473526000977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30.130786895751953</v>
      </c>
      <c r="P42" s="1">
        <v>28.822473526000977</v>
      </c>
      <c r="Q42" s="1">
        <v>30.281084060668945</v>
      </c>
      <c r="R42" s="1">
        <v>400.085693359375</v>
      </c>
      <c r="S42" s="1">
        <v>385.08724975585938</v>
      </c>
      <c r="T42" s="1">
        <v>0.72899311780929565</v>
      </c>
      <c r="U42" s="1">
        <v>34.630626678466797</v>
      </c>
      <c r="V42" s="1">
        <v>1.4928163290023804</v>
      </c>
      <c r="W42" s="1">
        <v>70.915847778320313</v>
      </c>
      <c r="X42" s="1">
        <v>300.14044189453125</v>
      </c>
      <c r="Y42" s="1">
        <v>999.0087890625</v>
      </c>
      <c r="Z42" s="1">
        <v>0.15066014230251312</v>
      </c>
      <c r="AA42" s="1">
        <v>87.902130126953125</v>
      </c>
      <c r="AB42" s="1">
        <v>0.31188720464706421</v>
      </c>
      <c r="AC42" s="1">
        <v>0.36009800434112549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1.1034575069651882</v>
      </c>
      <c r="AL42">
        <f>(U42-T42)/(1000-U42)*AK42</f>
        <v>3.875098287215991E-2</v>
      </c>
      <c r="AM42">
        <f>(P42+273.15)</f>
        <v>301.97247352600095</v>
      </c>
      <c r="AN42">
        <f>(O42+273.15)</f>
        <v>303.28078689575193</v>
      </c>
      <c r="AO42">
        <f>(Y42*AG42+Z42*AH42)*AI42</f>
        <v>159.84140267726616</v>
      </c>
      <c r="AP42">
        <f>((AO42+0.00000010773*(AN42^4-AM42^4))-AL42*44100)/(L42*51.4+0.00000043092*AM42^3)</f>
        <v>-12.582600868073076</v>
      </c>
      <c r="AQ42">
        <f>0.61365*EXP(17.502*J42/(240.97+J42))</f>
        <v>3.980643052312983</v>
      </c>
      <c r="AR42">
        <f>AQ42*1000/AA42</f>
        <v>45.284944136893131</v>
      </c>
      <c r="AS42">
        <f>(AR42-U42)</f>
        <v>10.654317458426334</v>
      </c>
      <c r="AT42">
        <f>IF(D42,P42,(O42+P42)/2)</f>
        <v>29.476630210876465</v>
      </c>
      <c r="AU42">
        <f>0.61365*EXP(17.502*AT42/(240.97+AT42))</f>
        <v>4.1340378927092631</v>
      </c>
      <c r="AV42">
        <f>IF(AS42&lt;&gt;0,(1000-(AR42+U42)/2)/AS42*AL42,0)</f>
        <v>3.4917843925135275</v>
      </c>
      <c r="AW42">
        <f>U42*AA42/1000</f>
        <v>3.044105852668523</v>
      </c>
      <c r="AX42">
        <f>(AU42-AW42)</f>
        <v>1.0899320400407402</v>
      </c>
      <c r="AY42">
        <f>1/(1.6/F42+1.37/N42)</f>
        <v>2.4722826679983831</v>
      </c>
      <c r="AZ42">
        <f>G42*AA42*0.001</f>
        <v>33.266124127058887</v>
      </c>
      <c r="BA42">
        <f>G42/S42</f>
        <v>0.98275138577070886</v>
      </c>
      <c r="BB42">
        <f>(1-AL42*AA42/AQ42/F42)*100</f>
        <v>95.485193636748178</v>
      </c>
      <c r="BC42">
        <f>(S42-E42/(N42/1.35))</f>
        <v>384.57390171181288</v>
      </c>
      <c r="BD42">
        <f>E42*BB42/100/BC42</f>
        <v>4.0412288961799939E-3</v>
      </c>
    </row>
    <row r="43" spans="1:56" x14ac:dyDescent="0.35">
      <c r="A43" s="1" t="s">
        <v>9</v>
      </c>
      <c r="B43" s="1" t="s">
        <v>124</v>
      </c>
      <c r="K43" s="1">
        <f t="shared" si="0"/>
        <v>2.72</v>
      </c>
    </row>
    <row r="44" spans="1:56" x14ac:dyDescent="0.35">
      <c r="A44" s="1" t="s">
        <v>9</v>
      </c>
      <c r="B44" s="1" t="s">
        <v>123</v>
      </c>
      <c r="K44" s="1">
        <f t="shared" si="0"/>
        <v>2.72</v>
      </c>
    </row>
    <row r="45" spans="1:56" x14ac:dyDescent="0.35">
      <c r="A45" s="1">
        <v>10</v>
      </c>
      <c r="B45" s="1" t="s">
        <v>122</v>
      </c>
      <c r="C45" s="1">
        <v>2249.0000011175871</v>
      </c>
      <c r="D45" s="1">
        <v>0</v>
      </c>
      <c r="E45">
        <f>(R45-S45*(1000-T45)/(1000-U45))*AK45</f>
        <v>2.887174475345514</v>
      </c>
      <c r="F45">
        <f>IF(AV45&lt;&gt;0,1/(1/AV45-1/N45),0)</f>
        <v>24.869827483651665</v>
      </c>
      <c r="G45">
        <f>((AY45-AL45/2)*S45-E45)/(AY45+AL45/2)</f>
        <v>376.78097939173057</v>
      </c>
      <c r="H45">
        <f>AL45*1000</f>
        <v>39.439198608948345</v>
      </c>
      <c r="I45">
        <f>(AQ45-AW45)</f>
        <v>0.91076253938662388</v>
      </c>
      <c r="J45">
        <f>(P45+AP45*D45)</f>
        <v>28.995185852050781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30.190179824829102</v>
      </c>
      <c r="P45" s="1">
        <v>28.995185852050781</v>
      </c>
      <c r="Q45" s="1">
        <v>30.323820114135742</v>
      </c>
      <c r="R45" s="1">
        <v>399.98281860351563</v>
      </c>
      <c r="S45" s="1">
        <v>383.65512084960938</v>
      </c>
      <c r="T45" s="1">
        <v>0.90692651271820068</v>
      </c>
      <c r="U45" s="1">
        <v>35.381324768066406</v>
      </c>
      <c r="V45" s="1">
        <v>1.8507459163665771</v>
      </c>
      <c r="W45" s="1">
        <v>72.201927185058594</v>
      </c>
      <c r="X45" s="1">
        <v>300.16217041015625</v>
      </c>
      <c r="Y45" s="1">
        <v>1250.6859130859375</v>
      </c>
      <c r="Z45" s="1">
        <v>3.9775274693965912E-2</v>
      </c>
      <c r="AA45" s="1">
        <v>87.896369934082031</v>
      </c>
      <c r="AB45" s="1">
        <v>-8.7867125868797302E-2</v>
      </c>
      <c r="AC45" s="1">
        <v>0.27712967991828918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1.1035373912138096</v>
      </c>
      <c r="AL45">
        <f>(U45-T45)/(1000-U45)*AK45</f>
        <v>3.9439198608948345E-2</v>
      </c>
      <c r="AM45">
        <f>(P45+273.15)</f>
        <v>302.14518585205076</v>
      </c>
      <c r="AN45">
        <f>(O45+273.15)</f>
        <v>303.34017982482908</v>
      </c>
      <c r="AO45">
        <f>(Y45*AG45+Z45*AH45)*AI45</f>
        <v>200.10974162094863</v>
      </c>
      <c r="AP45">
        <f>((AO45+0.00000010773*(AN45^4-AM45^4))-AL45*44100)/(L45*51.4+0.00000043092*AM45^3)</f>
        <v>-12.510098709837337</v>
      </c>
      <c r="AQ45">
        <f>0.61365*EXP(17.502*J45/(240.97+J45))</f>
        <v>4.0206525499584878</v>
      </c>
      <c r="AR45">
        <f>AQ45*1000/AA45</f>
        <v>45.743101256329247</v>
      </c>
      <c r="AS45">
        <f>(AR45-U45)</f>
        <v>10.361776488262841</v>
      </c>
      <c r="AT45">
        <f>IF(D45,P45,(O45+P45)/2)</f>
        <v>29.592682838439941</v>
      </c>
      <c r="AU45">
        <f>0.61365*EXP(17.502*AT45/(240.97+AT45))</f>
        <v>4.1617828402268531</v>
      </c>
      <c r="AV45">
        <f>IF(AS45&lt;&gt;0,(1000-(AR45+U45)/2)/AS45*AL45,0)</f>
        <v>3.651831080973801</v>
      </c>
      <c r="AW45">
        <f>U45*AA45/1000</f>
        <v>3.1098900105718639</v>
      </c>
      <c r="AX45">
        <f>(AU45-AW45)</f>
        <v>1.0518928296549892</v>
      </c>
      <c r="AY45">
        <f>1/(1.6/F45+1.37/N45)</f>
        <v>2.6014404530860555</v>
      </c>
      <c r="AZ45">
        <f>G45*AA45*0.001</f>
        <v>33.117680348741288</v>
      </c>
      <c r="BA45">
        <f>G45/S45</f>
        <v>0.98208249783645285</v>
      </c>
      <c r="BB45">
        <f>(1-AL45*AA45/AQ45/F45)*100</f>
        <v>96.533192689252672</v>
      </c>
      <c r="BC45">
        <f>(S45-E45/(N45/1.35))</f>
        <v>382.74452070225533</v>
      </c>
      <c r="BD45">
        <f>E45*BB45/100/BC45</f>
        <v>7.2818330473980357E-3</v>
      </c>
    </row>
    <row r="46" spans="1:56" x14ac:dyDescent="0.35">
      <c r="A46" s="1" t="s">
        <v>9</v>
      </c>
      <c r="B46" s="1" t="s">
        <v>121</v>
      </c>
      <c r="K46" s="1">
        <f t="shared" si="0"/>
        <v>2.72</v>
      </c>
    </row>
    <row r="47" spans="1:56" x14ac:dyDescent="0.35">
      <c r="A47" s="1" t="s">
        <v>9</v>
      </c>
      <c r="B47" s="1" t="s">
        <v>120</v>
      </c>
      <c r="K47" s="1">
        <f t="shared" si="0"/>
        <v>2.72</v>
      </c>
    </row>
    <row r="48" spans="1:56" x14ac:dyDescent="0.35">
      <c r="A48" s="1">
        <v>11</v>
      </c>
      <c r="B48" s="1" t="s">
        <v>119</v>
      </c>
      <c r="C48" s="1">
        <v>2453.0000011175871</v>
      </c>
      <c r="D48" s="1">
        <v>0</v>
      </c>
      <c r="E48">
        <f>(R48-S48*(1000-T48)/(1000-U48))*AK48</f>
        <v>4.0521086714818519</v>
      </c>
      <c r="F48">
        <f>IF(AV48&lt;&gt;0,1/(1/AV48-1/N48),0)</f>
        <v>39.738350619692078</v>
      </c>
      <c r="G48">
        <f>((AY48-AL48/2)*S48-E48)/(AY48+AL48/2)</f>
        <v>375.46662301634456</v>
      </c>
      <c r="H48">
        <f>AL48*1000</f>
        <v>40.321609287053619</v>
      </c>
      <c r="I48">
        <f>(AQ48-AW48)</f>
        <v>0.87922599394670442</v>
      </c>
      <c r="J48">
        <f>(P48+AP48*D48)</f>
        <v>29.225030899047852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30.273693084716797</v>
      </c>
      <c r="P48" s="1">
        <v>29.225030899047852</v>
      </c>
      <c r="Q48" s="1">
        <v>30.38922119140625</v>
      </c>
      <c r="R48" s="1">
        <v>400.076904296875</v>
      </c>
      <c r="S48" s="1">
        <v>382.43252563476563</v>
      </c>
      <c r="T48" s="1">
        <v>1.1451773643493652</v>
      </c>
      <c r="U48" s="1">
        <v>36.353271484375</v>
      </c>
      <c r="V48" s="1">
        <v>2.3256981372833252</v>
      </c>
      <c r="W48" s="1">
        <v>73.828506469726563</v>
      </c>
      <c r="X48" s="1">
        <v>300.18023681640625</v>
      </c>
      <c r="Y48" s="1">
        <v>1599.4163818359375</v>
      </c>
      <c r="Z48" s="1">
        <v>3.7365205585956573E-2</v>
      </c>
      <c r="AA48" s="1">
        <v>87.893455505371094</v>
      </c>
      <c r="AB48" s="1">
        <v>-0.34496092796325684</v>
      </c>
      <c r="AC48" s="1">
        <v>0.19288074970245361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1.1036038118250229</v>
      </c>
      <c r="AL48">
        <f>(U48-T48)/(1000-U48)*AK48</f>
        <v>4.0321609287053618E-2</v>
      </c>
      <c r="AM48">
        <f>(P48+273.15)</f>
        <v>302.37503089904783</v>
      </c>
      <c r="AN48">
        <f>(O48+273.15)</f>
        <v>303.42369308471677</v>
      </c>
      <c r="AO48">
        <f>(Y48*AG48+Z48*AH48)*AI48</f>
        <v>255.90661537379128</v>
      </c>
      <c r="AP48">
        <f>((AO48+0.00000010773*(AN48^4-AM48^4))-AL48*44100)/(L48*51.4+0.00000043092*AM48^3)</f>
        <v>-12.383030362582387</v>
      </c>
      <c r="AQ48">
        <f>0.61365*EXP(17.502*J48/(240.97+J48))</f>
        <v>4.0744406436332943</v>
      </c>
      <c r="AR48">
        <f>AQ48*1000/AA48</f>
        <v>46.356587304549755</v>
      </c>
      <c r="AS48">
        <f>(AR48-U48)</f>
        <v>10.003315820174755</v>
      </c>
      <c r="AT48">
        <f>IF(D48,P48,(O48+P48)/2)</f>
        <v>29.749361991882324</v>
      </c>
      <c r="AU48">
        <f>0.61365*EXP(17.502*AT48/(240.97+AT48))</f>
        <v>4.1994978758526171</v>
      </c>
      <c r="AV48">
        <f>IF(AS48&lt;&gt;0,(1000-(AR48+U48)/2)/AS48*AL48,0)</f>
        <v>3.8641299221962524</v>
      </c>
      <c r="AW48">
        <f>U48*AA48/1000</f>
        <v>3.1952146496865899</v>
      </c>
      <c r="AX48">
        <f>(AU48-AW48)</f>
        <v>1.0042832261660273</v>
      </c>
      <c r="AY48">
        <f>1/(1.6/F48+1.37/N48)</f>
        <v>2.7752276202956718</v>
      </c>
      <c r="AZ48">
        <f>G48*AA48*0.001</f>
        <v>33.001058923839025</v>
      </c>
      <c r="BA48">
        <f>G48/S48</f>
        <v>0.98178527674428584</v>
      </c>
      <c r="BB48">
        <f>(1-AL48*AA48/AQ48/F48)*100</f>
        <v>97.811147164852599</v>
      </c>
      <c r="BC48">
        <f>(S48-E48/(N48/1.35))</f>
        <v>381.15451116599871</v>
      </c>
      <c r="BD48">
        <f>E48*BB48/100/BC48</f>
        <v>1.0398444357429471E-2</v>
      </c>
    </row>
    <row r="49" spans="1:56" x14ac:dyDescent="0.35">
      <c r="A49" s="1" t="s">
        <v>9</v>
      </c>
      <c r="B49" s="1" t="s">
        <v>118</v>
      </c>
      <c r="K49" s="1">
        <f t="shared" si="0"/>
        <v>2.72</v>
      </c>
    </row>
    <row r="50" spans="1:56" x14ac:dyDescent="0.35">
      <c r="A50" s="1" t="s">
        <v>9</v>
      </c>
      <c r="B50" s="1" t="s">
        <v>113</v>
      </c>
      <c r="K50" s="1">
        <f t="shared" si="0"/>
        <v>2.72</v>
      </c>
    </row>
    <row r="51" spans="1:56" x14ac:dyDescent="0.35">
      <c r="A51" s="1">
        <v>12</v>
      </c>
      <c r="B51" s="1" t="s">
        <v>117</v>
      </c>
      <c r="C51" s="1">
        <v>2657.5000011064112</v>
      </c>
      <c r="D51" s="1">
        <v>0</v>
      </c>
      <c r="E51">
        <f>(R51-S51*(1000-T51)/(1000-U51))*AK51</f>
        <v>4.8053954595979063</v>
      </c>
      <c r="F51">
        <f>IF(AV51&lt;&gt;0,1/(1/AV51-1/N51),0)</f>
        <v>155.05606897221702</v>
      </c>
      <c r="G51">
        <f>((AY51-AL51/2)*S51-E51)/(AY51+AL51/2)</f>
        <v>374.70713086674925</v>
      </c>
      <c r="H51">
        <f>AL51*1000</f>
        <v>41.40326040042288</v>
      </c>
      <c r="I51">
        <f>(AQ51-AW51)</f>
        <v>0.83665249526718499</v>
      </c>
      <c r="J51">
        <f>(P51+AP51*D51)</f>
        <v>29.4874267578125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30.379362106323242</v>
      </c>
      <c r="P51" s="1">
        <v>29.4874267578125</v>
      </c>
      <c r="Q51" s="1">
        <v>30.470449447631836</v>
      </c>
      <c r="R51" s="1">
        <v>400.13458251953125</v>
      </c>
      <c r="S51" s="1">
        <v>381.46664428710938</v>
      </c>
      <c r="T51" s="1">
        <v>1.4342641830444336</v>
      </c>
      <c r="U51" s="1">
        <v>37.546707153320313</v>
      </c>
      <c r="V51" s="1">
        <v>2.8950784206390381</v>
      </c>
      <c r="W51" s="1">
        <v>75.7884521484375</v>
      </c>
      <c r="X51" s="1">
        <v>300.14163208007813</v>
      </c>
      <c r="Y51" s="1">
        <v>1999.2105712890625</v>
      </c>
      <c r="Z51" s="1">
        <v>0.12414588034152985</v>
      </c>
      <c r="AA51" s="1">
        <v>87.889457702636719</v>
      </c>
      <c r="AB51" s="1">
        <v>-0.62204372882843018</v>
      </c>
      <c r="AC51" s="1">
        <v>9.1631248593330383E-2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1.1034618826473459</v>
      </c>
      <c r="AL51">
        <f>(U51-T51)/(1000-U51)*AK51</f>
        <v>4.140326040042288E-2</v>
      </c>
      <c r="AM51">
        <f>(P51+273.15)</f>
        <v>302.63742675781248</v>
      </c>
      <c r="AN51">
        <f>(O51+273.15)</f>
        <v>303.52936210632322</v>
      </c>
      <c r="AO51">
        <f>(Y51*AG51+Z51*AH51)*AI51</f>
        <v>319.87368425651584</v>
      </c>
      <c r="AP51">
        <f>((AO51+0.00000010773*(AN51^4-AM51^4))-AL51*44100)/(L51*51.4+0.00000043092*AM51^3)</f>
        <v>-12.261723969789763</v>
      </c>
      <c r="AQ51">
        <f>0.61365*EXP(17.502*J51/(240.97+J51))</f>
        <v>4.1366122254922182</v>
      </c>
      <c r="AR51">
        <f>AQ51*1000/AA51</f>
        <v>47.066079750860929</v>
      </c>
      <c r="AS51">
        <f>(AR51-U51)</f>
        <v>9.5193725975406167</v>
      </c>
      <c r="AT51">
        <f>IF(D51,P51,(O51+P51)/2)</f>
        <v>29.933394432067871</v>
      </c>
      <c r="AU51">
        <f>0.61365*EXP(17.502*AT51/(240.97+AT51))</f>
        <v>4.24417742193046</v>
      </c>
      <c r="AV51">
        <f>IF(AS51&lt;&gt;0,(1000-(AR51+U51)/2)/AS51*AL51,0)</f>
        <v>4.1653625141185726</v>
      </c>
      <c r="AW51">
        <f>U51*AA51/1000</f>
        <v>3.2999597302250332</v>
      </c>
      <c r="AX51">
        <f>(AU51-AW51)</f>
        <v>0.9442176917054268</v>
      </c>
      <c r="AY51">
        <f>1/(1.6/F51+1.37/N51)</f>
        <v>3.0267600709698783</v>
      </c>
      <c r="AZ51">
        <f>G51*AA51*0.001</f>
        <v>32.93280652918952</v>
      </c>
      <c r="BA51">
        <f>G51/S51</f>
        <v>0.98228019796333066</v>
      </c>
      <c r="BB51">
        <f>(1-AL51*AA51/AQ51/F51)*100</f>
        <v>99.432667391363822</v>
      </c>
      <c r="BC51">
        <f>(S51-E51/(N51/1.35))</f>
        <v>379.9510469960656</v>
      </c>
      <c r="BD51">
        <f>E51*BB51/100/BC51</f>
        <v>1.257565394794441E-2</v>
      </c>
    </row>
    <row r="52" spans="1:56" x14ac:dyDescent="0.35">
      <c r="A52" s="1" t="s">
        <v>9</v>
      </c>
      <c r="B52" s="1" t="s">
        <v>116</v>
      </c>
      <c r="K52" s="1">
        <v>2.5894399999999997</v>
      </c>
    </row>
    <row r="53" spans="1:56" x14ac:dyDescent="0.35">
      <c r="A53" s="1" t="s">
        <v>9</v>
      </c>
      <c r="B53" s="1" t="s">
        <v>115</v>
      </c>
      <c r="K53" s="1">
        <v>2.5894399999999997</v>
      </c>
    </row>
    <row r="54" spans="1:56" x14ac:dyDescent="0.35">
      <c r="A54" s="1" t="s">
        <v>9</v>
      </c>
      <c r="B54" s="1" t="s">
        <v>114</v>
      </c>
      <c r="K54" s="1">
        <v>2.5894399999999997</v>
      </c>
    </row>
    <row r="55" spans="1:56" x14ac:dyDescent="0.35">
      <c r="A55" s="1" t="s">
        <v>9</v>
      </c>
      <c r="B55" s="1" t="s">
        <v>113</v>
      </c>
      <c r="K55" s="1">
        <v>2.5894399999999997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55"/>
  <sheetViews>
    <sheetView topLeftCell="A12" zoomScale="6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300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299</v>
      </c>
    </row>
    <row r="12" spans="1:56" x14ac:dyDescent="0.35">
      <c r="A12" s="1" t="s">
        <v>9</v>
      </c>
      <c r="B12" s="1" t="s">
        <v>298</v>
      </c>
    </row>
    <row r="13" spans="1:56" x14ac:dyDescent="0.35">
      <c r="A13" s="1" t="s">
        <v>9</v>
      </c>
      <c r="B13" s="1" t="s">
        <v>297</v>
      </c>
    </row>
    <row r="14" spans="1:56" x14ac:dyDescent="0.35">
      <c r="A14" s="1" t="s">
        <v>9</v>
      </c>
      <c r="B14" s="1" t="s">
        <v>296</v>
      </c>
    </row>
    <row r="15" spans="1:56" x14ac:dyDescent="0.35">
      <c r="A15" s="1" t="s">
        <v>9</v>
      </c>
      <c r="B15" s="1" t="s">
        <v>295</v>
      </c>
    </row>
    <row r="16" spans="1:56" x14ac:dyDescent="0.35">
      <c r="A16" s="1" t="s">
        <v>9</v>
      </c>
      <c r="B16" s="1" t="s">
        <v>294</v>
      </c>
    </row>
    <row r="17" spans="1:56" x14ac:dyDescent="0.35">
      <c r="A17" s="1" t="s">
        <v>9</v>
      </c>
      <c r="B17" s="1" t="s">
        <v>293</v>
      </c>
    </row>
    <row r="18" spans="1:56" x14ac:dyDescent="0.35">
      <c r="A18" s="1">
        <v>1</v>
      </c>
      <c r="B18" s="1" t="s">
        <v>292</v>
      </c>
      <c r="C18" s="1">
        <v>370.0000023022294</v>
      </c>
      <c r="D18" s="1">
        <v>0</v>
      </c>
      <c r="E18">
        <f>(R18-S18*(1000-T18)/(1000-U18))*AK18</f>
        <v>3.2258602714151714E-2</v>
      </c>
      <c r="F18">
        <f>IF(AV18&lt;&gt;0,1/(1/AV18-1/N18),0)</f>
        <v>10.531910060025485</v>
      </c>
      <c r="G18">
        <f>((AY18-AL18/2)*S18-E18)/(AY18+AL18/2)</f>
        <v>383.49833015544971</v>
      </c>
      <c r="H18">
        <f>AL18*1000</f>
        <v>30.803386443192419</v>
      </c>
      <c r="I18">
        <f>(AQ18-AW18)</f>
        <v>0.85279170166262208</v>
      </c>
      <c r="J18">
        <f>(P18+AP18*D18)</f>
        <v>29.034170150756836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30.402769088745117</v>
      </c>
      <c r="P18" s="1">
        <v>29.034170150756836</v>
      </c>
      <c r="Q18" s="1">
        <v>30.548471450805664</v>
      </c>
      <c r="R18" s="1">
        <v>400.02130126953125</v>
      </c>
      <c r="S18" s="1">
        <v>389.13009643554688</v>
      </c>
      <c r="T18" s="1">
        <v>9.2545442581176758</v>
      </c>
      <c r="U18" s="1">
        <v>36.158702850341797</v>
      </c>
      <c r="V18" s="1">
        <v>18.649335861206055</v>
      </c>
      <c r="W18" s="1">
        <v>72.865379333496094</v>
      </c>
      <c r="X18" s="1">
        <v>300.16046142578125</v>
      </c>
      <c r="Y18" s="1">
        <v>-5.7631734758615494E-2</v>
      </c>
      <c r="Z18" s="1">
        <v>0.13017472624778748</v>
      </c>
      <c r="AA18" s="1">
        <v>87.861007690429688</v>
      </c>
      <c r="AB18" s="1">
        <v>-0.15199367702007294</v>
      </c>
      <c r="AC18" s="1">
        <v>0.34820070862770081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1.103531108183019</v>
      </c>
      <c r="AL18">
        <f>(U18-T18)/(1000-U18)*AK18</f>
        <v>3.0803386443192419E-2</v>
      </c>
      <c r="AM18">
        <f>(P18+273.15)</f>
        <v>302.18417015075681</v>
      </c>
      <c r="AN18">
        <f>(O18+273.15)</f>
        <v>303.55276908874509</v>
      </c>
      <c r="AO18">
        <f>(Y18*AG18+Z18*AH18)*AI18</f>
        <v>-9.2210773552713343E-3</v>
      </c>
      <c r="AP18">
        <f>((AO18+0.00000010773*(AN18^4-AM18^4))-AL18*44100)/(L18*51.4+0.00000043092*AM18^3)</f>
        <v>-11.009848664054296</v>
      </c>
      <c r="AQ18">
        <f>0.61365*EXP(17.502*J18/(240.97+J18))</f>
        <v>4.0297317708724645</v>
      </c>
      <c r="AR18">
        <f>AQ18*1000/AA18</f>
        <v>45.864848091326927</v>
      </c>
      <c r="AS18">
        <f>(AR18-U18)</f>
        <v>9.7061452409851299</v>
      </c>
      <c r="AT18">
        <f>IF(D18,P18,(O18+P18)/2)</f>
        <v>29.718469619750977</v>
      </c>
      <c r="AU18">
        <f>0.61365*EXP(17.502*AT18/(240.97+AT18))</f>
        <v>4.192038127238324</v>
      </c>
      <c r="AV18">
        <f>IF(AS18&lt;&gt;0,(1000-(AR18+U18)/2)/AS18*AL18,0)</f>
        <v>3.04344146323991</v>
      </c>
      <c r="AW18">
        <f>U18*AA18/1000</f>
        <v>3.1769400692098424</v>
      </c>
      <c r="AX18">
        <f>(AU18-AW18)</f>
        <v>1.0150980580284816</v>
      </c>
      <c r="AY18">
        <f>1/(1.6/F18+1.37/N18)</f>
        <v>2.1187037973364604</v>
      </c>
      <c r="AZ18">
        <f>G18*AA18*0.001</f>
        <v>33.694549735054913</v>
      </c>
      <c r="BA18">
        <f>G18/S18</f>
        <v>0.9855272919476431</v>
      </c>
      <c r="BB18">
        <f>(1-AL18*AA18/AQ18/F18)*100</f>
        <v>93.623074207059844</v>
      </c>
      <c r="BC18">
        <f>(S18-E18/(N18/1.35))</f>
        <v>389.11992223629574</v>
      </c>
      <c r="BD18">
        <f>E18*BB18/100/BC18</f>
        <v>7.7614878682286578E-5</v>
      </c>
    </row>
    <row r="19" spans="1:56" x14ac:dyDescent="0.35">
      <c r="A19" s="1" t="s">
        <v>9</v>
      </c>
      <c r="B19" s="1" t="s">
        <v>291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290</v>
      </c>
      <c r="K20" s="1">
        <f t="shared" si="0"/>
        <v>2.72</v>
      </c>
    </row>
    <row r="21" spans="1:56" x14ac:dyDescent="0.35">
      <c r="A21" s="1">
        <v>2</v>
      </c>
      <c r="B21" s="1" t="s">
        <v>289</v>
      </c>
      <c r="C21" s="1">
        <v>573.50000231340528</v>
      </c>
      <c r="D21" s="1">
        <v>0</v>
      </c>
      <c r="E21">
        <f>(R21-S21*(1000-T21)/(1000-U21))*AK21</f>
        <v>-1.2281601558551605</v>
      </c>
      <c r="F21">
        <f>IF(AV21&lt;&gt;0,1/(1/AV21-1/N21),0)</f>
        <v>9.7392898059982347</v>
      </c>
      <c r="G21">
        <f>((AY21-AL21/2)*S21-E21)/(AY21+AL21/2)</f>
        <v>385.42425855274433</v>
      </c>
      <c r="H21">
        <f>AL21*1000</f>
        <v>29.819825408261647</v>
      </c>
      <c r="I21">
        <f>(AQ21-AW21)</f>
        <v>0.84552104410249518</v>
      </c>
      <c r="J21">
        <f>(P21+AP21*D21)</f>
        <v>28.795305252075195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30.343910217285156</v>
      </c>
      <c r="P21" s="1">
        <v>28.795305252075195</v>
      </c>
      <c r="Q21" s="1">
        <v>30.530933380126953</v>
      </c>
      <c r="R21" s="1">
        <v>399.87069702148438</v>
      </c>
      <c r="S21" s="1">
        <v>390.43234252929688</v>
      </c>
      <c r="T21" s="1">
        <v>9.5479021072387695</v>
      </c>
      <c r="U21" s="1">
        <v>35.610454559326172</v>
      </c>
      <c r="V21" s="1">
        <v>19.3060302734375</v>
      </c>
      <c r="W21" s="1">
        <v>72.004981994628906</v>
      </c>
      <c r="X21" s="1">
        <v>300.13009643554688</v>
      </c>
      <c r="Y21" s="1">
        <v>24.103418350219727</v>
      </c>
      <c r="Z21" s="1">
        <v>0.23624242842197418</v>
      </c>
      <c r="AA21" s="1">
        <v>87.863525390625</v>
      </c>
      <c r="AB21" s="1">
        <v>9.1007055016234517E-4</v>
      </c>
      <c r="AC21" s="1">
        <v>0.40606203675270081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1.1034194721895103</v>
      </c>
      <c r="AL21">
        <f>(U21-T21)/(1000-U21)*AK21</f>
        <v>2.9819825408261648E-2</v>
      </c>
      <c r="AM21">
        <f>(P21+273.15)</f>
        <v>301.94530525207517</v>
      </c>
      <c r="AN21">
        <f>(O21+273.15)</f>
        <v>303.49391021728513</v>
      </c>
      <c r="AO21">
        <f>(Y21*AG21+Z21*AH21)*AI21</f>
        <v>3.8565468498346149</v>
      </c>
      <c r="AP21">
        <f>((AO21+0.00000010773*(AN21^4-AM21^4))-AL21*44100)/(L21*51.4+0.00000043092*AM21^3)</f>
        <v>-10.607294463110527</v>
      </c>
      <c r="AQ21">
        <f>0.61365*EXP(17.502*J21/(240.97+J21))</f>
        <v>3.9743811224475483</v>
      </c>
      <c r="AR21">
        <f>AQ21*1000/AA21</f>
        <v>45.233572233508553</v>
      </c>
      <c r="AS21">
        <f>(AR21-U21)</f>
        <v>9.6231176741823816</v>
      </c>
      <c r="AT21">
        <f>IF(D21,P21,(O21+P21)/2)</f>
        <v>29.569607734680176</v>
      </c>
      <c r="AU21">
        <f>0.61365*EXP(17.502*AT21/(240.97+AT21))</f>
        <v>4.156253334499814</v>
      </c>
      <c r="AV21">
        <f>IF(AS21&lt;&gt;0,(1000-(AR21+U21)/2)/AS21*AL21,0)</f>
        <v>2.9735111836883221</v>
      </c>
      <c r="AW21">
        <f>U21*AA21/1000</f>
        <v>3.1288600783450531</v>
      </c>
      <c r="AX21">
        <f>(AU21-AW21)</f>
        <v>1.027393256154761</v>
      </c>
      <c r="AY21">
        <f>1/(1.6/F21+1.37/N21)</f>
        <v>2.0646207383126645</v>
      </c>
      <c r="AZ21">
        <f>G21*AA21*0.001</f>
        <v>33.864734127511866</v>
      </c>
      <c r="BA21">
        <f>G21/S21</f>
        <v>0.98717297869303244</v>
      </c>
      <c r="BB21">
        <f>(1-AL21*AA21/AQ21/F21)*100</f>
        <v>93.231118351812299</v>
      </c>
      <c r="BC21">
        <f>(S21-E21/(N21/1.35))</f>
        <v>390.81969799688159</v>
      </c>
      <c r="BD21">
        <f>E21*BB21/100/BC21</f>
        <v>-2.929809972025165E-3</v>
      </c>
    </row>
    <row r="22" spans="1:56" x14ac:dyDescent="0.35">
      <c r="A22" s="1" t="s">
        <v>9</v>
      </c>
      <c r="B22" s="1" t="s">
        <v>288</v>
      </c>
      <c r="K22" s="1">
        <f t="shared" si="0"/>
        <v>2.72</v>
      </c>
    </row>
    <row r="23" spans="1:56" x14ac:dyDescent="0.35">
      <c r="A23" s="1" t="s">
        <v>9</v>
      </c>
      <c r="B23" s="1" t="s">
        <v>287</v>
      </c>
      <c r="K23" s="1">
        <f t="shared" si="0"/>
        <v>2.72</v>
      </c>
    </row>
    <row r="24" spans="1:56" x14ac:dyDescent="0.35">
      <c r="A24" s="1">
        <v>3</v>
      </c>
      <c r="B24" s="1" t="s">
        <v>286</v>
      </c>
      <c r="C24" s="1">
        <v>777.50000231340528</v>
      </c>
      <c r="D24" s="1">
        <v>0</v>
      </c>
      <c r="E24">
        <f>(R24-S24*(1000-T24)/(1000-U24))*AK24</f>
        <v>-1.9643875696978801</v>
      </c>
      <c r="F24">
        <f>IF(AV24&lt;&gt;0,1/(1/AV24-1/N24),0)</f>
        <v>9.4400428316031064</v>
      </c>
      <c r="G24">
        <f>((AY24-AL24/2)*S24-E24)/(AY24+AL24/2)</f>
        <v>386.82897803489038</v>
      </c>
      <c r="H24">
        <f>AL24*1000</f>
        <v>29.129176490038692</v>
      </c>
      <c r="I24">
        <f>(AQ24-AW24)</f>
        <v>0.83429479772959603</v>
      </c>
      <c r="J24">
        <f>(P24+AP24*D24)</f>
        <v>28.622915267944336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30.254402160644531</v>
      </c>
      <c r="P24" s="1">
        <v>28.622915267944336</v>
      </c>
      <c r="Q24" s="1">
        <v>30.461502075195313</v>
      </c>
      <c r="R24" s="1">
        <v>399.96893310546875</v>
      </c>
      <c r="S24" s="1">
        <v>391.41635131835938</v>
      </c>
      <c r="T24" s="1">
        <v>9.8201436996459961</v>
      </c>
      <c r="U24" s="1">
        <v>35.287162780761719</v>
      </c>
      <c r="V24" s="1">
        <v>19.959262847900391</v>
      </c>
      <c r="W24" s="1">
        <v>71.720512390136719</v>
      </c>
      <c r="X24" s="1">
        <v>300.13528442382813</v>
      </c>
      <c r="Y24" s="1">
        <v>50.770221710205078</v>
      </c>
      <c r="Z24" s="1">
        <v>1.56684760004282E-2</v>
      </c>
      <c r="AA24" s="1">
        <v>87.866302490234375</v>
      </c>
      <c r="AB24" s="1">
        <v>8.0440402030944824E-2</v>
      </c>
      <c r="AC24" s="1">
        <v>0.42344561219215393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1.1034385456758384</v>
      </c>
      <c r="AL24">
        <f>(U24-T24)/(1000-U24)*AK24</f>
        <v>2.9129176490038693E-2</v>
      </c>
      <c r="AM24">
        <f>(P24+273.15)</f>
        <v>301.77291526794431</v>
      </c>
      <c r="AN24">
        <f>(O24+273.15)</f>
        <v>303.40440216064451</v>
      </c>
      <c r="AO24">
        <f>(Y24*AG24+Z24*AH24)*AI24</f>
        <v>8.1232352920643507</v>
      </c>
      <c r="AP24">
        <f>((AO24+0.00000010773*(AN24^4-AM24^4))-AL24*44100)/(L24*51.4+0.00000043092*AM24^3)</f>
        <v>-10.316156158905779</v>
      </c>
      <c r="AQ24">
        <f>0.61365*EXP(17.502*J24/(240.97+J24))</f>
        <v>3.9348473166461453</v>
      </c>
      <c r="AR24">
        <f>AQ24*1000/AA24</f>
        <v>44.782211213263146</v>
      </c>
      <c r="AS24">
        <f>(AR24-U24)</f>
        <v>9.4950484325014273</v>
      </c>
      <c r="AT24">
        <f>IF(D24,P24,(O24+P24)/2)</f>
        <v>29.438658714294434</v>
      </c>
      <c r="AU24">
        <f>0.61365*EXP(17.502*AT24/(240.97+AT24))</f>
        <v>4.1249950446848862</v>
      </c>
      <c r="AV24">
        <f>IF(AS24&lt;&gt;0,(1000-(AR24+U24)/2)/AS24*AL24,0)</f>
        <v>2.945008572158756</v>
      </c>
      <c r="AW24">
        <f>U24*AA24/1000</f>
        <v>3.1005525189165493</v>
      </c>
      <c r="AX24">
        <f>(AU24-AW24)</f>
        <v>1.0244425257683369</v>
      </c>
      <c r="AY24">
        <f>1/(1.6/F24+1.37/N24)</f>
        <v>2.0426581023412251</v>
      </c>
      <c r="AZ24">
        <f>G24*AA24*0.001</f>
        <v>33.989231996001912</v>
      </c>
      <c r="BA24">
        <f>G24/S24</f>
        <v>0.98828006732979368</v>
      </c>
      <c r="BB24">
        <f>(1-AL24*AA24/AQ24/F24)*100</f>
        <v>93.10953219074311</v>
      </c>
      <c r="BC24">
        <f>(S24-E24/(N24/1.35))</f>
        <v>392.03590916832729</v>
      </c>
      <c r="BD24">
        <f>E24*BB24/100/BC24</f>
        <v>-4.6654707739373887E-3</v>
      </c>
    </row>
    <row r="25" spans="1:56" x14ac:dyDescent="0.35">
      <c r="A25" s="1" t="s">
        <v>9</v>
      </c>
      <c r="B25" s="1" t="s">
        <v>285</v>
      </c>
      <c r="K25" s="1">
        <f t="shared" si="0"/>
        <v>2.72</v>
      </c>
    </row>
    <row r="26" spans="1:56" x14ac:dyDescent="0.35">
      <c r="A26" s="1" t="s">
        <v>9</v>
      </c>
      <c r="B26" s="1" t="s">
        <v>284</v>
      </c>
      <c r="K26" s="1">
        <f t="shared" si="0"/>
        <v>2.72</v>
      </c>
    </row>
    <row r="27" spans="1:56" x14ac:dyDescent="0.35">
      <c r="A27" s="1">
        <v>4</v>
      </c>
      <c r="B27" s="1" t="s">
        <v>283</v>
      </c>
      <c r="C27" s="1">
        <v>981.50000231340528</v>
      </c>
      <c r="D27" s="1">
        <v>0</v>
      </c>
      <c r="E27">
        <f>(R27-S27*(1000-T27)/(1000-U27))*AK27</f>
        <v>-2.2867321541220655</v>
      </c>
      <c r="F27">
        <f>IF(AV27&lt;&gt;0,1/(1/AV27-1/N27),0)</f>
        <v>9.36681621069242</v>
      </c>
      <c r="G27">
        <f>((AY27-AL27/2)*S27-E27)/(AY27+AL27/2)</f>
        <v>387.53645667036426</v>
      </c>
      <c r="H27">
        <f>AL27*1000</f>
        <v>28.78597564695783</v>
      </c>
      <c r="I27">
        <f>(AQ27-AW27)</f>
        <v>0.82655448737961246</v>
      </c>
      <c r="J27">
        <f>(P27+AP27*D27)</f>
        <v>28.570123672485352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30.186460494995117</v>
      </c>
      <c r="P27" s="1">
        <v>28.570123672485352</v>
      </c>
      <c r="Q27" s="1">
        <v>30.398408889770508</v>
      </c>
      <c r="R27" s="1">
        <v>400.07327270507813</v>
      </c>
      <c r="S27" s="1">
        <v>391.9210205078125</v>
      </c>
      <c r="T27" s="1">
        <v>10.068917274475098</v>
      </c>
      <c r="U27" s="1">
        <v>35.238311767578125</v>
      </c>
      <c r="V27" s="1">
        <v>20.544746398925781</v>
      </c>
      <c r="W27" s="1">
        <v>71.90069580078125</v>
      </c>
      <c r="X27" s="1">
        <v>300.12152099609375</v>
      </c>
      <c r="Y27" s="1">
        <v>100.93827056884766</v>
      </c>
      <c r="Z27" s="1">
        <v>9.280819445848465E-2</v>
      </c>
      <c r="AA27" s="1">
        <v>87.866157531738281</v>
      </c>
      <c r="AB27" s="1">
        <v>0.10089023411273956</v>
      </c>
      <c r="AC27" s="1">
        <v>0.42145490646362305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1.1033879448385797</v>
      </c>
      <c r="AL27">
        <f>(U27-T27)/(1000-U27)*AK27</f>
        <v>2.8785975646957829E-2</v>
      </c>
      <c r="AM27">
        <f>(P27+273.15)</f>
        <v>301.72012367248533</v>
      </c>
      <c r="AN27">
        <f>(O27+273.15)</f>
        <v>303.33646049499509</v>
      </c>
      <c r="AO27">
        <f>(Y27*AG27+Z27*AH27)*AI27</f>
        <v>16.150122930032239</v>
      </c>
      <c r="AP27">
        <f>((AO27+0.00000010773*(AN27^4-AM27^4))-AL27*44100)/(L27*51.4+0.00000043092*AM27^3)</f>
        <v>-10.12816109848405</v>
      </c>
      <c r="AQ27">
        <f>0.61365*EXP(17.502*J27/(240.97+J27))</f>
        <v>3.922809540302139</v>
      </c>
      <c r="AR27">
        <f>AQ27*1000/AA27</f>
        <v>44.645283810039999</v>
      </c>
      <c r="AS27">
        <f>(AR27-U27)</f>
        <v>9.4069720424618737</v>
      </c>
      <c r="AT27">
        <f>IF(D27,P27,(O27+P27)/2)</f>
        <v>29.378292083740234</v>
      </c>
      <c r="AU27">
        <f>0.61365*EXP(17.502*AT27/(240.97+AT27))</f>
        <v>4.1106543304173639</v>
      </c>
      <c r="AV27">
        <f>IF(AS27&lt;&gt;0,(1000-(AR27+U27)/2)/AS27*AL27,0)</f>
        <v>2.9378435381509713</v>
      </c>
      <c r="AW27">
        <f>U27*AA27/1000</f>
        <v>3.0962550529225266</v>
      </c>
      <c r="AX27">
        <f>(AU27-AW27)</f>
        <v>1.0143992774948374</v>
      </c>
      <c r="AY27">
        <f>1/(1.6/F27+1.37/N27)</f>
        <v>2.0371444355617867</v>
      </c>
      <c r="AZ27">
        <f>G27*AA27*0.001</f>
        <v>34.051339351089894</v>
      </c>
      <c r="BA27">
        <f>G27/S27</f>
        <v>0.98881263415836396</v>
      </c>
      <c r="BB27">
        <f>(1-AL27*AA27/AQ27/F27)*100</f>
        <v>93.116435809568571</v>
      </c>
      <c r="BC27">
        <f>(S27-E27/(N27/1.35))</f>
        <v>392.64224420048652</v>
      </c>
      <c r="BD27">
        <f>E27*BB27/100/BC27</f>
        <v>-5.4230626222240797E-3</v>
      </c>
    </row>
    <row r="28" spans="1:56" x14ac:dyDescent="0.35">
      <c r="A28" s="1" t="s">
        <v>9</v>
      </c>
      <c r="B28" s="1" t="s">
        <v>282</v>
      </c>
      <c r="K28" s="1">
        <f t="shared" si="0"/>
        <v>2.72</v>
      </c>
    </row>
    <row r="29" spans="1:56" x14ac:dyDescent="0.35">
      <c r="A29" s="1" t="s">
        <v>9</v>
      </c>
      <c r="B29" s="1" t="s">
        <v>281</v>
      </c>
      <c r="K29" s="1">
        <f t="shared" si="0"/>
        <v>2.72</v>
      </c>
    </row>
    <row r="30" spans="1:56" x14ac:dyDescent="0.35">
      <c r="A30" s="1">
        <v>5</v>
      </c>
      <c r="B30" s="1" t="s">
        <v>280</v>
      </c>
      <c r="C30" s="1">
        <v>1184.5000023134053</v>
      </c>
      <c r="D30" s="1">
        <v>0</v>
      </c>
      <c r="E30">
        <f>(R30-S30*(1000-T30)/(1000-U30))*AK30</f>
        <v>-2.4360862878708449</v>
      </c>
      <c r="F30">
        <f>IF(AV30&lt;&gt;0,1/(1/AV30-1/N30),0)</f>
        <v>9.2814015766451732</v>
      </c>
      <c r="G30">
        <f>((AY30-AL30/2)*S30-E30)/(AY30+AL30/2)</f>
        <v>387.61740556115649</v>
      </c>
      <c r="H30">
        <f>AL30*1000</f>
        <v>28.528885802622881</v>
      </c>
      <c r="I30">
        <f>(AQ30-AW30)</f>
        <v>0.82153421493086443</v>
      </c>
      <c r="J30">
        <f>(P30+AP30*D30)</f>
        <v>28.553276062011719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30.137344360351563</v>
      </c>
      <c r="P30" s="1">
        <v>28.553276062011719</v>
      </c>
      <c r="Q30" s="1">
        <v>30.346084594726563</v>
      </c>
      <c r="R30" s="1">
        <v>399.81793212890625</v>
      </c>
      <c r="S30" s="1">
        <v>391.89349365234375</v>
      </c>
      <c r="T30" s="1">
        <v>10.309542655944824</v>
      </c>
      <c r="U30" s="1">
        <v>35.252445220947266</v>
      </c>
      <c r="V30" s="1">
        <v>21.094696044921875</v>
      </c>
      <c r="W30" s="1">
        <v>72.131195068359375</v>
      </c>
      <c r="X30" s="1">
        <v>300.13760375976563</v>
      </c>
      <c r="Y30" s="1">
        <v>149.29873657226563</v>
      </c>
      <c r="Z30" s="1">
        <v>6.6291853785514832E-2</v>
      </c>
      <c r="AA30" s="1">
        <v>87.864555358886719</v>
      </c>
      <c r="AB30" s="1">
        <v>7.3934055864810944E-2</v>
      </c>
      <c r="AC30" s="1">
        <v>0.40488177537918091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1.1034470726461969</v>
      </c>
      <c r="AL30">
        <f>(U30-T30)/(1000-U30)*AK30</f>
        <v>2.8528885802622882E-2</v>
      </c>
      <c r="AM30">
        <f>(P30+273.15)</f>
        <v>301.7032760620117</v>
      </c>
      <c r="AN30">
        <f>(O30+273.15)</f>
        <v>303.28734436035154</v>
      </c>
      <c r="AO30">
        <f>(Y30*AG30+Z30*AH30)*AI30</f>
        <v>23.88779731762861</v>
      </c>
      <c r="AP30">
        <f>((AO30+0.00000010773*(AN30^4-AM30^4))-AL30*44100)/(L30*51.4+0.00000043092*AM30^3)</f>
        <v>-9.9749749869881583</v>
      </c>
      <c r="AQ30">
        <f>0.61365*EXP(17.502*J30/(240.97+J30))</f>
        <v>3.918974639582907</v>
      </c>
      <c r="AR30">
        <f>AQ30*1000/AA30</f>
        <v>44.602452303726793</v>
      </c>
      <c r="AS30">
        <f>(AR30-U30)</f>
        <v>9.350007082779527</v>
      </c>
      <c r="AT30">
        <f>IF(D30,P30,(O30+P30)/2)</f>
        <v>29.345310211181641</v>
      </c>
      <c r="AU30">
        <f>0.61365*EXP(17.502*AT30/(240.97+AT30))</f>
        <v>4.1028375232954062</v>
      </c>
      <c r="AV30">
        <f>IF(AS30&lt;&gt;0,(1000-(AR30+U30)/2)/AS30*AL30,0)</f>
        <v>2.9293881741477548</v>
      </c>
      <c r="AW30">
        <f>U30*AA30/1000</f>
        <v>3.0974404246520426</v>
      </c>
      <c r="AX30">
        <f>(AU30-AW30)</f>
        <v>1.0053970986433636</v>
      </c>
      <c r="AY30">
        <f>1/(1.6/F30+1.37/N30)</f>
        <v>2.0306416144245607</v>
      </c>
      <c r="AZ30">
        <f>G30*AA30*0.001</f>
        <v>34.05783098899628</v>
      </c>
      <c r="BA30">
        <f>G30/S30</f>
        <v>0.98908864739923275</v>
      </c>
      <c r="BB30">
        <f>(1-AL30*AA30/AQ30/F30)*100</f>
        <v>93.108519850938691</v>
      </c>
      <c r="BC30">
        <f>(S30-E30/(N30/1.35))</f>
        <v>392.66182287929041</v>
      </c>
      <c r="BD30">
        <f>E30*BB30/100/BC30</f>
        <v>-5.7764818293157515E-3</v>
      </c>
    </row>
    <row r="31" spans="1:56" x14ac:dyDescent="0.35">
      <c r="A31" s="1" t="s">
        <v>9</v>
      </c>
      <c r="B31" s="1" t="s">
        <v>279</v>
      </c>
      <c r="K31" s="1">
        <f t="shared" si="0"/>
        <v>2.72</v>
      </c>
    </row>
    <row r="32" spans="1:56" x14ac:dyDescent="0.35">
      <c r="A32" s="1" t="s">
        <v>9</v>
      </c>
      <c r="B32" s="1" t="s">
        <v>278</v>
      </c>
      <c r="K32" s="1">
        <f t="shared" si="0"/>
        <v>2.72</v>
      </c>
    </row>
    <row r="33" spans="1:56" x14ac:dyDescent="0.35">
      <c r="A33" s="1">
        <v>6</v>
      </c>
      <c r="B33" s="1" t="s">
        <v>277</v>
      </c>
      <c r="C33" s="1">
        <v>1388.5000023134053</v>
      </c>
      <c r="D33" s="1">
        <v>0</v>
      </c>
      <c r="E33">
        <f>(R33-S33*(1000-T33)/(1000-U33))*AK33</f>
        <v>-1.4754102822711139</v>
      </c>
      <c r="F33">
        <f>IF(AV33&lt;&gt;0,1/(1/AV33-1/N33),0)</f>
        <v>9.9032204245672428</v>
      </c>
      <c r="G33">
        <f>((AY33-AL33/2)*S33-E33)/(AY33+AL33/2)</f>
        <v>386.43464982314561</v>
      </c>
      <c r="H33">
        <f>AL33*1000</f>
        <v>28.563771115545379</v>
      </c>
      <c r="I33">
        <f>(AQ33-AW33)</f>
        <v>0.80610504689029217</v>
      </c>
      <c r="J33">
        <f>(P33+AP33*D33)</f>
        <v>28.577871322631836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30.106817245483398</v>
      </c>
      <c r="P33" s="1">
        <v>28.577871322631836</v>
      </c>
      <c r="Q33" s="1">
        <v>30.309690475463867</v>
      </c>
      <c r="R33" s="1">
        <v>399.85739135742188</v>
      </c>
      <c r="S33" s="1">
        <v>391.07220458984375</v>
      </c>
      <c r="T33" s="1">
        <v>10.527646064758301</v>
      </c>
      <c r="U33" s="1">
        <v>35.492019653320313</v>
      </c>
      <c r="V33" s="1">
        <v>21.578586578369141</v>
      </c>
      <c r="W33" s="1">
        <v>72.74822998046875</v>
      </c>
      <c r="X33" s="1">
        <v>300.17160034179688</v>
      </c>
      <c r="Y33" s="1">
        <v>299.574951171875</v>
      </c>
      <c r="Z33" s="1">
        <v>5.0621643662452698E-2</v>
      </c>
      <c r="AA33" s="1">
        <v>87.86395263671875</v>
      </c>
      <c r="AB33" s="1">
        <v>5.6021464988589287E-3</v>
      </c>
      <c r="AC33" s="1">
        <v>0.37797462940216064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1.1035720600801353</v>
      </c>
      <c r="AL33">
        <f>(U33-T33)/(1000-U33)*AK33</f>
        <v>2.8563771115545377E-2</v>
      </c>
      <c r="AM33">
        <f>(P33+273.15)</f>
        <v>301.72787132263181</v>
      </c>
      <c r="AN33">
        <f>(O33+273.15)</f>
        <v>303.25681724548338</v>
      </c>
      <c r="AO33">
        <f>(Y33*AG33+Z33*AH33)*AI33</f>
        <v>47.931991116136487</v>
      </c>
      <c r="AP33">
        <f>((AO33+0.00000010773*(AN33^4-AM33^4))-AL33*44100)/(L33*51.4+0.00000043092*AM33^3)</f>
        <v>-9.7954260565515803</v>
      </c>
      <c r="AQ33">
        <f>0.61365*EXP(17.502*J33/(240.97+J33))</f>
        <v>3.9245741806911192</v>
      </c>
      <c r="AR33">
        <f>AQ33*1000/AA33</f>
        <v>44.666487938661454</v>
      </c>
      <c r="AS33">
        <f>(AR33-U33)</f>
        <v>9.1744682853411419</v>
      </c>
      <c r="AT33">
        <f>IF(D33,P33,(O33+P33)/2)</f>
        <v>29.342344284057617</v>
      </c>
      <c r="AU33">
        <f>0.61365*EXP(17.502*AT33/(240.97+AT33))</f>
        <v>4.1021352247708256</v>
      </c>
      <c r="AV33">
        <f>IF(AS33&lt;&gt;0,(1000-(AR33+U33)/2)/AS33*AL33,0)</f>
        <v>2.9886153214398843</v>
      </c>
      <c r="AW33">
        <f>U33*AA33/1000</f>
        <v>3.118469133800827</v>
      </c>
      <c r="AX33">
        <f>(AU33-AW33)</f>
        <v>0.98366609096999857</v>
      </c>
      <c r="AY33">
        <f>1/(1.6/F33+1.37/N33)</f>
        <v>2.076278150283636</v>
      </c>
      <c r="AZ33">
        <f>G33*AA33*0.001</f>
        <v>33.953675769247866</v>
      </c>
      <c r="BA33">
        <f>G33/S33</f>
        <v>0.98814143600013193</v>
      </c>
      <c r="BB33">
        <f>(1-AL33*AA33/AQ33/F33)*100</f>
        <v>93.542605895287736</v>
      </c>
      <c r="BC33">
        <f>(S33-E33/(N33/1.35))</f>
        <v>391.53754148995716</v>
      </c>
      <c r="BD33">
        <f>E33*BB33/100/BC33</f>
        <v>-3.5249167179000145E-3</v>
      </c>
    </row>
    <row r="34" spans="1:56" x14ac:dyDescent="0.35">
      <c r="A34" s="1" t="s">
        <v>9</v>
      </c>
      <c r="B34" s="1" t="s">
        <v>276</v>
      </c>
      <c r="K34" s="1">
        <f t="shared" si="0"/>
        <v>2.72</v>
      </c>
    </row>
    <row r="35" spans="1:56" x14ac:dyDescent="0.35">
      <c r="A35" s="1" t="s">
        <v>9</v>
      </c>
      <c r="B35" s="1" t="s">
        <v>275</v>
      </c>
      <c r="K35" s="1">
        <f t="shared" si="0"/>
        <v>2.72</v>
      </c>
    </row>
    <row r="36" spans="1:56" x14ac:dyDescent="0.35">
      <c r="A36" s="1">
        <v>7</v>
      </c>
      <c r="B36" s="1" t="s">
        <v>274</v>
      </c>
      <c r="C36" s="1">
        <v>1592.5000023134053</v>
      </c>
      <c r="D36" s="1">
        <v>0</v>
      </c>
      <c r="E36">
        <f>(R36-S36*(1000-T36)/(1000-U36))*AK36</f>
        <v>-0.61356166057524675</v>
      </c>
      <c r="F36">
        <f>IF(AV36&lt;&gt;0,1/(1/AV36-1/N36),0)</f>
        <v>11.390048274184929</v>
      </c>
      <c r="G36">
        <f>((AY36-AL36/2)*S36-E36)/(AY36+AL36/2)</f>
        <v>385.44138870299577</v>
      </c>
      <c r="H36">
        <f>AL36*1000</f>
        <v>28.795819691092618</v>
      </c>
      <c r="I36">
        <f>(AQ36-AW36)</f>
        <v>0.78039324572465008</v>
      </c>
      <c r="J36">
        <f>(P36+AP36*D36)</f>
        <v>28.62629508972168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30.093494415283203</v>
      </c>
      <c r="P36" s="1">
        <v>28.62629508972168</v>
      </c>
      <c r="Q36" s="1">
        <v>30.285444259643555</v>
      </c>
      <c r="R36" s="1">
        <v>399.93185424804688</v>
      </c>
      <c r="S36" s="1">
        <v>390.30264282226563</v>
      </c>
      <c r="T36" s="1">
        <v>10.752874374389648</v>
      </c>
      <c r="U36" s="1">
        <v>35.911491394042969</v>
      </c>
      <c r="V36" s="1">
        <v>22.056402206420898</v>
      </c>
      <c r="W36" s="1">
        <v>73.662002563476563</v>
      </c>
      <c r="X36" s="1">
        <v>300.1431884765625</v>
      </c>
      <c r="Y36" s="1">
        <v>501.0457763671875</v>
      </c>
      <c r="Z36" s="1">
        <v>0.10606501996517181</v>
      </c>
      <c r="AA36" s="1">
        <v>87.861175537109375</v>
      </c>
      <c r="AB36" s="1">
        <v>-0.19244320690631866</v>
      </c>
      <c r="AC36" s="1">
        <v>0.34186869859695435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1.1034676046932441</v>
      </c>
      <c r="AL36">
        <f>(U36-T36)/(1000-U36)*AK36</f>
        <v>2.8795819691092617E-2</v>
      </c>
      <c r="AM36">
        <f>(P36+273.15)</f>
        <v>301.77629508972166</v>
      </c>
      <c r="AN36">
        <f>(O36+273.15)</f>
        <v>303.24349441528318</v>
      </c>
      <c r="AO36">
        <f>(Y36*AG36+Z36*AH36)*AI36</f>
        <v>80.167322426870669</v>
      </c>
      <c r="AP36">
        <f>((AO36+0.00000010773*(AN36^4-AM36^4))-AL36*44100)/(L36*51.4+0.00000043092*AM36^3)</f>
        <v>-9.6204174737496082</v>
      </c>
      <c r="AQ36">
        <f>0.61365*EXP(17.502*J36/(240.97+J36))</f>
        <v>3.9356190948960519</v>
      </c>
      <c r="AR36">
        <f>AQ36*1000/AA36</f>
        <v>44.79360844920393</v>
      </c>
      <c r="AS36">
        <f>(AR36-U36)</f>
        <v>8.8821170551609612</v>
      </c>
      <c r="AT36">
        <f>IF(D36,P36,(O36+P36)/2)</f>
        <v>29.359894752502441</v>
      </c>
      <c r="AU36">
        <f>0.61365*EXP(17.502*AT36/(240.97+AT36))</f>
        <v>4.1062925055922328</v>
      </c>
      <c r="AV36">
        <f>IF(AS36&lt;&gt;0,(1000-(AR36+U36)/2)/AS36*AL36,0)</f>
        <v>3.1111766224041233</v>
      </c>
      <c r="AW36">
        <f>U36*AA36/1000</f>
        <v>3.1552258491714018</v>
      </c>
      <c r="AX36">
        <f>(AU36-AW36)</f>
        <v>0.95106665642083099</v>
      </c>
      <c r="AY36">
        <f>1/(1.6/F36+1.37/N36)</f>
        <v>2.1713596346885571</v>
      </c>
      <c r="AZ36">
        <f>G36*AA36*0.001</f>
        <v>33.865333512101117</v>
      </c>
      <c r="BA36">
        <f>G36/S36</f>
        <v>0.98754491108715459</v>
      </c>
      <c r="BB36">
        <f>(1-AL36*AA36/AQ36/F36)*100</f>
        <v>94.355989262022632</v>
      </c>
      <c r="BC36">
        <f>(S36-E36/(N36/1.35))</f>
        <v>390.49615704986138</v>
      </c>
      <c r="BD36">
        <f>E36*BB36/100/BC36</f>
        <v>-1.4825553699222326E-3</v>
      </c>
    </row>
    <row r="37" spans="1:56" x14ac:dyDescent="0.35">
      <c r="A37" s="1" t="s">
        <v>9</v>
      </c>
      <c r="B37" s="1" t="s">
        <v>273</v>
      </c>
      <c r="K37" s="1">
        <f t="shared" si="0"/>
        <v>2.72</v>
      </c>
    </row>
    <row r="38" spans="1:56" x14ac:dyDescent="0.35">
      <c r="A38" s="1" t="s">
        <v>9</v>
      </c>
      <c r="B38" s="1" t="s">
        <v>272</v>
      </c>
      <c r="K38" s="1">
        <f t="shared" si="0"/>
        <v>2.72</v>
      </c>
    </row>
    <row r="39" spans="1:56" x14ac:dyDescent="0.35">
      <c r="A39" s="1">
        <v>8</v>
      </c>
      <c r="B39" s="1" t="s">
        <v>271</v>
      </c>
      <c r="C39" s="1">
        <v>1796.5000023134053</v>
      </c>
      <c r="D39" s="1">
        <v>0</v>
      </c>
      <c r="E39">
        <f>(R39-S39*(1000-T39)/(1000-U39))*AK39</f>
        <v>0.3053822697643464</v>
      </c>
      <c r="F39">
        <f>IF(AV39&lt;&gt;0,1/(1/AV39-1/N39),0)</f>
        <v>13.037329620532102</v>
      </c>
      <c r="G39">
        <f>((AY39-AL39/2)*S39-E39)/(AY39+AL39/2)</f>
        <v>384.31164062737543</v>
      </c>
      <c r="H39">
        <f>AL39*1000</f>
        <v>29.085631479178208</v>
      </c>
      <c r="I39">
        <f>(AQ39-AW39)</f>
        <v>0.76078273600122914</v>
      </c>
      <c r="J39">
        <f>(P39+AP39*D39)</f>
        <v>28.715856552124023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30.098884582519531</v>
      </c>
      <c r="P39" s="1">
        <v>28.715856552124023</v>
      </c>
      <c r="Q39" s="1">
        <v>30.282041549682617</v>
      </c>
      <c r="R39" s="1">
        <v>399.97052001953125</v>
      </c>
      <c r="S39" s="1">
        <v>389.4293212890625</v>
      </c>
      <c r="T39" s="1">
        <v>10.96826171875</v>
      </c>
      <c r="U39" s="1">
        <v>36.367393493652344</v>
      </c>
      <c r="V39" s="1">
        <v>22.49162483215332</v>
      </c>
      <c r="W39" s="1">
        <v>74.575340270996094</v>
      </c>
      <c r="X39" s="1">
        <v>300.15115356445313</v>
      </c>
      <c r="Y39" s="1">
        <v>749.806640625</v>
      </c>
      <c r="Z39" s="1">
        <v>5.9059321880340576E-2</v>
      </c>
      <c r="AA39" s="1">
        <v>87.862655639648438</v>
      </c>
      <c r="AB39" s="1">
        <v>-0.34767848253250122</v>
      </c>
      <c r="AC39" s="1">
        <v>0.29204320907592773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1.1034968881046068</v>
      </c>
      <c r="AL39">
        <f>(U39-T39)/(1000-U39)*AK39</f>
        <v>2.9085631479178208E-2</v>
      </c>
      <c r="AM39">
        <f>(P39+273.15)</f>
        <v>301.865856552124</v>
      </c>
      <c r="AN39">
        <f>(O39+273.15)</f>
        <v>303.24888458251951</v>
      </c>
      <c r="AO39">
        <f>(Y39*AG39+Z39*AH39)*AI39</f>
        <v>119.96905981848249</v>
      </c>
      <c r="AP39">
        <f>((AO39+0.00000010773*(AN39^4-AM39^4))-AL39*44100)/(L39*51.4+0.00000043092*AM39^3)</f>
        <v>-9.4060195322684255</v>
      </c>
      <c r="AQ39">
        <f>0.61365*EXP(17.502*J39/(240.97+J39))</f>
        <v>3.9561185070455962</v>
      </c>
      <c r="AR39">
        <f>AQ39*1000/AA39</f>
        <v>45.026165874963368</v>
      </c>
      <c r="AS39">
        <f>(AR39-U39)</f>
        <v>8.6587723813110244</v>
      </c>
      <c r="AT39">
        <f>IF(D39,P39,(O39+P39)/2)</f>
        <v>29.407370567321777</v>
      </c>
      <c r="AU39">
        <f>0.61365*EXP(17.502*AT39/(240.97+AT39))</f>
        <v>4.1175567883754951</v>
      </c>
      <c r="AV39">
        <f>IF(AS39&lt;&gt;0,(1000-(AR39+U39)/2)/AS39*AL39,0)</f>
        <v>3.2223898162647497</v>
      </c>
      <c r="AW39">
        <f>U39*AA39/1000</f>
        <v>3.1953357710443671</v>
      </c>
      <c r="AX39">
        <f>(AU39-AW39)</f>
        <v>0.92222101733112805</v>
      </c>
      <c r="AY39">
        <f>1/(1.6/F39+1.37/N39)</f>
        <v>2.2583969718184074</v>
      </c>
      <c r="AZ39">
        <f>G39*AA39*0.001</f>
        <v>33.766641338751413</v>
      </c>
      <c r="BA39">
        <f>G39/S39</f>
        <v>0.9868585122333704</v>
      </c>
      <c r="BB39">
        <f>(1-AL39*AA39/AQ39/F39)*100</f>
        <v>95.045214198333582</v>
      </c>
      <c r="BC39">
        <f>(S39-E39/(N39/1.35))</f>
        <v>389.33300527414156</v>
      </c>
      <c r="BD39">
        <f>E39*BB39/100/BC39</f>
        <v>7.4550893063094132E-4</v>
      </c>
    </row>
    <row r="40" spans="1:56" x14ac:dyDescent="0.35">
      <c r="A40" s="1" t="s">
        <v>9</v>
      </c>
      <c r="B40" s="1" t="s">
        <v>270</v>
      </c>
      <c r="K40" s="1">
        <f t="shared" si="0"/>
        <v>2.72</v>
      </c>
    </row>
    <row r="41" spans="1:56" x14ac:dyDescent="0.35">
      <c r="A41" s="1" t="s">
        <v>9</v>
      </c>
      <c r="B41" s="1" t="s">
        <v>269</v>
      </c>
      <c r="K41" s="1">
        <f t="shared" si="0"/>
        <v>2.72</v>
      </c>
    </row>
    <row r="42" spans="1:56" x14ac:dyDescent="0.35">
      <c r="A42" s="1">
        <v>9</v>
      </c>
      <c r="B42" s="1" t="s">
        <v>268</v>
      </c>
      <c r="C42" s="1">
        <v>1999.5000023134053</v>
      </c>
      <c r="D42" s="1">
        <v>0</v>
      </c>
      <c r="E42">
        <f>(R42-S42*(1000-T42)/(1000-U42))*AK42</f>
        <v>1.223001360318821</v>
      </c>
      <c r="F42">
        <f>IF(AV42&lt;&gt;0,1/(1/AV42-1/N42),0)</f>
        <v>15.356719562748863</v>
      </c>
      <c r="G42">
        <f>((AY42-AL42/2)*S42-E42)/(AY42+AL42/2)</f>
        <v>383.13063816388558</v>
      </c>
      <c r="H42">
        <f>AL42*1000</f>
        <v>29.463655763567147</v>
      </c>
      <c r="I42">
        <f>(AQ42-AW42)</f>
        <v>0.74157668404846966</v>
      </c>
      <c r="J42">
        <f>(P42+AP42*D42)</f>
        <v>28.834024429321289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30.122831344604492</v>
      </c>
      <c r="P42" s="1">
        <v>28.834024429321289</v>
      </c>
      <c r="Q42" s="1">
        <v>30.292348861694336</v>
      </c>
      <c r="R42" s="1">
        <v>399.95220947265625</v>
      </c>
      <c r="S42" s="1">
        <v>388.47207641601563</v>
      </c>
      <c r="T42" s="1">
        <v>11.181369781494141</v>
      </c>
      <c r="U42" s="1">
        <v>36.895462036132813</v>
      </c>
      <c r="V42" s="1">
        <v>22.897123336791992</v>
      </c>
      <c r="W42" s="1">
        <v>75.554244995117188</v>
      </c>
      <c r="X42" s="1">
        <v>300.16342163085938</v>
      </c>
      <c r="Y42" s="1">
        <v>1000.3831787109375</v>
      </c>
      <c r="Z42" s="1">
        <v>0.19043439626693726</v>
      </c>
      <c r="AA42" s="1">
        <v>87.862602233886719</v>
      </c>
      <c r="AB42" s="1">
        <v>-0.48801660537719727</v>
      </c>
      <c r="AC42" s="1">
        <v>0.23846197128295898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1.1035419912899238</v>
      </c>
      <c r="AL42">
        <f>(U42-T42)/(1000-U42)*AK42</f>
        <v>2.9463655763567145E-2</v>
      </c>
      <c r="AM42">
        <f>(P42+273.15)</f>
        <v>301.98402442932127</v>
      </c>
      <c r="AN42">
        <f>(O42+273.15)</f>
        <v>303.27283134460447</v>
      </c>
      <c r="AO42">
        <f>(Y42*AG42+Z42*AH42)*AI42</f>
        <v>160.06130501610096</v>
      </c>
      <c r="AP42">
        <f>((AO42+0.00000010773*(AN42^4-AM42^4))-AL42*44100)/(L42*51.4+0.00000043092*AM42^3)</f>
        <v>-9.2219031448711455</v>
      </c>
      <c r="AQ42">
        <f>0.61365*EXP(17.502*J42/(240.97+J42))</f>
        <v>3.983307989164675</v>
      </c>
      <c r="AR42">
        <f>AQ42*1000/AA42</f>
        <v>45.335647794283041</v>
      </c>
      <c r="AS42">
        <f>(AR42-U42)</f>
        <v>8.4401857581502284</v>
      </c>
      <c r="AT42">
        <f>IF(D42,P42,(O42+P42)/2)</f>
        <v>29.478427886962891</v>
      </c>
      <c r="AU42">
        <f>0.61365*EXP(17.502*AT42/(240.97+AT42))</f>
        <v>4.1344664343466837</v>
      </c>
      <c r="AV42">
        <f>IF(AS42&lt;&gt;0,(1000-(AR42+U42)/2)/AS42*AL42,0)</f>
        <v>3.3473482713026508</v>
      </c>
      <c r="AW42">
        <f>U42*AA42/1000</f>
        <v>3.2417313051162053</v>
      </c>
      <c r="AX42">
        <f>(AU42-AW42)</f>
        <v>0.89273512923047837</v>
      </c>
      <c r="AY42">
        <f>1/(1.6/F42+1.37/N42)</f>
        <v>2.3570654850509736</v>
      </c>
      <c r="AZ42">
        <f>G42*AA42*0.001</f>
        <v>33.662854864608654</v>
      </c>
      <c r="BA42">
        <f>G42/S42</f>
        <v>0.98625013591347588</v>
      </c>
      <c r="BB42">
        <f>(1-AL42*AA42/AQ42/F42)*100</f>
        <v>95.767973751402423</v>
      </c>
      <c r="BC42">
        <f>(S42-E42/(N42/1.35))</f>
        <v>388.08634800630904</v>
      </c>
      <c r="BD42">
        <f>E42*BB42/100/BC42</f>
        <v>3.0179974836692333E-3</v>
      </c>
    </row>
    <row r="43" spans="1:56" x14ac:dyDescent="0.35">
      <c r="A43" s="1" t="s">
        <v>9</v>
      </c>
      <c r="B43" s="1" t="s">
        <v>267</v>
      </c>
      <c r="K43" s="1">
        <f t="shared" si="0"/>
        <v>2.72</v>
      </c>
    </row>
    <row r="44" spans="1:56" x14ac:dyDescent="0.35">
      <c r="A44" s="1" t="s">
        <v>9</v>
      </c>
      <c r="B44" s="1" t="s">
        <v>266</v>
      </c>
      <c r="K44" s="1">
        <f t="shared" si="0"/>
        <v>2.72</v>
      </c>
    </row>
    <row r="45" spans="1:56" x14ac:dyDescent="0.35">
      <c r="A45" s="1">
        <v>10</v>
      </c>
      <c r="B45" s="1" t="s">
        <v>265</v>
      </c>
      <c r="C45" s="1">
        <v>2204.0000023022294</v>
      </c>
      <c r="D45" s="1">
        <v>0</v>
      </c>
      <c r="E45">
        <f>(R45-S45*(1000-T45)/(1000-U45))*AK45</f>
        <v>2.0232569293421574</v>
      </c>
      <c r="F45">
        <f>IF(AV45&lt;&gt;0,1/(1/AV45-1/N45),0)</f>
        <v>18.392897940311144</v>
      </c>
      <c r="G45">
        <f>((AY45-AL45/2)*S45-E45)/(AY45+AL45/2)</f>
        <v>382.24991500034952</v>
      </c>
      <c r="H45">
        <f>AL45*1000</f>
        <v>29.833633031295925</v>
      </c>
      <c r="I45">
        <f>(AQ45-AW45)</f>
        <v>0.72353910078872152</v>
      </c>
      <c r="J45">
        <f>(P45+AP45*D45)</f>
        <v>28.952974319458008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30.166242599487305</v>
      </c>
      <c r="P45" s="1">
        <v>28.952974319458008</v>
      </c>
      <c r="Q45" s="1">
        <v>30.324899673461914</v>
      </c>
      <c r="R45" s="1">
        <v>400.06613159179688</v>
      </c>
      <c r="S45" s="1">
        <v>387.74893188476563</v>
      </c>
      <c r="T45" s="1">
        <v>11.389504432678223</v>
      </c>
      <c r="U45" s="1">
        <v>37.414993286132813</v>
      </c>
      <c r="V45" s="1">
        <v>23.264776229858398</v>
      </c>
      <c r="W45" s="1">
        <v>76.425758361816406</v>
      </c>
      <c r="X45" s="1">
        <v>300.134033203125</v>
      </c>
      <c r="Y45" s="1">
        <v>1249.158203125</v>
      </c>
      <c r="Z45" s="1">
        <v>2.6516098529100418E-2</v>
      </c>
      <c r="AA45" s="1">
        <v>87.860572814941406</v>
      </c>
      <c r="AB45" s="1">
        <v>-0.67231988906860352</v>
      </c>
      <c r="AC45" s="1">
        <v>0.20008572936058044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1.1034339455997242</v>
      </c>
      <c r="AL45">
        <f>(U45-T45)/(1000-U45)*AK45</f>
        <v>2.9833633031295926E-2</v>
      </c>
      <c r="AM45">
        <f>(P45+273.15)</f>
        <v>302.10297431945799</v>
      </c>
      <c r="AN45">
        <f>(O45+273.15)</f>
        <v>303.31624259948728</v>
      </c>
      <c r="AO45">
        <f>(Y45*AG45+Z45*AH45)*AI45</f>
        <v>199.86530803266214</v>
      </c>
      <c r="AP45">
        <f>((AO45+0.00000010773*(AN45^4-AM45^4))-AL45*44100)/(L45*51.4+0.00000043092*AM45^3)</f>
        <v>-9.0354435571066354</v>
      </c>
      <c r="AQ45">
        <f>0.61365*EXP(17.502*J45/(240.97+J45))</f>
        <v>4.0108418427755375</v>
      </c>
      <c r="AR45">
        <f>AQ45*1000/AA45</f>
        <v>45.650076186317115</v>
      </c>
      <c r="AS45">
        <f>(AR45-U45)</f>
        <v>8.2350829001843024</v>
      </c>
      <c r="AT45">
        <f>IF(D45,P45,(O45+P45)/2)</f>
        <v>29.559608459472656</v>
      </c>
      <c r="AU45">
        <f>0.61365*EXP(17.502*AT45/(240.97+AT45))</f>
        <v>4.1538591896881325</v>
      </c>
      <c r="AV45">
        <f>IF(AS45&lt;&gt;0,(1000-(AR45+U45)/2)/AS45*AL45,0)</f>
        <v>3.4722864332641854</v>
      </c>
      <c r="AW45">
        <f>U45*AA45/1000</f>
        <v>3.2873027419868159</v>
      </c>
      <c r="AX45">
        <f>(AU45-AW45)</f>
        <v>0.86655644770131657</v>
      </c>
      <c r="AY45">
        <f>1/(1.6/F45+1.37/N45)</f>
        <v>2.4566552039278555</v>
      </c>
      <c r="AZ45">
        <f>G45*AA45*0.001</f>
        <v>33.58469649039337</v>
      </c>
      <c r="BA45">
        <f>G45/S45</f>
        <v>0.98581809920742647</v>
      </c>
      <c r="BB45">
        <f>(1-AL45*AA45/AQ45/F45)*100</f>
        <v>96.446842361650184</v>
      </c>
      <c r="BC45">
        <f>(S45-E45/(N45/1.35))</f>
        <v>387.11080693813466</v>
      </c>
      <c r="BD45">
        <f>E45*BB45/100/BC45</f>
        <v>5.0408497676626435E-3</v>
      </c>
    </row>
    <row r="46" spans="1:56" x14ac:dyDescent="0.35">
      <c r="A46" s="1" t="s">
        <v>9</v>
      </c>
      <c r="B46" s="1" t="s">
        <v>264</v>
      </c>
      <c r="K46" s="1">
        <f t="shared" si="0"/>
        <v>2.72</v>
      </c>
    </row>
    <row r="47" spans="1:56" x14ac:dyDescent="0.35">
      <c r="A47" s="1" t="s">
        <v>9</v>
      </c>
      <c r="B47" s="1" t="s">
        <v>263</v>
      </c>
      <c r="K47" s="1">
        <f t="shared" si="0"/>
        <v>2.72</v>
      </c>
    </row>
    <row r="48" spans="1:56" x14ac:dyDescent="0.35">
      <c r="A48" s="1">
        <v>11</v>
      </c>
      <c r="B48" s="1" t="s">
        <v>262</v>
      </c>
      <c r="C48" s="1">
        <v>2408.0000023022294</v>
      </c>
      <c r="D48" s="1">
        <v>0</v>
      </c>
      <c r="E48">
        <f>(R48-S48*(1000-T48)/(1000-U48))*AK48</f>
        <v>3.1993980145256242</v>
      </c>
      <c r="F48">
        <f>IF(AV48&lt;&gt;0,1/(1/AV48-1/N48),0)</f>
        <v>23.831284700570819</v>
      </c>
      <c r="G48">
        <f>((AY48-AL48/2)*S48-E48)/(AY48+AL48/2)</f>
        <v>380.73004945521268</v>
      </c>
      <c r="H48">
        <f>AL48*1000</f>
        <v>30.471714411861551</v>
      </c>
      <c r="I48">
        <f>(AQ48-AW48)</f>
        <v>0.70672256381251675</v>
      </c>
      <c r="J48">
        <f>(P48+AP48*D48)</f>
        <v>29.160495758056641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30.233283996582031</v>
      </c>
      <c r="P48" s="1">
        <v>29.160495758056641</v>
      </c>
      <c r="Q48" s="1">
        <v>30.375032424926758</v>
      </c>
      <c r="R48" s="1">
        <v>400.06875610351563</v>
      </c>
      <c r="S48" s="1">
        <v>386.49505615234375</v>
      </c>
      <c r="T48" s="1">
        <v>11.59281063079834</v>
      </c>
      <c r="U48" s="1">
        <v>38.156436920166016</v>
      </c>
      <c r="V48" s="1">
        <v>23.589935302734375</v>
      </c>
      <c r="W48" s="1">
        <v>77.643623352050781</v>
      </c>
      <c r="X48" s="1">
        <v>300.11166381835938</v>
      </c>
      <c r="Y48" s="1">
        <v>1599.941162109375</v>
      </c>
      <c r="Z48" s="1">
        <v>0.13981418311595917</v>
      </c>
      <c r="AA48" s="1">
        <v>87.863357543945313</v>
      </c>
      <c r="AB48" s="1">
        <v>-0.84502953290939331</v>
      </c>
      <c r="AC48" s="1">
        <v>0.11405877768993378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1.1033517052145563</v>
      </c>
      <c r="AL48">
        <f>(U48-T48)/(1000-U48)*AK48</f>
        <v>3.0471714411861552E-2</v>
      </c>
      <c r="AM48">
        <f>(P48+273.15)</f>
        <v>302.31049575805662</v>
      </c>
      <c r="AN48">
        <f>(O48+273.15)</f>
        <v>303.38328399658201</v>
      </c>
      <c r="AO48">
        <f>(Y48*AG48+Z48*AH48)*AI48</f>
        <v>255.99058021566452</v>
      </c>
      <c r="AP48">
        <f>((AO48+0.00000010773*(AN48^4-AM48^4))-AL48*44100)/(L48*51.4+0.00000043092*AM48^3)</f>
        <v>-8.8176976851834148</v>
      </c>
      <c r="AQ48">
        <f>0.61365*EXP(17.502*J48/(240.97+J48))</f>
        <v>4.0592752235320591</v>
      </c>
      <c r="AR48">
        <f>AQ48*1000/AA48</f>
        <v>46.199864619352745</v>
      </c>
      <c r="AS48">
        <f>(AR48-U48)</f>
        <v>8.0434276991867293</v>
      </c>
      <c r="AT48">
        <f>IF(D48,P48,(O48+P48)/2)</f>
        <v>29.696889877319336</v>
      </c>
      <c r="AU48">
        <f>0.61365*EXP(17.502*AT48/(240.97+AT48))</f>
        <v>4.1868340044395191</v>
      </c>
      <c r="AV48">
        <f>IF(AS48&lt;&gt;0,(1000-(AR48+U48)/2)/AS48*AL48,0)</f>
        <v>3.628611450083159</v>
      </c>
      <c r="AW48">
        <f>U48*AA48/1000</f>
        <v>3.3525526597195423</v>
      </c>
      <c r="AX48">
        <f>(AU48-AW48)</f>
        <v>0.83428134471997684</v>
      </c>
      <c r="AY48">
        <f>1/(1.6/F48+1.37/N48)</f>
        <v>2.5826041409070433</v>
      </c>
      <c r="AZ48">
        <f>G48*AA48*0.001</f>
        <v>33.452220463007336</v>
      </c>
      <c r="BA48">
        <f>G48/S48</f>
        <v>0.98508387984435508</v>
      </c>
      <c r="BB48">
        <f>(1-AL48*AA48/AQ48/F48)*100</f>
        <v>97.232365526990989</v>
      </c>
      <c r="BC48">
        <f>(S48-E48/(N48/1.35))</f>
        <v>385.48598228848499</v>
      </c>
      <c r="BD48">
        <f>E48*BB48/100/BC48</f>
        <v>8.069944213480609E-3</v>
      </c>
    </row>
    <row r="49" spans="1:56" x14ac:dyDescent="0.35">
      <c r="A49" s="1" t="s">
        <v>9</v>
      </c>
      <c r="B49" s="1" t="s">
        <v>261</v>
      </c>
      <c r="K49" s="1">
        <f t="shared" si="0"/>
        <v>2.72</v>
      </c>
    </row>
    <row r="50" spans="1:56" x14ac:dyDescent="0.35">
      <c r="A50" s="1" t="s">
        <v>9</v>
      </c>
      <c r="B50" s="1" t="s">
        <v>256</v>
      </c>
      <c r="K50" s="1">
        <f t="shared" si="0"/>
        <v>2.72</v>
      </c>
    </row>
    <row r="51" spans="1:56" x14ac:dyDescent="0.35">
      <c r="A51" s="1">
        <v>12</v>
      </c>
      <c r="B51" s="1" t="s">
        <v>260</v>
      </c>
      <c r="C51" s="1">
        <v>2612.0000023022294</v>
      </c>
      <c r="D51" s="1">
        <v>0</v>
      </c>
      <c r="E51">
        <f>(R51-S51*(1000-T51)/(1000-U51))*AK51</f>
        <v>4.1854464368387498</v>
      </c>
      <c r="F51">
        <f>IF(AV51&lt;&gt;0,1/(1/AV51-1/N51),0)</f>
        <v>35.553134534081138</v>
      </c>
      <c r="G51">
        <f>((AY51-AL51/2)*S51-E51)/(AY51+AL51/2)</f>
        <v>379.25958179035553</v>
      </c>
      <c r="H51">
        <f>AL51*1000</f>
        <v>31.306326165274644</v>
      </c>
      <c r="I51">
        <f>(AQ51-AW51)</f>
        <v>0.68906273377368965</v>
      </c>
      <c r="J51">
        <f>(P51+AP51*D51)</f>
        <v>29.420495986938477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30.325359344482422</v>
      </c>
      <c r="P51" s="1">
        <v>29.420495986938477</v>
      </c>
      <c r="Q51" s="1">
        <v>30.443500518798828</v>
      </c>
      <c r="R51" s="1">
        <v>399.87493896484375</v>
      </c>
      <c r="S51" s="1">
        <v>385.15582275390625</v>
      </c>
      <c r="T51" s="1">
        <v>11.794968605041504</v>
      </c>
      <c r="U51" s="1">
        <v>39.055782318115234</v>
      </c>
      <c r="V51" s="1">
        <v>23.875242233276367</v>
      </c>
      <c r="W51" s="1">
        <v>79.0562744140625</v>
      </c>
      <c r="X51" s="1">
        <v>300.16522216796875</v>
      </c>
      <c r="Y51" s="1">
        <v>2001.198486328125</v>
      </c>
      <c r="Z51" s="1">
        <v>7.2316884994506836E-2</v>
      </c>
      <c r="AA51" s="1">
        <v>87.864402770996094</v>
      </c>
      <c r="AB51" s="1">
        <v>-1.1216393709182739</v>
      </c>
      <c r="AC51" s="1">
        <v>1.0130593553185463E-2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1.1035486109116495</v>
      </c>
      <c r="AL51">
        <f>(U51-T51)/(1000-U51)*AK51</f>
        <v>3.1306326165274644E-2</v>
      </c>
      <c r="AM51">
        <f>(P51+273.15)</f>
        <v>302.57049598693845</v>
      </c>
      <c r="AN51">
        <f>(O51+273.15)</f>
        <v>303.4753593444824</v>
      </c>
      <c r="AO51">
        <f>(Y51*AG51+Z51*AH51)*AI51</f>
        <v>320.19175065565651</v>
      </c>
      <c r="AP51">
        <f>((AO51+0.00000010773*(AN51^4-AM51^4))-AL51*44100)/(L51*51.4+0.00000043092*AM51^3)</f>
        <v>-8.6071470801305541</v>
      </c>
      <c r="AQ51">
        <f>0.61365*EXP(17.502*J51/(240.97+J51))</f>
        <v>4.1206757219089143</v>
      </c>
      <c r="AR51">
        <f>AQ51*1000/AA51</f>
        <v>46.898124746249827</v>
      </c>
      <c r="AS51">
        <f>(AR51-U51)</f>
        <v>7.842342428134593</v>
      </c>
      <c r="AT51">
        <f>IF(D51,P51,(O51+P51)/2)</f>
        <v>29.872927665710449</v>
      </c>
      <c r="AU51">
        <f>0.61365*EXP(17.502*AT51/(240.97+AT51))</f>
        <v>4.2294517718185682</v>
      </c>
      <c r="AV51">
        <f>IF(AS51&lt;&gt;0,(1000-(AR51+U51)/2)/AS51*AL51,0)</f>
        <v>3.8203988049439057</v>
      </c>
      <c r="AW51">
        <f>U51*AA51/1000</f>
        <v>3.4316129881352246</v>
      </c>
      <c r="AX51">
        <f>(AU51-AW51)</f>
        <v>0.7978387836833436</v>
      </c>
      <c r="AY51">
        <f>1/(1.6/F51+1.37/N51)</f>
        <v>2.7391969776832665</v>
      </c>
      <c r="AZ51">
        <f>G51*AA51*0.001</f>
        <v>33.323416649187337</v>
      </c>
      <c r="BA51">
        <f>G51/S51</f>
        <v>0.98469128437059072</v>
      </c>
      <c r="BB51">
        <f>(1-AL51*AA51/AQ51/F51)*100</f>
        <v>98.1224187834368</v>
      </c>
      <c r="BC51">
        <f>(S51-E51/(N51/1.35))</f>
        <v>383.83575423200932</v>
      </c>
      <c r="BD51">
        <f>E51*BB51/100/BC51</f>
        <v>1.0699527689723666E-2</v>
      </c>
    </row>
    <row r="52" spans="1:56" x14ac:dyDescent="0.35">
      <c r="A52" s="1" t="s">
        <v>9</v>
      </c>
      <c r="B52" s="1" t="s">
        <v>259</v>
      </c>
      <c r="K52" s="1">
        <v>2.0236800000000001</v>
      </c>
    </row>
    <row r="53" spans="1:56" x14ac:dyDescent="0.35">
      <c r="A53" s="1" t="s">
        <v>9</v>
      </c>
      <c r="B53" s="1" t="s">
        <v>258</v>
      </c>
      <c r="K53" s="1">
        <v>2.0236800000000001</v>
      </c>
    </row>
    <row r="54" spans="1:56" x14ac:dyDescent="0.35">
      <c r="A54" s="1" t="s">
        <v>9</v>
      </c>
      <c r="B54" s="1" t="s">
        <v>257</v>
      </c>
      <c r="K54" s="1">
        <v>2.0236800000000001</v>
      </c>
    </row>
    <row r="55" spans="1:56" x14ac:dyDescent="0.35">
      <c r="A55" s="1" t="s">
        <v>9</v>
      </c>
      <c r="B55" s="1" t="s">
        <v>256</v>
      </c>
      <c r="K55" s="1">
        <v>2.0236800000000001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55"/>
  <sheetViews>
    <sheetView topLeftCell="A11" zoomScale="6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345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344</v>
      </c>
    </row>
    <row r="12" spans="1:56" x14ac:dyDescent="0.35">
      <c r="A12" s="1" t="s">
        <v>9</v>
      </c>
      <c r="B12" s="1" t="s">
        <v>343</v>
      </c>
    </row>
    <row r="13" spans="1:56" x14ac:dyDescent="0.35">
      <c r="A13" s="1" t="s">
        <v>9</v>
      </c>
      <c r="B13" s="1" t="s">
        <v>342</v>
      </c>
    </row>
    <row r="14" spans="1:56" x14ac:dyDescent="0.35">
      <c r="A14" s="1" t="s">
        <v>9</v>
      </c>
      <c r="B14" s="1" t="s">
        <v>341</v>
      </c>
    </row>
    <row r="15" spans="1:56" x14ac:dyDescent="0.35">
      <c r="A15" s="1" t="s">
        <v>9</v>
      </c>
      <c r="B15" s="1" t="s">
        <v>340</v>
      </c>
    </row>
    <row r="16" spans="1:56" x14ac:dyDescent="0.35">
      <c r="A16" s="1" t="s">
        <v>9</v>
      </c>
      <c r="B16" s="1" t="s">
        <v>339</v>
      </c>
    </row>
    <row r="17" spans="1:56" x14ac:dyDescent="0.35">
      <c r="A17" s="1" t="s">
        <v>9</v>
      </c>
      <c r="B17" s="1" t="s">
        <v>338</v>
      </c>
    </row>
    <row r="18" spans="1:56" x14ac:dyDescent="0.35">
      <c r="A18" s="1">
        <v>1</v>
      </c>
      <c r="B18" s="1" t="s">
        <v>337</v>
      </c>
      <c r="C18" s="1">
        <v>393.50000354275107</v>
      </c>
      <c r="D18" s="1">
        <v>0</v>
      </c>
      <c r="E18">
        <f>(R18-S18*(1000-T18)/(1000-U18))*AK18</f>
        <v>-0.52136379311204217</v>
      </c>
      <c r="F18">
        <f>IF(AV18&lt;&gt;0,1/(1/AV18-1/N18),0)</f>
        <v>20.837150875680159</v>
      </c>
      <c r="G18">
        <f>((AY18-AL18/2)*S18-E18)/(AY18+AL18/2)</f>
        <v>381.19594406469469</v>
      </c>
      <c r="H18">
        <f>AL18*1000</f>
        <v>38.421219202137323</v>
      </c>
      <c r="I18">
        <f>(AQ18-AW18)</f>
        <v>0.91144256502862486</v>
      </c>
      <c r="J18">
        <f>(P18+AP18*D18)</f>
        <v>29.305294036865234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30.38958740234375</v>
      </c>
      <c r="P18" s="1">
        <v>29.305294036865234</v>
      </c>
      <c r="Q18" s="1">
        <v>30.55914306640625</v>
      </c>
      <c r="R18" s="1">
        <v>399.83978271484375</v>
      </c>
      <c r="S18" s="1">
        <v>386.84442138671875</v>
      </c>
      <c r="T18" s="1">
        <v>2.6563210487365723</v>
      </c>
      <c r="U18" s="1">
        <v>36.210151672363281</v>
      </c>
      <c r="V18" s="1">
        <v>5.3577275276184082</v>
      </c>
      <c r="W18" s="1">
        <v>73.034889221191406</v>
      </c>
      <c r="X18" s="1">
        <v>300.17898559570313</v>
      </c>
      <c r="Y18" s="1">
        <v>-0.10373064130544662</v>
      </c>
      <c r="Z18" s="1">
        <v>0.1398179829120636</v>
      </c>
      <c r="AA18" s="1">
        <v>87.873931884765625</v>
      </c>
      <c r="AB18" s="1">
        <v>-8.7177395820617676E-2</v>
      </c>
      <c r="AC18" s="1">
        <v>0.25857365131378174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1.1035992117489082</v>
      </c>
      <c r="AL18">
        <f>(U18-T18)/(1000-U18)*AK18</f>
        <v>3.842121920213732E-2</v>
      </c>
      <c r="AM18">
        <f>(P18+273.15)</f>
        <v>302.45529403686521</v>
      </c>
      <c r="AN18">
        <f>(O18+273.15)</f>
        <v>303.53958740234373</v>
      </c>
      <c r="AO18">
        <f>(Y18*AG18+Z18*AH18)*AI18</f>
        <v>-1.6596902237901778E-2</v>
      </c>
      <c r="AP18">
        <f>((AO18+0.00000010773*(AN18^4-AM18^4))-AL18*44100)/(L18*51.4+0.00000043092*AM18^3)</f>
        <v>-13.790085874735448</v>
      </c>
      <c r="AQ18">
        <f>0.61365*EXP(17.502*J18/(240.97+J18))</f>
        <v>4.0933709666229081</v>
      </c>
      <c r="AR18">
        <f>AQ18*1000/AA18</f>
        <v>46.58231262475875</v>
      </c>
      <c r="AS18">
        <f>(AR18-U18)</f>
        <v>10.372160952395468</v>
      </c>
      <c r="AT18">
        <f>IF(D18,P18,(O18+P18)/2)</f>
        <v>29.847440719604492</v>
      </c>
      <c r="AU18">
        <f>0.61365*EXP(17.502*AT18/(240.97+AT18))</f>
        <v>4.223258213609145</v>
      </c>
      <c r="AV18">
        <f>IF(AS18&lt;&gt;0,(1000-(AR18+U18)/2)/AS18*AL18,0)</f>
        <v>3.5509211302885517</v>
      </c>
      <c r="AW18">
        <f>U18*AA18/1000</f>
        <v>3.1819284015942833</v>
      </c>
      <c r="AX18">
        <f>(AU18-AW18)</f>
        <v>1.0413298120148617</v>
      </c>
      <c r="AY18">
        <f>1/(1.6/F18+1.37/N18)</f>
        <v>2.5198224254066197</v>
      </c>
      <c r="AZ18">
        <f>G18*AA18*0.001</f>
        <v>33.497186423489914</v>
      </c>
      <c r="BA18">
        <f>G18/S18</f>
        <v>0.98539858141995174</v>
      </c>
      <c r="BB18">
        <f>(1-AL18*AA18/AQ18/F18)*100</f>
        <v>96.041672168321753</v>
      </c>
      <c r="BC18">
        <f>(S18-E18/(N18/1.35))</f>
        <v>387.00885687577107</v>
      </c>
      <c r="BD18">
        <f>E18*BB18/100/BC18</f>
        <v>-1.2938373272054775E-3</v>
      </c>
    </row>
    <row r="19" spans="1:56" x14ac:dyDescent="0.35">
      <c r="A19" s="1" t="s">
        <v>9</v>
      </c>
      <c r="B19" s="1" t="s">
        <v>336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335</v>
      </c>
      <c r="K20" s="1">
        <f t="shared" si="0"/>
        <v>2.72</v>
      </c>
    </row>
    <row r="21" spans="1:56" x14ac:dyDescent="0.35">
      <c r="A21" s="1">
        <v>2</v>
      </c>
      <c r="B21" s="1" t="s">
        <v>334</v>
      </c>
      <c r="C21" s="1">
        <v>597.50000354275107</v>
      </c>
      <c r="D21" s="1">
        <v>0</v>
      </c>
      <c r="E21">
        <f>(R21-S21*(1000-T21)/(1000-U21))*AK21</f>
        <v>-1.0185194636045209</v>
      </c>
      <c r="F21">
        <f>IF(AV21&lt;&gt;0,1/(1/AV21-1/N21),0)</f>
        <v>14.911774473178692</v>
      </c>
      <c r="G21">
        <f>((AY21-AL21/2)*S21-E21)/(AY21+AL21/2)</f>
        <v>382.28752219178995</v>
      </c>
      <c r="H21">
        <f>AL21*1000</f>
        <v>36.990010717035396</v>
      </c>
      <c r="I21">
        <f>(AQ21-AW21)</f>
        <v>0.9373716524868243</v>
      </c>
      <c r="J21">
        <f>(P21+AP21*D21)</f>
        <v>29.163305282592773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30.318597793579102</v>
      </c>
      <c r="P21" s="1">
        <v>29.163305282592773</v>
      </c>
      <c r="Q21" s="1">
        <v>30.526411056518555</v>
      </c>
      <c r="R21" s="1">
        <v>400.02291870117188</v>
      </c>
      <c r="S21" s="1">
        <v>387.94021606445313</v>
      </c>
      <c r="T21" s="1">
        <v>3.2026329040527344</v>
      </c>
      <c r="U21" s="1">
        <v>35.536582946777344</v>
      </c>
      <c r="V21" s="1">
        <v>6.4855823516845703</v>
      </c>
      <c r="W21" s="1">
        <v>71.964370727539063</v>
      </c>
      <c r="X21" s="1">
        <v>300.10992431640625</v>
      </c>
      <c r="Y21" s="1">
        <v>23.773092269897461</v>
      </c>
      <c r="Z21" s="1">
        <v>0.10486014932394028</v>
      </c>
      <c r="AA21" s="1">
        <v>87.868965148925781</v>
      </c>
      <c r="AB21" s="1">
        <v>0.10791079699993134</v>
      </c>
      <c r="AC21" s="1">
        <v>0.32913047075271606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1.1033453099867874</v>
      </c>
      <c r="AL21">
        <f>(U21-T21)/(1000-U21)*AK21</f>
        <v>3.6990010717035393E-2</v>
      </c>
      <c r="AM21">
        <f>(P21+273.15)</f>
        <v>302.31330528259275</v>
      </c>
      <c r="AN21">
        <f>(O21+273.15)</f>
        <v>303.46859779357908</v>
      </c>
      <c r="AO21">
        <f>(Y21*AG21+Z21*AH21)*AI21</f>
        <v>3.8036946781643906</v>
      </c>
      <c r="AP21">
        <f>((AO21+0.00000010773*(AN21^4-AM21^4))-AL21*44100)/(L21*51.4+0.00000043092*AM21^3)</f>
        <v>-13.23606193166518</v>
      </c>
      <c r="AQ21">
        <f>0.61365*EXP(17.502*J21/(240.97+J21))</f>
        <v>4.0599344209491131</v>
      </c>
      <c r="AR21">
        <f>AQ21*1000/AA21</f>
        <v>46.204418295675659</v>
      </c>
      <c r="AS21">
        <f>(AR21-U21)</f>
        <v>10.667835348898315</v>
      </c>
      <c r="AT21">
        <f>IF(D21,P21,(O21+P21)/2)</f>
        <v>29.740951538085938</v>
      </c>
      <c r="AU21">
        <f>0.61365*EXP(17.502*AT21/(240.97+AT21))</f>
        <v>4.1974658126373789</v>
      </c>
      <c r="AV21">
        <f>IF(AS21&lt;&gt;0,(1000-(AR21+U21)/2)/AS21*AL21,0)</f>
        <v>3.3257178519079336</v>
      </c>
      <c r="AW21">
        <f>U21*AA21/1000</f>
        <v>3.1225627684622888</v>
      </c>
      <c r="AX21">
        <f>(AU21-AW21)</f>
        <v>1.0749030441750902</v>
      </c>
      <c r="AY21">
        <f>1/(1.6/F21+1.37/N21)</f>
        <v>2.3399191572516704</v>
      </c>
      <c r="AZ21">
        <f>G21*AA21*0.001</f>
        <v>33.591208964339579</v>
      </c>
      <c r="BA21">
        <f>G21/S21</f>
        <v>0.98542895621905813</v>
      </c>
      <c r="BB21">
        <f>(1-AL21*AA21/AQ21/F21)*100</f>
        <v>94.631269256552642</v>
      </c>
      <c r="BC21">
        <f>(S21-E21/(N21/1.35))</f>
        <v>388.26145192378937</v>
      </c>
      <c r="BD21">
        <f>E21*BB21/100/BC21</f>
        <v>-2.4824455048480546E-3</v>
      </c>
    </row>
    <row r="22" spans="1:56" x14ac:dyDescent="0.35">
      <c r="A22" s="1" t="s">
        <v>9</v>
      </c>
      <c r="B22" s="1" t="s">
        <v>333</v>
      </c>
      <c r="K22" s="1">
        <f t="shared" si="0"/>
        <v>2.72</v>
      </c>
    </row>
    <row r="23" spans="1:56" x14ac:dyDescent="0.35">
      <c r="A23" s="1" t="s">
        <v>9</v>
      </c>
      <c r="B23" s="1" t="s">
        <v>332</v>
      </c>
      <c r="K23" s="1">
        <f t="shared" si="0"/>
        <v>2.72</v>
      </c>
    </row>
    <row r="24" spans="1:56" x14ac:dyDescent="0.35">
      <c r="A24" s="1">
        <v>3</v>
      </c>
      <c r="B24" s="1" t="s">
        <v>331</v>
      </c>
      <c r="C24" s="1">
        <v>800.50000354275107</v>
      </c>
      <c r="D24" s="1">
        <v>0</v>
      </c>
      <c r="E24">
        <f>(R24-S24*(1000-T24)/(1000-U24))*AK24</f>
        <v>-2.1404717635638502</v>
      </c>
      <c r="F24">
        <f>IF(AV24&lt;&gt;0,1/(1/AV24-1/N24),0)</f>
        <v>12.640954383565628</v>
      </c>
      <c r="G24">
        <f>((AY24-AL24/2)*S24-E24)/(AY24+AL24/2)</f>
        <v>384.01504791415022</v>
      </c>
      <c r="H24">
        <f>AL24*1000</f>
        <v>35.844459435010123</v>
      </c>
      <c r="I24">
        <f>(AQ24-AW24)</f>
        <v>0.94507851181082003</v>
      </c>
      <c r="J24">
        <f>(P24+AP24*D24)</f>
        <v>29.043163299560547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30.223478317260742</v>
      </c>
      <c r="P24" s="1">
        <v>29.043163299560547</v>
      </c>
      <c r="Q24" s="1">
        <v>30.450239181518555</v>
      </c>
      <c r="R24" s="1">
        <v>399.95355224609375</v>
      </c>
      <c r="S24" s="1">
        <v>389.24884033203125</v>
      </c>
      <c r="T24" s="1">
        <v>3.7862129211425781</v>
      </c>
      <c r="U24" s="1">
        <v>35.129512786865234</v>
      </c>
      <c r="V24" s="1">
        <v>7.709190845489502</v>
      </c>
      <c r="W24" s="1">
        <v>71.527961730957031</v>
      </c>
      <c r="X24" s="1">
        <v>300.134033203125</v>
      </c>
      <c r="Y24" s="1">
        <v>50.022247314453125</v>
      </c>
      <c r="Z24" s="1">
        <v>6.5086700022220612E-2</v>
      </c>
      <c r="AA24" s="1">
        <v>87.867721557617188</v>
      </c>
      <c r="AB24" s="1">
        <v>0.2128271758556366</v>
      </c>
      <c r="AC24" s="1">
        <v>0.35971498489379883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1.1034339455997242</v>
      </c>
      <c r="AL24">
        <f>(U24-T24)/(1000-U24)*AK24</f>
        <v>3.584445943501012E-2</v>
      </c>
      <c r="AM24">
        <f>(P24+273.15)</f>
        <v>302.19316329956052</v>
      </c>
      <c r="AN24">
        <f>(O24+273.15)</f>
        <v>303.37347831726072</v>
      </c>
      <c r="AO24">
        <f>(Y24*AG24+Z24*AH24)*AI24</f>
        <v>8.0035593914190031</v>
      </c>
      <c r="AP24">
        <f>((AO24+0.00000010773*(AN24^4-AM24^4))-AL24*44100)/(L24*51.4+0.00000043092*AM24^3)</f>
        <v>-12.786374739940655</v>
      </c>
      <c r="AQ24">
        <f>0.61365*EXP(17.502*J24/(240.97+J24))</f>
        <v>4.0318287598218472</v>
      </c>
      <c r="AR24">
        <f>AQ24*1000/AA24</f>
        <v>45.885208906641225</v>
      </c>
      <c r="AS24">
        <f>(AR24-U24)</f>
        <v>10.75569611977599</v>
      </c>
      <c r="AT24">
        <f>IF(D24,P24,(O24+P24)/2)</f>
        <v>29.633320808410645</v>
      </c>
      <c r="AU24">
        <f>0.61365*EXP(17.502*AT24/(240.97+AT24))</f>
        <v>4.1715365420903403</v>
      </c>
      <c r="AV24">
        <f>IF(AS24&lt;&gt;0,(1000-(AR24+U24)/2)/AS24*AL24,0)</f>
        <v>3.1976075373758004</v>
      </c>
      <c r="AW24">
        <f>U24*AA24/1000</f>
        <v>3.0867502480110272</v>
      </c>
      <c r="AX24">
        <f>(AU24-AW24)</f>
        <v>1.0847862940793132</v>
      </c>
      <c r="AY24">
        <f>1/(1.6/F24+1.37/N24)</f>
        <v>2.2389388684581437</v>
      </c>
      <c r="AZ24">
        <f>G24*AA24*0.001</f>
        <v>33.742527304055578</v>
      </c>
      <c r="BA24">
        <f>G24/S24</f>
        <v>0.98655412200222203</v>
      </c>
      <c r="BB24">
        <f>(1-AL24*AA24/AQ24/F24)*100</f>
        <v>93.8202706095</v>
      </c>
      <c r="BC24">
        <f>(S24-E24/(N24/1.35))</f>
        <v>389.92393424130228</v>
      </c>
      <c r="BD24">
        <f>E24*BB24/100/BC24</f>
        <v>-5.1502260429409285E-3</v>
      </c>
    </row>
    <row r="25" spans="1:56" x14ac:dyDescent="0.35">
      <c r="A25" s="1" t="s">
        <v>9</v>
      </c>
      <c r="B25" s="1" t="s">
        <v>330</v>
      </c>
      <c r="K25" s="1">
        <f t="shared" si="0"/>
        <v>2.72</v>
      </c>
    </row>
    <row r="26" spans="1:56" x14ac:dyDescent="0.35">
      <c r="A26" s="1" t="s">
        <v>9</v>
      </c>
      <c r="B26" s="1" t="s">
        <v>329</v>
      </c>
      <c r="K26" s="1">
        <f t="shared" si="0"/>
        <v>2.72</v>
      </c>
    </row>
    <row r="27" spans="1:56" x14ac:dyDescent="0.35">
      <c r="A27" s="1">
        <v>4</v>
      </c>
      <c r="B27" s="1" t="s">
        <v>328</v>
      </c>
      <c r="C27" s="1">
        <v>1004.5000035427511</v>
      </c>
      <c r="D27" s="1">
        <v>0</v>
      </c>
      <c r="E27">
        <f>(R27-S27*(1000-T27)/(1000-U27))*AK27</f>
        <v>-2.53106901930001</v>
      </c>
      <c r="F27">
        <f>IF(AV27&lt;&gt;0,1/(1/AV27-1/N27),0)</f>
        <v>12.436597385828785</v>
      </c>
      <c r="G27">
        <f>((AY27-AL27/2)*S27-E27)/(AY27+AL27/2)</f>
        <v>384.86438494542085</v>
      </c>
      <c r="H27">
        <f>AL27*1000</f>
        <v>35.032884060064085</v>
      </c>
      <c r="I27">
        <f>(AQ27-AW27)</f>
        <v>0.92766146936795613</v>
      </c>
      <c r="J27">
        <f>(P27+AP27*D27)</f>
        <v>28.936538696289063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30.141155242919922</v>
      </c>
      <c r="P27" s="1">
        <v>28.936538696289063</v>
      </c>
      <c r="Q27" s="1">
        <v>30.371583938598633</v>
      </c>
      <c r="R27" s="1">
        <v>399.9014892578125</v>
      </c>
      <c r="S27" s="1">
        <v>389.817626953125</v>
      </c>
      <c r="T27" s="1">
        <v>4.4063353538513184</v>
      </c>
      <c r="U27" s="1">
        <v>35.046756744384766</v>
      </c>
      <c r="V27" s="1">
        <v>9.0139732360839844</v>
      </c>
      <c r="W27" s="1">
        <v>71.694618225097656</v>
      </c>
      <c r="X27" s="1">
        <v>300.09332275390625</v>
      </c>
      <c r="Y27" s="1">
        <v>99.551719665527344</v>
      </c>
      <c r="Z27" s="1">
        <v>0.17717742919921875</v>
      </c>
      <c r="AA27" s="1">
        <v>87.864509582519531</v>
      </c>
      <c r="AB27" s="1">
        <v>6.4607873558998108E-2</v>
      </c>
      <c r="AC27" s="1">
        <v>0.35487604141235352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1.1032842748305376</v>
      </c>
      <c r="AL27">
        <f>(U27-T27)/(1000-U27)*AK27</f>
        <v>3.5032884060064086E-2</v>
      </c>
      <c r="AM27">
        <f>(P27+273.15)</f>
        <v>302.08653869628904</v>
      </c>
      <c r="AN27">
        <f>(O27+273.15)</f>
        <v>303.2911552429199</v>
      </c>
      <c r="AO27">
        <f>(Y27*AG27+Z27*AH27)*AI27</f>
        <v>15.928274790459682</v>
      </c>
      <c r="AP27">
        <f>((AO27+0.00000010773*(AN27^4-AM27^4))-AL27*44100)/(L27*51.4+0.00000043092*AM27^3)</f>
        <v>-12.426758909759531</v>
      </c>
      <c r="AQ27">
        <f>0.61365*EXP(17.502*J27/(240.97+J27))</f>
        <v>4.0070275631711825</v>
      </c>
      <c r="AR27">
        <f>AQ27*1000/AA27</f>
        <v>45.604619910931277</v>
      </c>
      <c r="AS27">
        <f>(AR27-U27)</f>
        <v>10.557863166546511</v>
      </c>
      <c r="AT27">
        <f>IF(D27,P27,(O27+P27)/2)</f>
        <v>29.538846969604492</v>
      </c>
      <c r="AU27">
        <f>0.61365*EXP(17.502*AT27/(240.97+AT27))</f>
        <v>4.1488920671365275</v>
      </c>
      <c r="AV27">
        <f>IF(AS27&lt;&gt;0,(1000-(AR27+U27)/2)/AS27*AL27,0)</f>
        <v>3.1843715310468603</v>
      </c>
      <c r="AW27">
        <f>U27*AA27/1000</f>
        <v>3.0793660938032263</v>
      </c>
      <c r="AX27">
        <f>(AU27-AW27)</f>
        <v>1.0695259733333011</v>
      </c>
      <c r="AY27">
        <f>1/(1.6/F27+1.37/N27)</f>
        <v>2.2285613173473782</v>
      </c>
      <c r="AZ27">
        <f>G27*AA27*0.001</f>
        <v>33.815920439007414</v>
      </c>
      <c r="BA27">
        <f>G27/S27</f>
        <v>0.98729343758408394</v>
      </c>
      <c r="BB27">
        <f>(1-AL27*AA27/AQ27/F27)*100</f>
        <v>93.823172452273269</v>
      </c>
      <c r="BC27">
        <f>(S27-E27/(N27/1.35))</f>
        <v>390.61591325054803</v>
      </c>
      <c r="BD27">
        <f>E27*BB27/100/BC27</f>
        <v>-6.0794483028158578E-3</v>
      </c>
    </row>
    <row r="28" spans="1:56" x14ac:dyDescent="0.35">
      <c r="A28" s="1" t="s">
        <v>9</v>
      </c>
      <c r="B28" s="1" t="s">
        <v>327</v>
      </c>
      <c r="K28" s="1">
        <f t="shared" si="0"/>
        <v>2.72</v>
      </c>
    </row>
    <row r="29" spans="1:56" x14ac:dyDescent="0.35">
      <c r="A29" s="1" t="s">
        <v>9</v>
      </c>
      <c r="B29" s="1" t="s">
        <v>326</v>
      </c>
      <c r="K29" s="1">
        <f t="shared" si="0"/>
        <v>2.72</v>
      </c>
    </row>
    <row r="30" spans="1:56" x14ac:dyDescent="0.35">
      <c r="A30" s="1">
        <v>5</v>
      </c>
      <c r="B30" s="1" t="s">
        <v>325</v>
      </c>
      <c r="C30" s="1">
        <v>1208.5000035427511</v>
      </c>
      <c r="D30" s="1">
        <v>0</v>
      </c>
      <c r="E30">
        <f>(R30-S30*(1000-T30)/(1000-U30))*AK30</f>
        <v>-2.6245615692165205</v>
      </c>
      <c r="F30">
        <f>IF(AV30&lt;&gt;0,1/(1/AV30-1/N30),0)</f>
        <v>12.204782646078037</v>
      </c>
      <c r="G30">
        <f>((AY30-AL30/2)*S30-E30)/(AY30+AL30/2)</f>
        <v>385.38561936016868</v>
      </c>
      <c r="H30">
        <f>AL30*1000</f>
        <v>34.40271349221296</v>
      </c>
      <c r="I30">
        <f>(AQ30-AW30)</f>
        <v>0.91538610473033089</v>
      </c>
      <c r="J30">
        <f>(P30+AP30*D30)</f>
        <v>28.912208557128906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30.089319229125977</v>
      </c>
      <c r="P30" s="1">
        <v>28.912208557128906</v>
      </c>
      <c r="Q30" s="1">
        <v>30.315986633300781</v>
      </c>
      <c r="R30" s="1">
        <v>400.0096435546875</v>
      </c>
      <c r="S30" s="1">
        <v>390.220703125</v>
      </c>
      <c r="T30" s="1">
        <v>5.0361700057983398</v>
      </c>
      <c r="U30" s="1">
        <v>35.122768402099609</v>
      </c>
      <c r="V30" s="1">
        <v>10.332962036132813</v>
      </c>
      <c r="W30" s="1">
        <v>72.063140869140625</v>
      </c>
      <c r="X30" s="1">
        <v>300.09625244140625</v>
      </c>
      <c r="Y30" s="1">
        <v>150.86370849609375</v>
      </c>
      <c r="Z30" s="1">
        <v>1.6874382272362709E-2</v>
      </c>
      <c r="AA30" s="1">
        <v>87.863258361816406</v>
      </c>
      <c r="AB30" s="1">
        <v>-2.3189673200249672E-2</v>
      </c>
      <c r="AC30" s="1">
        <v>0.33726167678833008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1.1032950457404638</v>
      </c>
      <c r="AL30">
        <f>(U30-T30)/(1000-U30)*AK30</f>
        <v>3.4402713492212959E-2</v>
      </c>
      <c r="AM30">
        <f>(P30+273.15)</f>
        <v>302.06220855712888</v>
      </c>
      <c r="AN30">
        <f>(O30+273.15)</f>
        <v>303.23931922912595</v>
      </c>
      <c r="AO30">
        <f>(Y30*AG30+Z30*AH30)*AI30</f>
        <v>24.138192819844335</v>
      </c>
      <c r="AP30">
        <f>((AO30+0.00000010773*(AN30^4-AM30^4))-AL30*44100)/(L30*51.4+0.00000043092*AM30^3)</f>
        <v>-12.134419297532672</v>
      </c>
      <c r="AQ30">
        <f>0.61365*EXP(17.502*J30/(240.97+J30))</f>
        <v>4.0013869792262504</v>
      </c>
      <c r="AR30">
        <f>AQ30*1000/AA30</f>
        <v>45.541072045709292</v>
      </c>
      <c r="AS30">
        <f>(AR30-U30)</f>
        <v>10.418303643609683</v>
      </c>
      <c r="AT30">
        <f>IF(D30,P30,(O30+P30)/2)</f>
        <v>29.500763893127441</v>
      </c>
      <c r="AU30">
        <f>0.61365*EXP(17.502*AT30/(240.97+AT30))</f>
        <v>4.1397942664907603</v>
      </c>
      <c r="AV30">
        <f>IF(AS30&lt;&gt;0,(1000-(AR30+U30)/2)/AS30*AL30,0)</f>
        <v>3.1689598542666628</v>
      </c>
      <c r="AW30">
        <f>U30*AA30/1000</f>
        <v>3.0860008744959195</v>
      </c>
      <c r="AX30">
        <f>(AU30-AW30)</f>
        <v>1.0537933919948408</v>
      </c>
      <c r="AY30">
        <f>1/(1.6/F30+1.37/N30)</f>
        <v>2.2164909647145148</v>
      </c>
      <c r="AZ30">
        <f>G30*AA30*0.001</f>
        <v>33.861236242771135</v>
      </c>
      <c r="BA30">
        <f>G30/S30</f>
        <v>0.98760936125092647</v>
      </c>
      <c r="BB30">
        <f>(1-AL30*AA30/AQ30/F30)*100</f>
        <v>93.810445385733004</v>
      </c>
      <c r="BC30">
        <f>(S30-E30/(N30/1.35))</f>
        <v>391.04847649722836</v>
      </c>
      <c r="BD30">
        <f>E30*BB30/100/BC30</f>
        <v>-6.2961833263202897E-3</v>
      </c>
    </row>
    <row r="31" spans="1:56" x14ac:dyDescent="0.35">
      <c r="A31" s="1" t="s">
        <v>9</v>
      </c>
      <c r="B31" s="1" t="s">
        <v>324</v>
      </c>
      <c r="K31" s="1">
        <f t="shared" si="0"/>
        <v>2.72</v>
      </c>
    </row>
    <row r="32" spans="1:56" x14ac:dyDescent="0.35">
      <c r="A32" s="1" t="s">
        <v>9</v>
      </c>
      <c r="B32" s="1" t="s">
        <v>323</v>
      </c>
      <c r="K32" s="1">
        <f t="shared" si="0"/>
        <v>2.72</v>
      </c>
    </row>
    <row r="33" spans="1:56" x14ac:dyDescent="0.35">
      <c r="A33" s="1">
        <v>6</v>
      </c>
      <c r="B33" s="1" t="s">
        <v>322</v>
      </c>
      <c r="C33" s="1">
        <v>1412.5000035427511</v>
      </c>
      <c r="D33" s="1">
        <v>0</v>
      </c>
      <c r="E33">
        <f>(R33-S33*(1000-T33)/(1000-U33))*AK33</f>
        <v>-2.2384846931280324</v>
      </c>
      <c r="F33">
        <f>IF(AV33&lt;&gt;0,1/(1/AV33-1/N33),0)</f>
        <v>12.47241500782161</v>
      </c>
      <c r="G33">
        <f>((AY33-AL33/2)*S33-E33)/(AY33+AL33/2)</f>
        <v>384.98767226365982</v>
      </c>
      <c r="H33">
        <f>AL33*1000</f>
        <v>34.019720259650171</v>
      </c>
      <c r="I33">
        <f>(AQ33-AW33)</f>
        <v>0.90001498671476332</v>
      </c>
      <c r="J33">
        <f>(P33+AP33*D33)</f>
        <v>28.946332931518555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30.061334609985352</v>
      </c>
      <c r="P33" s="1">
        <v>28.946332931518555</v>
      </c>
      <c r="Q33" s="1">
        <v>30.280605316162109</v>
      </c>
      <c r="R33" s="1">
        <v>399.88461303710938</v>
      </c>
      <c r="S33" s="1">
        <v>389.89358520507813</v>
      </c>
      <c r="T33" s="1">
        <v>5.6499848365783691</v>
      </c>
      <c r="U33" s="1">
        <v>35.386665344238281</v>
      </c>
      <c r="V33" s="1">
        <v>11.611359596252441</v>
      </c>
      <c r="W33" s="1">
        <v>72.723609924316406</v>
      </c>
      <c r="X33" s="1">
        <v>300.16525268554688</v>
      </c>
      <c r="Y33" s="1">
        <v>300.82415771484375</v>
      </c>
      <c r="Z33" s="1">
        <v>0.15307873487472534</v>
      </c>
      <c r="AA33" s="1">
        <v>87.866012573242188</v>
      </c>
      <c r="AB33" s="1">
        <v>-0.24320462346076965</v>
      </c>
      <c r="AC33" s="1">
        <v>0.3065916895866394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1.1035487231086281</v>
      </c>
      <c r="AL33">
        <f>(U33-T33)/(1000-U33)*AK33</f>
        <v>3.4019720259650173E-2</v>
      </c>
      <c r="AM33">
        <f>(P33+273.15)</f>
        <v>302.09633293151853</v>
      </c>
      <c r="AN33">
        <f>(O33+273.15)</f>
        <v>303.21133460998533</v>
      </c>
      <c r="AO33">
        <f>(Y33*AG33+Z33*AH33)*AI33</f>
        <v>48.131864158543976</v>
      </c>
      <c r="AP33">
        <f>((AO33+0.00000010773*(AN33^4-AM33^4))-AL33*44100)/(L33*51.4+0.00000043092*AM33^3)</f>
        <v>-11.804675410606796</v>
      </c>
      <c r="AQ33">
        <f>0.61365*EXP(17.502*J33/(240.97+J33))</f>
        <v>4.0093001687767176</v>
      </c>
      <c r="AR33">
        <f>AQ33*1000/AA33</f>
        <v>45.629704266307733</v>
      </c>
      <c r="AS33">
        <f>(AR33-U33)</f>
        <v>10.243038922069452</v>
      </c>
      <c r="AT33">
        <f>IF(D33,P33,(O33+P33)/2)</f>
        <v>29.503833770751953</v>
      </c>
      <c r="AU33">
        <f>0.61365*EXP(17.502*AT33/(240.97+AT33))</f>
        <v>4.1405269953993811</v>
      </c>
      <c r="AV33">
        <f>IF(AS33&lt;&gt;0,(1000-(AR33+U33)/2)/AS33*AL33,0)</f>
        <v>3.186714742830814</v>
      </c>
      <c r="AW33">
        <f>U33*AA33/1000</f>
        <v>3.1092851820619543</v>
      </c>
      <c r="AX33">
        <f>(AU33-AW33)</f>
        <v>1.0312418133374268</v>
      </c>
      <c r="AY33">
        <f>1/(1.6/F33+1.37/N33)</f>
        <v>2.2303977352021027</v>
      </c>
      <c r="AZ33">
        <f>G33*AA33*0.001</f>
        <v>33.827331651661972</v>
      </c>
      <c r="BA33">
        <f>G33/S33</f>
        <v>0.98741730275239625</v>
      </c>
      <c r="BB33">
        <f>(1-AL33*AA33/AQ33/F33)*100</f>
        <v>94.022321810501481</v>
      </c>
      <c r="BC33">
        <f>(S33-E33/(N33/1.35))</f>
        <v>390.59959189390781</v>
      </c>
      <c r="BD33">
        <f>E33*BB33/100/BC33</f>
        <v>-5.3883192034243441E-3</v>
      </c>
    </row>
    <row r="34" spans="1:56" x14ac:dyDescent="0.35">
      <c r="A34" s="1" t="s">
        <v>9</v>
      </c>
      <c r="B34" s="1" t="s">
        <v>321</v>
      </c>
      <c r="K34" s="1">
        <f t="shared" si="0"/>
        <v>2.72</v>
      </c>
    </row>
    <row r="35" spans="1:56" x14ac:dyDescent="0.35">
      <c r="A35" s="1" t="s">
        <v>9</v>
      </c>
      <c r="B35" s="1" t="s">
        <v>320</v>
      </c>
      <c r="K35" s="1">
        <f t="shared" si="0"/>
        <v>2.72</v>
      </c>
    </row>
    <row r="36" spans="1:56" x14ac:dyDescent="0.35">
      <c r="A36" s="1">
        <v>7</v>
      </c>
      <c r="B36" s="1" t="s">
        <v>319</v>
      </c>
      <c r="C36" s="1">
        <v>1616.5000035427511</v>
      </c>
      <c r="D36" s="1">
        <v>0</v>
      </c>
      <c r="E36">
        <f>(R36-S36*(1000-T36)/(1000-U36))*AK36</f>
        <v>-1.5731329208476987</v>
      </c>
      <c r="F36">
        <f>IF(AV36&lt;&gt;0,1/(1/AV36-1/N36),0)</f>
        <v>13.771443025613754</v>
      </c>
      <c r="G36">
        <f>((AY36-AL36/2)*S36-E36)/(AY36+AL36/2)</f>
        <v>384.35709296542933</v>
      </c>
      <c r="H36">
        <f>AL36*1000</f>
        <v>33.825807248347445</v>
      </c>
      <c r="I36">
        <f>(AQ36-AW36)</f>
        <v>0.87306052078599405</v>
      </c>
      <c r="J36">
        <f>(P36+AP36*D36)</f>
        <v>28.982467651367188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30.044389724731445</v>
      </c>
      <c r="P36" s="1">
        <v>28.982467651367188</v>
      </c>
      <c r="Q36" s="1">
        <v>30.253196716308594</v>
      </c>
      <c r="R36" s="1">
        <v>399.88967895507813</v>
      </c>
      <c r="S36" s="1">
        <v>389.379638671875</v>
      </c>
      <c r="T36" s="1">
        <v>6.234344482421875</v>
      </c>
      <c r="U36" s="1">
        <v>35.7901611328125</v>
      </c>
      <c r="V36" s="1">
        <v>12.824328422546387</v>
      </c>
      <c r="W36" s="1">
        <v>73.621978759765625</v>
      </c>
      <c r="X36" s="1">
        <v>300.15505981445313</v>
      </c>
      <c r="Y36" s="1">
        <v>500.8026123046875</v>
      </c>
      <c r="Z36" s="1">
        <v>2.5312043726444244E-2</v>
      </c>
      <c r="AA36" s="1">
        <v>87.863082885742188</v>
      </c>
      <c r="AB36" s="1">
        <v>-0.35818874835968018</v>
      </c>
      <c r="AC36" s="1">
        <v>0.27120351791381836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1.1035112493178421</v>
      </c>
      <c r="AL36">
        <f>(U36-T36)/(1000-U36)*AK36</f>
        <v>3.3825807248347446E-2</v>
      </c>
      <c r="AM36">
        <f>(P36+273.15)</f>
        <v>302.13246765136716</v>
      </c>
      <c r="AN36">
        <f>(O36+273.15)</f>
        <v>303.19438972473142</v>
      </c>
      <c r="AO36">
        <f>(Y36*AG36+Z36*AH36)*AI36</f>
        <v>80.128416177740291</v>
      </c>
      <c r="AP36">
        <f>((AO36+0.00000010773*(AN36^4-AM36^4))-AL36*44100)/(L36*51.4+0.00000043092*AM36^3)</f>
        <v>-11.476792472605755</v>
      </c>
      <c r="AQ36">
        <f>0.61365*EXP(17.502*J36/(240.97+J36))</f>
        <v>4.0176944148923672</v>
      </c>
      <c r="AR36">
        <f>AQ36*1000/AA36</f>
        <v>45.726763538641222</v>
      </c>
      <c r="AS36">
        <f>(AR36-U36)</f>
        <v>9.9366024058287223</v>
      </c>
      <c r="AT36">
        <f>IF(D36,P36,(O36+P36)/2)</f>
        <v>29.513428688049316</v>
      </c>
      <c r="AU36">
        <f>0.61365*EXP(17.502*AT36/(240.97+AT36))</f>
        <v>4.1428178720689832</v>
      </c>
      <c r="AV36">
        <f>IF(AS36&lt;&gt;0,(1000-(AR36+U36)/2)/AS36*AL36,0)</f>
        <v>3.2654138741233045</v>
      </c>
      <c r="AW36">
        <f>U36*AA36/1000</f>
        <v>3.1446338941063732</v>
      </c>
      <c r="AX36">
        <f>(AU36-AW36)</f>
        <v>0.99818397796261005</v>
      </c>
      <c r="AY36">
        <f>1/(1.6/F36+1.37/N36)</f>
        <v>2.2922642270914695</v>
      </c>
      <c r="AZ36">
        <f>G36*AA36*0.001</f>
        <v>33.770799116944438</v>
      </c>
      <c r="BA36">
        <f>G36/S36</f>
        <v>0.98710115987683145</v>
      </c>
      <c r="BB36">
        <f>(1-AL36*AA36/AQ36/F36)*100</f>
        <v>94.628466900548176</v>
      </c>
      <c r="BC36">
        <f>(S36-E36/(N36/1.35))</f>
        <v>389.87579679524578</v>
      </c>
      <c r="BD36">
        <f>E36*BB36/100/BC36</f>
        <v>-3.8182200011964013E-3</v>
      </c>
    </row>
    <row r="37" spans="1:56" x14ac:dyDescent="0.35">
      <c r="A37" s="1" t="s">
        <v>9</v>
      </c>
      <c r="B37" s="1" t="s">
        <v>318</v>
      </c>
      <c r="K37" s="1">
        <f t="shared" si="0"/>
        <v>2.72</v>
      </c>
    </row>
    <row r="38" spans="1:56" x14ac:dyDescent="0.35">
      <c r="A38" s="1" t="s">
        <v>9</v>
      </c>
      <c r="B38" s="1" t="s">
        <v>317</v>
      </c>
      <c r="K38" s="1">
        <f t="shared" si="0"/>
        <v>2.72</v>
      </c>
    </row>
    <row r="39" spans="1:56" x14ac:dyDescent="0.35">
      <c r="A39" s="1">
        <v>8</v>
      </c>
      <c r="B39" s="1" t="s">
        <v>316</v>
      </c>
      <c r="C39" s="1">
        <v>1819.5000035427511</v>
      </c>
      <c r="D39" s="1">
        <v>0</v>
      </c>
      <c r="E39">
        <f>(R39-S39*(1000-T39)/(1000-U39))*AK39</f>
        <v>-0.64830124402690625</v>
      </c>
      <c r="F39">
        <f>IF(AV39&lt;&gt;0,1/(1/AV39-1/N39),0)</f>
        <v>15.589649204638134</v>
      </c>
      <c r="G39">
        <f>((AY39-AL39/2)*S39-E39)/(AY39+AL39/2)</f>
        <v>383.55471512286988</v>
      </c>
      <c r="H39">
        <f>AL39*1000</f>
        <v>33.856731297851269</v>
      </c>
      <c r="I39">
        <f>(AQ39-AW39)</f>
        <v>0.84933609033367796</v>
      </c>
      <c r="J39">
        <f>(P39+AP39*D39)</f>
        <v>29.080135345458984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30.057615280151367</v>
      </c>
      <c r="P39" s="1">
        <v>29.080135345458984</v>
      </c>
      <c r="Q39" s="1">
        <v>30.249998092651367</v>
      </c>
      <c r="R39" s="1">
        <v>400.14840698242188</v>
      </c>
      <c r="S39" s="1">
        <v>388.80740356445313</v>
      </c>
      <c r="T39" s="1">
        <v>6.754218578338623</v>
      </c>
      <c r="U39" s="1">
        <v>36.319580078125</v>
      </c>
      <c r="V39" s="1">
        <v>13.883071899414063</v>
      </c>
      <c r="W39" s="1">
        <v>74.6536865234375</v>
      </c>
      <c r="X39" s="1">
        <v>300.16757202148438</v>
      </c>
      <c r="Y39" s="1">
        <v>749.35260009765625</v>
      </c>
      <c r="Z39" s="1">
        <v>1.2052839621901512E-2</v>
      </c>
      <c r="AA39" s="1">
        <v>87.862350463867188</v>
      </c>
      <c r="AB39" s="1">
        <v>-0.48217251896858215</v>
      </c>
      <c r="AC39" s="1">
        <v>0.22522668540477753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1.1035572500789865</v>
      </c>
      <c r="AL39">
        <f>(U39-T39)/(1000-U39)*AK39</f>
        <v>3.3856731297851266E-2</v>
      </c>
      <c r="AM39">
        <f>(P39+273.15)</f>
        <v>302.23013534545896</v>
      </c>
      <c r="AN39">
        <f>(O39+273.15)</f>
        <v>303.20761528015134</v>
      </c>
      <c r="AO39">
        <f>(Y39*AG39+Z39*AH39)*AI39</f>
        <v>119.89641333573127</v>
      </c>
      <c r="AP39">
        <f>((AO39+0.00000010773*(AN39^4-AM39^4))-AL39*44100)/(L39*51.4+0.00000043092*AM39^3)</f>
        <v>-11.168886488819766</v>
      </c>
      <c r="AQ39">
        <f>0.61365*EXP(17.502*J39/(240.97+J39))</f>
        <v>4.0404597638583857</v>
      </c>
      <c r="AR39">
        <f>AQ39*1000/AA39</f>
        <v>45.986247152812034</v>
      </c>
      <c r="AS39">
        <f>(AR39-U39)</f>
        <v>9.6666670746870338</v>
      </c>
      <c r="AT39">
        <f>IF(D39,P39,(O39+P39)/2)</f>
        <v>29.568875312805176</v>
      </c>
      <c r="AU39">
        <f>0.61365*EXP(17.502*AT39/(240.97+AT39))</f>
        <v>4.1560779285687017</v>
      </c>
      <c r="AV39">
        <f>IF(AS39&lt;&gt;0,(1000-(AR39+U39)/2)/AS39*AL39,0)</f>
        <v>3.3582855299172172</v>
      </c>
      <c r="AW39">
        <f>U39*AA39/1000</f>
        <v>3.1911236735247077</v>
      </c>
      <c r="AX39">
        <f>(AU39-AW39)</f>
        <v>0.96495425504399401</v>
      </c>
      <c r="AY39">
        <f>1/(1.6/F39+1.37/N39)</f>
        <v>2.3657460846364682</v>
      </c>
      <c r="AZ39">
        <f>G39*AA39*0.001</f>
        <v>33.700018802194336</v>
      </c>
      <c r="BA39">
        <f>G39/S39</f>
        <v>0.98649025611799468</v>
      </c>
      <c r="BB39">
        <f>(1-AL39*AA39/AQ39/F39)*100</f>
        <v>95.277404871447757</v>
      </c>
      <c r="BC39">
        <f>(S39-E39/(N39/1.35))</f>
        <v>389.01187448000803</v>
      </c>
      <c r="BD39">
        <f>E39*BB39/100/BC39</f>
        <v>-1.5878296822784822E-3</v>
      </c>
    </row>
    <row r="40" spans="1:56" x14ac:dyDescent="0.35">
      <c r="A40" s="1" t="s">
        <v>9</v>
      </c>
      <c r="B40" s="1" t="s">
        <v>315</v>
      </c>
      <c r="K40" s="1">
        <f t="shared" si="0"/>
        <v>2.72</v>
      </c>
    </row>
    <row r="41" spans="1:56" x14ac:dyDescent="0.35">
      <c r="A41" s="1" t="s">
        <v>9</v>
      </c>
      <c r="B41" s="1" t="s">
        <v>314</v>
      </c>
      <c r="K41" s="1">
        <f t="shared" si="0"/>
        <v>2.72</v>
      </c>
    </row>
    <row r="42" spans="1:56" x14ac:dyDescent="0.35">
      <c r="A42" s="1">
        <v>9</v>
      </c>
      <c r="B42" s="1" t="s">
        <v>313</v>
      </c>
      <c r="C42" s="1">
        <v>2023.5000035427511</v>
      </c>
      <c r="D42" s="1">
        <v>0</v>
      </c>
      <c r="E42">
        <f>(R42-S42*(1000-T42)/(1000-U42))*AK42</f>
        <v>0.39729507098836131</v>
      </c>
      <c r="F42">
        <f>IF(AV42&lt;&gt;0,1/(1/AV42-1/N42),0)</f>
        <v>17.731357053032468</v>
      </c>
      <c r="G42">
        <f>((AY42-AL42/2)*S42-E42)/(AY42+AL42/2)</f>
        <v>382.27960013470698</v>
      </c>
      <c r="H42">
        <f>AL42*1000</f>
        <v>33.971133729456952</v>
      </c>
      <c r="I42">
        <f>(AQ42-AW42)</f>
        <v>0.82963229283426942</v>
      </c>
      <c r="J42">
        <f>(P42+AP42*D42)</f>
        <v>29.210710525512695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30.090076446533203</v>
      </c>
      <c r="P42" s="1">
        <v>29.210710525512695</v>
      </c>
      <c r="Q42" s="1">
        <v>30.265090942382813</v>
      </c>
      <c r="R42" s="1">
        <v>400.10882568359375</v>
      </c>
      <c r="S42" s="1">
        <v>387.80953979492188</v>
      </c>
      <c r="T42" s="1">
        <v>7.2417206764221191</v>
      </c>
      <c r="U42" s="1">
        <v>36.892284393310547</v>
      </c>
      <c r="V42" s="1">
        <v>14.85738468170166</v>
      </c>
      <c r="W42" s="1">
        <v>75.689582824707031</v>
      </c>
      <c r="X42" s="1">
        <v>300.13790893554688</v>
      </c>
      <c r="Y42" s="1">
        <v>998.9600830078125</v>
      </c>
      <c r="Z42" s="1">
        <v>8.4372488781809807E-3</v>
      </c>
      <c r="AA42" s="1">
        <v>87.86224365234375</v>
      </c>
      <c r="AB42" s="1">
        <v>-0.70059138536453247</v>
      </c>
      <c r="AC42" s="1">
        <v>0.17249822616577148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1.1034481946159809</v>
      </c>
      <c r="AL42">
        <f>(U42-T42)/(1000-U42)*AK42</f>
        <v>3.3971133729456954E-2</v>
      </c>
      <c r="AM42">
        <f>(P42+273.15)</f>
        <v>302.36071052551267</v>
      </c>
      <c r="AN42">
        <f>(O42+273.15)</f>
        <v>303.24007644653318</v>
      </c>
      <c r="AO42">
        <f>(Y42*AG42+Z42*AH42)*AI42</f>
        <v>159.83360970869035</v>
      </c>
      <c r="AP42">
        <f>((AO42+0.00000010773*(AN42^4-AM42^4))-AL42*44100)/(L42*51.4+0.00000043092*AM42^3)</f>
        <v>-10.890827902496277</v>
      </c>
      <c r="AQ42">
        <f>0.61365*EXP(17.502*J42/(240.97+J42))</f>
        <v>4.0710711730908793</v>
      </c>
      <c r="AR42">
        <f>AQ42*1000/AA42</f>
        <v>46.334705373555323</v>
      </c>
      <c r="AS42">
        <f>(AR42-U42)</f>
        <v>9.4424209802447763</v>
      </c>
      <c r="AT42">
        <f>IF(D42,P42,(O42+P42)/2)</f>
        <v>29.650393486022949</v>
      </c>
      <c r="AU42">
        <f>0.61365*EXP(17.502*AT42/(240.97+AT42))</f>
        <v>4.175640172418194</v>
      </c>
      <c r="AV42">
        <f>IF(AS42&lt;&gt;0,(1000-(AR42+U42)/2)/AS42*AL42,0)</f>
        <v>3.4480009097177309</v>
      </c>
      <c r="AW42">
        <f>U42*AA42/1000</f>
        <v>3.2414388802566099</v>
      </c>
      <c r="AX42">
        <f>(AU42-AW42)</f>
        <v>0.9342012921615841</v>
      </c>
      <c r="AY42">
        <f>1/(1.6/F42+1.37/N42)</f>
        <v>2.4372229133040069</v>
      </c>
      <c r="AZ42">
        <f>G42*AA42*0.001</f>
        <v>33.587943370356165</v>
      </c>
      <c r="BA42">
        <f>G42/S42</f>
        <v>0.98574057857591846</v>
      </c>
      <c r="BB42">
        <f>(1-AL42*AA42/AQ42/F42)*100</f>
        <v>95.865131904124041</v>
      </c>
      <c r="BC42">
        <f>(S42-E42/(N42/1.35))</f>
        <v>387.68423494989975</v>
      </c>
      <c r="BD42">
        <f>E42*BB42/100/BC42</f>
        <v>9.8241664095728601E-4</v>
      </c>
    </row>
    <row r="43" spans="1:56" x14ac:dyDescent="0.35">
      <c r="A43" s="1" t="s">
        <v>9</v>
      </c>
      <c r="B43" s="1" t="s">
        <v>312</v>
      </c>
      <c r="K43" s="1">
        <f t="shared" si="0"/>
        <v>2.72</v>
      </c>
    </row>
    <row r="44" spans="1:56" x14ac:dyDescent="0.35">
      <c r="A44" s="1" t="s">
        <v>9</v>
      </c>
      <c r="B44" s="1" t="s">
        <v>311</v>
      </c>
      <c r="K44" s="1">
        <f t="shared" si="0"/>
        <v>2.72</v>
      </c>
    </row>
    <row r="45" spans="1:56" x14ac:dyDescent="0.35">
      <c r="A45" s="1">
        <v>10</v>
      </c>
      <c r="B45" s="1" t="s">
        <v>310</v>
      </c>
      <c r="C45" s="1">
        <v>2227.5000035427511</v>
      </c>
      <c r="D45" s="1">
        <v>0</v>
      </c>
      <c r="E45">
        <f>(R45-S45*(1000-T45)/(1000-U45))*AK45</f>
        <v>1.4733580210691095</v>
      </c>
      <c r="F45">
        <f>IF(AV45&lt;&gt;0,1/(1/AV45-1/N45),0)</f>
        <v>21.549743600643207</v>
      </c>
      <c r="G45">
        <f>((AY45-AL45/2)*S45-E45)/(AY45+AL45/2)</f>
        <v>380.83227025113251</v>
      </c>
      <c r="H45">
        <f>AL45*1000</f>
        <v>34.130832630811135</v>
      </c>
      <c r="I45">
        <f>(AQ45-AW45)</f>
        <v>0.80444462712998277</v>
      </c>
      <c r="J45">
        <f>(P45+AP45*D45)</f>
        <v>29.3115234375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30.136997222900391</v>
      </c>
      <c r="P45" s="1">
        <v>29.3115234375</v>
      </c>
      <c r="Q45" s="1">
        <v>30.295316696166992</v>
      </c>
      <c r="R45" s="1">
        <v>399.87063598632813</v>
      </c>
      <c r="S45" s="1">
        <v>386.57723999023438</v>
      </c>
      <c r="T45" s="1">
        <v>7.6756730079650879</v>
      </c>
      <c r="U45" s="1">
        <v>37.450416564941406</v>
      </c>
      <c r="V45" s="1">
        <v>15.704972267150879</v>
      </c>
      <c r="W45" s="1">
        <v>76.626213073730469</v>
      </c>
      <c r="X45" s="1">
        <v>300.1171875</v>
      </c>
      <c r="Y45" s="1">
        <v>1249.9686279296875</v>
      </c>
      <c r="Z45" s="1">
        <v>5.6648988276720047E-2</v>
      </c>
      <c r="AA45" s="1">
        <v>87.860137939453125</v>
      </c>
      <c r="AB45" s="1">
        <v>-0.80269557237625122</v>
      </c>
      <c r="AC45" s="1">
        <v>0.12802132964134216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1.1033720128676467</v>
      </c>
      <c r="AL45">
        <f>(U45-T45)/(1000-U45)*AK45</f>
        <v>3.4130832630811132E-2</v>
      </c>
      <c r="AM45">
        <f>(P45+273.15)</f>
        <v>302.46152343749998</v>
      </c>
      <c r="AN45">
        <f>(O45+273.15)</f>
        <v>303.28699722290037</v>
      </c>
      <c r="AO45">
        <f>(Y45*AG45+Z45*AH45)*AI45</f>
        <v>199.99497599851384</v>
      </c>
      <c r="AP45">
        <f>((AO45+0.00000010773*(AN45^4-AM45^4))-AL45*44100)/(L45*51.4+0.00000043092*AM45^3)</f>
        <v>-10.623368567780297</v>
      </c>
      <c r="AQ45">
        <f>0.61365*EXP(17.502*J45/(240.97+J45))</f>
        <v>4.094843392415715</v>
      </c>
      <c r="AR45">
        <f>AQ45*1000/AA45</f>
        <v>46.606384743415568</v>
      </c>
      <c r="AS45">
        <f>(AR45-U45)</f>
        <v>9.1559681784741613</v>
      </c>
      <c r="AT45">
        <f>IF(D45,P45,(O45+P45)/2)</f>
        <v>29.724260330200195</v>
      </c>
      <c r="AU45">
        <f>0.61365*EXP(17.502*AT45/(240.97+AT45))</f>
        <v>4.1934355612320484</v>
      </c>
      <c r="AV45">
        <f>IF(AS45&lt;&gt;0,(1000-(AR45+U45)/2)/AS45*AL45,0)</f>
        <v>3.5710443379666188</v>
      </c>
      <c r="AW45">
        <f>U45*AA45/1000</f>
        <v>3.2903987652857323</v>
      </c>
      <c r="AX45">
        <f>(AU45-AW45)</f>
        <v>0.90303679594631614</v>
      </c>
      <c r="AY45">
        <f>1/(1.6/F45+1.37/N45)</f>
        <v>2.5360483099806612</v>
      </c>
      <c r="AZ45">
        <f>G45*AA45*0.001</f>
        <v>33.459975796059595</v>
      </c>
      <c r="BA45">
        <f>G45/S45</f>
        <v>0.98513888262214555</v>
      </c>
      <c r="BB45">
        <f>(1-AL45*AA45/AQ45/F45)*100</f>
        <v>96.601718432712275</v>
      </c>
      <c r="BC45">
        <f>(S45-E45/(N45/1.35))</f>
        <v>386.11255036286769</v>
      </c>
      <c r="BD45">
        <f>E45*BB45/100/BC45</f>
        <v>3.6862028071383817E-3</v>
      </c>
    </row>
    <row r="46" spans="1:56" x14ac:dyDescent="0.35">
      <c r="A46" s="1" t="s">
        <v>9</v>
      </c>
      <c r="B46" s="1" t="s">
        <v>309</v>
      </c>
      <c r="K46" s="1">
        <f t="shared" si="0"/>
        <v>2.72</v>
      </c>
    </row>
    <row r="47" spans="1:56" x14ac:dyDescent="0.35">
      <c r="A47" s="1" t="s">
        <v>9</v>
      </c>
      <c r="B47" s="1" t="s">
        <v>308</v>
      </c>
      <c r="K47" s="1">
        <f t="shared" si="0"/>
        <v>2.72</v>
      </c>
    </row>
    <row r="48" spans="1:56" x14ac:dyDescent="0.35">
      <c r="A48" s="1">
        <v>11</v>
      </c>
      <c r="B48" s="1" t="s">
        <v>307</v>
      </c>
      <c r="C48" s="1">
        <v>2432.0000035315752</v>
      </c>
      <c r="D48" s="1">
        <v>0</v>
      </c>
      <c r="E48">
        <f>(R48-S48*(1000-T48)/(1000-U48))*AK48</f>
        <v>2.8683845144836968</v>
      </c>
      <c r="F48">
        <f>IF(AV48&lt;&gt;0,1/(1/AV48-1/N48),0)</f>
        <v>29.479879598847276</v>
      </c>
      <c r="G48">
        <f>((AY48-AL48/2)*S48-E48)/(AY48+AL48/2)</f>
        <v>379.42563582719561</v>
      </c>
      <c r="H48">
        <f>AL48*1000</f>
        <v>34.58552417781646</v>
      </c>
      <c r="I48">
        <f>(AQ48-AW48)</f>
        <v>0.77829228171376208</v>
      </c>
      <c r="J48">
        <f>(P48+AP48*D48)</f>
        <v>29.487279891967773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30.215499877929688</v>
      </c>
      <c r="P48" s="1">
        <v>29.487279891967773</v>
      </c>
      <c r="Q48" s="1">
        <v>30.347349166870117</v>
      </c>
      <c r="R48" s="1">
        <v>400.13177490234375</v>
      </c>
      <c r="S48" s="1">
        <v>385.45074462890625</v>
      </c>
      <c r="T48" s="1">
        <v>8.0785150527954102</v>
      </c>
      <c r="U48" s="1">
        <v>38.2242431640625</v>
      </c>
      <c r="V48" s="1">
        <v>16.454446792602539</v>
      </c>
      <c r="W48" s="1">
        <v>77.855735778808594</v>
      </c>
      <c r="X48" s="1">
        <v>300.13131713867188</v>
      </c>
      <c r="Y48" s="1">
        <v>1600.484375</v>
      </c>
      <c r="Z48" s="1">
        <v>8.0757051706314087E-2</v>
      </c>
      <c r="AA48" s="1">
        <v>87.857460021972656</v>
      </c>
      <c r="AB48" s="1">
        <v>-1.0497612953186035</v>
      </c>
      <c r="AC48" s="1">
        <v>5.9187788516283035E-2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1.1034239600686464</v>
      </c>
      <c r="AL48">
        <f>(U48-T48)/(1000-U48)*AK48</f>
        <v>3.4585524177816462E-2</v>
      </c>
      <c r="AM48">
        <f>(P48+273.15)</f>
        <v>302.63727989196775</v>
      </c>
      <c r="AN48">
        <f>(O48+273.15)</f>
        <v>303.36549987792966</v>
      </c>
      <c r="AO48">
        <f>(Y48*AG48+Z48*AH48)*AI48</f>
        <v>256.07749427622184</v>
      </c>
      <c r="AP48">
        <f>((AO48+0.00000010773*(AN48^4-AM48^4))-AL48*44100)/(L48*51.4+0.00000043092*AM48^3)</f>
        <v>-10.335559077000163</v>
      </c>
      <c r="AQ48">
        <f>0.61365*EXP(17.502*J48/(240.97+J48))</f>
        <v>4.1365771973705447</v>
      </c>
      <c r="AR48">
        <f>AQ48*1000/AA48</f>
        <v>47.082822521115567</v>
      </c>
      <c r="AS48">
        <f>(AR48-U48)</f>
        <v>8.8585793570530669</v>
      </c>
      <c r="AT48">
        <f>IF(D48,P48,(O48+P48)/2)</f>
        <v>29.85138988494873</v>
      </c>
      <c r="AU48">
        <f>0.61365*EXP(17.502*AT48/(240.97+AT48))</f>
        <v>4.2242173786253137</v>
      </c>
      <c r="AV48">
        <f>IF(AS48&lt;&gt;0,(1000-(AR48+U48)/2)/AS48*AL48,0)</f>
        <v>3.737656801601926</v>
      </c>
      <c r="AW48">
        <f>U48*AA48/1000</f>
        <v>3.3582849156567827</v>
      </c>
      <c r="AX48">
        <f>(AU48-AW48)</f>
        <v>0.86593246296853099</v>
      </c>
      <c r="AY48">
        <f>1/(1.6/F48+1.37/N48)</f>
        <v>2.6713558740327938</v>
      </c>
      <c r="AZ48">
        <f>G48*AA48*0.001</f>
        <v>33.335372630999395</v>
      </c>
      <c r="BA48">
        <f>G48/S48</f>
        <v>0.98436866737016859</v>
      </c>
      <c r="BB48">
        <f>(1-AL48*AA48/AQ48/F48)*100</f>
        <v>97.508240247422307</v>
      </c>
      <c r="BC48">
        <f>(S48-E48/(N48/1.35))</f>
        <v>384.54607073965525</v>
      </c>
      <c r="BD48">
        <f>E48*BB48/100/BC48</f>
        <v>7.2732800473631195E-3</v>
      </c>
    </row>
    <row r="49" spans="1:56" x14ac:dyDescent="0.35">
      <c r="A49" s="1" t="s">
        <v>9</v>
      </c>
      <c r="B49" s="1" t="s">
        <v>306</v>
      </c>
      <c r="K49" s="1">
        <f t="shared" si="0"/>
        <v>2.72</v>
      </c>
    </row>
    <row r="50" spans="1:56" x14ac:dyDescent="0.35">
      <c r="A50" s="1" t="s">
        <v>9</v>
      </c>
      <c r="B50" s="1" t="s">
        <v>301</v>
      </c>
      <c r="K50" s="1">
        <f t="shared" si="0"/>
        <v>2.72</v>
      </c>
    </row>
    <row r="51" spans="1:56" x14ac:dyDescent="0.35">
      <c r="A51" s="1">
        <v>12</v>
      </c>
      <c r="B51" s="1" t="s">
        <v>305</v>
      </c>
      <c r="C51" s="1">
        <v>2636.0000035315752</v>
      </c>
      <c r="D51" s="1">
        <v>0</v>
      </c>
      <c r="E51">
        <f>(R51-S51*(1000-T51)/(1000-U51))*AK51</f>
        <v>4.277208788116158</v>
      </c>
      <c r="F51">
        <f>IF(AV51&lt;&gt;0,1/(1/AV51-1/N51),0)</f>
        <v>53.565033008442889</v>
      </c>
      <c r="G51">
        <f>((AY51-AL51/2)*S51-E51)/(AY51+AL51/2)</f>
        <v>377.72894037933264</v>
      </c>
      <c r="H51">
        <f>AL51*1000</f>
        <v>35.233210912323372</v>
      </c>
      <c r="I51">
        <f>(AQ51-AW51)</f>
        <v>0.74710950624890593</v>
      </c>
      <c r="J51">
        <f>(P51+AP51*D51)</f>
        <v>29.69084358215332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30.326496124267578</v>
      </c>
      <c r="P51" s="1">
        <v>29.69084358215332</v>
      </c>
      <c r="Q51" s="1">
        <v>30.430112838745117</v>
      </c>
      <c r="R51" s="1">
        <v>400.05670166015625</v>
      </c>
      <c r="S51" s="1">
        <v>383.92105102539063</v>
      </c>
      <c r="T51" s="1">
        <v>8.4518070220947266</v>
      </c>
      <c r="U51" s="1">
        <v>39.133865356445313</v>
      </c>
      <c r="V51" s="1">
        <v>17.105911254882813</v>
      </c>
      <c r="W51" s="1">
        <v>79.204414367675781</v>
      </c>
      <c r="X51" s="1">
        <v>300.1231689453125</v>
      </c>
      <c r="Y51" s="1">
        <v>2001.2626953125</v>
      </c>
      <c r="Z51" s="1">
        <v>2.7722083032131195E-2</v>
      </c>
      <c r="AA51" s="1">
        <v>87.859130859375</v>
      </c>
      <c r="AB51" s="1">
        <v>-1.1850396394729614</v>
      </c>
      <c r="AC51" s="1">
        <v>-2.3795610293745995E-2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1.1033940034754135</v>
      </c>
      <c r="AL51">
        <f>(U51-T51)/(1000-U51)*AK51</f>
        <v>3.5233210912323371E-2</v>
      </c>
      <c r="AM51">
        <f>(P51+273.15)</f>
        <v>302.8408435821533</v>
      </c>
      <c r="AN51">
        <f>(O51+273.15)</f>
        <v>303.47649612426756</v>
      </c>
      <c r="AO51">
        <f>(Y51*AG51+Z51*AH51)*AI51</f>
        <v>320.20202409292688</v>
      </c>
      <c r="AP51">
        <f>((AO51+0.00000010773*(AN51^4-AM51^4))-AL51*44100)/(L51*51.4+0.00000043092*AM51^3)</f>
        <v>-10.050964059829836</v>
      </c>
      <c r="AQ51">
        <f>0.61365*EXP(17.502*J51/(240.97+J51))</f>
        <v>4.1853769036339967</v>
      </c>
      <c r="AR51">
        <f>AQ51*1000/AA51</f>
        <v>47.637358379210461</v>
      </c>
      <c r="AS51">
        <f>(AR51-U51)</f>
        <v>8.5034930227651486</v>
      </c>
      <c r="AT51">
        <f>IF(D51,P51,(O51+P51)/2)</f>
        <v>30.008669853210449</v>
      </c>
      <c r="AU51">
        <f>0.61365*EXP(17.502*AT51/(240.97+AT51))</f>
        <v>4.2625718911170578</v>
      </c>
      <c r="AV51">
        <f>IF(AS51&lt;&gt;0,(1000-(AR51+U51)/2)/AS51*AL51,0)</f>
        <v>3.963617822533827</v>
      </c>
      <c r="AW51">
        <f>U51*AA51/1000</f>
        <v>3.4382673973850908</v>
      </c>
      <c r="AX51">
        <f>(AU51-AW51)</f>
        <v>0.82430449373196701</v>
      </c>
      <c r="AY51">
        <f>1/(1.6/F51+1.37/N51)</f>
        <v>2.857651807893157</v>
      </c>
      <c r="AZ51">
        <f>G51*AA51*0.001</f>
        <v>33.186936402160839</v>
      </c>
      <c r="BA51">
        <f>G51/S51</f>
        <v>0.98387139587808514</v>
      </c>
      <c r="BB51">
        <f>(1-AL51*AA51/AQ51/F51)*100</f>
        <v>98.619224170682813</v>
      </c>
      <c r="BC51">
        <f>(S51-E51/(N51/1.35))</f>
        <v>382.57204112454059</v>
      </c>
      <c r="BD51">
        <f>E51*BB51/100/BC51</f>
        <v>1.1025766834924729E-2</v>
      </c>
    </row>
    <row r="52" spans="1:56" x14ac:dyDescent="0.35">
      <c r="A52" s="1" t="s">
        <v>9</v>
      </c>
      <c r="B52" s="1" t="s">
        <v>304</v>
      </c>
      <c r="K52" s="1">
        <v>2.2766399999999996</v>
      </c>
    </row>
    <row r="53" spans="1:56" x14ac:dyDescent="0.35">
      <c r="A53" s="1" t="s">
        <v>9</v>
      </c>
      <c r="B53" s="1" t="s">
        <v>303</v>
      </c>
      <c r="K53" s="1">
        <v>2.2766399999999996</v>
      </c>
    </row>
    <row r="54" spans="1:56" x14ac:dyDescent="0.35">
      <c r="A54" s="1" t="s">
        <v>9</v>
      </c>
      <c r="B54" s="1" t="s">
        <v>302</v>
      </c>
      <c r="K54" s="1">
        <v>2.2766399999999996</v>
      </c>
    </row>
    <row r="55" spans="1:56" x14ac:dyDescent="0.35">
      <c r="A55" s="1" t="s">
        <v>9</v>
      </c>
      <c r="B55" s="1" t="s">
        <v>301</v>
      </c>
      <c r="K55" s="1">
        <v>2.2766399999999996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55"/>
  <sheetViews>
    <sheetView topLeftCell="A4" zoomScale="53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572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571</v>
      </c>
    </row>
    <row r="12" spans="1:60" x14ac:dyDescent="0.35">
      <c r="A12" s="1" t="s">
        <v>9</v>
      </c>
      <c r="B12" s="1" t="s">
        <v>570</v>
      </c>
    </row>
    <row r="13" spans="1:60" x14ac:dyDescent="0.35">
      <c r="A13" s="1" t="s">
        <v>9</v>
      </c>
      <c r="B13" s="1" t="s">
        <v>569</v>
      </c>
    </row>
    <row r="14" spans="1:60" x14ac:dyDescent="0.35">
      <c r="A14" s="1" t="s">
        <v>9</v>
      </c>
      <c r="B14" s="1" t="s">
        <v>568</v>
      </c>
    </row>
    <row r="15" spans="1:60" x14ac:dyDescent="0.35">
      <c r="A15" s="1" t="s">
        <v>9</v>
      </c>
      <c r="B15" s="1" t="s">
        <v>567</v>
      </c>
    </row>
    <row r="16" spans="1:60" x14ac:dyDescent="0.35">
      <c r="A16" s="1" t="s">
        <v>9</v>
      </c>
      <c r="B16" s="1" t="s">
        <v>566</v>
      </c>
    </row>
    <row r="17" spans="1:60" x14ac:dyDescent="0.35">
      <c r="A17" s="1" t="s">
        <v>9</v>
      </c>
      <c r="B17" s="1" t="s">
        <v>565</v>
      </c>
    </row>
    <row r="18" spans="1:60" x14ac:dyDescent="0.35">
      <c r="A18" s="1">
        <v>1</v>
      </c>
      <c r="B18" s="1" t="s">
        <v>564</v>
      </c>
      <c r="C18" s="1">
        <v>434.00000417977571</v>
      </c>
      <c r="D18" s="1">
        <v>0</v>
      </c>
      <c r="E18">
        <f>(R18-S18*(1000-T18)/(1000-U18))*AO18</f>
        <v>-7.0598340400130546</v>
      </c>
      <c r="F18">
        <f>IF(AZ18&lt;&gt;0,1/(1/AZ18-1/N18),0)</f>
        <v>10.111917684104599</v>
      </c>
      <c r="G18">
        <f>((BC18-AP18/2)*S18-E18)/(BC18+AP18/2)</f>
        <v>390.49352721096557</v>
      </c>
      <c r="H18">
        <f>AP18*1000</f>
        <v>35.509503152938578</v>
      </c>
      <c r="I18">
        <f>(AU18-BA18)</f>
        <v>1.0000381319747089</v>
      </c>
      <c r="J18">
        <f>(P18+AT18*D18)</f>
        <v>27.69032096862793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28.779644012451172</v>
      </c>
      <c r="P18" s="1">
        <v>27.69032096862793</v>
      </c>
      <c r="Q18" s="1">
        <v>28.869524002075195</v>
      </c>
      <c r="R18" s="1">
        <v>400.04861450195313</v>
      </c>
      <c r="S18" s="1">
        <v>393.77688598632813</v>
      </c>
      <c r="T18" s="1">
        <v>-0.15694420039653778</v>
      </c>
      <c r="U18" s="1">
        <v>31.014406204223633</v>
      </c>
      <c r="V18" s="1">
        <v>-0.34750774502754211</v>
      </c>
      <c r="W18" s="1">
        <v>68.672477722167969</v>
      </c>
      <c r="X18" s="1">
        <v>300.24459838867188</v>
      </c>
      <c r="Y18" s="1">
        <v>0.22254800796508789</v>
      </c>
      <c r="Z18" s="1">
        <v>0.1795007586479187</v>
      </c>
      <c r="AA18" s="1">
        <v>87.92138671875</v>
      </c>
      <c r="AB18" s="1">
        <v>2.5150289535522461</v>
      </c>
      <c r="AC18" s="1">
        <v>1.1999568939208984</v>
      </c>
      <c r="AD18" s="1">
        <v>4.71528060734272E-2</v>
      </c>
      <c r="AE18" s="1">
        <v>2.7355093043297529E-3</v>
      </c>
      <c r="AF18" s="1">
        <v>3.5117469727993011E-2</v>
      </c>
      <c r="AG18" s="1">
        <v>1.8447982147336006E-2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1.1038404352524698</v>
      </c>
      <c r="AP18">
        <f>(U18-T18)/(1000-U18)*AO18</f>
        <v>3.5509503152938576E-2</v>
      </c>
      <c r="AQ18">
        <f>(P18+273.15)</f>
        <v>300.84032096862791</v>
      </c>
      <c r="AR18">
        <f>(O18+273.15)</f>
        <v>301.92964401245115</v>
      </c>
      <c r="AS18">
        <f>(Y18*AK18+Z18*AL18)*AM18</f>
        <v>3.5607680478520365E-2</v>
      </c>
      <c r="AT18">
        <f>((AS18+0.00000010773*(AR18^4-AQ18^4))-AP18*44100)/(L18*0.92*2*29.3+0.00000043092*AQ18^3)</f>
        <v>-12.218037830227791</v>
      </c>
      <c r="AU18">
        <f>0.61365*EXP(17.502*J18/(240.97+J18))</f>
        <v>3.7268677337086542</v>
      </c>
      <c r="AV18">
        <f>AU18*1000/AA18</f>
        <v>42.388636858406912</v>
      </c>
      <c r="AW18">
        <f>(AV18-U18)</f>
        <v>11.374230654183279</v>
      </c>
      <c r="AX18">
        <f>IF(D18,P18,(O18+P18)/2)</f>
        <v>28.234982490539551</v>
      </c>
      <c r="AY18">
        <f>0.61365*EXP(17.502*AX18/(240.97+AX18))</f>
        <v>3.8471356321214136</v>
      </c>
      <c r="AZ18">
        <f>IF(AW18&lt;&gt;0,(1000-(AV18+U18)/2)/AW18*AP18,0)</f>
        <v>3.0073462899070127</v>
      </c>
      <c r="BA18">
        <f>U18*AA18/1000</f>
        <v>2.7268296017339453</v>
      </c>
      <c r="BB18">
        <f>(AY18-BA18)</f>
        <v>1.1203060303874683</v>
      </c>
      <c r="BC18">
        <f>1/(1.6/F18+1.37/N18)</f>
        <v>2.0907530321055678</v>
      </c>
      <c r="BD18">
        <f>G18*AA18*0.001</f>
        <v>34.332732417084031</v>
      </c>
      <c r="BE18">
        <f>G18/S18</f>
        <v>0.99166188038909786</v>
      </c>
      <c r="BF18">
        <f>(1-AP18*AA18/AU18/F18)*100</f>
        <v>91.715589327839098</v>
      </c>
      <c r="BG18">
        <f>(S18-E18/(N18/1.35))</f>
        <v>396.00352174112152</v>
      </c>
      <c r="BH18">
        <f>E18*BF18/100/BG18</f>
        <v>-1.6350784879125977E-2</v>
      </c>
    </row>
    <row r="19" spans="1:60" x14ac:dyDescent="0.35">
      <c r="A19" s="1" t="s">
        <v>9</v>
      </c>
      <c r="B19" s="1" t="s">
        <v>563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562</v>
      </c>
      <c r="K20" s="1">
        <f t="shared" si="0"/>
        <v>2.72</v>
      </c>
    </row>
    <row r="21" spans="1:60" x14ac:dyDescent="0.35">
      <c r="A21" s="1">
        <v>2</v>
      </c>
      <c r="B21" s="1" t="s">
        <v>561</v>
      </c>
      <c r="C21" s="1">
        <v>639.00000417977571</v>
      </c>
      <c r="D21" s="1">
        <v>0</v>
      </c>
      <c r="E21">
        <f>(R21-S21*(1000-T21)/(1000-U21))*AO21</f>
        <v>-7.0679105990055255</v>
      </c>
      <c r="F21">
        <f>IF(AZ21&lt;&gt;0,1/(1/AZ21-1/N21),0)</f>
        <v>9.2217994754895383</v>
      </c>
      <c r="G21">
        <f>((BC21-AP21/2)*S21-E21)/(BC21+AP21/2)</f>
        <v>390.37473946526484</v>
      </c>
      <c r="H21">
        <f>AP21*1000</f>
        <v>35.347104904821443</v>
      </c>
      <c r="I21">
        <f>(AU21-BA21)</f>
        <v>1.0240136230994081</v>
      </c>
      <c r="J21">
        <f>(P21+AT21*D21)</f>
        <v>27.746646881103516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28.880517959594727</v>
      </c>
      <c r="P21" s="1">
        <v>27.746646881103516</v>
      </c>
      <c r="Q21" s="1">
        <v>29.005441665649414</v>
      </c>
      <c r="R21" s="1">
        <v>399.93084716796875</v>
      </c>
      <c r="S21" s="1">
        <v>393.72604370117188</v>
      </c>
      <c r="T21" s="1">
        <v>-0.15067741274833679</v>
      </c>
      <c r="U21" s="1">
        <v>30.882114410400391</v>
      </c>
      <c r="V21" s="1">
        <v>-0.33168014883995056</v>
      </c>
      <c r="W21" s="1">
        <v>67.979560852050781</v>
      </c>
      <c r="X21" s="1">
        <v>300.24688720703125</v>
      </c>
      <c r="Y21" s="1">
        <v>24.941200256347656</v>
      </c>
      <c r="Z21" s="1">
        <v>1.2576071545481682E-2</v>
      </c>
      <c r="AA21" s="1">
        <v>87.919418334960938</v>
      </c>
      <c r="AB21" s="1">
        <v>2.6065359115600586</v>
      </c>
      <c r="AC21" s="1">
        <v>1.2134467363357544</v>
      </c>
      <c r="AD21" s="1">
        <v>4.7468163073062897E-2</v>
      </c>
      <c r="AE21" s="1">
        <v>4.8314984887838364E-3</v>
      </c>
      <c r="AF21" s="1">
        <v>4.2291898280382156E-2</v>
      </c>
      <c r="AG21" s="1">
        <v>1.3907704502344131E-2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1.1038488500258501</v>
      </c>
      <c r="AP21">
        <f>(U21-T21)/(1000-U21)*AO21</f>
        <v>3.5347104904821444E-2</v>
      </c>
      <c r="AQ21">
        <f>(P21+273.15)</f>
        <v>300.89664688110349</v>
      </c>
      <c r="AR21">
        <f>(O21+273.15)</f>
        <v>302.0305179595947</v>
      </c>
      <c r="AS21">
        <f>(Y21*AK21+Z21*AL21)*AM21</f>
        <v>3.9905919518189421</v>
      </c>
      <c r="AT21">
        <f>((AS21+0.00000010773*(AR21^4-AQ21^4))-AP21*44100)/(L21*0.92*2*29.3+0.00000043092*AQ21^3)</f>
        <v>-12.125737436824046</v>
      </c>
      <c r="AU21">
        <f>0.61365*EXP(17.502*J21/(240.97+J21))</f>
        <v>3.7391511590155257</v>
      </c>
      <c r="AV21">
        <f>AU21*1000/AA21</f>
        <v>42.529298189506576</v>
      </c>
      <c r="AW21">
        <f>(AV21-U21)</f>
        <v>11.647183779106186</v>
      </c>
      <c r="AX21">
        <f>IF(D21,P21,(O21+P21)/2)</f>
        <v>28.313582420349121</v>
      </c>
      <c r="AY21">
        <f>0.61365*EXP(17.502*AX21/(240.97+AX21))</f>
        <v>3.8647680019810706</v>
      </c>
      <c r="AZ21">
        <f>IF(AW21&lt;&gt;0,(1000-(AV21+U21)/2)/AW21*AP21,0)</f>
        <v>2.9234246749598745</v>
      </c>
      <c r="BA21">
        <f>U21*AA21/1000</f>
        <v>2.7151375359161176</v>
      </c>
      <c r="BB21">
        <f>(AY21-BA21)</f>
        <v>1.149630466064953</v>
      </c>
      <c r="BC21">
        <f>1/(1.6/F21+1.37/N21)</f>
        <v>2.0260576904696288</v>
      </c>
      <c r="BD21">
        <f>G21*AA21*0.001</f>
        <v>34.321520026447999</v>
      </c>
      <c r="BE21">
        <f>G21/S21</f>
        <v>0.99148823327915137</v>
      </c>
      <c r="BF21">
        <f>(1-AP21*AA21/AU21/F21)*100</f>
        <v>90.987402868619299</v>
      </c>
      <c r="BG21">
        <f>(S21-E21/(N21/1.35))</f>
        <v>395.9552267615997</v>
      </c>
      <c r="BH21">
        <f>E21*BF21/100/BG21</f>
        <v>-1.6241503726841772E-2</v>
      </c>
    </row>
    <row r="22" spans="1:60" x14ac:dyDescent="0.35">
      <c r="A22" s="1" t="s">
        <v>9</v>
      </c>
      <c r="B22" s="1" t="s">
        <v>560</v>
      </c>
      <c r="K22" s="1">
        <f t="shared" si="0"/>
        <v>2.72</v>
      </c>
    </row>
    <row r="23" spans="1:60" x14ac:dyDescent="0.35">
      <c r="A23" s="1" t="s">
        <v>9</v>
      </c>
      <c r="B23" s="1" t="s">
        <v>559</v>
      </c>
      <c r="K23" s="1">
        <f t="shared" si="0"/>
        <v>2.72</v>
      </c>
    </row>
    <row r="24" spans="1:60" x14ac:dyDescent="0.35">
      <c r="A24" s="1">
        <v>3</v>
      </c>
      <c r="B24" s="1" t="s">
        <v>558</v>
      </c>
      <c r="C24" s="1">
        <v>843.00000417977571</v>
      </c>
      <c r="D24" s="1">
        <v>0</v>
      </c>
      <c r="E24">
        <f>(R24-S24*(1000-T24)/(1000-U24))*AO24</f>
        <v>-6.4248097634491961</v>
      </c>
      <c r="F24">
        <f>IF(AZ24&lt;&gt;0,1/(1/AZ24-1/N24),0)</f>
        <v>8.7376477206973515</v>
      </c>
      <c r="G24">
        <f>((BC24-AP24/2)*S24-E24)/(BC24+AP24/2)</f>
        <v>389.60824553491989</v>
      </c>
      <c r="H24">
        <f>AP24*1000</f>
        <v>35.22660412176527</v>
      </c>
      <c r="I24">
        <f>(AU24-BA24)</f>
        <v>1.0384124289883414</v>
      </c>
      <c r="J24">
        <f>(P24+AT24*D24)</f>
        <v>27.771900177001953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28.961542129516602</v>
      </c>
      <c r="P24" s="1">
        <v>27.771900177001953</v>
      </c>
      <c r="Q24" s="1">
        <v>29.105365753173828</v>
      </c>
      <c r="R24" s="1">
        <v>400.04547119140625</v>
      </c>
      <c r="S24" s="1">
        <v>393.314208984375</v>
      </c>
      <c r="T24" s="1">
        <v>-0.14735701680183411</v>
      </c>
      <c r="U24" s="1">
        <v>30.782737731933594</v>
      </c>
      <c r="V24" s="1">
        <v>-0.32283583283424377</v>
      </c>
      <c r="W24" s="1">
        <v>67.440093994140625</v>
      </c>
      <c r="X24" s="1">
        <v>300.24761962890625</v>
      </c>
      <c r="Y24" s="1">
        <v>49.695560455322266</v>
      </c>
      <c r="Z24" s="1">
        <v>5.3735401481389999E-2</v>
      </c>
      <c r="AA24" s="1">
        <v>87.914772033691406</v>
      </c>
      <c r="AB24" s="1">
        <v>2.9959554672241211</v>
      </c>
      <c r="AC24" s="1">
        <v>1.2252198457717896</v>
      </c>
      <c r="AD24" s="1">
        <v>9.3928068876266479E-2</v>
      </c>
      <c r="AE24" s="1">
        <v>7.347513921558857E-3</v>
      </c>
      <c r="AF24" s="1">
        <v>4.2234938591718674E-2</v>
      </c>
      <c r="AG24" s="1">
        <v>1.3111695647239685E-2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1.1038515427533315</v>
      </c>
      <c r="AP24">
        <f>(U24-T24)/(1000-U24)*AO24</f>
        <v>3.5226604121765273E-2</v>
      </c>
      <c r="AQ24">
        <f>(P24+273.15)</f>
        <v>300.92190017700193</v>
      </c>
      <c r="AR24">
        <f>(O24+273.15)</f>
        <v>302.11154212951658</v>
      </c>
      <c r="AS24">
        <f>(Y24*AK24+Z24*AL24)*AM24</f>
        <v>7.9512894951263888</v>
      </c>
      <c r="AT24">
        <f>((AS24+0.00000010773*(AR24^4-AQ24^4))-AP24*44100)/(L24*0.92*2*29.3+0.00000043092*AQ24^3)</f>
        <v>-12.04725870716525</v>
      </c>
      <c r="AU24">
        <f>0.61365*EXP(17.502*J24/(240.97+J24))</f>
        <v>3.744669799264194</v>
      </c>
      <c r="AV24">
        <f>AU24*1000/AA24</f>
        <v>42.594318481871639</v>
      </c>
      <c r="AW24">
        <f>(AV24-U24)</f>
        <v>11.811580749938045</v>
      </c>
      <c r="AX24">
        <f>IF(D24,P24,(O24+P24)/2)</f>
        <v>28.366721153259277</v>
      </c>
      <c r="AY24">
        <f>0.61365*EXP(17.502*AX24/(240.97+AX24))</f>
        <v>3.8767285475447482</v>
      </c>
      <c r="AZ24">
        <f>IF(AW24&lt;&gt;0,(1000-(AV24+U24)/2)/AW24*AP24,0)</f>
        <v>2.8729593933911977</v>
      </c>
      <c r="BA24">
        <f>U24*AA24/1000</f>
        <v>2.7062573702758526</v>
      </c>
      <c r="BB24">
        <f>(AY24-BA24)</f>
        <v>1.1704711772688956</v>
      </c>
      <c r="BC24">
        <f>1/(1.6/F24+1.37/N24)</f>
        <v>1.9873482344597175</v>
      </c>
      <c r="BD24">
        <f>G24*AA24*0.001</f>
        <v>34.252320088648951</v>
      </c>
      <c r="BE24">
        <f>G24/S24</f>
        <v>0.99057760089821134</v>
      </c>
      <c r="BF24">
        <f>(1-AP24*AA24/AU24/F24)*100</f>
        <v>90.534913792130567</v>
      </c>
      <c r="BG24">
        <f>(S24-E24/(N24/1.35))</f>
        <v>395.34056131163385</v>
      </c>
      <c r="BH24">
        <f>E24*BF24/100/BG24</f>
        <v>-1.4713127237308719E-2</v>
      </c>
    </row>
    <row r="25" spans="1:60" x14ac:dyDescent="0.35">
      <c r="A25" s="1" t="s">
        <v>9</v>
      </c>
      <c r="B25" s="1" t="s">
        <v>557</v>
      </c>
      <c r="K25" s="1">
        <f t="shared" si="0"/>
        <v>2.72</v>
      </c>
    </row>
    <row r="26" spans="1:60" x14ac:dyDescent="0.35">
      <c r="A26" s="1" t="s">
        <v>9</v>
      </c>
      <c r="B26" s="1" t="s">
        <v>556</v>
      </c>
      <c r="K26" s="1">
        <f t="shared" si="0"/>
        <v>2.72</v>
      </c>
    </row>
    <row r="27" spans="1:60" x14ac:dyDescent="0.35">
      <c r="A27" s="1">
        <v>4</v>
      </c>
      <c r="B27" s="1" t="s">
        <v>555</v>
      </c>
      <c r="C27" s="1">
        <v>1048.0000041797757</v>
      </c>
      <c r="D27" s="1">
        <v>0</v>
      </c>
      <c r="E27">
        <f>(R27-S27*(1000-T27)/(1000-U27))*AO27</f>
        <v>-6.0461579822057612</v>
      </c>
      <c r="F27">
        <f>IF(AZ27&lt;&gt;0,1/(1/AZ27-1/N27),0)</f>
        <v>8.5664966308846893</v>
      </c>
      <c r="G27">
        <f>((BC27-AP27/2)*S27-E27)/(BC27+AP27/2)</f>
        <v>388.55692773793828</v>
      </c>
      <c r="H27">
        <f>AP27*1000</f>
        <v>35.308958486784526</v>
      </c>
      <c r="I27">
        <f>(AU27-BA27)</f>
        <v>1.0475314068825883</v>
      </c>
      <c r="J27">
        <f>(P27+AT27*D27)</f>
        <v>27.841764450073242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29.052078247070313</v>
      </c>
      <c r="P27" s="1">
        <v>27.841764450073242</v>
      </c>
      <c r="Q27" s="1">
        <v>29.203516006469727</v>
      </c>
      <c r="R27" s="1">
        <v>399.55807495117188</v>
      </c>
      <c r="S27" s="1">
        <v>392.48123168945313</v>
      </c>
      <c r="T27" s="1">
        <v>-0.14603058993816376</v>
      </c>
      <c r="U27" s="1">
        <v>30.853471755981445</v>
      </c>
      <c r="V27" s="1">
        <v>-0.31825441122055054</v>
      </c>
      <c r="W27" s="1">
        <v>67.241065979003906</v>
      </c>
      <c r="X27" s="1">
        <v>300.25381469726563</v>
      </c>
      <c r="Y27" s="1">
        <v>100.51163482666016</v>
      </c>
      <c r="Z27" s="1">
        <v>0.13491150736808777</v>
      </c>
      <c r="AA27" s="1">
        <v>87.913703918457031</v>
      </c>
      <c r="AB27" s="1">
        <v>3.161914587020874</v>
      </c>
      <c r="AC27" s="1">
        <v>1.2229248285293579</v>
      </c>
      <c r="AD27" s="1">
        <v>4.0265709161758423E-2</v>
      </c>
      <c r="AE27" s="1">
        <v>4.9062375910580158E-3</v>
      </c>
      <c r="AF27" s="1">
        <v>6.4953379333019257E-2</v>
      </c>
      <c r="AG27" s="1">
        <v>1.5352928079664707E-2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1.1038743187399469</v>
      </c>
      <c r="AP27">
        <f>(U27-T27)/(1000-U27)*AO27</f>
        <v>3.5308958486784524E-2</v>
      </c>
      <c r="AQ27">
        <f>(P27+273.15)</f>
        <v>300.99176445007322</v>
      </c>
      <c r="AR27">
        <f>(O27+273.15)</f>
        <v>302.20207824707029</v>
      </c>
      <c r="AS27">
        <f>(Y27*AK27+Z27*AL27)*AM27</f>
        <v>16.081861212808008</v>
      </c>
      <c r="AT27">
        <f>((AS27+0.00000010773*(AR27^4-AQ27^4))-AP27*44100)/(L27*0.92*2*29.3+0.00000043092*AQ27^3)</f>
        <v>-12.009086541838126</v>
      </c>
      <c r="AU27">
        <f>0.61365*EXP(17.502*J27/(240.97+J27))</f>
        <v>3.7599743876944176</v>
      </c>
      <c r="AV27">
        <f>AU27*1000/AA27</f>
        <v>42.768922478592444</v>
      </c>
      <c r="AW27">
        <f>(AV27-U27)</f>
        <v>11.915450722610998</v>
      </c>
      <c r="AX27">
        <f>IF(D27,P27,(O27+P27)/2)</f>
        <v>28.446921348571777</v>
      </c>
      <c r="AY27">
        <f>0.61365*EXP(17.502*AX27/(240.97+AX27))</f>
        <v>3.8948412651385524</v>
      </c>
      <c r="AZ27">
        <f>IF(AW27&lt;&gt;0,(1000-(AV27+U27)/2)/AW27*AP27,0)</f>
        <v>2.8542095676989265</v>
      </c>
      <c r="BA27">
        <f>U27*AA27/1000</f>
        <v>2.7124429808118293</v>
      </c>
      <c r="BB27">
        <f>(AY27-BA27)</f>
        <v>1.1823982843267231</v>
      </c>
      <c r="BC27">
        <f>1/(1.6/F27+1.37/N27)</f>
        <v>1.9730031331323856</v>
      </c>
      <c r="BD27">
        <f>G27*AA27*0.001</f>
        <v>34.159478700618415</v>
      </c>
      <c r="BE27">
        <f>G27/S27</f>
        <v>0.99000129526035552</v>
      </c>
      <c r="BF27">
        <f>(1-AP27*AA27/AU27/F27)*100</f>
        <v>90.36274500809715</v>
      </c>
      <c r="BG27">
        <f>(S27-E27/(N27/1.35))</f>
        <v>394.3881591704685</v>
      </c>
      <c r="BH27">
        <f>E27*BF27/100/BG27</f>
        <v>-1.3853038417123972E-2</v>
      </c>
    </row>
    <row r="28" spans="1:60" x14ac:dyDescent="0.35">
      <c r="A28" s="1" t="s">
        <v>9</v>
      </c>
      <c r="B28" s="1" t="s">
        <v>554</v>
      </c>
      <c r="K28" s="1">
        <f t="shared" si="0"/>
        <v>2.72</v>
      </c>
    </row>
    <row r="29" spans="1:60" x14ac:dyDescent="0.35">
      <c r="A29" s="1" t="s">
        <v>9</v>
      </c>
      <c r="B29" s="1" t="s">
        <v>553</v>
      </c>
      <c r="K29" s="1">
        <f t="shared" si="0"/>
        <v>2.72</v>
      </c>
    </row>
    <row r="30" spans="1:60" x14ac:dyDescent="0.35">
      <c r="A30" s="1">
        <v>5</v>
      </c>
      <c r="B30" s="1" t="s">
        <v>552</v>
      </c>
      <c r="C30" s="1">
        <v>1253.0000041797757</v>
      </c>
      <c r="D30" s="1">
        <v>0</v>
      </c>
      <c r="E30">
        <f>(R30-S30*(1000-T30)/(1000-U30))*AO30</f>
        <v>-4.8983385244866344</v>
      </c>
      <c r="F30">
        <f>IF(AZ30&lt;&gt;0,1/(1/AZ30-1/N30),0)</f>
        <v>8.3102095582509854</v>
      </c>
      <c r="G30">
        <f>((BC30-AP30/2)*S30-E30)/(BC30+AP30/2)</f>
        <v>387.25377411910205</v>
      </c>
      <c r="H30">
        <f>AP30*1000</f>
        <v>35.42830294514993</v>
      </c>
      <c r="I30">
        <f>(AU30-BA30)</f>
        <v>1.0615594337804359</v>
      </c>
      <c r="J30">
        <f>(P30+AT30*D30)</f>
        <v>27.945184707641602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29.15472412109375</v>
      </c>
      <c r="P30" s="1">
        <v>27.945184707641602</v>
      </c>
      <c r="Q30" s="1">
        <v>29.307764053344727</v>
      </c>
      <c r="R30" s="1">
        <v>399.95458984375</v>
      </c>
      <c r="S30" s="1">
        <v>391.81707763671875</v>
      </c>
      <c r="T30" s="1">
        <v>-0.14401842653751373</v>
      </c>
      <c r="U30" s="1">
        <v>30.955986022949219</v>
      </c>
      <c r="V30" s="1">
        <v>-0.31197914481163025</v>
      </c>
      <c r="W30" s="1">
        <v>67.058242797851563</v>
      </c>
      <c r="X30" s="1">
        <v>300.26333618164063</v>
      </c>
      <c r="Y30" s="1">
        <v>149.65426635742188</v>
      </c>
      <c r="Z30" s="1">
        <v>3.4299425780773163E-2</v>
      </c>
      <c r="AA30" s="1">
        <v>87.904502868652344</v>
      </c>
      <c r="AB30" s="1">
        <v>3.2655858993530273</v>
      </c>
      <c r="AC30" s="1">
        <v>1.2380999326705933</v>
      </c>
      <c r="AD30" s="1">
        <v>5.9664219617843628E-2</v>
      </c>
      <c r="AE30" s="1">
        <v>5.4402826353907585E-3</v>
      </c>
      <c r="AF30" s="1">
        <v>4.3958887457847595E-2</v>
      </c>
      <c r="AG30" s="1">
        <v>1.3525494374334812E-2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1.103909324197208</v>
      </c>
      <c r="AP30">
        <f>(U30-T30)/(1000-U30)*AO30</f>
        <v>3.5428302945149932E-2</v>
      </c>
      <c r="AQ30">
        <f>(P30+273.15)</f>
        <v>301.09518470764158</v>
      </c>
      <c r="AR30">
        <f>(O30+273.15)</f>
        <v>302.30472412109373</v>
      </c>
      <c r="AS30">
        <f>(Y30*AK30+Z30*AL30)*AM30</f>
        <v>23.944682081982137</v>
      </c>
      <c r="AT30">
        <f>((AS30+0.00000010773*(AR30^4-AQ30^4))-AP30*44100)/(L30*0.92*2*29.3+0.00000043092*AQ30^3)</f>
        <v>-11.987451629103056</v>
      </c>
      <c r="AU30">
        <f>0.61365*EXP(17.502*J30/(240.97+J30))</f>
        <v>3.7827299959367373</v>
      </c>
      <c r="AV30">
        <f>AU30*1000/AA30</f>
        <v>43.032266522102113</v>
      </c>
      <c r="AW30">
        <f>(AV30-U30)</f>
        <v>12.076280499152894</v>
      </c>
      <c r="AX30">
        <f>IF(D30,P30,(O30+P30)/2)</f>
        <v>28.549954414367676</v>
      </c>
      <c r="AY30">
        <f>0.61365*EXP(17.502*AX30/(240.97+AX30))</f>
        <v>3.9182189427639003</v>
      </c>
      <c r="AZ30">
        <f>IF(AW30&lt;&gt;0,(1000-(AV30+U30)/2)/AW30*AP30,0)</f>
        <v>2.8251798088632496</v>
      </c>
      <c r="BA30">
        <f>U30*AA30/1000</f>
        <v>2.7211705621563014</v>
      </c>
      <c r="BB30">
        <f>(AY30-BA30)</f>
        <v>1.1970483806075989</v>
      </c>
      <c r="BC30">
        <f>1/(1.6/F30+1.37/N30)</f>
        <v>1.950832443429791</v>
      </c>
      <c r="BD30">
        <f>G30*AA30*0.001</f>
        <v>34.041350497949054</v>
      </c>
      <c r="BE30">
        <f>G30/S30</f>
        <v>0.98835348488345454</v>
      </c>
      <c r="BF30">
        <f>(1-AP30*AA30/AU30/F30)*100</f>
        <v>90.092954603671458</v>
      </c>
      <c r="BG30">
        <f>(S30-E30/(N30/1.35))</f>
        <v>393.3619886977844</v>
      </c>
      <c r="BH30">
        <f>E30*BF30/100/BG30</f>
        <v>-1.1218821416398718E-2</v>
      </c>
    </row>
    <row r="31" spans="1:60" x14ac:dyDescent="0.35">
      <c r="A31" s="1" t="s">
        <v>9</v>
      </c>
      <c r="B31" s="1" t="s">
        <v>551</v>
      </c>
      <c r="K31" s="1">
        <f t="shared" si="0"/>
        <v>2.72</v>
      </c>
    </row>
    <row r="32" spans="1:60" x14ac:dyDescent="0.35">
      <c r="A32" s="1" t="s">
        <v>9</v>
      </c>
      <c r="B32" s="1" t="s">
        <v>550</v>
      </c>
      <c r="K32" s="1">
        <f t="shared" si="0"/>
        <v>2.72</v>
      </c>
    </row>
    <row r="33" spans="1:60" x14ac:dyDescent="0.35">
      <c r="A33" s="1">
        <v>6</v>
      </c>
      <c r="B33" s="1" t="s">
        <v>549</v>
      </c>
      <c r="C33" s="1">
        <v>1457.0000041797757</v>
      </c>
      <c r="D33" s="1">
        <v>0</v>
      </c>
      <c r="E33">
        <f>(R33-S33*(1000-T33)/(1000-U33))*AO33</f>
        <v>-3.289438982718059</v>
      </c>
      <c r="F33">
        <f>IF(AZ33&lt;&gt;0,1/(1/AZ33-1/N33),0)</f>
        <v>8.1241672870427966</v>
      </c>
      <c r="G33">
        <f>((BC33-AP33/2)*S33-E33)/(BC33+AP33/2)</f>
        <v>384.87351506303827</v>
      </c>
      <c r="H33">
        <f>AP33*1000</f>
        <v>35.711557326086563</v>
      </c>
      <c r="I33">
        <f>(AU33-BA33)</f>
        <v>1.0779449227242202</v>
      </c>
      <c r="J33">
        <f>(P33+AT33*D33)</f>
        <v>28.116312026977539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29.266546249389648</v>
      </c>
      <c r="P33" s="1">
        <v>28.116312026977539</v>
      </c>
      <c r="Q33" s="1">
        <v>29.415729522705078</v>
      </c>
      <c r="R33" s="1">
        <v>399.97686767578125</v>
      </c>
      <c r="S33" s="1">
        <v>390.3292236328125</v>
      </c>
      <c r="T33" s="1">
        <v>-0.13913531601428986</v>
      </c>
      <c r="U33" s="1">
        <v>31.202425003051758</v>
      </c>
      <c r="V33" s="1">
        <v>-0.29944580793380737</v>
      </c>
      <c r="W33" s="1">
        <v>67.153587341308594</v>
      </c>
      <c r="X33" s="1">
        <v>300.25491333007813</v>
      </c>
      <c r="Y33" s="1">
        <v>300.85028076171875</v>
      </c>
      <c r="Z33" s="1">
        <v>5.4878290742635727E-2</v>
      </c>
      <c r="AA33" s="1">
        <v>87.900291442871094</v>
      </c>
      <c r="AB33" s="1">
        <v>3.3238425254821777</v>
      </c>
      <c r="AC33" s="1">
        <v>1.243038535118103</v>
      </c>
      <c r="AD33" s="1">
        <v>0.11794371157884598</v>
      </c>
      <c r="AE33" s="1">
        <v>7.2425724938511848E-3</v>
      </c>
      <c r="AF33" s="1">
        <v>5.0341520458459854E-2</v>
      </c>
      <c r="AG33" s="1">
        <v>1.2988824397325516E-2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1.1038783578311693</v>
      </c>
      <c r="AP33">
        <f>(U33-T33)/(1000-U33)*AO33</f>
        <v>3.5711557326086565E-2</v>
      </c>
      <c r="AQ33">
        <f>(P33+273.15)</f>
        <v>301.26631202697752</v>
      </c>
      <c r="AR33">
        <f>(O33+273.15)</f>
        <v>302.41654624938963</v>
      </c>
      <c r="AS33">
        <f>(Y33*AK33+Z33*AL33)*AM33</f>
        <v>48.136043845950553</v>
      </c>
      <c r="AT33">
        <f>((AS33+0.00000010773*(AR33^4-AQ33^4))-AP33*44100)/(L33*0.92*2*29.3+0.00000043092*AQ33^3)</f>
        <v>-11.898922170398031</v>
      </c>
      <c r="AU33">
        <f>0.61365*EXP(17.502*J33/(240.97+J33))</f>
        <v>3.8206471742167976</v>
      </c>
      <c r="AV33">
        <f>AU33*1000/AA33</f>
        <v>43.465694043801264</v>
      </c>
      <c r="AW33">
        <f>(AV33-U33)</f>
        <v>12.263269040749506</v>
      </c>
      <c r="AX33">
        <f>IF(D33,P33,(O33+P33)/2)</f>
        <v>28.691429138183594</v>
      </c>
      <c r="AY33">
        <f>0.61365*EXP(17.502*AX33/(240.97+AX33))</f>
        <v>3.9505181868057186</v>
      </c>
      <c r="AZ33">
        <f>IF(AW33&lt;&gt;0,(1000-(AV33+U33)/2)/AW33*AP33,0)</f>
        <v>2.8033552721517281</v>
      </c>
      <c r="BA33">
        <f>U33*AA33/1000</f>
        <v>2.7427022514925774</v>
      </c>
      <c r="BB33">
        <f>(AY33-BA33)</f>
        <v>1.2078159353131412</v>
      </c>
      <c r="BC33">
        <f>1/(1.6/F33+1.37/N33)</f>
        <v>1.9341959716988266</v>
      </c>
      <c r="BD33">
        <f>G33*AA33*0.001</f>
        <v>33.830494142683307</v>
      </c>
      <c r="BE33">
        <f>G33/S33</f>
        <v>0.98602280270229914</v>
      </c>
      <c r="BF33">
        <f>(1-AP33*AA33/AU33/F33)*100</f>
        <v>89.886923013574076</v>
      </c>
      <c r="BG33">
        <f>(S33-E33/(N33/1.35))</f>
        <v>391.36669596015315</v>
      </c>
      <c r="BH33">
        <f>E33*BF33/100/BG33</f>
        <v>-7.5550002503925852E-3</v>
      </c>
    </row>
    <row r="34" spans="1:60" x14ac:dyDescent="0.35">
      <c r="A34" s="1" t="s">
        <v>9</v>
      </c>
      <c r="B34" s="1" t="s">
        <v>548</v>
      </c>
      <c r="K34" s="1">
        <f t="shared" si="0"/>
        <v>2.72</v>
      </c>
    </row>
    <row r="35" spans="1:60" x14ac:dyDescent="0.35">
      <c r="A35" s="1" t="s">
        <v>9</v>
      </c>
      <c r="B35" s="1" t="s">
        <v>547</v>
      </c>
      <c r="K35" s="1">
        <f t="shared" si="0"/>
        <v>2.72</v>
      </c>
    </row>
    <row r="36" spans="1:60" x14ac:dyDescent="0.35">
      <c r="A36" s="1">
        <v>7</v>
      </c>
      <c r="B36" s="1" t="s">
        <v>546</v>
      </c>
      <c r="C36" s="1">
        <v>1662.0000041797757</v>
      </c>
      <c r="D36" s="1">
        <v>0</v>
      </c>
      <c r="E36">
        <f>(R36-S36*(1000-T36)/(1000-U36))*AO36</f>
        <v>-2.3139084264776231</v>
      </c>
      <c r="F36">
        <f>IF(AZ36&lt;&gt;0,1/(1/AZ36-1/N36),0)</f>
        <v>7.9958027483524328</v>
      </c>
      <c r="G36">
        <f>((BC36-AP36/2)*S36-E36)/(BC36+AP36/2)</f>
        <v>383.22381930352742</v>
      </c>
      <c r="H36">
        <f>AP36*1000</f>
        <v>36.067974177872635</v>
      </c>
      <c r="I36">
        <f>(AU36-BA36)</f>
        <v>1.0942269739183303</v>
      </c>
      <c r="J36">
        <f>(P36+AT36*D36)</f>
        <v>28.307781219482422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29.383468627929688</v>
      </c>
      <c r="P36" s="1">
        <v>28.307781219482422</v>
      </c>
      <c r="Q36" s="1">
        <v>29.526212692260742</v>
      </c>
      <c r="R36" s="1">
        <v>399.888671875</v>
      </c>
      <c r="S36" s="1">
        <v>389.26675415039063</v>
      </c>
      <c r="T36" s="1">
        <v>-0.13622498512268066</v>
      </c>
      <c r="U36" s="1">
        <v>31.505928039550781</v>
      </c>
      <c r="V36" s="1">
        <v>-0.29119503498077393</v>
      </c>
      <c r="W36" s="1">
        <v>67.347190856933594</v>
      </c>
      <c r="X36" s="1">
        <v>300.27667236328125</v>
      </c>
      <c r="Y36" s="1">
        <v>499.70419311523438</v>
      </c>
      <c r="Z36" s="1">
        <v>2.9725769534707069E-2</v>
      </c>
      <c r="AA36" s="1">
        <v>87.895751953125</v>
      </c>
      <c r="AB36" s="1">
        <v>3.5145590305328369</v>
      </c>
      <c r="AC36" s="1">
        <v>1.2463299036026001</v>
      </c>
      <c r="AD36" s="1">
        <v>0.10503078997135162</v>
      </c>
      <c r="AE36" s="1">
        <v>4.7834217548370361E-3</v>
      </c>
      <c r="AF36" s="1">
        <v>3.6489266902208328E-2</v>
      </c>
      <c r="AG36" s="1">
        <v>1.2427182868123055E-2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1.103958354276769</v>
      </c>
      <c r="AP36">
        <f>(U36-T36)/(1000-U36)*AO36</f>
        <v>3.6067974177872636E-2</v>
      </c>
      <c r="AQ36">
        <f>(P36+273.15)</f>
        <v>301.4577812194824</v>
      </c>
      <c r="AR36">
        <f>(O36+273.15)</f>
        <v>302.53346862792966</v>
      </c>
      <c r="AS36">
        <f>(Y36*AK36+Z36*AL36)*AM36</f>
        <v>79.952669111356045</v>
      </c>
      <c r="AT36">
        <f>((AS36+0.00000010773*(AR36^4-AQ36^4))-AP36*44100)/(L36*0.92*2*29.3+0.00000043092*AQ36^3)</f>
        <v>-11.777036001527788</v>
      </c>
      <c r="AU36">
        <f>0.61365*EXP(17.502*J36/(240.97+J36))</f>
        <v>3.8634642099356915</v>
      </c>
      <c r="AV36">
        <f>AU36*1000/AA36</f>
        <v>43.955073187110173</v>
      </c>
      <c r="AW36">
        <f>(AV36-U36)</f>
        <v>12.449145147559392</v>
      </c>
      <c r="AX36">
        <f>IF(D36,P36,(O36+P36)/2)</f>
        <v>28.845624923706055</v>
      </c>
      <c r="AY36">
        <f>0.61365*EXP(17.502*AX36/(240.97+AX36))</f>
        <v>3.9859859330276453</v>
      </c>
      <c r="AZ36">
        <f>IF(AW36&lt;&gt;0,(1000-(AV36+U36)/2)/AW36*AP36,0)</f>
        <v>2.7879112215859276</v>
      </c>
      <c r="BA36">
        <f>U36*AA36/1000</f>
        <v>2.7692372360173612</v>
      </c>
      <c r="BB36">
        <f>(AY36-BA36)</f>
        <v>1.2167486970102841</v>
      </c>
      <c r="BC36">
        <f>1/(1.6/F36+1.37/N36)</f>
        <v>1.9224394927153177</v>
      </c>
      <c r="BD36">
        <f>G36*AA36*0.001</f>
        <v>33.683745764032047</v>
      </c>
      <c r="BE36">
        <f>G36/S36</f>
        <v>0.98447610852344059</v>
      </c>
      <c r="BF36">
        <f>(1-AP36*AA36/AU36/F36)*100</f>
        <v>89.737559060247108</v>
      </c>
      <c r="BG36">
        <f>(S36-E36/(N36/1.35))</f>
        <v>389.9965491011659</v>
      </c>
      <c r="BH36">
        <f>E36*BF36/100/BG36</f>
        <v>-5.3242649084870681E-3</v>
      </c>
    </row>
    <row r="37" spans="1:60" x14ac:dyDescent="0.35">
      <c r="A37" s="1" t="s">
        <v>9</v>
      </c>
      <c r="B37" s="1" t="s">
        <v>545</v>
      </c>
      <c r="K37" s="1">
        <f t="shared" si="0"/>
        <v>2.72</v>
      </c>
    </row>
    <row r="38" spans="1:60" x14ac:dyDescent="0.35">
      <c r="A38" s="1" t="s">
        <v>9</v>
      </c>
      <c r="B38" s="1" t="s">
        <v>544</v>
      </c>
      <c r="K38" s="1">
        <f t="shared" si="0"/>
        <v>2.72</v>
      </c>
    </row>
    <row r="39" spans="1:60" x14ac:dyDescent="0.35">
      <c r="A39" s="1">
        <v>8</v>
      </c>
      <c r="B39" s="1" t="s">
        <v>543</v>
      </c>
      <c r="C39" s="1">
        <v>1867.0000041797757</v>
      </c>
      <c r="D39" s="1">
        <v>0</v>
      </c>
      <c r="E39">
        <f>(R39-S39*(1000-T39)/(1000-U39))*AO39</f>
        <v>-1.3449652825330691</v>
      </c>
      <c r="F39">
        <f>IF(AZ39&lt;&gt;0,1/(1/AZ39-1/N39),0)</f>
        <v>8.0028960635353972</v>
      </c>
      <c r="G39">
        <f>((BC39-AP39/2)*S39-E39)/(BC39+AP39/2)</f>
        <v>381.92257250776345</v>
      </c>
      <c r="H39">
        <f>AP39*1000</f>
        <v>36.510974481683029</v>
      </c>
      <c r="I39">
        <f>(AU39-BA39)</f>
        <v>1.1067191015426925</v>
      </c>
      <c r="J39">
        <f>(P39+AT39*D39)</f>
        <v>28.510522842407227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29.503070831298828</v>
      </c>
      <c r="P39" s="1">
        <v>28.510522842407227</v>
      </c>
      <c r="Q39" s="1">
        <v>29.632532119750977</v>
      </c>
      <c r="R39" s="1">
        <v>400.16873168945313</v>
      </c>
      <c r="S39" s="1">
        <v>388.5369873046875</v>
      </c>
      <c r="T39" s="1">
        <v>-0.13111324608325958</v>
      </c>
      <c r="U39" s="1">
        <v>31.887226104736328</v>
      </c>
      <c r="V39" s="1">
        <v>-0.2783203125</v>
      </c>
      <c r="W39" s="1">
        <v>67.688529968261719</v>
      </c>
      <c r="X39" s="1">
        <v>300.27520751953125</v>
      </c>
      <c r="Y39" s="1">
        <v>749.8509521484375</v>
      </c>
      <c r="Z39" s="1">
        <v>0.13948555290699005</v>
      </c>
      <c r="AA39" s="1">
        <v>87.889068603515625</v>
      </c>
      <c r="AB39" s="1">
        <v>3.831226110458374</v>
      </c>
      <c r="AC39" s="1">
        <v>1.2464240789413452</v>
      </c>
      <c r="AD39" s="1">
        <v>7.2354540228843689E-2</v>
      </c>
      <c r="AE39" s="1">
        <v>3.7252644542604685E-3</v>
      </c>
      <c r="AF39" s="1">
        <v>3.0472824349999428E-2</v>
      </c>
      <c r="AG39" s="1">
        <v>1.4365668408572674E-2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1.1039529688218059</v>
      </c>
      <c r="AP39">
        <f>(U39-T39)/(1000-U39)*AO39</f>
        <v>3.6510974481683028E-2</v>
      </c>
      <c r="AQ39">
        <f>(P39+273.15)</f>
        <v>301.6605228424072</v>
      </c>
      <c r="AR39">
        <f>(O39+273.15)</f>
        <v>302.65307083129881</v>
      </c>
      <c r="AS39">
        <f>(Y39*AK39+Z39*AL39)*AM39</f>
        <v>119.97614966207402</v>
      </c>
      <c r="AT39">
        <f>((AS39+0.00000010773*(AR39^4-AQ39^4))-AP39*44100)/(L39*0.92*2*29.3+0.00000043092*AQ39^3)</f>
        <v>-11.621388208460644</v>
      </c>
      <c r="AU39">
        <f>0.61365*EXP(17.502*J39/(240.97+J39))</f>
        <v>3.9092577042376782</v>
      </c>
      <c r="AV39">
        <f>AU39*1000/AA39</f>
        <v>44.479453091863867</v>
      </c>
      <c r="AW39">
        <f>(AV39-U39)</f>
        <v>12.592226987127539</v>
      </c>
      <c r="AX39">
        <f>IF(D39,P39,(O39+P39)/2)</f>
        <v>29.006796836853027</v>
      </c>
      <c r="AY39">
        <f>0.61365*EXP(17.502*AX39/(240.97+AX39))</f>
        <v>4.0233548150998217</v>
      </c>
      <c r="AZ39">
        <f>IF(AW39&lt;&gt;0,(1000-(AV39+U39)/2)/AW39*AP39,0)</f>
        <v>2.7887730724583055</v>
      </c>
      <c r="BA39">
        <f>U39*AA39/1000</f>
        <v>2.8025386026949857</v>
      </c>
      <c r="BB39">
        <f>(AY39-BA39)</f>
        <v>1.2208162124048361</v>
      </c>
      <c r="BC39">
        <f>1/(1.6/F39+1.37/N39)</f>
        <v>1.9230952052059003</v>
      </c>
      <c r="BD39">
        <f>G39*AA39*0.001</f>
        <v>33.566819176365996</v>
      </c>
      <c r="BE39">
        <f>G39/S39</f>
        <v>0.98297610005469804</v>
      </c>
      <c r="BF39">
        <f>(1-AP39*AA39/AU39/F39)*100</f>
        <v>89.743083754144678</v>
      </c>
      <c r="BG39">
        <f>(S39-E39/(N39/1.35))</f>
        <v>388.96118251523643</v>
      </c>
      <c r="BH39">
        <f>E39*BF39/100/BG39</f>
        <v>-3.1031716639758505E-3</v>
      </c>
    </row>
    <row r="40" spans="1:60" x14ac:dyDescent="0.35">
      <c r="A40" s="1" t="s">
        <v>9</v>
      </c>
      <c r="B40" s="1" t="s">
        <v>542</v>
      </c>
      <c r="K40" s="1">
        <f t="shared" si="0"/>
        <v>2.72</v>
      </c>
    </row>
    <row r="41" spans="1:60" x14ac:dyDescent="0.35">
      <c r="A41" s="1" t="s">
        <v>9</v>
      </c>
      <c r="B41" s="1" t="s">
        <v>541</v>
      </c>
      <c r="K41" s="1">
        <f t="shared" si="0"/>
        <v>2.72</v>
      </c>
    </row>
    <row r="42" spans="1:60" x14ac:dyDescent="0.35">
      <c r="A42" s="1">
        <v>9</v>
      </c>
      <c r="B42" s="1" t="s">
        <v>540</v>
      </c>
      <c r="C42" s="1">
        <v>2071.0000041797757</v>
      </c>
      <c r="D42" s="1">
        <v>0</v>
      </c>
      <c r="E42">
        <f>(R42-S42*(1000-T42)/(1000-U42))*AO42</f>
        <v>-0.33767357208021237</v>
      </c>
      <c r="F42">
        <f>IF(AZ42&lt;&gt;0,1/(1/AZ42-1/N42),0)</f>
        <v>7.9277607275770325</v>
      </c>
      <c r="G42">
        <f>((BC42-AP42/2)*S42-E42)/(BC42+AP42/2)</f>
        <v>380.11400813782166</v>
      </c>
      <c r="H42">
        <f>AP42*1000</f>
        <v>36.94236184298753</v>
      </c>
      <c r="I42">
        <f>(AU42-BA42)</f>
        <v>1.1228346385321943</v>
      </c>
      <c r="J42">
        <f>(P42+AT42*D42)</f>
        <v>28.723915100097656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29.636110305786133</v>
      </c>
      <c r="P42" s="1">
        <v>28.723915100097656</v>
      </c>
      <c r="Q42" s="1">
        <v>29.749082565307617</v>
      </c>
      <c r="R42" s="1">
        <v>399.99359130859375</v>
      </c>
      <c r="S42" s="1">
        <v>387.3359375</v>
      </c>
      <c r="T42" s="1">
        <v>-0.12745562195777893</v>
      </c>
      <c r="U42" s="1">
        <v>32.261360168457031</v>
      </c>
      <c r="V42" s="1">
        <v>-0.26846268773078918</v>
      </c>
      <c r="W42" s="1">
        <v>67.952835083007813</v>
      </c>
      <c r="X42" s="1">
        <v>300.23171997070313</v>
      </c>
      <c r="Y42" s="1">
        <v>1001.1121215820313</v>
      </c>
      <c r="Z42" s="1">
        <v>0.16921067237854004</v>
      </c>
      <c r="AA42" s="1">
        <v>87.880142211914063</v>
      </c>
      <c r="AB42" s="1">
        <v>3.8917181491851807</v>
      </c>
      <c r="AC42" s="1">
        <v>1.2609376907348633</v>
      </c>
      <c r="AD42" s="1">
        <v>3.3269010484218597E-2</v>
      </c>
      <c r="AE42" s="1">
        <v>4.0121432393789291E-3</v>
      </c>
      <c r="AF42" s="1">
        <v>4.1018564254045486E-2</v>
      </c>
      <c r="AG42" s="1">
        <v>1.2835209257900715E-2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1.1037930881275848</v>
      </c>
      <c r="AP42">
        <f>(U42-T42)/(1000-U42)*AO42</f>
        <v>3.6942361842987534E-2</v>
      </c>
      <c r="AQ42">
        <f>(P42+273.15)</f>
        <v>301.87391510009763</v>
      </c>
      <c r="AR42">
        <f>(O42+273.15)</f>
        <v>302.78611030578611</v>
      </c>
      <c r="AS42">
        <f>(Y42*AK42+Z42*AL42)*AM42</f>
        <v>160.17793587286906</v>
      </c>
      <c r="AT42">
        <f>((AS42+0.00000010773*(AR42^4-AQ42^4))-AP42*44100)/(L42*0.92*2*29.3+0.00000043092*AQ42^3)</f>
        <v>-11.460010037314648</v>
      </c>
      <c r="AU42">
        <f>0.61365*EXP(17.502*J42/(240.97+J42))</f>
        <v>3.9579675580859779</v>
      </c>
      <c r="AV42">
        <f>AU42*1000/AA42</f>
        <v>45.038247076816738</v>
      </c>
      <c r="AW42">
        <f>(AV42-U42)</f>
        <v>12.776886908359707</v>
      </c>
      <c r="AX42">
        <f>IF(D42,P42,(O42+P42)/2)</f>
        <v>29.180012702941895</v>
      </c>
      <c r="AY42">
        <f>0.61365*EXP(17.502*AX42/(240.97+AX42))</f>
        <v>4.0638564032973816</v>
      </c>
      <c r="AZ42">
        <f>IF(AW42&lt;&gt;0,(1000-(AV42+U42)/2)/AW42*AP42,0)</f>
        <v>2.7795931095831401</v>
      </c>
      <c r="BA42">
        <f>U42*AA42/1000</f>
        <v>2.8351329195537835</v>
      </c>
      <c r="BB42">
        <f>(AY42-BA42)</f>
        <v>1.2287234837435981</v>
      </c>
      <c r="BC42">
        <f>1/(1.6/F42+1.37/N42)</f>
        <v>1.9161130672998601</v>
      </c>
      <c r="BD42">
        <f>G42*AA42*0.001</f>
        <v>33.404473091892427</v>
      </c>
      <c r="BE42">
        <f>G42/S42</f>
        <v>0.98135486882835821</v>
      </c>
      <c r="BF42">
        <f>(1-AP42*AA42/AU42/F42)*100</f>
        <v>89.653519472010146</v>
      </c>
      <c r="BG42">
        <f>(S42-E42/(N42/1.35))</f>
        <v>387.44243802746018</v>
      </c>
      <c r="BH42">
        <f>E42*BF42/100/BG42</f>
        <v>-7.8137088760346076E-4</v>
      </c>
    </row>
    <row r="43" spans="1:60" x14ac:dyDescent="0.35">
      <c r="A43" s="1" t="s">
        <v>9</v>
      </c>
      <c r="B43" s="1" t="s">
        <v>539</v>
      </c>
      <c r="K43" s="1">
        <f t="shared" si="0"/>
        <v>2.72</v>
      </c>
    </row>
    <row r="44" spans="1:60" x14ac:dyDescent="0.35">
      <c r="A44" s="1" t="s">
        <v>9</v>
      </c>
      <c r="B44" s="1" t="s">
        <v>538</v>
      </c>
      <c r="K44" s="1">
        <f t="shared" si="0"/>
        <v>2.72</v>
      </c>
    </row>
    <row r="45" spans="1:60" x14ac:dyDescent="0.35">
      <c r="A45" s="1">
        <v>10</v>
      </c>
      <c r="B45" s="1" t="s">
        <v>537</v>
      </c>
      <c r="C45" s="1">
        <v>2276.0000041797757</v>
      </c>
      <c r="D45" s="1">
        <v>0</v>
      </c>
      <c r="E45">
        <f>(R45-S45*(1000-T45)/(1000-U45))*AO45</f>
        <v>-0.13989755748360747</v>
      </c>
      <c r="F45">
        <f>IF(AZ45&lt;&gt;0,1/(1/AZ45-1/N45),0)</f>
        <v>7.7295061374280136</v>
      </c>
      <c r="G45">
        <f>((BC45-AP45/2)*S45-E45)/(BC45+AP45/2)</f>
        <v>379.50898518923509</v>
      </c>
      <c r="H45">
        <f>AP45*1000</f>
        <v>37.325290191942877</v>
      </c>
      <c r="I45">
        <f>(AU45-BA45)</f>
        <v>1.1440550262879596</v>
      </c>
      <c r="J45">
        <f>(P45+AT45*D45)</f>
        <v>28.93873405456543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29.780221939086914</v>
      </c>
      <c r="P45" s="1">
        <v>28.93873405456543</v>
      </c>
      <c r="Q45" s="1">
        <v>29.876638412475586</v>
      </c>
      <c r="R45" s="1">
        <v>399.931640625</v>
      </c>
      <c r="S45" s="1">
        <v>386.9747314453125</v>
      </c>
      <c r="T45" s="1">
        <v>-0.12180328369140625</v>
      </c>
      <c r="U45" s="1">
        <v>32.58648681640625</v>
      </c>
      <c r="V45" s="1">
        <v>-0.25441774725914001</v>
      </c>
      <c r="W45" s="1">
        <v>68.065322875976563</v>
      </c>
      <c r="X45" s="1">
        <v>300.27999877929688</v>
      </c>
      <c r="Y45" s="1">
        <v>1249.95849609375</v>
      </c>
      <c r="Z45" s="1">
        <v>1.1432938277721405E-2</v>
      </c>
      <c r="AA45" s="1">
        <v>87.873291015625</v>
      </c>
      <c r="AB45" s="1">
        <v>4.0719547271728516</v>
      </c>
      <c r="AC45" s="1">
        <v>1.2631572484970093</v>
      </c>
      <c r="AD45" s="1">
        <v>5.1017682999372482E-2</v>
      </c>
      <c r="AE45" s="1">
        <v>5.0522438250482082E-3</v>
      </c>
      <c r="AF45" s="1">
        <v>3.885279968380928E-2</v>
      </c>
      <c r="AG45" s="1">
        <v>1.0240559466183186E-2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1.1039705837474147</v>
      </c>
      <c r="AP45">
        <f>(U45-T45)/(1000-U45)*AO45</f>
        <v>3.7325290191942875E-2</v>
      </c>
      <c r="AQ45">
        <f>(P45+273.15)</f>
        <v>302.08873405456541</v>
      </c>
      <c r="AR45">
        <f>(O45+273.15)</f>
        <v>302.93022193908689</v>
      </c>
      <c r="AS45">
        <f>(Y45*AK45+Z45*AL45)*AM45</f>
        <v>199.99335490480007</v>
      </c>
      <c r="AT45">
        <f>((AS45+0.00000010773*(AR45^4-AQ45^4))-AP45*44100)/(L45*0.92*2*29.3+0.00000043092*AQ45^3)</f>
        <v>-11.284037542317451</v>
      </c>
      <c r="AU45">
        <f>0.61365*EXP(17.502*J45/(240.97+J45))</f>
        <v>4.0075368654828534</v>
      </c>
      <c r="AV45">
        <f>AU45*1000/AA45</f>
        <v>45.605858380452169</v>
      </c>
      <c r="AW45">
        <f>(AV45-U45)</f>
        <v>13.019371564045919</v>
      </c>
      <c r="AX45">
        <f>IF(D45,P45,(O45+P45)/2)</f>
        <v>29.359477996826172</v>
      </c>
      <c r="AY45">
        <f>0.61365*EXP(17.502*AX45/(240.97+AX45))</f>
        <v>4.1061937437097278</v>
      </c>
      <c r="AZ45">
        <f>IF(AW45&lt;&gt;0,(1000-(AV45+U45)/2)/AW45*AP45,0)</f>
        <v>2.7548191575820149</v>
      </c>
      <c r="BA45">
        <f>U45*AA45/1000</f>
        <v>2.8634818391948937</v>
      </c>
      <c r="BB45">
        <f>(AY45-BA45)</f>
        <v>1.242711904514834</v>
      </c>
      <c r="BC45">
        <f>1/(1.6/F45+1.37/N45)</f>
        <v>1.89729405903361</v>
      </c>
      <c r="BD45">
        <f>G45*AA45*0.001</f>
        <v>33.348703498578175</v>
      </c>
      <c r="BE45">
        <f>G45/S45</f>
        <v>0.98070740632548903</v>
      </c>
      <c r="BF45">
        <f>(1-AP45*AA45/AU45/F45)*100</f>
        <v>89.411588470876723</v>
      </c>
      <c r="BG45">
        <f>(S45-E45/(N45/1.35))</f>
        <v>387.01885442352074</v>
      </c>
      <c r="BH45">
        <f>E45*BF45/100/BG45</f>
        <v>-3.2320034785997601E-4</v>
      </c>
    </row>
    <row r="46" spans="1:60" x14ac:dyDescent="0.35">
      <c r="A46" s="1" t="s">
        <v>9</v>
      </c>
      <c r="B46" s="1" t="s">
        <v>536</v>
      </c>
      <c r="K46" s="1">
        <f t="shared" si="0"/>
        <v>2.72</v>
      </c>
    </row>
    <row r="47" spans="1:60" x14ac:dyDescent="0.35">
      <c r="A47" s="1" t="s">
        <v>9</v>
      </c>
      <c r="B47" s="1" t="s">
        <v>535</v>
      </c>
      <c r="K47" s="1">
        <f t="shared" si="0"/>
        <v>2.72</v>
      </c>
    </row>
    <row r="48" spans="1:60" x14ac:dyDescent="0.35">
      <c r="A48" s="1">
        <v>11</v>
      </c>
      <c r="B48" s="1" t="s">
        <v>534</v>
      </c>
      <c r="C48" s="1">
        <v>2481.0000041797757</v>
      </c>
      <c r="D48" s="1">
        <v>0</v>
      </c>
      <c r="E48">
        <f>(R48-S48*(1000-T48)/(1000-U48))*AO48</f>
        <v>0.92063532966053718</v>
      </c>
      <c r="F48">
        <f>IF(AZ48&lt;&gt;0,1/(1/AZ48-1/N48),0)</f>
        <v>7.7678206185610987</v>
      </c>
      <c r="G48">
        <f>((BC48-AP48/2)*S48-E48)/(BC48+AP48/2)</f>
        <v>378.13615384562769</v>
      </c>
      <c r="H48">
        <f>AP48*1000</f>
        <v>37.942637982250339</v>
      </c>
      <c r="I48">
        <f>(AU48-BA48)</f>
        <v>1.1601289817864933</v>
      </c>
      <c r="J48">
        <f>(P48+AT48*D48)</f>
        <v>29.205307006835938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29.944494247436523</v>
      </c>
      <c r="P48" s="1">
        <v>29.205307006835938</v>
      </c>
      <c r="Q48" s="1">
        <v>30.014368057250977</v>
      </c>
      <c r="R48" s="1">
        <v>400.3572998046875</v>
      </c>
      <c r="S48" s="1">
        <v>386.24884033203125</v>
      </c>
      <c r="T48" s="1">
        <v>-0.11612617969512939</v>
      </c>
      <c r="U48" s="1">
        <v>33.113723754882813</v>
      </c>
      <c r="V48" s="1">
        <v>-0.24026778340339661</v>
      </c>
      <c r="W48" s="1">
        <v>68.513069152832031</v>
      </c>
      <c r="X48" s="1">
        <v>300.29177856445313</v>
      </c>
      <c r="Y48" s="1">
        <v>1600.3963623046875</v>
      </c>
      <c r="Z48" s="1">
        <v>2.2865403443574905E-2</v>
      </c>
      <c r="AA48" s="1">
        <v>87.869049072265625</v>
      </c>
      <c r="AB48" s="1">
        <v>4.3510942459106445</v>
      </c>
      <c r="AC48" s="1">
        <v>1.2785775661468506</v>
      </c>
      <c r="AD48" s="1">
        <v>4.2977031320333481E-2</v>
      </c>
      <c r="AE48" s="1">
        <v>5.4530906490981579E-3</v>
      </c>
      <c r="AF48" s="1">
        <v>2.222033403813839E-2</v>
      </c>
      <c r="AG48" s="1">
        <v>1.2750130146741867E-2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1.1040138917810773</v>
      </c>
      <c r="AP48">
        <f>(U48-T48)/(1000-U48)*AO48</f>
        <v>3.7942637982250338E-2</v>
      </c>
      <c r="AQ48">
        <f>(P48+273.15)</f>
        <v>302.35530700683591</v>
      </c>
      <c r="AR48">
        <f>(O48+273.15)</f>
        <v>303.0944942474365</v>
      </c>
      <c r="AS48">
        <f>(Y48*AK48+Z48*AL48)*AM48</f>
        <v>256.0634122452866</v>
      </c>
      <c r="AT48">
        <f>((AS48+0.00000010773*(AR48^4-AQ48^4))-AP48*44100)/(L48*0.92*2*29.3+0.00000043092*AQ48^3)</f>
        <v>-11.064081417813295</v>
      </c>
      <c r="AU48">
        <f>0.61365*EXP(17.502*J48/(240.97+J48))</f>
        <v>4.0698003993697389</v>
      </c>
      <c r="AV48">
        <f>AU48*1000/AA48</f>
        <v>46.316654639367236</v>
      </c>
      <c r="AW48">
        <f>(AV48-U48)</f>
        <v>13.202930884484424</v>
      </c>
      <c r="AX48">
        <f>IF(D48,P48,(O48+P48)/2)</f>
        <v>29.57490062713623</v>
      </c>
      <c r="AY48">
        <f>0.61365*EXP(17.502*AX48/(240.97+AX48))</f>
        <v>4.1575211082554322</v>
      </c>
      <c r="AZ48">
        <f>IF(AW48&lt;&gt;0,(1000-(AV48+U48)/2)/AW48*AP48,0)</f>
        <v>2.7596705045972119</v>
      </c>
      <c r="BA48">
        <f>U48*AA48/1000</f>
        <v>2.9096714175832457</v>
      </c>
      <c r="BB48">
        <f>(AY48-BA48)</f>
        <v>1.2478496906721865</v>
      </c>
      <c r="BC48">
        <f>1/(1.6/F48+1.37/N48)</f>
        <v>1.9009765645548773</v>
      </c>
      <c r="BD48">
        <f>G48*AA48*0.001</f>
        <v>33.226464258259242</v>
      </c>
      <c r="BE48">
        <f>G48/S48</f>
        <v>0.97899621788008573</v>
      </c>
      <c r="BF48">
        <f>(1-AP48*AA48/AU48/F48)*100</f>
        <v>89.453917834414611</v>
      </c>
      <c r="BG48">
        <f>(S48-E48/(N48/1.35))</f>
        <v>385.95847663077001</v>
      </c>
      <c r="BH48">
        <f>E48*BF48/100/BG48</f>
        <v>2.1337641772717917E-3</v>
      </c>
    </row>
    <row r="49" spans="1:60" x14ac:dyDescent="0.35">
      <c r="A49" s="1" t="s">
        <v>9</v>
      </c>
      <c r="B49" s="1" t="s">
        <v>533</v>
      </c>
      <c r="K49" s="1">
        <f t="shared" si="0"/>
        <v>2.72</v>
      </c>
    </row>
    <row r="50" spans="1:60" x14ac:dyDescent="0.35">
      <c r="A50" s="1" t="s">
        <v>9</v>
      </c>
      <c r="B50" s="1" t="s">
        <v>532</v>
      </c>
      <c r="K50" s="1">
        <f t="shared" si="0"/>
        <v>2.72</v>
      </c>
    </row>
    <row r="51" spans="1:60" x14ac:dyDescent="0.35">
      <c r="A51" s="1">
        <v>12</v>
      </c>
      <c r="B51" s="1" t="s">
        <v>531</v>
      </c>
      <c r="C51" s="1">
        <v>2685.0000041797757</v>
      </c>
      <c r="D51" s="1">
        <v>0</v>
      </c>
      <c r="E51">
        <f>(R51-S51*(1000-T51)/(1000-U51))*AO51</f>
        <v>1.2534646240920191</v>
      </c>
      <c r="F51">
        <f>IF(AZ51&lt;&gt;0,1/(1/AZ51-1/N51),0)</f>
        <v>8.3541843083274436</v>
      </c>
      <c r="G51">
        <f>((BC51-AP51/2)*S51-E51)/(BC51+AP51/2)</f>
        <v>377.04179547226721</v>
      </c>
      <c r="H51">
        <f>AP51*1000</f>
        <v>38.88700463815222</v>
      </c>
      <c r="I51">
        <f>(AU51-BA51)</f>
        <v>1.1583695938864107</v>
      </c>
      <c r="J51">
        <f>(P51+AT51*D51)</f>
        <v>29.496088027954102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30.134651184082031</v>
      </c>
      <c r="P51" s="1">
        <v>29.496088027954102</v>
      </c>
      <c r="Q51" s="1">
        <v>30.174846649169922</v>
      </c>
      <c r="R51" s="1">
        <v>399.97128295898438</v>
      </c>
      <c r="S51" s="1">
        <v>385.26577758789063</v>
      </c>
      <c r="T51" s="1">
        <v>-0.10974550992250443</v>
      </c>
      <c r="U51" s="1">
        <v>33.918380737304688</v>
      </c>
      <c r="V51" s="1">
        <v>-0.22459505498409271</v>
      </c>
      <c r="W51" s="1">
        <v>69.414237976074219</v>
      </c>
      <c r="X51" s="1">
        <v>300.29574584960938</v>
      </c>
      <c r="Y51" s="1">
        <v>2000.182373046875</v>
      </c>
      <c r="Z51" s="1">
        <v>0.12347577512264252</v>
      </c>
      <c r="AA51" s="1">
        <v>87.867073059082031</v>
      </c>
      <c r="AB51" s="1">
        <v>4.2970857620239258</v>
      </c>
      <c r="AC51" s="1">
        <v>1.2737805843353271</v>
      </c>
      <c r="AD51" s="1">
        <v>4.4037953019142151E-2</v>
      </c>
      <c r="AE51" s="1">
        <v>6.8216072395443916E-3</v>
      </c>
      <c r="AF51" s="1">
        <v>3.5036589950323105E-2</v>
      </c>
      <c r="AG51" s="1">
        <v>2.0927958190441132E-2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1.1040284773882694</v>
      </c>
      <c r="AP51">
        <f>(U51-T51)/(1000-U51)*AO51</f>
        <v>3.8887004638152221E-2</v>
      </c>
      <c r="AQ51">
        <f>(P51+273.15)</f>
        <v>302.64608802795408</v>
      </c>
      <c r="AR51">
        <f>(O51+273.15)</f>
        <v>303.28465118408201</v>
      </c>
      <c r="AS51">
        <f>(Y51*AK51+Z51*AL51)*AM51</f>
        <v>320.02917253429041</v>
      </c>
      <c r="AT51">
        <f>((AS51+0.00000010773*(AR51^4-AQ51^4))-AP51*44100)/(L51*0.92*2*29.3+0.00000043092*AQ51^3)</f>
        <v>-10.895106054526046</v>
      </c>
      <c r="AU51">
        <f>0.61365*EXP(17.502*J51/(240.97+J51))</f>
        <v>4.1386784321769223</v>
      </c>
      <c r="AV51">
        <f>AU51*1000/AA51</f>
        <v>47.101585247912659</v>
      </c>
      <c r="AW51">
        <f>(AV51-U51)</f>
        <v>13.183204510607972</v>
      </c>
      <c r="AX51">
        <f>IF(D51,P51,(O51+P51)/2)</f>
        <v>29.815369606018066</v>
      </c>
      <c r="AY51">
        <f>0.61365*EXP(17.502*AX51/(240.97+AX51))</f>
        <v>4.2154758762192452</v>
      </c>
      <c r="AZ51">
        <f>IF(AW51&lt;&gt;0,(1000-(AV51+U51)/2)/AW51*AP51,0)</f>
        <v>2.8302445518162158</v>
      </c>
      <c r="BA51">
        <f>U51*AA51/1000</f>
        <v>2.9803088382905116</v>
      </c>
      <c r="BB51">
        <f>(AY51-BA51)</f>
        <v>1.2351670379287336</v>
      </c>
      <c r="BC51">
        <f>1/(1.6/F51+1.37/N51)</f>
        <v>1.9546970631414038</v>
      </c>
      <c r="BD51">
        <f>G51*AA51*0.001</f>
        <v>33.129558989089162</v>
      </c>
      <c r="BE51">
        <f>G51/S51</f>
        <v>0.97865374348297185</v>
      </c>
      <c r="BF51">
        <f>(1-AP51*AA51/AU51/F51)*100</f>
        <v>90.117543404137734</v>
      </c>
      <c r="BG51">
        <f>(S51-E51/(N51/1.35))</f>
        <v>384.87044121970501</v>
      </c>
      <c r="BH51">
        <f>E51*BF51/100/BG51</f>
        <v>2.9349916379439616E-3</v>
      </c>
    </row>
    <row r="52" spans="1:60" x14ac:dyDescent="0.35">
      <c r="A52" s="1" t="s">
        <v>9</v>
      </c>
      <c r="B52" s="1" t="s">
        <v>530</v>
      </c>
      <c r="K52" s="1">
        <v>2.88592</v>
      </c>
    </row>
    <row r="53" spans="1:60" x14ac:dyDescent="0.35">
      <c r="A53" s="1" t="s">
        <v>9</v>
      </c>
      <c r="B53" s="1" t="s">
        <v>529</v>
      </c>
      <c r="K53" s="1">
        <v>2.88592</v>
      </c>
    </row>
    <row r="54" spans="1:60" x14ac:dyDescent="0.35">
      <c r="A54" s="1" t="s">
        <v>9</v>
      </c>
      <c r="B54" s="1" t="s">
        <v>528</v>
      </c>
      <c r="K54" s="1">
        <v>2.88592</v>
      </c>
    </row>
    <row r="55" spans="1:60" x14ac:dyDescent="0.35">
      <c r="A55" s="1" t="s">
        <v>9</v>
      </c>
      <c r="B55" s="1" t="s">
        <v>527</v>
      </c>
      <c r="K55" s="1">
        <v>2.88592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H55"/>
  <sheetViews>
    <sheetView zoomScale="45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391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390</v>
      </c>
    </row>
    <row r="12" spans="1:60" x14ac:dyDescent="0.35">
      <c r="A12" s="1" t="s">
        <v>9</v>
      </c>
      <c r="B12" s="1" t="s">
        <v>389</v>
      </c>
    </row>
    <row r="13" spans="1:60" x14ac:dyDescent="0.35">
      <c r="A13" s="1" t="s">
        <v>9</v>
      </c>
      <c r="B13" s="1" t="s">
        <v>388</v>
      </c>
    </row>
    <row r="14" spans="1:60" x14ac:dyDescent="0.35">
      <c r="A14" s="1" t="s">
        <v>9</v>
      </c>
      <c r="B14" s="1" t="s">
        <v>387</v>
      </c>
    </row>
    <row r="15" spans="1:60" x14ac:dyDescent="0.35">
      <c r="A15" s="1" t="s">
        <v>9</v>
      </c>
      <c r="B15" s="1" t="s">
        <v>386</v>
      </c>
    </row>
    <row r="16" spans="1:60" x14ac:dyDescent="0.35">
      <c r="A16" s="1" t="s">
        <v>9</v>
      </c>
      <c r="B16" s="1" t="s">
        <v>385</v>
      </c>
    </row>
    <row r="17" spans="1:60" x14ac:dyDescent="0.35">
      <c r="A17" s="1" t="s">
        <v>9</v>
      </c>
      <c r="B17" s="1" t="s">
        <v>384</v>
      </c>
    </row>
    <row r="18" spans="1:60" x14ac:dyDescent="0.35">
      <c r="A18" s="1">
        <v>1</v>
      </c>
      <c r="B18" s="1" t="s">
        <v>383</v>
      </c>
      <c r="C18" s="1">
        <v>315.00000257045031</v>
      </c>
      <c r="D18" s="1">
        <v>0</v>
      </c>
      <c r="E18">
        <f>(R18-S18*(1000-T18)/(1000-U18))*AO18</f>
        <v>-6.7470307430482537</v>
      </c>
      <c r="F18">
        <f>IF(AZ18&lt;&gt;0,1/(1/AZ18-1/N18),0)</f>
        <v>5.8069807411228584</v>
      </c>
      <c r="G18">
        <f>((BC18-AP18/2)*S18-E18)/(BC18+AP18/2)</f>
        <v>388.373933241602</v>
      </c>
      <c r="H18">
        <f>AP18*1000</f>
        <v>37.139120669233158</v>
      </c>
      <c r="I18">
        <f>(AU18-BA18)</f>
        <v>1.27183197982998</v>
      </c>
      <c r="J18">
        <f>(P18+AT18*D18)</f>
        <v>29.432409286499023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30.355365753173828</v>
      </c>
      <c r="P18" s="1">
        <v>29.432409286499023</v>
      </c>
      <c r="Q18" s="1">
        <v>30.459270477294922</v>
      </c>
      <c r="R18" s="1">
        <v>400.1060791015625</v>
      </c>
      <c r="S18" s="1">
        <v>392.99737548828125</v>
      </c>
      <c r="T18" s="1">
        <v>-9.3138501048088074E-2</v>
      </c>
      <c r="U18" s="1">
        <v>32.453392028808594</v>
      </c>
      <c r="V18" s="1">
        <v>-0.18821783363819122</v>
      </c>
      <c r="W18" s="1">
        <v>65.583053588867188</v>
      </c>
      <c r="X18" s="1">
        <v>300.30856323242188</v>
      </c>
      <c r="Y18" s="1">
        <v>7.7674664556980133E-2</v>
      </c>
      <c r="Z18" s="1">
        <v>0.10289669781923294</v>
      </c>
      <c r="AA18" s="1">
        <v>87.869903564453125</v>
      </c>
      <c r="AB18" s="1">
        <v>4.6510529518127441</v>
      </c>
      <c r="AC18" s="1">
        <v>1.2968044281005859</v>
      </c>
      <c r="AD18" s="1">
        <v>8.7759964168071747E-2</v>
      </c>
      <c r="AE18" s="1">
        <v>7.2950352914631367E-3</v>
      </c>
      <c r="AF18" s="1">
        <v>4.6306312084197998E-2</v>
      </c>
      <c r="AG18" s="1">
        <v>1.6708873212337494E-2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1.1040756001191978</v>
      </c>
      <c r="AP18">
        <f>(U18-T18)/(1000-U18)*AO18</f>
        <v>3.713912066923316E-2</v>
      </c>
      <c r="AQ18">
        <f>(P18+273.15)</f>
        <v>302.582409286499</v>
      </c>
      <c r="AR18">
        <f>(O18+273.15)</f>
        <v>303.50536575317381</v>
      </c>
      <c r="AS18">
        <f>(Y18*AK18+Z18*AL18)*AM18</f>
        <v>1.2427946051330574E-2</v>
      </c>
      <c r="AT18">
        <f>((AS18+0.00000010773*(AR18^4-AQ18^4))-AP18*44100)/(L18*0.92*2*29.3+0.00000043092*AQ18^3)</f>
        <v>-12.776998772503561</v>
      </c>
      <c r="AU18">
        <f>0.61365*EXP(17.502*J18/(240.97+J18))</f>
        <v>4.1235084077407826</v>
      </c>
      <c r="AV18">
        <f>AU18*1000/AA18</f>
        <v>46.927426120550635</v>
      </c>
      <c r="AW18">
        <f>(AV18-U18)</f>
        <v>14.474034091742041</v>
      </c>
      <c r="AX18">
        <f>IF(D18,P18,(O18+P18)/2)</f>
        <v>29.893887519836426</v>
      </c>
      <c r="AY18">
        <f>0.61365*EXP(17.502*AX18/(240.97+AX18))</f>
        <v>4.2345511363827653</v>
      </c>
      <c r="AZ18">
        <f>IF(AW18&lt;&gt;0,(1000-(AV18+U18)/2)/AW18*AP18,0)</f>
        <v>2.4640714227380194</v>
      </c>
      <c r="BA18">
        <f>U18*AA18/1000</f>
        <v>2.8516764279108027</v>
      </c>
      <c r="BB18">
        <f>(AY18-BA18)</f>
        <v>1.3828747084719626</v>
      </c>
      <c r="BC18">
        <f>1/(1.6/F18+1.37/N18)</f>
        <v>1.678985159536714</v>
      </c>
      <c r="BD18">
        <f>G18*AA18*0.001</f>
        <v>34.126380060886923</v>
      </c>
      <c r="BE18">
        <f>G18/S18</f>
        <v>0.98823543734628039</v>
      </c>
      <c r="BF18">
        <f>(1-AP18*AA18/AU18/F18)*100</f>
        <v>86.371297968124807</v>
      </c>
      <c r="BG18">
        <f>(S18-E18/(N18/1.35))</f>
        <v>395.12535467391285</v>
      </c>
      <c r="BH18">
        <f>E18*BF18/100/BG18</f>
        <v>-1.4748479079224065E-2</v>
      </c>
    </row>
    <row r="19" spans="1:60" x14ac:dyDescent="0.35">
      <c r="A19" s="1" t="s">
        <v>9</v>
      </c>
      <c r="B19" s="1" t="s">
        <v>382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381</v>
      </c>
      <c r="K20" s="1">
        <f t="shared" si="0"/>
        <v>2.72</v>
      </c>
    </row>
    <row r="21" spans="1:60" x14ac:dyDescent="0.35">
      <c r="A21" s="1">
        <v>2</v>
      </c>
      <c r="B21" s="1" t="s">
        <v>380</v>
      </c>
      <c r="C21" s="1">
        <v>518.50000258162618</v>
      </c>
      <c r="D21" s="1">
        <v>0</v>
      </c>
      <c r="E21">
        <f>(R21-S21*(1000-T21)/(1000-U21))*AO21</f>
        <v>-6.4918023816490775</v>
      </c>
      <c r="F21">
        <f>IF(AZ21&lt;&gt;0,1/(1/AZ21-1/N21),0)</f>
        <v>5.1568445872626958</v>
      </c>
      <c r="G21">
        <f>((BC21-AP21/2)*S21-E21)/(BC21+AP21/2)</f>
        <v>388.07984049332106</v>
      </c>
      <c r="H21">
        <f>AP21*1000</f>
        <v>36.323614981697418</v>
      </c>
      <c r="I21">
        <f>(AU21-BA21)</f>
        <v>1.3111265122990825</v>
      </c>
      <c r="J21">
        <f>(P21+AT21*D21)</f>
        <v>29.346588134765625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30.337797164916992</v>
      </c>
      <c r="P21" s="1">
        <v>29.346588134765625</v>
      </c>
      <c r="Q21" s="1">
        <v>30.498022079467773</v>
      </c>
      <c r="R21" s="1">
        <v>399.97589111328125</v>
      </c>
      <c r="S21" s="1">
        <v>392.9288330078125</v>
      </c>
      <c r="T21" s="1">
        <v>-7.9888559877872467E-2</v>
      </c>
      <c r="U21" s="1">
        <v>31.773099899291992</v>
      </c>
      <c r="V21" s="1">
        <v>-0.16161103546619415</v>
      </c>
      <c r="W21" s="1">
        <v>64.275588989257813</v>
      </c>
      <c r="X21" s="1">
        <v>300.32046508789063</v>
      </c>
      <c r="Y21" s="1">
        <v>25.605737686157227</v>
      </c>
      <c r="Z21" s="1">
        <v>3.544335812330246E-2</v>
      </c>
      <c r="AA21" s="1">
        <v>87.873504638671875</v>
      </c>
      <c r="AB21" s="1">
        <v>4.6952056884765625</v>
      </c>
      <c r="AC21" s="1">
        <v>1.3137582540512085</v>
      </c>
      <c r="AD21" s="1">
        <v>5.8399081230163574E-2</v>
      </c>
      <c r="AE21" s="1">
        <v>1.3658954761922359E-2</v>
      </c>
      <c r="AF21" s="1">
        <v>3.1645830720663071E-2</v>
      </c>
      <c r="AG21" s="1">
        <v>8.3499690517783165E-3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1.1041193569407739</v>
      </c>
      <c r="AP21">
        <f>(U21-T21)/(1000-U21)*AO21</f>
        <v>3.6323614981697415E-2</v>
      </c>
      <c r="AQ21">
        <f>(P21+273.15)</f>
        <v>302.4965881347656</v>
      </c>
      <c r="AR21">
        <f>(O21+273.15)</f>
        <v>303.48779716491697</v>
      </c>
      <c r="AS21">
        <f>(Y21*AK21+Z21*AL21)*AM21</f>
        <v>4.0969179382119023</v>
      </c>
      <c r="AT21">
        <f>((AS21+0.00000010773*(AR21^4-AQ21^4))-AP21*44100)/(L21*0.92*2*29.3+0.00000043092*AQ21^3)</f>
        <v>-12.457060237705722</v>
      </c>
      <c r="AU21">
        <f>0.61365*EXP(17.502*J21/(240.97+J21))</f>
        <v>4.1031401536845022</v>
      </c>
      <c r="AV21">
        <f>AU21*1000/AA21</f>
        <v>46.693712405761602</v>
      </c>
      <c r="AW21">
        <f>(AV21-U21)</f>
        <v>14.92061250646961</v>
      </c>
      <c r="AX21">
        <f>IF(D21,P21,(O21+P21)/2)</f>
        <v>29.842192649841309</v>
      </c>
      <c r="AY21">
        <f>0.61365*EXP(17.502*AX21/(240.97+AX21))</f>
        <v>4.2219838671467702</v>
      </c>
      <c r="AZ21">
        <f>IF(AW21&lt;&gt;0,(1000-(AV21+U21)/2)/AW21*AP21,0)</f>
        <v>2.3389465966668865</v>
      </c>
      <c r="BA21">
        <f>U21*AA21/1000</f>
        <v>2.7920136413854197</v>
      </c>
      <c r="BB21">
        <f>(AY21-BA21)</f>
        <v>1.4299702257613505</v>
      </c>
      <c r="BC21">
        <f>1/(1.6/F21+1.37/N21)</f>
        <v>1.5864587895674174</v>
      </c>
      <c r="BD21">
        <f>G21*AA21*0.001</f>
        <v>34.101935663764891</v>
      </c>
      <c r="BE21">
        <f>G21/S21</f>
        <v>0.98765936193235526</v>
      </c>
      <c r="BF21">
        <f>(1-AP21*AA21/AU21/F21)*100</f>
        <v>84.914954780721999</v>
      </c>
      <c r="BG21">
        <f>(S21-E21/(N21/1.35))</f>
        <v>394.97631446617351</v>
      </c>
      <c r="BH21">
        <f>E21*BF21/100/BG21</f>
        <v>-1.3956561077039594E-2</v>
      </c>
    </row>
    <row r="22" spans="1:60" x14ac:dyDescent="0.35">
      <c r="A22" s="1" t="s">
        <v>9</v>
      </c>
      <c r="B22" s="1" t="s">
        <v>379</v>
      </c>
      <c r="K22" s="1">
        <f t="shared" si="0"/>
        <v>2.72</v>
      </c>
    </row>
    <row r="23" spans="1:60" x14ac:dyDescent="0.35">
      <c r="A23" s="1" t="s">
        <v>9</v>
      </c>
      <c r="B23" s="1" t="s">
        <v>378</v>
      </c>
      <c r="K23" s="1">
        <f t="shared" si="0"/>
        <v>2.72</v>
      </c>
    </row>
    <row r="24" spans="1:60" x14ac:dyDescent="0.35">
      <c r="A24" s="1">
        <v>3</v>
      </c>
      <c r="B24" s="1" t="s">
        <v>377</v>
      </c>
      <c r="C24" s="1">
        <v>722.50000258162618</v>
      </c>
      <c r="D24" s="1">
        <v>0</v>
      </c>
      <c r="E24">
        <f>(R24-S24*(1000-T24)/(1000-U24))*AO24</f>
        <v>-6.7925493967491342</v>
      </c>
      <c r="F24">
        <f>IF(AZ24&lt;&gt;0,1/(1/AZ24-1/N24),0)</f>
        <v>4.488464050133846</v>
      </c>
      <c r="G24">
        <f>((BC24-AP24/2)*S24-E24)/(BC24+AP24/2)</f>
        <v>388.82050329356582</v>
      </c>
      <c r="H24">
        <f>AP24*1000</f>
        <v>35.454424281505538</v>
      </c>
      <c r="I24">
        <f>(AU24-BA24)</f>
        <v>1.3667132023119866</v>
      </c>
      <c r="J24">
        <f>(P24+AT24*D24)</f>
        <v>29.31951904296875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30.284021377563477</v>
      </c>
      <c r="P24" s="1">
        <v>29.31951904296875</v>
      </c>
      <c r="Q24" s="1">
        <v>30.472444534301758</v>
      </c>
      <c r="R24" s="1">
        <v>400.09719848632813</v>
      </c>
      <c r="S24" s="1">
        <v>393.60885620117188</v>
      </c>
      <c r="T24" s="1">
        <v>-5.074286088347435E-2</v>
      </c>
      <c r="U24" s="1">
        <v>31.068220138549805</v>
      </c>
      <c r="V24" s="1">
        <v>-0.10296542942523956</v>
      </c>
      <c r="W24" s="1">
        <v>63.04241943359375</v>
      </c>
      <c r="X24" s="1">
        <v>300.26687622070313</v>
      </c>
      <c r="Y24" s="1">
        <v>51.098644256591797</v>
      </c>
      <c r="Z24" s="1">
        <v>0.12118899822235107</v>
      </c>
      <c r="AA24" s="1">
        <v>87.871810913085938</v>
      </c>
      <c r="AB24" s="1">
        <v>4.85211181640625</v>
      </c>
      <c r="AC24" s="1">
        <v>1.310498833656311</v>
      </c>
      <c r="AD24" s="1">
        <v>8.4449388086795807E-2</v>
      </c>
      <c r="AE24" s="1">
        <v>8.2596540451049805E-3</v>
      </c>
      <c r="AF24" s="1">
        <v>4.3785601854324341E-2</v>
      </c>
      <c r="AG24" s="1">
        <v>3.6219123285263777E-3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1.1039223390467026</v>
      </c>
      <c r="AP24">
        <f>(U24-T24)/(1000-U24)*AO24</f>
        <v>3.5454424281505539E-2</v>
      </c>
      <c r="AQ24">
        <f>(P24+273.15)</f>
        <v>302.46951904296873</v>
      </c>
      <c r="AR24">
        <f>(O24+273.15)</f>
        <v>303.43402137756345</v>
      </c>
      <c r="AS24">
        <f>(Y24*AK24+Z24*AL24)*AM24</f>
        <v>8.1757828983116951</v>
      </c>
      <c r="AT24">
        <f>((AS24+0.00000010773*(AR24^4-AQ24^4))-AP24*44100)/(L24*0.92*2*29.3+0.00000043092*AQ24^3)</f>
        <v>-12.126787704975332</v>
      </c>
      <c r="AU24">
        <f>0.61365*EXP(17.502*J24/(240.97+J24))</f>
        <v>4.0967339677327637</v>
      </c>
      <c r="AV24">
        <f>AU24*1000/AA24</f>
        <v>46.621708659047052</v>
      </c>
      <c r="AW24">
        <f>(AV24-U24)</f>
        <v>15.553488520497247</v>
      </c>
      <c r="AX24">
        <f>IF(D24,P24,(O24+P24)/2)</f>
        <v>29.801770210266113</v>
      </c>
      <c r="AY24">
        <f>0.61365*EXP(17.502*AX24/(240.97+AX24))</f>
        <v>4.2121796390924082</v>
      </c>
      <c r="AZ24">
        <f>IF(AW24&lt;&gt;0,(1000-(AV24+U24)/2)/AW24*AP24,0)</f>
        <v>2.1909681797496265</v>
      </c>
      <c r="BA24">
        <f>U24*AA24/1000</f>
        <v>2.7300207654207771</v>
      </c>
      <c r="BB24">
        <f>(AY24-BA24)</f>
        <v>1.4821588736716311</v>
      </c>
      <c r="BC24">
        <f>1/(1.6/F24+1.37/N24)</f>
        <v>1.4781161666102007</v>
      </c>
      <c r="BD24">
        <f>G24*AA24*0.001</f>
        <v>34.166361744543124</v>
      </c>
      <c r="BE24">
        <f>G24/S24</f>
        <v>0.98783474296330687</v>
      </c>
      <c r="BF24">
        <f>(1-AP24*AA24/AU24/F24)*100</f>
        <v>83.057226681147995</v>
      </c>
      <c r="BG24">
        <f>(S24-E24/(N24/1.35))</f>
        <v>395.75119173870439</v>
      </c>
      <c r="BH24">
        <f>E24*BF24/100/BG24</f>
        <v>-1.4255682023597862E-2</v>
      </c>
    </row>
    <row r="25" spans="1:60" x14ac:dyDescent="0.35">
      <c r="A25" s="1" t="s">
        <v>9</v>
      </c>
      <c r="B25" s="1" t="s">
        <v>376</v>
      </c>
      <c r="K25" s="1">
        <f t="shared" si="0"/>
        <v>2.72</v>
      </c>
    </row>
    <row r="26" spans="1:60" x14ac:dyDescent="0.35">
      <c r="A26" s="1" t="s">
        <v>9</v>
      </c>
      <c r="B26" s="1" t="s">
        <v>375</v>
      </c>
      <c r="K26" s="1">
        <f t="shared" si="0"/>
        <v>2.72</v>
      </c>
    </row>
    <row r="27" spans="1:60" x14ac:dyDescent="0.35">
      <c r="A27" s="1">
        <v>4</v>
      </c>
      <c r="B27" s="1" t="s">
        <v>374</v>
      </c>
      <c r="C27" s="1">
        <v>926.50000258162618</v>
      </c>
      <c r="D27" s="1">
        <v>0</v>
      </c>
      <c r="E27">
        <f>(R27-S27*(1000-T27)/(1000-U27))*AO27</f>
        <v>-6.0606473646396655</v>
      </c>
      <c r="F27">
        <f>IF(AZ27&lt;&gt;0,1/(1/AZ27-1/N27),0)</f>
        <v>3.8945986107461743</v>
      </c>
      <c r="G27">
        <f>((BC27-AP27/2)*S27-E27)/(BC27+AP27/2)</f>
        <v>387.77257913468554</v>
      </c>
      <c r="H27">
        <f>AP27*1000</f>
        <v>34.528697821756367</v>
      </c>
      <c r="I27">
        <f>(AU27-BA27)</f>
        <v>1.4305305537026527</v>
      </c>
      <c r="J27">
        <f>(P27+AT27*D27)</f>
        <v>29.331560134887695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30.251010894775391</v>
      </c>
      <c r="P27" s="1">
        <v>29.331560134887695</v>
      </c>
      <c r="Q27" s="1">
        <v>30.445045471191406</v>
      </c>
      <c r="R27" s="1">
        <v>400.00613403320313</v>
      </c>
      <c r="S27" s="1">
        <v>393.19747924804688</v>
      </c>
      <c r="T27" s="1">
        <v>4.6419639140367508E-2</v>
      </c>
      <c r="U27" s="1">
        <v>30.375635147094727</v>
      </c>
      <c r="V27" s="1">
        <v>9.4367429614067078E-2</v>
      </c>
      <c r="W27" s="1">
        <v>61.751251220703125</v>
      </c>
      <c r="X27" s="1">
        <v>300.25582885742188</v>
      </c>
      <c r="Y27" s="1">
        <v>99.726669311523438</v>
      </c>
      <c r="Z27" s="1">
        <v>0.15206097066402435</v>
      </c>
      <c r="AA27" s="1">
        <v>87.868186950683594</v>
      </c>
      <c r="AB27" s="1">
        <v>4.9075698852539063</v>
      </c>
      <c r="AC27" s="1">
        <v>1.3019616603851318</v>
      </c>
      <c r="AD27" s="1">
        <v>3.3027786761522293E-2</v>
      </c>
      <c r="AE27" s="1">
        <v>9.708356112241745E-3</v>
      </c>
      <c r="AF27" s="1">
        <v>3.358757495880127E-2</v>
      </c>
      <c r="AG27" s="1">
        <v>1.0481505654752254E-2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1.1038817237405214</v>
      </c>
      <c r="AP27">
        <f>(U27-T27)/(1000-U27)*AO27</f>
        <v>3.4528697821756368E-2</v>
      </c>
      <c r="AQ27">
        <f>(P27+273.15)</f>
        <v>302.48156013488767</v>
      </c>
      <c r="AR27">
        <f>(O27+273.15)</f>
        <v>303.40101089477537</v>
      </c>
      <c r="AS27">
        <f>(Y27*AK27+Z27*AL27)*AM27</f>
        <v>15.956266733193388</v>
      </c>
      <c r="AT27">
        <f>((AS27+0.00000010773*(AR27^4-AQ27^4))-AP27*44100)/(L27*0.92*2*29.3+0.00000043092*AQ27^3)</f>
        <v>-11.749107430624571</v>
      </c>
      <c r="AU27">
        <f>0.61365*EXP(17.502*J27/(240.97+J27))</f>
        <v>4.0995825415533274</v>
      </c>
      <c r="AV27">
        <f>AU27*1000/AA27</f>
        <v>46.656050202267586</v>
      </c>
      <c r="AW27">
        <f>(AV27-U27)</f>
        <v>16.28041505517286</v>
      </c>
      <c r="AX27">
        <f>IF(D27,P27,(O27+P27)/2)</f>
        <v>29.791285514831543</v>
      </c>
      <c r="AY27">
        <f>0.61365*EXP(17.502*AX27/(240.97+AX27))</f>
        <v>4.2096398804531807</v>
      </c>
      <c r="AZ27">
        <f>IF(AW27&lt;&gt;0,(1000-(AV27+U27)/2)/AW27*AP27,0)</f>
        <v>2.0391860905378807</v>
      </c>
      <c r="BA27">
        <f>U27*AA27/1000</f>
        <v>2.6690519878506747</v>
      </c>
      <c r="BB27">
        <f>(AY27-BA27)</f>
        <v>1.5405878926025061</v>
      </c>
      <c r="BC27">
        <f>1/(1.6/F27+1.37/N27)</f>
        <v>1.3681896545796066</v>
      </c>
      <c r="BD27">
        <f>G27*AA27*0.001</f>
        <v>34.072873477755294</v>
      </c>
      <c r="BE27">
        <f>G27/S27</f>
        <v>0.98620311573783248</v>
      </c>
      <c r="BF27">
        <f>(1-AP27*AA27/AU27/F27)*100</f>
        <v>80.997553173677687</v>
      </c>
      <c r="BG27">
        <f>(S27-E27/(N27/1.35))</f>
        <v>395.10897660659896</v>
      </c>
      <c r="BH27">
        <f>E27*BF27/100/BG27</f>
        <v>-1.2424359765257534E-2</v>
      </c>
    </row>
    <row r="28" spans="1:60" x14ac:dyDescent="0.35">
      <c r="A28" s="1" t="s">
        <v>9</v>
      </c>
      <c r="B28" s="1" t="s">
        <v>373</v>
      </c>
      <c r="K28" s="1">
        <f t="shared" si="0"/>
        <v>2.72</v>
      </c>
    </row>
    <row r="29" spans="1:60" x14ac:dyDescent="0.35">
      <c r="A29" s="1" t="s">
        <v>9</v>
      </c>
      <c r="B29" s="1" t="s">
        <v>372</v>
      </c>
      <c r="K29" s="1">
        <f t="shared" si="0"/>
        <v>2.72</v>
      </c>
    </row>
    <row r="30" spans="1:60" x14ac:dyDescent="0.35">
      <c r="A30" s="1">
        <v>5</v>
      </c>
      <c r="B30" s="1" t="s">
        <v>371</v>
      </c>
      <c r="C30" s="1">
        <v>1130.5000025816262</v>
      </c>
      <c r="D30" s="1">
        <v>0</v>
      </c>
      <c r="E30">
        <f>(R30-S30*(1000-T30)/(1000-U30))*AO30</f>
        <v>-4.746487457474422</v>
      </c>
      <c r="F30">
        <f>IF(AZ30&lt;&gt;0,1/(1/AZ30-1/N30),0)</f>
        <v>3.5636050784464479</v>
      </c>
      <c r="G30">
        <f>((BC30-AP30/2)*S30-E30)/(BC30+AP30/2)</f>
        <v>385.95404135311117</v>
      </c>
      <c r="H30">
        <f>AP30*1000</f>
        <v>33.700387263563982</v>
      </c>
      <c r="I30">
        <f>(AU30-BA30)</f>
        <v>1.4644195083016434</v>
      </c>
      <c r="J30">
        <f>(P30+AT30*D30)</f>
        <v>29.317037582397461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30.226219177246094</v>
      </c>
      <c r="P30" s="1">
        <v>29.317037582397461</v>
      </c>
      <c r="Q30" s="1">
        <v>30.420652389526367</v>
      </c>
      <c r="R30" s="1">
        <v>400.06881713867188</v>
      </c>
      <c r="S30" s="1">
        <v>392.39004516601563</v>
      </c>
      <c r="T30" s="1">
        <v>0.33984997868537903</v>
      </c>
      <c r="U30" s="1">
        <v>29.951805114746094</v>
      </c>
      <c r="V30" s="1">
        <v>0.6918489933013916</v>
      </c>
      <c r="W30" s="1">
        <v>60.974330902099609</v>
      </c>
      <c r="X30" s="1">
        <v>300.28250122070313</v>
      </c>
      <c r="Y30" s="1">
        <v>150.85270690917969</v>
      </c>
      <c r="Z30" s="1">
        <v>9.4893172383308411E-2</v>
      </c>
      <c r="AA30" s="1">
        <v>87.865409851074219</v>
      </c>
      <c r="AB30" s="1">
        <v>4.8903627395629883</v>
      </c>
      <c r="AC30" s="1">
        <v>1.3035026788711548</v>
      </c>
      <c r="AD30" s="1">
        <v>7.715219259262085E-2</v>
      </c>
      <c r="AE30" s="1">
        <v>8.2083120942115784E-3</v>
      </c>
      <c r="AF30" s="1">
        <v>5.1421217620372772E-2</v>
      </c>
      <c r="AG30" s="1">
        <v>1.2160787358880043E-2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1.1039797838996435</v>
      </c>
      <c r="AP30">
        <f>(U30-T30)/(1000-U30)*AO30</f>
        <v>3.3700387263563981E-2</v>
      </c>
      <c r="AQ30">
        <f>(P30+273.15)</f>
        <v>302.46703758239744</v>
      </c>
      <c r="AR30">
        <f>(O30+273.15)</f>
        <v>303.37621917724607</v>
      </c>
      <c r="AS30">
        <f>(Y30*AK30+Z30*AL30)*AM30</f>
        <v>24.136432565977429</v>
      </c>
      <c r="AT30">
        <f>((AS30+0.00000010773*(AR30^4-AQ30^4))-AP30*44100)/(L30*0.92*2*29.3+0.00000043092*AQ30^3)</f>
        <v>-11.399056576092834</v>
      </c>
      <c r="AU30">
        <f>0.61365*EXP(17.502*J30/(240.97+J30))</f>
        <v>4.0961471404883101</v>
      </c>
      <c r="AV30">
        <f>AU30*1000/AA30</f>
        <v>46.618426379971325</v>
      </c>
      <c r="AW30">
        <f>(AV30-U30)</f>
        <v>16.666621265225231</v>
      </c>
      <c r="AX30">
        <f>IF(D30,P30,(O30+P30)/2)</f>
        <v>29.771628379821777</v>
      </c>
      <c r="AY30">
        <f>0.61365*EXP(17.502*AX30/(240.97+AX30))</f>
        <v>4.2048818341157617</v>
      </c>
      <c r="AZ30">
        <f>IF(AW30&lt;&gt;0,(1000-(AV30+U30)/2)/AW30*AP30,0)</f>
        <v>1.9446151394866793</v>
      </c>
      <c r="BA30">
        <f>U30*AA30/1000</f>
        <v>2.6317276321866667</v>
      </c>
      <c r="BB30">
        <f>(AY30-BA30)</f>
        <v>1.5731542019290949</v>
      </c>
      <c r="BC30">
        <f>1/(1.6/F30+1.37/N30)</f>
        <v>1.3003039394951288</v>
      </c>
      <c r="BD30">
        <f>G30*AA30*0.001</f>
        <v>33.912010027169565</v>
      </c>
      <c r="BE30">
        <f>G30/S30</f>
        <v>0.98359794318894744</v>
      </c>
      <c r="BF30">
        <f>(1-AP30*AA30/AU30/F30)*100</f>
        <v>79.714406770381927</v>
      </c>
      <c r="BG30">
        <f>(S30-E30/(N30/1.35))</f>
        <v>393.88706317275495</v>
      </c>
      <c r="BH30">
        <f>E30*BF30/100/BG30</f>
        <v>-9.6058862372356089E-3</v>
      </c>
    </row>
    <row r="31" spans="1:60" x14ac:dyDescent="0.35">
      <c r="A31" s="1" t="s">
        <v>9</v>
      </c>
      <c r="B31" s="1" t="s">
        <v>370</v>
      </c>
      <c r="K31" s="1">
        <f t="shared" si="0"/>
        <v>2.72</v>
      </c>
    </row>
    <row r="32" spans="1:60" x14ac:dyDescent="0.35">
      <c r="A32" s="1" t="s">
        <v>9</v>
      </c>
      <c r="B32" s="1" t="s">
        <v>369</v>
      </c>
      <c r="K32" s="1">
        <f t="shared" si="0"/>
        <v>2.72</v>
      </c>
    </row>
    <row r="33" spans="1:60" x14ac:dyDescent="0.35">
      <c r="A33" s="1">
        <v>6</v>
      </c>
      <c r="B33" s="1" t="s">
        <v>368</v>
      </c>
      <c r="C33" s="1">
        <v>1334.5000025816262</v>
      </c>
      <c r="D33" s="1">
        <v>0</v>
      </c>
      <c r="E33">
        <f>(R33-S33*(1000-T33)/(1000-U33))*AO33</f>
        <v>-3.4703203126652769</v>
      </c>
      <c r="F33">
        <f>IF(AZ33&lt;&gt;0,1/(1/AZ33-1/N33),0)</f>
        <v>3.403666139416333</v>
      </c>
      <c r="G33">
        <f>((BC33-AP33/2)*S33-E33)/(BC33+AP33/2)</f>
        <v>383.79725194016231</v>
      </c>
      <c r="H33">
        <f>AP33*1000</f>
        <v>33.092849560204087</v>
      </c>
      <c r="I33">
        <f>(AU33-BA33)</f>
        <v>1.4747258445267852</v>
      </c>
      <c r="J33">
        <f>(P33+AT33*D33)</f>
        <v>29.375057220458984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30.236289978027344</v>
      </c>
      <c r="P33" s="1">
        <v>29.375057220458984</v>
      </c>
      <c r="Q33" s="1">
        <v>30.417898178100586</v>
      </c>
      <c r="R33" s="1">
        <v>399.77069091796875</v>
      </c>
      <c r="S33" s="1">
        <v>391.18743896484375</v>
      </c>
      <c r="T33" s="1">
        <v>0.91259634494781494</v>
      </c>
      <c r="U33" s="1">
        <v>29.99122428894043</v>
      </c>
      <c r="V33" s="1">
        <v>1.8567227125167847</v>
      </c>
      <c r="W33" s="1">
        <v>61.018642425537109</v>
      </c>
      <c r="X33" s="1">
        <v>300.26507568359375</v>
      </c>
      <c r="Y33" s="1">
        <v>301.044677734375</v>
      </c>
      <c r="Z33" s="1">
        <v>0.13833743333816528</v>
      </c>
      <c r="AA33" s="1">
        <v>87.864410400390625</v>
      </c>
      <c r="AB33" s="1">
        <v>5.0901355743408203</v>
      </c>
      <c r="AC33" s="1">
        <v>1.3163000345230103</v>
      </c>
      <c r="AD33" s="1">
        <v>5.9994913637638092E-2</v>
      </c>
      <c r="AE33" s="1">
        <v>3.8016566541045904E-3</v>
      </c>
      <c r="AF33" s="1">
        <v>5.6258335709571838E-2</v>
      </c>
      <c r="AG33" s="1">
        <v>1.0013166815042496E-2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1.1039157194249769</v>
      </c>
      <c r="AP33">
        <f>(U33-T33)/(1000-U33)*AO33</f>
        <v>3.3092849560204085E-2</v>
      </c>
      <c r="AQ33">
        <f>(P33+273.15)</f>
        <v>302.52505722045896</v>
      </c>
      <c r="AR33">
        <f>(O33+273.15)</f>
        <v>303.38628997802732</v>
      </c>
      <c r="AS33">
        <f>(Y33*AK33+Z33*AL33)*AM33</f>
        <v>48.167147360880335</v>
      </c>
      <c r="AT33">
        <f>((AS33+0.00000010773*(AR33^4-AQ33^4))-AP33*44100)/(L33*0.92*2*29.3+0.00000043092*AQ33^3)</f>
        <v>-11.003725139265093</v>
      </c>
      <c r="AU33">
        <f>0.61365*EXP(17.502*J33/(240.97+J33))</f>
        <v>4.1098870838604107</v>
      </c>
      <c r="AV33">
        <f>AU33*1000/AA33</f>
        <v>46.775333324744409</v>
      </c>
      <c r="AW33">
        <f>(AV33-U33)</f>
        <v>16.784109035803979</v>
      </c>
      <c r="AX33">
        <f>IF(D33,P33,(O33+P33)/2)</f>
        <v>29.805673599243164</v>
      </c>
      <c r="AY33">
        <f>0.61365*EXP(17.502*AX33/(240.97+AX33))</f>
        <v>4.2131255170424184</v>
      </c>
      <c r="AZ33">
        <f>IF(AW33&lt;&gt;0,(1000-(AV33+U33)/2)/AW33*AP33,0)</f>
        <v>1.8959980193847408</v>
      </c>
      <c r="BA33">
        <f>U33*AA33/1000</f>
        <v>2.6351612393336254</v>
      </c>
      <c r="BB33">
        <f>(AY33-BA33)</f>
        <v>1.577964277708793</v>
      </c>
      <c r="BC33">
        <f>1/(1.6/F33+1.37/N33)</f>
        <v>1.2655844229501496</v>
      </c>
      <c r="BD33">
        <f>G33*AA33*0.001</f>
        <v>33.722119255012544</v>
      </c>
      <c r="BE33">
        <f>G33/S33</f>
        <v>0.98110832228090639</v>
      </c>
      <c r="BF33">
        <f>(1-AP33*AA33/AU33/F33)*100</f>
        <v>79.214028866895035</v>
      </c>
      <c r="BG33">
        <f>(S33-E33/(N33/1.35))</f>
        <v>392.28196034381261</v>
      </c>
      <c r="BH33">
        <f>E33*BF33/100/BG33</f>
        <v>-7.0076649250938551E-3</v>
      </c>
    </row>
    <row r="34" spans="1:60" x14ac:dyDescent="0.35">
      <c r="A34" s="1" t="s">
        <v>9</v>
      </c>
      <c r="B34" s="1" t="s">
        <v>367</v>
      </c>
      <c r="K34" s="1">
        <f t="shared" si="0"/>
        <v>2.72</v>
      </c>
    </row>
    <row r="35" spans="1:60" x14ac:dyDescent="0.35">
      <c r="A35" s="1" t="s">
        <v>9</v>
      </c>
      <c r="B35" s="1" t="s">
        <v>366</v>
      </c>
      <c r="K35" s="1">
        <f t="shared" si="0"/>
        <v>2.72</v>
      </c>
    </row>
    <row r="36" spans="1:60" x14ac:dyDescent="0.35">
      <c r="A36" s="1">
        <v>7</v>
      </c>
      <c r="B36" s="1" t="s">
        <v>365</v>
      </c>
      <c r="C36" s="1">
        <v>1538.000002592802</v>
      </c>
      <c r="D36" s="1">
        <v>0</v>
      </c>
      <c r="E36">
        <f>(R36-S36*(1000-T36)/(1000-U36))*AO36</f>
        <v>-1.8220943142201869</v>
      </c>
      <c r="F36">
        <f>IF(AZ36&lt;&gt;0,1/(1/AZ36-1/N36),0)</f>
        <v>3.2938585297932268</v>
      </c>
      <c r="G36">
        <f>((BC36-AP36/2)*S36-E36)/(BC36+AP36/2)</f>
        <v>381.64672536450217</v>
      </c>
      <c r="H36">
        <f>AP36*1000</f>
        <v>32.50041091711384</v>
      </c>
      <c r="I36">
        <f>(AU36-BA36)</f>
        <v>1.4748146888485132</v>
      </c>
      <c r="J36">
        <f>(P36+AT36*D36)</f>
        <v>29.460292816162109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30.257736206054688</v>
      </c>
      <c r="P36" s="1">
        <v>29.460292816162109</v>
      </c>
      <c r="Q36" s="1">
        <v>30.424272537231445</v>
      </c>
      <c r="R36" s="1">
        <v>400.1240234375</v>
      </c>
      <c r="S36" s="1">
        <v>390.28671264648438</v>
      </c>
      <c r="T36" s="1">
        <v>1.6779707670211792</v>
      </c>
      <c r="U36" s="1">
        <v>30.221817016601563</v>
      </c>
      <c r="V36" s="1">
        <v>3.4096019268035889</v>
      </c>
      <c r="W36" s="1">
        <v>61.410110473632813</v>
      </c>
      <c r="X36" s="1">
        <v>300.34310913085938</v>
      </c>
      <c r="Y36" s="1">
        <v>500.351318359375</v>
      </c>
      <c r="Z36" s="1">
        <v>0.2103627622127533</v>
      </c>
      <c r="AA36" s="1">
        <v>87.861373901367188</v>
      </c>
      <c r="AB36" s="1">
        <v>4.894035816192627</v>
      </c>
      <c r="AC36" s="1">
        <v>1.3241053819656372</v>
      </c>
      <c r="AD36" s="1">
        <v>0.12381443381309509</v>
      </c>
      <c r="AE36" s="1">
        <v>7.1220663376152515E-3</v>
      </c>
      <c r="AF36" s="1">
        <v>3.7001464515924454E-2</v>
      </c>
      <c r="AG36" s="1">
        <v>1.1186462827026844E-2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1.1042026070987474</v>
      </c>
      <c r="AP36">
        <f>(U36-T36)/(1000-U36)*AO36</f>
        <v>3.2500410917113837E-2</v>
      </c>
      <c r="AQ36">
        <f>(P36+273.15)</f>
        <v>302.61029281616209</v>
      </c>
      <c r="AR36">
        <f>(O36+273.15)</f>
        <v>303.40773620605466</v>
      </c>
      <c r="AS36">
        <f>(Y36*AK36+Z36*AL36)*AM36</f>
        <v>80.056209148104244</v>
      </c>
      <c r="AT36">
        <f>((AS36+0.00000010773*(AR36^4-AQ36^4))-AP36*44100)/(L36*0.92*2*29.3+0.00000043092*AQ36^3)</f>
        <v>-10.553157267310784</v>
      </c>
      <c r="AU36">
        <f>0.61365*EXP(17.502*J36/(240.97+J36))</f>
        <v>4.1301450537228446</v>
      </c>
      <c r="AV36">
        <f>AU36*1000/AA36</f>
        <v>47.007517300598195</v>
      </c>
      <c r="AW36">
        <f>(AV36-U36)</f>
        <v>16.785700283996633</v>
      </c>
      <c r="AX36">
        <f>IF(D36,P36,(O36+P36)/2)</f>
        <v>29.859014511108398</v>
      </c>
      <c r="AY36">
        <f>0.61365*EXP(17.502*AX36/(240.97+AX36))</f>
        <v>4.2260697690363456</v>
      </c>
      <c r="AZ36">
        <f>IF(AW36&lt;&gt;0,(1000-(AV36+U36)/2)/AW36*AP36,0)</f>
        <v>1.8614307320154477</v>
      </c>
      <c r="BA36">
        <f>U36*AA36/1000</f>
        <v>2.6553303648743314</v>
      </c>
      <c r="BB36">
        <f>(AY36-BA36)</f>
        <v>1.5707394041620142</v>
      </c>
      <c r="BC36">
        <f>1/(1.6/F36+1.37/N36)</f>
        <v>1.2409720412607725</v>
      </c>
      <c r="BD36">
        <f>G36*AA36*0.001</f>
        <v>33.532005635482925</v>
      </c>
      <c r="BE36">
        <f>G36/S36</f>
        <v>0.97786246110354214</v>
      </c>
      <c r="BF36">
        <f>(1-AP36*AA36/AU36/F36)*100</f>
        <v>79.009799113367492</v>
      </c>
      <c r="BG36">
        <f>(S36-E36/(N36/1.35))</f>
        <v>390.86139192727961</v>
      </c>
      <c r="BH36">
        <f>E36*BF36/100/BG36</f>
        <v>-3.6832316699862409E-3</v>
      </c>
    </row>
    <row r="37" spans="1:60" x14ac:dyDescent="0.35">
      <c r="A37" s="1" t="s">
        <v>9</v>
      </c>
      <c r="B37" s="1" t="s">
        <v>364</v>
      </c>
      <c r="K37" s="1">
        <f t="shared" si="0"/>
        <v>2.72</v>
      </c>
    </row>
    <row r="38" spans="1:60" x14ac:dyDescent="0.35">
      <c r="A38" s="1" t="s">
        <v>9</v>
      </c>
      <c r="B38" s="1" t="s">
        <v>363</v>
      </c>
      <c r="K38" s="1">
        <f t="shared" si="0"/>
        <v>2.72</v>
      </c>
    </row>
    <row r="39" spans="1:60" x14ac:dyDescent="0.35">
      <c r="A39" s="1">
        <v>8</v>
      </c>
      <c r="B39" s="1" t="s">
        <v>362</v>
      </c>
      <c r="C39" s="1">
        <v>1741.000002592802</v>
      </c>
      <c r="D39" s="1">
        <v>0</v>
      </c>
      <c r="E39">
        <f>(R39-S39*(1000-T39)/(1000-U39))*AO39</f>
        <v>-1.1479645790275421</v>
      </c>
      <c r="F39">
        <f>IF(AZ39&lt;&gt;0,1/(1/AZ39-1/N39),0)</f>
        <v>3.2931715071153782</v>
      </c>
      <c r="G39">
        <f>((BC39-AP39/2)*S39-E39)/(BC39+AP39/2)</f>
        <v>380.69200544061709</v>
      </c>
      <c r="H39">
        <f>AP39*1000</f>
        <v>32.092131162062756</v>
      </c>
      <c r="I39">
        <f>(AU39-BA39)</f>
        <v>1.4559555311962034</v>
      </c>
      <c r="J39">
        <f>(P39+AT39*D39)</f>
        <v>29.545114517211914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30.303068161010742</v>
      </c>
      <c r="P39" s="1">
        <v>29.545114517211914</v>
      </c>
      <c r="Q39" s="1">
        <v>30.452564239501953</v>
      </c>
      <c r="R39" s="1">
        <v>400.0201416015625</v>
      </c>
      <c r="S39" s="1">
        <v>389.72982788085938</v>
      </c>
      <c r="T39" s="1">
        <v>2.4862234592437744</v>
      </c>
      <c r="U39" s="1">
        <v>30.66673469543457</v>
      </c>
      <c r="V39" s="1">
        <v>5.0388703346252441</v>
      </c>
      <c r="W39" s="1">
        <v>62.152778625488281</v>
      </c>
      <c r="X39" s="1">
        <v>300.25601196289063</v>
      </c>
      <c r="Y39" s="1">
        <v>750.0875244140625</v>
      </c>
      <c r="Z39" s="1">
        <v>0.12690883874893188</v>
      </c>
      <c r="AA39" s="1">
        <v>87.861831665039063</v>
      </c>
      <c r="AB39" s="1">
        <v>5.0731344223022461</v>
      </c>
      <c r="AC39" s="1">
        <v>1.3427942991256714</v>
      </c>
      <c r="AD39" s="1">
        <v>9.5610402524471283E-2</v>
      </c>
      <c r="AE39" s="1">
        <v>8.9420434087514877E-3</v>
      </c>
      <c r="AF39" s="1">
        <v>5.5174756795167923E-2</v>
      </c>
      <c r="AG39" s="1">
        <v>7.6545528136193752E-3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1.1038823969223919</v>
      </c>
      <c r="AP39">
        <f>(U39-T39)/(1000-U39)*AO39</f>
        <v>3.2092131162062755E-2</v>
      </c>
      <c r="AQ39">
        <f>(P39+273.15)</f>
        <v>302.69511451721189</v>
      </c>
      <c r="AR39">
        <f>(O39+273.15)</f>
        <v>303.45306816101072</v>
      </c>
      <c r="AS39">
        <f>(Y39*AK39+Z39*AL39)*AM39</f>
        <v>120.01400122372797</v>
      </c>
      <c r="AT39">
        <f>((AS39+0.00000010773*(AR39^4-AQ39^4))-AP39*44100)/(L39*0.92*2*29.3+0.00000043092*AQ39^3)</f>
        <v>-10.100786896403456</v>
      </c>
      <c r="AU39">
        <f>0.61365*EXP(17.502*J39/(240.97+J39))</f>
        <v>4.1503910127228885</v>
      </c>
      <c r="AV39">
        <f>AU39*1000/AA39</f>
        <v>47.237701901613811</v>
      </c>
      <c r="AW39">
        <f>(AV39-U39)</f>
        <v>16.57096720617924</v>
      </c>
      <c r="AX39">
        <f>IF(D39,P39,(O39+P39)/2)</f>
        <v>29.924091339111328</v>
      </c>
      <c r="AY39">
        <f>0.61365*EXP(17.502*AX39/(240.97+AX39))</f>
        <v>4.2419089078567493</v>
      </c>
      <c r="AZ39">
        <f>IF(AW39&lt;&gt;0,(1000-(AV39+U39)/2)/AW39*AP39,0)</f>
        <v>1.8612113028545698</v>
      </c>
      <c r="BA39">
        <f>U39*AA39/1000</f>
        <v>2.6944354815266851</v>
      </c>
      <c r="BB39">
        <f>(AY39-BA39)</f>
        <v>1.5474734263300642</v>
      </c>
      <c r="BC39">
        <f>1/(1.6/F39+1.37/N39)</f>
        <v>1.2408159993909533</v>
      </c>
      <c r="BD39">
        <f>G39*AA39*0.001</f>
        <v>33.44829689824963</v>
      </c>
      <c r="BE39">
        <f>G39/S39</f>
        <v>0.97681003147902468</v>
      </c>
      <c r="BF39">
        <f>(1-AP39*AA39/AU39/F39)*100</f>
        <v>79.370179549615955</v>
      </c>
      <c r="BG39">
        <f>(S39-E39/(N39/1.35))</f>
        <v>390.09189007133182</v>
      </c>
      <c r="BH39">
        <f>E39*BF39/100/BG39</f>
        <v>-2.3357100486594141E-3</v>
      </c>
    </row>
    <row r="40" spans="1:60" x14ac:dyDescent="0.35">
      <c r="A40" s="1" t="s">
        <v>9</v>
      </c>
      <c r="B40" s="1" t="s">
        <v>361</v>
      </c>
      <c r="K40" s="1">
        <f t="shared" si="0"/>
        <v>2.72</v>
      </c>
    </row>
    <row r="41" spans="1:60" x14ac:dyDescent="0.35">
      <c r="A41" s="1" t="s">
        <v>9</v>
      </c>
      <c r="B41" s="1" t="s">
        <v>360</v>
      </c>
      <c r="K41" s="1">
        <f t="shared" si="0"/>
        <v>2.72</v>
      </c>
    </row>
    <row r="42" spans="1:60" x14ac:dyDescent="0.35">
      <c r="A42" s="1">
        <v>9</v>
      </c>
      <c r="B42" s="1" t="s">
        <v>359</v>
      </c>
      <c r="C42" s="1">
        <v>1945.000002592802</v>
      </c>
      <c r="D42" s="1">
        <v>0</v>
      </c>
      <c r="E42">
        <f>(R42-S42*(1000-T42)/(1000-U42))*AO42</f>
        <v>-0.10005691043924668</v>
      </c>
      <c r="F42">
        <f>IF(AZ42&lt;&gt;0,1/(1/AZ42-1/N42),0)</f>
        <v>3.2106802776087005</v>
      </c>
      <c r="G42">
        <f>((BC42-AP42/2)*S42-E42)/(BC42+AP42/2)</f>
        <v>379.05876583885009</v>
      </c>
      <c r="H42">
        <f>AP42*1000</f>
        <v>31.597711899968317</v>
      </c>
      <c r="I42">
        <f>(AU42-BA42)</f>
        <v>1.4538741491000646</v>
      </c>
      <c r="J42">
        <f>(P42+AT42*D42)</f>
        <v>29.652448654174805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30.371868133544922</v>
      </c>
      <c r="P42" s="1">
        <v>29.652448654174805</v>
      </c>
      <c r="Q42" s="1">
        <v>30.500801086425781</v>
      </c>
      <c r="R42" s="1">
        <v>399.94601440429688</v>
      </c>
      <c r="S42" s="1">
        <v>388.90655517578125</v>
      </c>
      <c r="T42" s="1">
        <v>3.2513303756713867</v>
      </c>
      <c r="U42" s="1">
        <v>30.983530044555664</v>
      </c>
      <c r="V42" s="1">
        <v>6.5635786056518555</v>
      </c>
      <c r="W42" s="1">
        <v>62.547573089599609</v>
      </c>
      <c r="X42" s="1">
        <v>300.31109619140625</v>
      </c>
      <c r="Y42" s="1">
        <v>999.2105712890625</v>
      </c>
      <c r="Z42" s="1">
        <v>0.17149196565151215</v>
      </c>
      <c r="AA42" s="1">
        <v>87.861526489257813</v>
      </c>
      <c r="AB42" s="1">
        <v>4.9455709457397461</v>
      </c>
      <c r="AC42" s="1">
        <v>1.3535102605819702</v>
      </c>
      <c r="AD42" s="1">
        <v>6.719430536031723E-2</v>
      </c>
      <c r="AE42" s="1">
        <v>7.3105078190565109E-3</v>
      </c>
      <c r="AF42" s="1">
        <v>5.4691929370164871E-2</v>
      </c>
      <c r="AG42" s="1">
        <v>1.1234874837100506E-2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1.1040849124684051</v>
      </c>
      <c r="AP42">
        <f>(U42-T42)/(1000-U42)*AO42</f>
        <v>3.1597711899968316E-2</v>
      </c>
      <c r="AQ42">
        <f>(P42+273.15)</f>
        <v>302.80244865417478</v>
      </c>
      <c r="AR42">
        <f>(O42+273.15)</f>
        <v>303.5218681335449</v>
      </c>
      <c r="AS42">
        <f>(Y42*AK42+Z42*AL42)*AM42</f>
        <v>159.87368783279453</v>
      </c>
      <c r="AT42">
        <f>((AS42+0.00000010773*(AR42^4-AQ42^4))-AP42*44100)/(L42*0.92*2*29.3+0.00000043092*AQ42^3)</f>
        <v>-9.6191245560779777</v>
      </c>
      <c r="AU42">
        <f>0.61365*EXP(17.502*J42/(240.97+J42))</f>
        <v>4.1761343948405072</v>
      </c>
      <c r="AV42">
        <f>AU42*1000/AA42</f>
        <v>47.530865461927675</v>
      </c>
      <c r="AW42">
        <f>(AV42-U42)</f>
        <v>16.547335417372011</v>
      </c>
      <c r="AX42">
        <f>IF(D42,P42,(O42+P42)/2)</f>
        <v>30.012158393859863</v>
      </c>
      <c r="AY42">
        <f>0.61365*EXP(17.502*AX42/(240.97+AX42))</f>
        <v>4.2634260405690512</v>
      </c>
      <c r="AZ42">
        <f>IF(AW42&lt;&gt;0,(1000-(AV42+U42)/2)/AW42*AP42,0)</f>
        <v>1.8345717609308323</v>
      </c>
      <c r="BA42">
        <f>U42*AA42/1000</f>
        <v>2.7222602457404426</v>
      </c>
      <c r="BB42">
        <f>(AY42-BA42)</f>
        <v>1.5411657948286086</v>
      </c>
      <c r="BC42">
        <f>1/(1.6/F42+1.37/N42)</f>
        <v>1.2218901277394791</v>
      </c>
      <c r="BD42">
        <f>G42*AA42*0.001</f>
        <v>33.304681795735505</v>
      </c>
      <c r="BE42">
        <f>G42/S42</f>
        <v>0.97467826343919539</v>
      </c>
      <c r="BF42">
        <f>(1-AP42*AA42/AU42/F42)*100</f>
        <v>79.294636823988355</v>
      </c>
      <c r="BG42">
        <f>(S42-E42/(N42/1.35))</f>
        <v>388.93811261651365</v>
      </c>
      <c r="BH42">
        <f>E42*BF42/100/BG42</f>
        <v>-2.0399071517152037E-4</v>
      </c>
    </row>
    <row r="43" spans="1:60" x14ac:dyDescent="0.35">
      <c r="A43" s="1" t="s">
        <v>9</v>
      </c>
      <c r="B43" s="1" t="s">
        <v>358</v>
      </c>
      <c r="K43" s="1">
        <f t="shared" si="0"/>
        <v>2.72</v>
      </c>
    </row>
    <row r="44" spans="1:60" x14ac:dyDescent="0.35">
      <c r="A44" s="1" t="s">
        <v>9</v>
      </c>
      <c r="B44" s="1" t="s">
        <v>357</v>
      </c>
      <c r="K44" s="1">
        <f t="shared" si="0"/>
        <v>2.72</v>
      </c>
    </row>
    <row r="45" spans="1:60" x14ac:dyDescent="0.35">
      <c r="A45" s="1">
        <v>10</v>
      </c>
      <c r="B45" s="1" t="s">
        <v>356</v>
      </c>
      <c r="C45" s="1">
        <v>2149.000002592802</v>
      </c>
      <c r="D45" s="1">
        <v>0</v>
      </c>
      <c r="E45">
        <f>(R45-S45*(1000-T45)/(1000-U45))*AO45</f>
        <v>-5.162121214367499E-3</v>
      </c>
      <c r="F45">
        <f>IF(AZ45&lt;&gt;0,1/(1/AZ45-1/N45),0)</f>
        <v>3.1955904322533959</v>
      </c>
      <c r="G45">
        <f>((BC45-AP45/2)*S45-E45)/(BC45+AP45/2)</f>
        <v>379.05850834061494</v>
      </c>
      <c r="H45">
        <f>AP45*1000</f>
        <v>31.341853541138573</v>
      </c>
      <c r="I45">
        <f>(AU45-BA45)</f>
        <v>1.4454770531616945</v>
      </c>
      <c r="J45">
        <f>(P45+AT45*D45)</f>
        <v>29.780607223510742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30.454196929931641</v>
      </c>
      <c r="P45" s="1">
        <v>29.780607223510742</v>
      </c>
      <c r="Q45" s="1">
        <v>30.561277389526367</v>
      </c>
      <c r="R45" s="1">
        <v>399.96856689453125</v>
      </c>
      <c r="S45" s="1">
        <v>388.93218994140625</v>
      </c>
      <c r="T45" s="1">
        <v>3.9333252906799316</v>
      </c>
      <c r="U45" s="1">
        <v>31.429225921630859</v>
      </c>
      <c r="V45" s="1">
        <v>7.9034504890441895</v>
      </c>
      <c r="W45" s="1">
        <v>63.152500152587891</v>
      </c>
      <c r="X45" s="1">
        <v>300.3011474609375</v>
      </c>
      <c r="Y45" s="1">
        <v>1249.627685546875</v>
      </c>
      <c r="Z45" s="1">
        <v>5.0305657088756561E-2</v>
      </c>
      <c r="AA45" s="1">
        <v>87.866546630859375</v>
      </c>
      <c r="AB45" s="1">
        <v>5.2185721397399902</v>
      </c>
      <c r="AC45" s="1">
        <v>1.3682665824890137</v>
      </c>
      <c r="AD45" s="1">
        <v>0.11334208399057388</v>
      </c>
      <c r="AE45" s="1">
        <v>5.7904794812202454E-3</v>
      </c>
      <c r="AF45" s="1">
        <v>2.6594433933496475E-2</v>
      </c>
      <c r="AG45" s="1">
        <v>9.6380468457937241E-3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1.1040483362534466</v>
      </c>
      <c r="AP45">
        <f>(U45-T45)/(1000-U45)*AO45</f>
        <v>3.1341853541138574E-2</v>
      </c>
      <c r="AQ45">
        <f>(P45+273.15)</f>
        <v>302.93060722351072</v>
      </c>
      <c r="AR45">
        <f>(O45+273.15)</f>
        <v>303.60419692993162</v>
      </c>
      <c r="AS45">
        <f>(Y45*AK45+Z45*AL45)*AM45</f>
        <v>199.94042521848314</v>
      </c>
      <c r="AT45">
        <f>((AS45+0.00000010773*(AR45^4-AQ45^4))-AP45*44100)/(L45*0.92*2*29.3+0.00000043092*AQ45^3)</f>
        <v>-9.2190432720571724</v>
      </c>
      <c r="AU45">
        <f>0.61365*EXP(17.502*J45/(240.97+J45))</f>
        <v>4.2070545981764864</v>
      </c>
      <c r="AV45">
        <f>AU45*1000/AA45</f>
        <v>47.880049455579012</v>
      </c>
      <c r="AW45">
        <f>(AV45-U45)</f>
        <v>16.450823533948153</v>
      </c>
      <c r="AX45">
        <f>IF(D45,P45,(O45+P45)/2)</f>
        <v>30.117402076721191</v>
      </c>
      <c r="AY45">
        <f>0.61365*EXP(17.502*AX45/(240.97+AX45))</f>
        <v>4.2892645887056844</v>
      </c>
      <c r="AZ45">
        <f>IF(AW45&lt;&gt;0,(1000-(AV45+U45)/2)/AW45*AP45,0)</f>
        <v>1.8296350716037209</v>
      </c>
      <c r="BA45">
        <f>U45*AA45/1000</f>
        <v>2.7615775450147919</v>
      </c>
      <c r="BB45">
        <f>(AY45-BA45)</f>
        <v>1.5276870436908925</v>
      </c>
      <c r="BC45">
        <f>1/(1.6/F45+1.37/N45)</f>
        <v>1.2183868549171575</v>
      </c>
      <c r="BD45">
        <f>G45*AA45*0.001</f>
        <v>33.306562098934641</v>
      </c>
      <c r="BE45">
        <f>G45/S45</f>
        <v>0.97461335971630736</v>
      </c>
      <c r="BF45">
        <f>(1-AP45*AA45/AU45/F45)*100</f>
        <v>79.515801562916877</v>
      </c>
      <c r="BG45">
        <f>(S45-E45/(N45/1.35))</f>
        <v>388.93381804818631</v>
      </c>
      <c r="BH45">
        <f>E45*BF45/100/BG45</f>
        <v>-1.0553728862798838E-5</v>
      </c>
    </row>
    <row r="46" spans="1:60" x14ac:dyDescent="0.35">
      <c r="A46" s="1" t="s">
        <v>9</v>
      </c>
      <c r="B46" s="1" t="s">
        <v>355</v>
      </c>
      <c r="K46" s="1">
        <f t="shared" si="0"/>
        <v>2.72</v>
      </c>
    </row>
    <row r="47" spans="1:60" x14ac:dyDescent="0.35">
      <c r="A47" s="1" t="s">
        <v>9</v>
      </c>
      <c r="B47" s="1" t="s">
        <v>354</v>
      </c>
      <c r="K47" s="1">
        <f t="shared" si="0"/>
        <v>2.72</v>
      </c>
    </row>
    <row r="48" spans="1:60" x14ac:dyDescent="0.35">
      <c r="A48" s="1">
        <v>11</v>
      </c>
      <c r="B48" s="1" t="s">
        <v>353</v>
      </c>
      <c r="C48" s="1">
        <v>2352.000002592802</v>
      </c>
      <c r="D48" s="1">
        <v>0</v>
      </c>
      <c r="E48">
        <f>(R48-S48*(1000-T48)/(1000-U48))*AO48</f>
        <v>0.28536765685665649</v>
      </c>
      <c r="F48">
        <f>IF(AZ48&lt;&gt;0,1/(1/AZ48-1/N48),0)</f>
        <v>3.382600418431533</v>
      </c>
      <c r="G48">
        <f>((BC48-AP48/2)*S48-E48)/(BC48+AP48/2)</f>
        <v>378.6806510674889</v>
      </c>
      <c r="H48">
        <f>AP48*1000</f>
        <v>31.662248733089481</v>
      </c>
      <c r="I48">
        <f>(AU48-BA48)</f>
        <v>1.4130877411477587</v>
      </c>
      <c r="J48">
        <f>(P48+AT48*D48)</f>
        <v>29.952129364013672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30.557659149169922</v>
      </c>
      <c r="P48" s="1">
        <v>29.952129364013672</v>
      </c>
      <c r="Q48" s="1">
        <v>30.637954711914063</v>
      </c>
      <c r="R48" s="1">
        <v>399.94186401367188</v>
      </c>
      <c r="S48" s="1">
        <v>388.53964233398438</v>
      </c>
      <c r="T48" s="1">
        <v>4.5163168907165527</v>
      </c>
      <c r="U48" s="1">
        <v>32.271774291992188</v>
      </c>
      <c r="V48" s="1">
        <v>9.0214824676513672</v>
      </c>
      <c r="W48" s="1">
        <v>64.4638671875</v>
      </c>
      <c r="X48" s="1">
        <v>300.2725830078125</v>
      </c>
      <c r="Y48" s="1">
        <v>1600.002197265625</v>
      </c>
      <c r="Z48" s="1">
        <v>1.3719691894948483E-2</v>
      </c>
      <c r="AA48" s="1">
        <v>87.868156433105469</v>
      </c>
      <c r="AB48" s="1">
        <v>5.1795048713684082</v>
      </c>
      <c r="AC48" s="1">
        <v>1.3900580406188965</v>
      </c>
      <c r="AD48" s="1">
        <v>0.10969342291355133</v>
      </c>
      <c r="AE48" s="1">
        <v>4.749273881316185E-3</v>
      </c>
      <c r="AF48" s="1">
        <v>2.1658949553966522E-2</v>
      </c>
      <c r="AG48" s="1">
        <v>9.5427697524428368E-3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1.1039433198816633</v>
      </c>
      <c r="AP48">
        <f>(U48-T48)/(1000-U48)*AO48</f>
        <v>3.1662248733089482E-2</v>
      </c>
      <c r="AQ48">
        <f>(P48+273.15)</f>
        <v>303.10212936401365</v>
      </c>
      <c r="AR48">
        <f>(O48+273.15)</f>
        <v>303.7076591491699</v>
      </c>
      <c r="AS48">
        <f>(Y48*AK48+Z48*AL48)*AM48</f>
        <v>256.00034584044624</v>
      </c>
      <c r="AT48">
        <f>((AS48+0.00000010773*(AR48^4-AQ48^4))-AP48*44100)/(L48*0.92*2*29.3+0.00000043092*AQ48^3)</f>
        <v>-8.8947389782839963</v>
      </c>
      <c r="AU48">
        <f>0.61365*EXP(17.502*J48/(240.97+J48))</f>
        <v>4.2487490530103997</v>
      </c>
      <c r="AV48">
        <f>AU48*1000/AA48</f>
        <v>48.353683808593352</v>
      </c>
      <c r="AW48">
        <f>(AV48-U48)</f>
        <v>16.081909516601165</v>
      </c>
      <c r="AX48">
        <f>IF(D48,P48,(O48+P48)/2)</f>
        <v>30.254894256591797</v>
      </c>
      <c r="AY48">
        <f>0.61365*EXP(17.502*AX48/(240.97+AX48))</f>
        <v>4.3232260435561942</v>
      </c>
      <c r="AZ48">
        <f>IF(AW48&lt;&gt;0,(1000-(AV48+U48)/2)/AW48*AP48,0)</f>
        <v>1.8894433554313006</v>
      </c>
      <c r="BA48">
        <f>U48*AA48/1000</f>
        <v>2.835661311862641</v>
      </c>
      <c r="BB48">
        <f>(AY48-BA48)</f>
        <v>1.4875647316935532</v>
      </c>
      <c r="BC48">
        <f>1/(1.6/F48+1.37/N48)</f>
        <v>1.2609127244567693</v>
      </c>
      <c r="BD48">
        <f>G48*AA48*0.001</f>
        <v>33.273970686188342</v>
      </c>
      <c r="BE48">
        <f>G48/S48</f>
        <v>0.97462552030142446</v>
      </c>
      <c r="BF48">
        <f>(1-AP48*AA48/AU48/F48)*100</f>
        <v>80.641955146379601</v>
      </c>
      <c r="BG48">
        <f>(S48-E48/(N48/1.35))</f>
        <v>388.44963882619408</v>
      </c>
      <c r="BH48">
        <f>E48*BF48/100/BG48</f>
        <v>5.9242186075911328E-4</v>
      </c>
    </row>
    <row r="49" spans="1:60" x14ac:dyDescent="0.35">
      <c r="A49" s="1" t="s">
        <v>9</v>
      </c>
      <c r="B49" s="1" t="s">
        <v>352</v>
      </c>
      <c r="K49" s="1">
        <f t="shared" si="0"/>
        <v>2.72</v>
      </c>
    </row>
    <row r="50" spans="1:60" x14ac:dyDescent="0.35">
      <c r="A50" s="1" t="s">
        <v>9</v>
      </c>
      <c r="B50" s="1" t="s">
        <v>351</v>
      </c>
      <c r="K50" s="1">
        <f t="shared" si="0"/>
        <v>2.72</v>
      </c>
    </row>
    <row r="51" spans="1:60" x14ac:dyDescent="0.35">
      <c r="A51" s="1">
        <v>12</v>
      </c>
      <c r="B51" s="1" t="s">
        <v>350</v>
      </c>
      <c r="C51" s="1">
        <v>2556.000002592802</v>
      </c>
      <c r="D51" s="1">
        <v>0</v>
      </c>
      <c r="E51">
        <f>(R51-S51*(1000-T51)/(1000-U51))*AO51</f>
        <v>-0.32346636474002877</v>
      </c>
      <c r="F51">
        <f>IF(AZ51&lt;&gt;0,1/(1/AZ51-1/N51),0)</f>
        <v>3.4398652225251705</v>
      </c>
      <c r="G51">
        <f>((BC51-AP51/2)*S51-E51)/(BC51+AP51/2)</f>
        <v>379.88003618965394</v>
      </c>
      <c r="H51">
        <f>AP51*1000</f>
        <v>31.724466046743281</v>
      </c>
      <c r="I51">
        <f>(AU51-BA51)</f>
        <v>1.4020042754783382</v>
      </c>
      <c r="J51">
        <f>(P51+AT51*D51)</f>
        <v>30.108259201049805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30.670896530151367</v>
      </c>
      <c r="P51" s="1">
        <v>30.108259201049805</v>
      </c>
      <c r="Q51" s="1">
        <v>30.720737457275391</v>
      </c>
      <c r="R51" s="1">
        <v>400.09722900390625</v>
      </c>
      <c r="S51" s="1">
        <v>389.20504760742188</v>
      </c>
      <c r="T51" s="1">
        <v>5.0376019477844238</v>
      </c>
      <c r="U51" s="1">
        <v>32.832626342773438</v>
      </c>
      <c r="V51" s="1">
        <v>9.9980564117431641</v>
      </c>
      <c r="W51" s="1">
        <v>65.162445068359375</v>
      </c>
      <c r="X51" s="1">
        <v>300.26022338867188</v>
      </c>
      <c r="Y51" s="1">
        <v>2000.0882568359375</v>
      </c>
      <c r="Z51" s="1">
        <v>3.4299569670110941E-3</v>
      </c>
      <c r="AA51" s="1">
        <v>87.870223999023438</v>
      </c>
      <c r="AB51" s="1">
        <v>5.2848653793334961</v>
      </c>
      <c r="AC51" s="1">
        <v>1.3999848365783691</v>
      </c>
      <c r="AD51" s="1">
        <v>0.15630663931369781</v>
      </c>
      <c r="AE51" s="1">
        <v>1.5420541167259216E-2</v>
      </c>
      <c r="AF51" s="1">
        <v>1.6782194375991821E-2</v>
      </c>
      <c r="AG51" s="1">
        <v>2.6384126394987106E-3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1.1038978801054111</v>
      </c>
      <c r="AP51">
        <f>(U51-T51)/(1000-U51)*AO51</f>
        <v>3.1724466046743283E-2</v>
      </c>
      <c r="AQ51">
        <f>(P51+273.15)</f>
        <v>303.25825920104978</v>
      </c>
      <c r="AR51">
        <f>(O51+273.15)</f>
        <v>303.82089653015134</v>
      </c>
      <c r="AS51">
        <f>(Y51*AK51+Z51*AL51)*AM51</f>
        <v>320.014113940877</v>
      </c>
      <c r="AT51">
        <f>((AS51+0.00000010773*(AR51^4-AQ51^4))-AP51*44100)/(L51*0.92*2*29.3+0.00000043092*AQ51^3)</f>
        <v>-8.4164955637913526</v>
      </c>
      <c r="AU51">
        <f>0.61365*EXP(17.502*J51/(240.97+J51))</f>
        <v>4.2870145066940779</v>
      </c>
      <c r="AV51">
        <f>AU51*1000/AA51</f>
        <v>48.788022968300638</v>
      </c>
      <c r="AW51">
        <f>(AV51-U51)</f>
        <v>15.9553966255272</v>
      </c>
      <c r="AX51">
        <f>IF(D51,P51,(O51+P51)/2)</f>
        <v>30.389577865600586</v>
      </c>
      <c r="AY51">
        <f>0.61365*EXP(17.502*AX51/(240.97+AX51))</f>
        <v>4.3567207062385309</v>
      </c>
      <c r="AZ51">
        <f>IF(AW51&lt;&gt;0,(1000-(AV51+U51)/2)/AW51*AP51,0)</f>
        <v>1.9071779286995107</v>
      </c>
      <c r="BA51">
        <f>U51*AA51/1000</f>
        <v>2.8850102312157397</v>
      </c>
      <c r="BB51">
        <f>(AY51-BA51)</f>
        <v>1.4717104750227912</v>
      </c>
      <c r="BC51">
        <f>1/(1.6/F51+1.37/N51)</f>
        <v>1.2735577381299423</v>
      </c>
      <c r="BD51">
        <f>G51*AA51*0.001</f>
        <v>33.380143872742025</v>
      </c>
      <c r="BE51">
        <f>G51/S51</f>
        <v>0.97604087748837787</v>
      </c>
      <c r="BF51">
        <f>(1-AP51*AA51/AU51/F51)*100</f>
        <v>81.096610853862188</v>
      </c>
      <c r="BG51">
        <f>(S51-E51/(N51/1.35))</f>
        <v>389.30706725393497</v>
      </c>
      <c r="BH51">
        <f>E51*BF51/100/BG51</f>
        <v>-6.7381324697414469E-4</v>
      </c>
    </row>
    <row r="52" spans="1:60" x14ac:dyDescent="0.35">
      <c r="A52" s="1" t="s">
        <v>9</v>
      </c>
      <c r="B52" s="1" t="s">
        <v>349</v>
      </c>
      <c r="K52" s="1">
        <v>1.77888</v>
      </c>
    </row>
    <row r="53" spans="1:60" x14ac:dyDescent="0.35">
      <c r="A53" s="1" t="s">
        <v>9</v>
      </c>
      <c r="B53" s="1" t="s">
        <v>348</v>
      </c>
      <c r="K53" s="1">
        <v>1.77888</v>
      </c>
    </row>
    <row r="54" spans="1:60" x14ac:dyDescent="0.35">
      <c r="A54" s="1" t="s">
        <v>9</v>
      </c>
      <c r="B54" s="1" t="s">
        <v>347</v>
      </c>
      <c r="K54" s="1">
        <v>1.77888</v>
      </c>
    </row>
    <row r="55" spans="1:60" x14ac:dyDescent="0.35">
      <c r="A55" s="1" t="s">
        <v>9</v>
      </c>
      <c r="B55" s="1" t="s">
        <v>346</v>
      </c>
      <c r="K55" s="1">
        <v>1.77888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H55"/>
  <sheetViews>
    <sheetView topLeftCell="A8" zoomScale="5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436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435</v>
      </c>
    </row>
    <row r="12" spans="1:60" x14ac:dyDescent="0.35">
      <c r="A12" s="1" t="s">
        <v>9</v>
      </c>
      <c r="B12" s="1" t="s">
        <v>434</v>
      </c>
    </row>
    <row r="13" spans="1:60" x14ac:dyDescent="0.35">
      <c r="A13" s="1" t="s">
        <v>9</v>
      </c>
      <c r="B13" s="1" t="s">
        <v>433</v>
      </c>
    </row>
    <row r="14" spans="1:60" x14ac:dyDescent="0.35">
      <c r="A14" s="1" t="s">
        <v>9</v>
      </c>
      <c r="B14" s="1" t="s">
        <v>432</v>
      </c>
    </row>
    <row r="15" spans="1:60" x14ac:dyDescent="0.35">
      <c r="A15" s="1" t="s">
        <v>9</v>
      </c>
      <c r="B15" s="1" t="s">
        <v>431</v>
      </c>
    </row>
    <row r="16" spans="1:60" x14ac:dyDescent="0.35">
      <c r="A16" s="1" t="s">
        <v>9</v>
      </c>
      <c r="B16" s="1" t="s">
        <v>430</v>
      </c>
    </row>
    <row r="17" spans="1:60" x14ac:dyDescent="0.35">
      <c r="A17" s="1" t="s">
        <v>9</v>
      </c>
      <c r="B17" s="1" t="s">
        <v>429</v>
      </c>
    </row>
    <row r="18" spans="1:60" x14ac:dyDescent="0.35">
      <c r="A18" s="1">
        <v>1</v>
      </c>
      <c r="B18" s="1" t="s">
        <v>428</v>
      </c>
      <c r="C18" s="1">
        <v>334.50000260397792</v>
      </c>
      <c r="D18" s="1">
        <v>0</v>
      </c>
      <c r="E18">
        <f>(R18-S18*(1000-T18)/(1000-U18))*AO18</f>
        <v>-5.3240287699759872</v>
      </c>
      <c r="F18">
        <f>IF(AZ18&lt;&gt;0,1/(1/AZ18-1/N18),0)</f>
        <v>12.352682448389281</v>
      </c>
      <c r="G18">
        <f>((BC18-AP18/2)*S18-E18)/(BC18+AP18/2)</f>
        <v>389.11684986065387</v>
      </c>
      <c r="H18">
        <f>AP18*1000</f>
        <v>34.038821637628843</v>
      </c>
      <c r="I18">
        <f>(AU18-BA18)</f>
        <v>0.90218801275226745</v>
      </c>
      <c r="J18">
        <f>(P18+AT18*D18)</f>
        <v>29.137269973754883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30.803983688354492</v>
      </c>
      <c r="P18" s="1">
        <v>29.137269973754883</v>
      </c>
      <c r="Q18" s="1">
        <v>30.911500930786133</v>
      </c>
      <c r="R18" s="1">
        <v>399.99066162109375</v>
      </c>
      <c r="S18" s="1">
        <v>392.70556640625</v>
      </c>
      <c r="T18" s="1">
        <v>6.1478943824768066</v>
      </c>
      <c r="U18" s="1">
        <v>35.872428894042969</v>
      </c>
      <c r="V18" s="1">
        <v>12.107388496398926</v>
      </c>
      <c r="W18" s="1">
        <v>70.645561218261719</v>
      </c>
      <c r="X18" s="1">
        <v>300.30520629882813</v>
      </c>
      <c r="Y18" s="1">
        <v>0.22810378670692444</v>
      </c>
      <c r="Z18" s="1">
        <v>0.14406266808509827</v>
      </c>
      <c r="AA18" s="1">
        <v>87.856925964355469</v>
      </c>
      <c r="AB18" s="1">
        <v>4.7615528106689453</v>
      </c>
      <c r="AC18" s="1">
        <v>1.3784849643707275</v>
      </c>
      <c r="AD18" s="1">
        <v>8.4062688052654266E-2</v>
      </c>
      <c r="AE18" s="1">
        <v>8.4238480776548386E-3</v>
      </c>
      <c r="AF18" s="1">
        <v>2.4960383772850037E-2</v>
      </c>
      <c r="AG18" s="1">
        <v>9.8423827439546585E-3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1.1040632584515737</v>
      </c>
      <c r="AP18">
        <f>(U18-T18)/(1000-U18)*AO18</f>
        <v>3.4038821637628842E-2</v>
      </c>
      <c r="AQ18">
        <f>(P18+273.15)</f>
        <v>302.28726997375486</v>
      </c>
      <c r="AR18">
        <f>(O18+273.15)</f>
        <v>303.95398368835447</v>
      </c>
      <c r="AS18">
        <f>(Y18*AK18+Z18*AL18)*AM18</f>
        <v>3.6496605057345199E-2</v>
      </c>
      <c r="AT18">
        <f>((AS18+0.00000010773*(AR18^4-AQ18^4))-AP18*44100)/(L18*0.92*2*29.3+0.00000043092*AQ18^3)</f>
        <v>-11.635958363460638</v>
      </c>
      <c r="AU18">
        <f>0.61365*EXP(17.502*J18/(240.97+J18))</f>
        <v>4.0538293422578064</v>
      </c>
      <c r="AV18">
        <f>AU18*1000/AA18</f>
        <v>46.141260893904821</v>
      </c>
      <c r="AW18">
        <f>(AV18-U18)</f>
        <v>10.268831999861852</v>
      </c>
      <c r="AX18">
        <f>IF(D18,P18,(O18+P18)/2)</f>
        <v>29.970626831054688</v>
      </c>
      <c r="AY18">
        <f>0.61365*EXP(17.502*AX18/(240.97+AX18))</f>
        <v>4.2532669485919463</v>
      </c>
      <c r="AZ18">
        <f>IF(AW18&lt;&gt;0,(1000-(AV18+U18)/2)/AW18*AP18,0)</f>
        <v>3.1788422440643789</v>
      </c>
      <c r="BA18">
        <f>U18*AA18/1000</f>
        <v>3.151641329505539</v>
      </c>
      <c r="BB18">
        <f>(AY18-BA18)</f>
        <v>1.1016256190864073</v>
      </c>
      <c r="BC18">
        <f>1/(1.6/F18+1.37/N18)</f>
        <v>2.2242291968207781</v>
      </c>
      <c r="BD18">
        <f>G18*AA18*0.001</f>
        <v>34.186610269690689</v>
      </c>
      <c r="BE18">
        <f>G18/S18</f>
        <v>0.99086155926324804</v>
      </c>
      <c r="BF18">
        <f>(1-AP18*AA18/AU18/F18)*100</f>
        <v>94.027945232328008</v>
      </c>
      <c r="BG18">
        <f>(S18-E18/(N18/1.35))</f>
        <v>394.38473800597717</v>
      </c>
      <c r="BH18">
        <f>E18*BF18/100/BG18</f>
        <v>-1.2693378758258484E-2</v>
      </c>
    </row>
    <row r="19" spans="1:60" x14ac:dyDescent="0.35">
      <c r="A19" s="1" t="s">
        <v>9</v>
      </c>
      <c r="B19" s="1" t="s">
        <v>427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426</v>
      </c>
      <c r="K20" s="1">
        <f t="shared" si="0"/>
        <v>2.72</v>
      </c>
    </row>
    <row r="21" spans="1:60" x14ac:dyDescent="0.35">
      <c r="A21" s="1">
        <v>2</v>
      </c>
      <c r="B21" s="1" t="s">
        <v>425</v>
      </c>
      <c r="C21" s="1">
        <v>538.50000260397792</v>
      </c>
      <c r="D21" s="1">
        <v>0</v>
      </c>
      <c r="E21">
        <f>(R21-S21*(1000-T21)/(1000-U21))*AO21</f>
        <v>-3.8359323549850535</v>
      </c>
      <c r="F21">
        <f>IF(AZ21&lt;&gt;0,1/(1/AZ21-1/N21),0)</f>
        <v>10.281284902529734</v>
      </c>
      <c r="G21">
        <f>((BC21-AP21/2)*S21-E21)/(BC21+AP21/2)</f>
        <v>387.37102832831403</v>
      </c>
      <c r="H21">
        <f>AP21*1000</f>
        <v>32.971308529439931</v>
      </c>
      <c r="I21">
        <f>(AU21-BA21)</f>
        <v>0.91951668829639965</v>
      </c>
      <c r="J21">
        <f>(P21+AT21*D21)</f>
        <v>29.034826278686523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30.762495040893555</v>
      </c>
      <c r="P21" s="1">
        <v>29.034826278686523</v>
      </c>
      <c r="Q21" s="1">
        <v>30.919572830200195</v>
      </c>
      <c r="R21" s="1">
        <v>399.878662109375</v>
      </c>
      <c r="S21" s="1">
        <v>391.65548706054688</v>
      </c>
      <c r="T21" s="1">
        <v>6.5933041572570801</v>
      </c>
      <c r="U21" s="1">
        <v>35.404193878173828</v>
      </c>
      <c r="V21" s="1">
        <v>13.014793395996094</v>
      </c>
      <c r="W21" s="1">
        <v>69.885787963867188</v>
      </c>
      <c r="X21" s="1">
        <v>300.2574462890625</v>
      </c>
      <c r="Y21" s="1">
        <v>25.081159591674805</v>
      </c>
      <c r="Z21" s="1">
        <v>0.21608529984951019</v>
      </c>
      <c r="AA21" s="1">
        <v>87.853096008300781</v>
      </c>
      <c r="AB21" s="1">
        <v>4.7204227447509766</v>
      </c>
      <c r="AC21" s="1">
        <v>1.3797330856323242</v>
      </c>
      <c r="AD21" s="1">
        <v>8.7661579251289368E-2</v>
      </c>
      <c r="AE21" s="1">
        <v>1.0169508866965771E-2</v>
      </c>
      <c r="AF21" s="1">
        <v>4.4063899666070938E-2</v>
      </c>
      <c r="AG21" s="1">
        <v>3.3604379277676344E-3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1.1038876701803766</v>
      </c>
      <c r="AP21">
        <f>(U21-T21)/(1000-U21)*AO21</f>
        <v>3.2971308529439927E-2</v>
      </c>
      <c r="AQ21">
        <f>(P21+273.15)</f>
        <v>302.1848262786865</v>
      </c>
      <c r="AR21">
        <f>(O21+273.15)</f>
        <v>303.91249504089353</v>
      </c>
      <c r="AS21">
        <f>(Y21*AK21+Z21*AL21)*AM21</f>
        <v>4.0129854449707523</v>
      </c>
      <c r="AT21">
        <f>((AS21+0.00000010773*(AR21^4-AQ21^4))-AP21*44100)/(L21*0.92*2*29.3+0.00000043092*AQ21^3)</f>
        <v>-11.230292664964475</v>
      </c>
      <c r="AU21">
        <f>0.61365*EXP(17.502*J21/(240.97+J21))</f>
        <v>4.0298847321720999</v>
      </c>
      <c r="AV21">
        <f>AU21*1000/AA21</f>
        <v>45.870719590705569</v>
      </c>
      <c r="AW21">
        <f>(AV21-U21)</f>
        <v>10.466525712531741</v>
      </c>
      <c r="AX21">
        <f>IF(D21,P21,(O21+P21)/2)</f>
        <v>29.898660659790039</v>
      </c>
      <c r="AY21">
        <f>0.61365*EXP(17.502*AX21/(240.97+AX21))</f>
        <v>4.2357131518825781</v>
      </c>
      <c r="AZ21">
        <f>IF(AW21&lt;&gt;0,(1000-(AV21+U21)/2)/AW21*AP21,0)</f>
        <v>3.0221526487747616</v>
      </c>
      <c r="BA21">
        <f>U21*AA21/1000</f>
        <v>3.1103680438757002</v>
      </c>
      <c r="BB21">
        <f>(AY21-BA21)</f>
        <v>1.1253451080068779</v>
      </c>
      <c r="BC21">
        <f>1/(1.6/F21+1.37/N21)</f>
        <v>2.1022094046571258</v>
      </c>
      <c r="BD21">
        <f>G21*AA21*0.001</f>
        <v>34.031744142561578</v>
      </c>
      <c r="BE21">
        <f>G21/S21</f>
        <v>0.98906064417892225</v>
      </c>
      <c r="BF21">
        <f>(1-AP21*AA21/AU21/F21)*100</f>
        <v>93.008775694288374</v>
      </c>
      <c r="BG21">
        <f>(S21-E21/(N21/1.35))</f>
        <v>392.8653206184137</v>
      </c>
      <c r="BH21">
        <f>E21*BF21/100/BG21</f>
        <v>-9.0813658844120949E-3</v>
      </c>
    </row>
    <row r="22" spans="1:60" x14ac:dyDescent="0.35">
      <c r="A22" s="1" t="s">
        <v>9</v>
      </c>
      <c r="B22" s="1" t="s">
        <v>424</v>
      </c>
      <c r="K22" s="1">
        <f t="shared" si="0"/>
        <v>2.72</v>
      </c>
    </row>
    <row r="23" spans="1:60" x14ac:dyDescent="0.35">
      <c r="A23" s="1" t="s">
        <v>9</v>
      </c>
      <c r="B23" s="1" t="s">
        <v>423</v>
      </c>
      <c r="K23" s="1">
        <f t="shared" si="0"/>
        <v>2.72</v>
      </c>
    </row>
    <row r="24" spans="1:60" x14ac:dyDescent="0.35">
      <c r="A24" s="1">
        <v>3</v>
      </c>
      <c r="B24" s="1" t="s">
        <v>422</v>
      </c>
      <c r="C24" s="1">
        <v>742.50000260397792</v>
      </c>
      <c r="D24" s="1">
        <v>0</v>
      </c>
      <c r="E24">
        <f>(R24-S24*(1000-T24)/(1000-U24))*AO24</f>
        <v>-3.6766372416950386</v>
      </c>
      <c r="F24">
        <f>IF(AZ24&lt;&gt;0,1/(1/AZ24-1/N24),0)</f>
        <v>9.2913587818099401</v>
      </c>
      <c r="G24">
        <f>((BC24-AP24/2)*S24-E24)/(BC24+AP24/2)</f>
        <v>387.56718931216676</v>
      </c>
      <c r="H24">
        <f>AP24*1000</f>
        <v>32.056050008707139</v>
      </c>
      <c r="I24">
        <f>(AU24-BA24)</f>
        <v>0.92230011585751015</v>
      </c>
      <c r="J24">
        <f>(P24+AT24*D24)</f>
        <v>28.905040740966797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30.701713562011719</v>
      </c>
      <c r="P24" s="1">
        <v>28.905040740966797</v>
      </c>
      <c r="Q24" s="1">
        <v>30.889581680297852</v>
      </c>
      <c r="R24" s="1">
        <v>399.95733642578125</v>
      </c>
      <c r="S24" s="1">
        <v>391.90744018554688</v>
      </c>
      <c r="T24" s="1">
        <v>7.0091042518615723</v>
      </c>
      <c r="U24" s="1">
        <v>35.030490875244141</v>
      </c>
      <c r="V24" s="1">
        <v>13.883184432983398</v>
      </c>
      <c r="W24" s="1">
        <v>69.386154174804688</v>
      </c>
      <c r="X24" s="1">
        <v>300.26373291015625</v>
      </c>
      <c r="Y24" s="1">
        <v>49.963657379150391</v>
      </c>
      <c r="Z24" s="1">
        <v>0.10518403351306915</v>
      </c>
      <c r="AA24" s="1">
        <v>87.849937438964844</v>
      </c>
      <c r="AB24" s="1">
        <v>4.8827791213989258</v>
      </c>
      <c r="AC24" s="1">
        <v>1.3807563781738281</v>
      </c>
      <c r="AD24" s="1">
        <v>0.13332785665988922</v>
      </c>
      <c r="AE24" s="1">
        <v>6.7521370947360992E-3</v>
      </c>
      <c r="AF24" s="1">
        <v>2.0361881703138351E-2</v>
      </c>
      <c r="AG24" s="1">
        <v>9.1288220137357712E-3</v>
      </c>
      <c r="AH24" s="1">
        <v>0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1.1039107827579271</v>
      </c>
      <c r="AP24">
        <f>(U24-T24)/(1000-U24)*AO24</f>
        <v>3.2056050008707142E-2</v>
      </c>
      <c r="AQ24">
        <f>(P24+273.15)</f>
        <v>302.05504074096677</v>
      </c>
      <c r="AR24">
        <f>(O24+273.15)</f>
        <v>303.8517135620117</v>
      </c>
      <c r="AS24">
        <f>(Y24*AK24+Z24*AL24)*AM24</f>
        <v>7.9941850019800995</v>
      </c>
      <c r="AT24">
        <f>((AS24+0.00000010773*(AR24^4-AQ24^4))-AP24*44100)/(L24*0.92*2*29.3+0.00000043092*AQ24^3)</f>
        <v>-10.876838479846825</v>
      </c>
      <c r="AU24">
        <f>0.61365*EXP(17.502*J24/(240.97+J24))</f>
        <v>3.9997265477039368</v>
      </c>
      <c r="AV24">
        <f>AU24*1000/AA24</f>
        <v>45.529076790553333</v>
      </c>
      <c r="AW24">
        <f>(AV24-U24)</f>
        <v>10.498585915309192</v>
      </c>
      <c r="AX24">
        <f>IF(D24,P24,(O24+P24)/2)</f>
        <v>29.803377151489258</v>
      </c>
      <c r="AY24">
        <f>0.61365*EXP(17.502*AX24/(240.97+AX24))</f>
        <v>4.2125690142682375</v>
      </c>
      <c r="AZ24">
        <f>IF(AW24&lt;&gt;0,(1000-(AV24+U24)/2)/AW24*AP24,0)</f>
        <v>2.93037933794094</v>
      </c>
      <c r="BA24">
        <f>U24*AA24/1000</f>
        <v>3.0774264318464266</v>
      </c>
      <c r="BB24">
        <f>(AY24-BA24)</f>
        <v>1.1351425824218109</v>
      </c>
      <c r="BC24">
        <f>1/(1.6/F24+1.37/N24)</f>
        <v>2.0314036831901356</v>
      </c>
      <c r="BD24">
        <f>G24*AA24*0.001</f>
        <v>34.047753334469292</v>
      </c>
      <c r="BE24">
        <f>G24/S24</f>
        <v>0.98892531646930393</v>
      </c>
      <c r="BF24">
        <f>(1-AP24*AA24/AU24/F24)*100</f>
        <v>92.422221050066369</v>
      </c>
      <c r="BG24">
        <f>(S24-E24/(N24/1.35))</f>
        <v>393.0670328747467</v>
      </c>
      <c r="BH24">
        <f>E24*BF24/100/BG24</f>
        <v>-8.6449117186870646E-3</v>
      </c>
    </row>
    <row r="25" spans="1:60" x14ac:dyDescent="0.35">
      <c r="A25" s="1" t="s">
        <v>9</v>
      </c>
      <c r="B25" s="1" t="s">
        <v>421</v>
      </c>
      <c r="K25" s="1">
        <f t="shared" si="0"/>
        <v>2.72</v>
      </c>
    </row>
    <row r="26" spans="1:60" x14ac:dyDescent="0.35">
      <c r="A26" s="1" t="s">
        <v>9</v>
      </c>
      <c r="B26" s="1" t="s">
        <v>420</v>
      </c>
      <c r="K26" s="1">
        <f t="shared" si="0"/>
        <v>2.72</v>
      </c>
    </row>
    <row r="27" spans="1:60" x14ac:dyDescent="0.35">
      <c r="A27" s="1">
        <v>4</v>
      </c>
      <c r="B27" s="1" t="s">
        <v>419</v>
      </c>
      <c r="C27" s="1">
        <v>945.50000260397792</v>
      </c>
      <c r="D27" s="1">
        <v>0</v>
      </c>
      <c r="E27">
        <f>(R27-S27*(1000-T27)/(1000-U27))*AO27</f>
        <v>-2.4073238940939135</v>
      </c>
      <c r="F27">
        <f>IF(AZ27&lt;&gt;0,1/(1/AZ27-1/N27),0)</f>
        <v>8.8710996100604973</v>
      </c>
      <c r="G27">
        <f>((BC27-AP27/2)*S27-E27)/(BC27+AP27/2)</f>
        <v>386.08922972569968</v>
      </c>
      <c r="H27">
        <f>AP27*1000</f>
        <v>31.536427878743133</v>
      </c>
      <c r="I27">
        <f>(AU27-BA27)</f>
        <v>0.92092226962390455</v>
      </c>
      <c r="J27">
        <f>(P27+AT27*D27)</f>
        <v>28.880437850952148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30.662643432617188</v>
      </c>
      <c r="P27" s="1">
        <v>28.880437850952148</v>
      </c>
      <c r="Q27" s="1">
        <v>30.857387542724609</v>
      </c>
      <c r="R27" s="1">
        <v>400.00653076171875</v>
      </c>
      <c r="S27" s="1">
        <v>391.01657104492188</v>
      </c>
      <c r="T27" s="1">
        <v>7.4137716293334961</v>
      </c>
      <c r="U27" s="1">
        <v>34.982776641845703</v>
      </c>
      <c r="V27" s="1">
        <v>14.716951370239258</v>
      </c>
      <c r="W27" s="1">
        <v>69.443710327148438</v>
      </c>
      <c r="X27" s="1">
        <v>300.258544921875</v>
      </c>
      <c r="Y27" s="1">
        <v>100.63172912597656</v>
      </c>
      <c r="Z27" s="1">
        <v>5.2592229098081589E-2</v>
      </c>
      <c r="AA27" s="1">
        <v>87.846359252929688</v>
      </c>
      <c r="AB27" s="1">
        <v>4.8114457130432129</v>
      </c>
      <c r="AC27" s="1">
        <v>1.383527398109436</v>
      </c>
      <c r="AD27" s="1">
        <v>5.7880684733390808E-2</v>
      </c>
      <c r="AE27" s="1">
        <v>8.2180323079228401E-3</v>
      </c>
      <c r="AF27" s="1">
        <v>2.1407919004559517E-2</v>
      </c>
      <c r="AG27" s="1">
        <v>8.5074743255972862E-3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1.1038917092715992</v>
      </c>
      <c r="AP27">
        <f>(U27-T27)/(1000-U27)*AO27</f>
        <v>3.1536427878743133E-2</v>
      </c>
      <c r="AQ27">
        <f>(P27+273.15)</f>
        <v>302.03043785095213</v>
      </c>
      <c r="AR27">
        <f>(O27+273.15)</f>
        <v>303.81264343261716</v>
      </c>
      <c r="AS27">
        <f>(Y27*AK27+Z27*AL27)*AM27</f>
        <v>16.101076300269142</v>
      </c>
      <c r="AT27">
        <f>((AS27+0.00000010773*(AR27^4-AQ27^4))-AP27*44100)/(L27*0.92*2*29.3+0.00000043092*AQ27^3)</f>
        <v>-10.634719184003625</v>
      </c>
      <c r="AU27">
        <f>0.61365*EXP(17.502*J27/(240.97+J27))</f>
        <v>3.9940318341684793</v>
      </c>
      <c r="AV27">
        <f>AU27*1000/AA27</f>
        <v>45.466105461112527</v>
      </c>
      <c r="AW27">
        <f>(AV27-U27)</f>
        <v>10.483328819266823</v>
      </c>
      <c r="AX27">
        <f>IF(D27,P27,(O27+P27)/2)</f>
        <v>29.771540641784668</v>
      </c>
      <c r="AY27">
        <f>0.61365*EXP(17.502*AX27/(240.97+AX27))</f>
        <v>4.2048606074716659</v>
      </c>
      <c r="AZ27">
        <f>IF(AW27&lt;&gt;0,(1000-(AV27+U27)/2)/AW27*AP27,0)</f>
        <v>2.8872406099608794</v>
      </c>
      <c r="BA27">
        <f>U27*AA27/1000</f>
        <v>3.0731095645445747</v>
      </c>
      <c r="BB27">
        <f>(AY27-BA27)</f>
        <v>1.1317510429270912</v>
      </c>
      <c r="BC27">
        <f>1/(1.6/F27+1.37/N27)</f>
        <v>1.9982879179837494</v>
      </c>
      <c r="BD27">
        <f>G27*AA27*0.001</f>
        <v>33.916533178170717</v>
      </c>
      <c r="BE27">
        <f>G27/S27</f>
        <v>0.98739863810361095</v>
      </c>
      <c r="BF27">
        <f>(1-AP27*AA27/AU27/F27)*100</f>
        <v>92.181070656304669</v>
      </c>
      <c r="BG27">
        <f>(S27-E27/(N27/1.35))</f>
        <v>391.77582875913691</v>
      </c>
      <c r="BH27">
        <f>E27*BF27/100/BG27</f>
        <v>-5.6642007414528682E-3</v>
      </c>
    </row>
    <row r="28" spans="1:60" x14ac:dyDescent="0.35">
      <c r="A28" s="1" t="s">
        <v>9</v>
      </c>
      <c r="B28" s="1" t="s">
        <v>418</v>
      </c>
      <c r="K28" s="1">
        <f t="shared" si="0"/>
        <v>2.72</v>
      </c>
    </row>
    <row r="29" spans="1:60" x14ac:dyDescent="0.35">
      <c r="A29" s="1" t="s">
        <v>9</v>
      </c>
      <c r="B29" s="1" t="s">
        <v>417</v>
      </c>
      <c r="K29" s="1">
        <f t="shared" si="0"/>
        <v>2.72</v>
      </c>
    </row>
    <row r="30" spans="1:60" x14ac:dyDescent="0.35">
      <c r="A30" s="1">
        <v>5</v>
      </c>
      <c r="B30" s="1" t="s">
        <v>416</v>
      </c>
      <c r="C30" s="1">
        <v>1149.5000026039779</v>
      </c>
      <c r="D30" s="1">
        <v>0</v>
      </c>
      <c r="E30">
        <f>(R30-S30*(1000-T30)/(1000-U30))*AO30</f>
        <v>-1.8766418315071984</v>
      </c>
      <c r="F30">
        <f>IF(AZ30&lt;&gt;0,1/(1/AZ30-1/N30),0)</f>
        <v>8.7440342572130536</v>
      </c>
      <c r="G30">
        <f>((BC30-AP30/2)*S30-E30)/(BC30+AP30/2)</f>
        <v>385.46251067037906</v>
      </c>
      <c r="H30">
        <f>AP30*1000</f>
        <v>31.176235864737883</v>
      </c>
      <c r="I30">
        <f>(AU30-BA30)</f>
        <v>0.91460707137521879</v>
      </c>
      <c r="J30">
        <f>(P30+AT30*D30)</f>
        <v>28.887273788452148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30.644821166992188</v>
      </c>
      <c r="P30" s="1">
        <v>28.887273788452148</v>
      </c>
      <c r="Q30" s="1">
        <v>30.840150833129883</v>
      </c>
      <c r="R30" s="1">
        <v>399.93539428710938</v>
      </c>
      <c r="S30" s="1">
        <v>390.60406494140625</v>
      </c>
      <c r="T30" s="1">
        <v>7.8234086036682129</v>
      </c>
      <c r="U30" s="1">
        <v>35.074558258056641</v>
      </c>
      <c r="V30" s="1">
        <v>15.545107841491699</v>
      </c>
      <c r="W30" s="1">
        <v>69.693122863769531</v>
      </c>
      <c r="X30" s="1">
        <v>300.26278686523438</v>
      </c>
      <c r="Y30" s="1">
        <v>150.47970581054688</v>
      </c>
      <c r="Z30" s="1">
        <v>2.2866377606987953E-2</v>
      </c>
      <c r="AA30" s="1">
        <v>87.841629028320313</v>
      </c>
      <c r="AB30" s="1">
        <v>4.7800230979919434</v>
      </c>
      <c r="AC30" s="1">
        <v>1.3853203058242798</v>
      </c>
      <c r="AD30" s="1">
        <v>5.1916606724262238E-2</v>
      </c>
      <c r="AE30" s="1">
        <v>4.425236489623785E-3</v>
      </c>
      <c r="AF30" s="1">
        <v>4.5782536268234253E-2</v>
      </c>
      <c r="AG30" s="1">
        <v>8.0281347036361694E-3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1.1039073046515966</v>
      </c>
      <c r="AP30">
        <f>(U30-T30)/(1000-U30)*AO30</f>
        <v>3.1176235864737882E-2</v>
      </c>
      <c r="AQ30">
        <f>(P30+273.15)</f>
        <v>302.03727378845213</v>
      </c>
      <c r="AR30">
        <f>(O30+273.15)</f>
        <v>303.79482116699216</v>
      </c>
      <c r="AS30">
        <f>(Y30*AK30+Z30*AL30)*AM30</f>
        <v>24.076752391530135</v>
      </c>
      <c r="AT30">
        <f>((AS30+0.00000010773*(AR30^4-AQ30^4))-AP30*44100)/(L30*0.92*2*29.3+0.00000043092*AQ30^3)</f>
        <v>-10.449482530699834</v>
      </c>
      <c r="AU30">
        <f>0.61365*EXP(17.502*J30/(240.97+J30))</f>
        <v>3.9956134062116391</v>
      </c>
      <c r="AV30">
        <f>AU30*1000/AA30</f>
        <v>45.486558598810198</v>
      </c>
      <c r="AW30">
        <f>(AV30-U30)</f>
        <v>10.412000340753558</v>
      </c>
      <c r="AX30">
        <f>IF(D30,P30,(O30+P30)/2)</f>
        <v>29.766047477722168</v>
      </c>
      <c r="AY30">
        <f>0.61365*EXP(17.502*AX30/(240.97+AX30))</f>
        <v>4.2035318209315653</v>
      </c>
      <c r="AZ30">
        <f>IF(AW30&lt;&gt;0,(1000-(AV30+U30)/2)/AW30*AP30,0)</f>
        <v>2.87364950971988</v>
      </c>
      <c r="BA30">
        <f>U30*AA30/1000</f>
        <v>3.0810063348364203</v>
      </c>
      <c r="BB30">
        <f>(AY30-BA30)</f>
        <v>1.122525486095145</v>
      </c>
      <c r="BC30">
        <f>1/(1.6/F30+1.37/N30)</f>
        <v>1.9878766096262579</v>
      </c>
      <c r="BD30">
        <f>G30*AA30*0.001</f>
        <v>33.859654866632397</v>
      </c>
      <c r="BE30">
        <f>G30/S30</f>
        <v>0.98683691560711617</v>
      </c>
      <c r="BF30">
        <f>(1-AP30*AA30/AU30/F30)*100</f>
        <v>92.161576076264467</v>
      </c>
      <c r="BG30">
        <f>(S30-E30/(N30/1.35))</f>
        <v>391.19594823176288</v>
      </c>
      <c r="BH30">
        <f>E30*BF30/100/BG30</f>
        <v>-4.4211671849904927E-3</v>
      </c>
    </row>
    <row r="31" spans="1:60" x14ac:dyDescent="0.35">
      <c r="A31" s="1" t="s">
        <v>9</v>
      </c>
      <c r="B31" s="1" t="s">
        <v>415</v>
      </c>
      <c r="K31" s="1">
        <f t="shared" si="0"/>
        <v>2.72</v>
      </c>
    </row>
    <row r="32" spans="1:60" x14ac:dyDescent="0.35">
      <c r="A32" s="1" t="s">
        <v>9</v>
      </c>
      <c r="B32" s="1" t="s">
        <v>414</v>
      </c>
      <c r="K32" s="1">
        <f t="shared" si="0"/>
        <v>2.72</v>
      </c>
    </row>
    <row r="33" spans="1:60" x14ac:dyDescent="0.35">
      <c r="A33" s="1">
        <v>6</v>
      </c>
      <c r="B33" s="1" t="s">
        <v>413</v>
      </c>
      <c r="C33" s="1">
        <v>1353.5000026039779</v>
      </c>
      <c r="D33" s="1">
        <v>0</v>
      </c>
      <c r="E33">
        <f>(R33-S33*(1000-T33)/(1000-U33))*AO33</f>
        <v>-1.0392217434247433</v>
      </c>
      <c r="F33">
        <f>IF(AZ33&lt;&gt;0,1/(1/AZ33-1/N33),0)</f>
        <v>9.0332053717474583</v>
      </c>
      <c r="G33">
        <f>((BC33-AP33/2)*S33-E33)/(BC33+AP33/2)</f>
        <v>384.39401902759022</v>
      </c>
      <c r="H33">
        <f>AP33*1000</f>
        <v>31.087130103999371</v>
      </c>
      <c r="I33">
        <f>(AU33-BA33)</f>
        <v>0.90213753508954175</v>
      </c>
      <c r="J33">
        <f>(P33+AT33*D33)</f>
        <v>28.955051422119141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30.6439208984375</v>
      </c>
      <c r="P33" s="1">
        <v>28.955051422119141</v>
      </c>
      <c r="Q33" s="1">
        <v>30.831758499145508</v>
      </c>
      <c r="R33" s="1">
        <v>399.89675903320313</v>
      </c>
      <c r="S33" s="1">
        <v>389.86087036132813</v>
      </c>
      <c r="T33" s="1">
        <v>8.2364158630371094</v>
      </c>
      <c r="U33" s="1">
        <v>35.396343231201172</v>
      </c>
      <c r="V33" s="1">
        <v>16.366142272949219</v>
      </c>
      <c r="W33" s="1">
        <v>70.334182739257813</v>
      </c>
      <c r="X33" s="1">
        <v>300.31002807617188</v>
      </c>
      <c r="Y33" s="1">
        <v>300.88836669921875</v>
      </c>
      <c r="Z33" s="1">
        <v>8.4604687988758087E-2</v>
      </c>
      <c r="AA33" s="1">
        <v>87.839202880859375</v>
      </c>
      <c r="AB33" s="1">
        <v>4.8873124122619629</v>
      </c>
      <c r="AC33" s="1">
        <v>1.3851288557052612</v>
      </c>
      <c r="AD33" s="1">
        <v>5.6839250028133392E-2</v>
      </c>
      <c r="AE33" s="1">
        <v>4.784206859767437E-3</v>
      </c>
      <c r="AF33" s="1">
        <v>2.3196659982204437E-2</v>
      </c>
      <c r="AG33" s="1">
        <v>1.331362035125494E-2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1.1040809855741609</v>
      </c>
      <c r="AP33">
        <f>(U33-T33)/(1000-U33)*AO33</f>
        <v>3.1087130103999373E-2</v>
      </c>
      <c r="AQ33">
        <f>(P33+273.15)</f>
        <v>302.10505142211912</v>
      </c>
      <c r="AR33">
        <f>(O33+273.15)</f>
        <v>303.79392089843748</v>
      </c>
      <c r="AS33">
        <f>(Y33*AK33+Z33*AL33)*AM33</f>
        <v>48.142137595814347</v>
      </c>
      <c r="AT33">
        <f>((AS33+0.00000010773*(AR33^4-AQ33^4))-AP33*44100)/(L33*0.92*2*29.3+0.00000043092*AQ33^3)</f>
        <v>-10.235259332992563</v>
      </c>
      <c r="AU33">
        <f>0.61365*EXP(17.502*J33/(240.97+J33))</f>
        <v>4.011324109415555</v>
      </c>
      <c r="AV33">
        <f>AU33*1000/AA33</f>
        <v>45.666672486273711</v>
      </c>
      <c r="AW33">
        <f>(AV33-U33)</f>
        <v>10.270329255072539</v>
      </c>
      <c r="AX33">
        <f>IF(D33,P33,(O33+P33)/2)</f>
        <v>29.79948616027832</v>
      </c>
      <c r="AY33">
        <f>0.61365*EXP(17.502*AX33/(240.97+AX33))</f>
        <v>4.2116262488323999</v>
      </c>
      <c r="AZ33">
        <f>IF(AW33&lt;&gt;0,(1000-(AV33+U33)/2)/AW33*AP33,0)</f>
        <v>2.9042030790932865</v>
      </c>
      <c r="BA33">
        <f>U33*AA33/1000</f>
        <v>3.1091865743260132</v>
      </c>
      <c r="BB33">
        <f>(AY33-BA33)</f>
        <v>1.1024396745063867</v>
      </c>
      <c r="BC33">
        <f>1/(1.6/F33+1.37/N33)</f>
        <v>2.0112965993356728</v>
      </c>
      <c r="BD33">
        <f>G33*AA33*0.001</f>
        <v>33.764864223553417</v>
      </c>
      <c r="BE33">
        <f>G33/S33</f>
        <v>0.9859774300286378</v>
      </c>
      <c r="BF33">
        <f>(1-AP33*AA33/AU33/F33)*100</f>
        <v>92.464026217670863</v>
      </c>
      <c r="BG33">
        <f>(S33-E33/(N33/1.35))</f>
        <v>390.18863561444221</v>
      </c>
      <c r="BH33">
        <f>E33*BF33/100/BG33</f>
        <v>-2.462671071357119E-3</v>
      </c>
    </row>
    <row r="34" spans="1:60" x14ac:dyDescent="0.35">
      <c r="A34" s="1" t="s">
        <v>9</v>
      </c>
      <c r="B34" s="1" t="s">
        <v>412</v>
      </c>
      <c r="K34" s="1">
        <f t="shared" si="0"/>
        <v>2.72</v>
      </c>
    </row>
    <row r="35" spans="1:60" x14ac:dyDescent="0.35">
      <c r="A35" s="1" t="s">
        <v>9</v>
      </c>
      <c r="B35" s="1" t="s">
        <v>411</v>
      </c>
      <c r="K35" s="1">
        <f t="shared" si="0"/>
        <v>2.72</v>
      </c>
    </row>
    <row r="36" spans="1:60" x14ac:dyDescent="0.35">
      <c r="A36" s="1">
        <v>7</v>
      </c>
      <c r="B36" s="1" t="s">
        <v>410</v>
      </c>
      <c r="C36" s="1">
        <v>1556.5000026039779</v>
      </c>
      <c r="D36" s="1">
        <v>0</v>
      </c>
      <c r="E36">
        <f>(R36-S36*(1000-T36)/(1000-U36))*AO36</f>
        <v>-1.2152591558044865</v>
      </c>
      <c r="F36">
        <f>IF(AZ36&lt;&gt;0,1/(1/AZ36-1/N36),0)</f>
        <v>9.7562017025515075</v>
      </c>
      <c r="G36">
        <f>((BC36-AP36/2)*S36-E36)/(BC36+AP36/2)</f>
        <v>384.8017549395949</v>
      </c>
      <c r="H36">
        <f>AP36*1000</f>
        <v>31.198618010582756</v>
      </c>
      <c r="I36">
        <f>(AU36-BA36)</f>
        <v>0.88340977748114202</v>
      </c>
      <c r="J36">
        <f>(P36+AT36*D36)</f>
        <v>29.067922592163086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30.664596557617188</v>
      </c>
      <c r="P36" s="1">
        <v>29.067922592163086</v>
      </c>
      <c r="Q36" s="1">
        <v>30.840600967407227</v>
      </c>
      <c r="R36" s="1">
        <v>399.98501586914063</v>
      </c>
      <c r="S36" s="1">
        <v>390.0645751953125</v>
      </c>
      <c r="T36" s="1">
        <v>8.6697502136230469</v>
      </c>
      <c r="U36" s="1">
        <v>35.909481048583984</v>
      </c>
      <c r="V36" s="1">
        <v>17.206506729125977</v>
      </c>
      <c r="W36" s="1">
        <v>71.268112182617188</v>
      </c>
      <c r="X36" s="1">
        <v>300.34420776367188</v>
      </c>
      <c r="Y36" s="1">
        <v>499.67047119140625</v>
      </c>
      <c r="Z36" s="1">
        <v>3.2012335956096649E-2</v>
      </c>
      <c r="AA36" s="1">
        <v>87.837448120117188</v>
      </c>
      <c r="AB36" s="1">
        <v>4.8994784355163574</v>
      </c>
      <c r="AC36" s="1">
        <v>1.3850878477096558</v>
      </c>
      <c r="AD36" s="1">
        <v>8.035723865032196E-2</v>
      </c>
      <c r="AE36" s="1">
        <v>5.9991050511598587E-3</v>
      </c>
      <c r="AF36" s="1">
        <v>1.7941460013389587E-2</v>
      </c>
      <c r="AG36" s="1">
        <v>1.0708090849220753E-2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1.1042066461899698</v>
      </c>
      <c r="AP36">
        <f>(U36-T36)/(1000-U36)*AO36</f>
        <v>3.1198618010582754E-2</v>
      </c>
      <c r="AQ36">
        <f>(P36+273.15)</f>
        <v>302.21792259216306</v>
      </c>
      <c r="AR36">
        <f>(O36+273.15)</f>
        <v>303.81459655761716</v>
      </c>
      <c r="AS36">
        <f>(Y36*AK36+Z36*AL36)*AM36</f>
        <v>79.947273603664144</v>
      </c>
      <c r="AT36">
        <f>((AS36+0.00000010773*(AR36^4-AQ36^4))-AP36*44100)/(L36*0.92*2*29.3+0.00000043092*AQ36^3)</f>
        <v>-10.031506061833108</v>
      </c>
      <c r="AU36">
        <f>0.61365*EXP(17.502*J36/(240.97+J36))</f>
        <v>4.0376069561064689</v>
      </c>
      <c r="AV36">
        <f>AU36*1000/AA36</f>
        <v>45.96680621441854</v>
      </c>
      <c r="AW36">
        <f>(AV36-U36)</f>
        <v>10.057325165834555</v>
      </c>
      <c r="AX36">
        <f>IF(D36,P36,(O36+P36)/2)</f>
        <v>29.866259574890137</v>
      </c>
      <c r="AY36">
        <f>0.61365*EXP(17.502*AX36/(240.97+AX36))</f>
        <v>4.227830601339714</v>
      </c>
      <c r="AZ36">
        <f>IF(AW36&lt;&gt;0,(1000-(AV36+U36)/2)/AW36*AP36,0)</f>
        <v>2.9750857222958547</v>
      </c>
      <c r="BA36">
        <f>U36*AA36/1000</f>
        <v>3.1541971786253269</v>
      </c>
      <c r="BB36">
        <f>(AY36-BA36)</f>
        <v>1.0736334227143871</v>
      </c>
      <c r="BC36">
        <f>1/(1.6/F36+1.37/N36)</f>
        <v>2.0658353577541604</v>
      </c>
      <c r="BD36">
        <f>G36*AA36*0.001</f>
        <v>33.800004186036716</v>
      </c>
      <c r="BE36">
        <f>G36/S36</f>
        <v>0.98650782308779927</v>
      </c>
      <c r="BF36">
        <f>(1-AP36*AA36/AU36/F36)*100</f>
        <v>93.043188173751673</v>
      </c>
      <c r="BG36">
        <f>(S36-E36/(N36/1.35))</f>
        <v>390.44786175308678</v>
      </c>
      <c r="BH36">
        <f>E36*BF36/100/BG36</f>
        <v>-2.8959458455146093E-3</v>
      </c>
    </row>
    <row r="37" spans="1:60" x14ac:dyDescent="0.35">
      <c r="A37" s="1" t="s">
        <v>9</v>
      </c>
      <c r="B37" s="1" t="s">
        <v>409</v>
      </c>
      <c r="K37" s="1">
        <f t="shared" si="0"/>
        <v>2.72</v>
      </c>
    </row>
    <row r="38" spans="1:60" x14ac:dyDescent="0.35">
      <c r="A38" s="1" t="s">
        <v>9</v>
      </c>
      <c r="B38" s="1" t="s">
        <v>408</v>
      </c>
      <c r="K38" s="1">
        <f t="shared" si="0"/>
        <v>2.72</v>
      </c>
    </row>
    <row r="39" spans="1:60" x14ac:dyDescent="0.35">
      <c r="A39" s="1">
        <v>8</v>
      </c>
      <c r="B39" s="1" t="s">
        <v>407</v>
      </c>
      <c r="C39" s="1">
        <v>1760.5000026039779</v>
      </c>
      <c r="D39" s="1">
        <v>0</v>
      </c>
      <c r="E39">
        <f>(R39-S39*(1000-T39)/(1000-U39))*AO39</f>
        <v>-1.0889771746461669</v>
      </c>
      <c r="F39">
        <f>IF(AZ39&lt;&gt;0,1/(1/AZ39-1/N39),0)</f>
        <v>11.09168445102239</v>
      </c>
      <c r="G39">
        <f>((BC39-AP39/2)*S39-E39)/(BC39+AP39/2)</f>
        <v>384.82351347186483</v>
      </c>
      <c r="H39">
        <f>AP39*1000</f>
        <v>31.463933029593839</v>
      </c>
      <c r="I39">
        <f>(AU39-BA39)</f>
        <v>0.85774163098625644</v>
      </c>
      <c r="J39">
        <f>(P39+AT39*D39)</f>
        <v>29.212936401367188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30.701581954956055</v>
      </c>
      <c r="P39" s="1">
        <v>29.212936401367188</v>
      </c>
      <c r="Q39" s="1">
        <v>30.860542297363281</v>
      </c>
      <c r="R39" s="1">
        <v>400.10406494140625</v>
      </c>
      <c r="S39" s="1">
        <v>389.9775390625</v>
      </c>
      <c r="T39" s="1">
        <v>9.1349992752075195</v>
      </c>
      <c r="U39" s="1">
        <v>36.588329315185547</v>
      </c>
      <c r="V39" s="1">
        <v>18.091741561889648</v>
      </c>
      <c r="W39" s="1">
        <v>72.462684631347656</v>
      </c>
      <c r="X39" s="1">
        <v>300.33004760742188</v>
      </c>
      <c r="Y39" s="1">
        <v>749.21771240234375</v>
      </c>
      <c r="Z39" s="1">
        <v>1.0289779864251614E-2</v>
      </c>
      <c r="AA39" s="1">
        <v>87.838203430175781</v>
      </c>
      <c r="AB39" s="1">
        <v>4.9371614456176758</v>
      </c>
      <c r="AC39" s="1">
        <v>1.3867465257644653</v>
      </c>
      <c r="AD39" s="1">
        <v>0.12555406987667084</v>
      </c>
      <c r="AE39" s="1">
        <v>9.0200714766979218E-3</v>
      </c>
      <c r="AF39" s="1">
        <v>1.1506235226988792E-2</v>
      </c>
      <c r="AG39" s="1">
        <v>1.3185297138988972E-2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1.104154586791992</v>
      </c>
      <c r="AP39">
        <f>(U39-T39)/(1000-U39)*AO39</f>
        <v>3.1463933029593841E-2</v>
      </c>
      <c r="AQ39">
        <f>(P39+273.15)</f>
        <v>302.36293640136716</v>
      </c>
      <c r="AR39">
        <f>(O39+273.15)</f>
        <v>303.85158195495603</v>
      </c>
      <c r="AS39">
        <f>(Y39*AK39+Z39*AL39)*AM39</f>
        <v>119.87483130496366</v>
      </c>
      <c r="AT39">
        <f>((AS39+0.00000010773*(AR39^4-AQ39^4))-AP39*44100)/(L39*0.92*2*29.3+0.00000043092*AQ39^3)</f>
        <v>-9.8184551806102647</v>
      </c>
      <c r="AU39">
        <f>0.61365*EXP(17.502*J39/(240.97+J39))</f>
        <v>4.0715947445437886</v>
      </c>
      <c r="AV39">
        <f>AU39*1000/AA39</f>
        <v>46.353347240080737</v>
      </c>
      <c r="AW39">
        <f>(AV39-U39)</f>
        <v>9.76501792489519</v>
      </c>
      <c r="AX39">
        <f>IF(D39,P39,(O39+P39)/2)</f>
        <v>29.957259178161621</v>
      </c>
      <c r="AY39">
        <f>0.61365*EXP(17.502*AX39/(240.97+AX39))</f>
        <v>4.2500015600948187</v>
      </c>
      <c r="AZ39">
        <f>IF(AW39&lt;&gt;0,(1000-(AV39+U39)/2)/AW39*AP39,0)</f>
        <v>3.0884835627855729</v>
      </c>
      <c r="BA39">
        <f>U39*AA39/1000</f>
        <v>3.2138531135575321</v>
      </c>
      <c r="BB39">
        <f>(AY39-BA39)</f>
        <v>1.0361484465372865</v>
      </c>
      <c r="BC39">
        <f>1/(1.6/F39+1.37/N39)</f>
        <v>2.1536887708944783</v>
      </c>
      <c r="BD39">
        <f>G39*AA39*0.001</f>
        <v>33.802206061056658</v>
      </c>
      <c r="BE39">
        <f>G39/S39</f>
        <v>0.98678378861760763</v>
      </c>
      <c r="BF39">
        <f>(1-AP39*AA39/AU39/F39)*100</f>
        <v>93.880239831458368</v>
      </c>
      <c r="BG39">
        <f>(S39-E39/(N39/1.35))</f>
        <v>390.32099692559967</v>
      </c>
      <c r="BH39">
        <f>E39*BF39/100/BG39</f>
        <v>-2.6192144192092519E-3</v>
      </c>
    </row>
    <row r="40" spans="1:60" x14ac:dyDescent="0.35">
      <c r="A40" s="1" t="s">
        <v>9</v>
      </c>
      <c r="B40" s="1" t="s">
        <v>406</v>
      </c>
      <c r="K40" s="1">
        <f t="shared" si="0"/>
        <v>2.72</v>
      </c>
    </row>
    <row r="41" spans="1:60" x14ac:dyDescent="0.35">
      <c r="A41" s="1" t="s">
        <v>9</v>
      </c>
      <c r="B41" s="1" t="s">
        <v>405</v>
      </c>
      <c r="K41" s="1">
        <f t="shared" si="0"/>
        <v>2.72</v>
      </c>
    </row>
    <row r="42" spans="1:60" x14ac:dyDescent="0.35">
      <c r="A42" s="1">
        <v>9</v>
      </c>
      <c r="B42" s="1" t="s">
        <v>404</v>
      </c>
      <c r="C42" s="1">
        <v>1964.5000026039779</v>
      </c>
      <c r="D42" s="1">
        <v>0</v>
      </c>
      <c r="E42">
        <f>(R42-S42*(1000-T42)/(1000-U42))*AO42</f>
        <v>-1.1579558681707018</v>
      </c>
      <c r="F42">
        <f>IF(AZ42&lt;&gt;0,1/(1/AZ42-1/N42),0)</f>
        <v>13.176733924632602</v>
      </c>
      <c r="G42">
        <f>((BC42-AP42/2)*S42-E42)/(BC42+AP42/2)</f>
        <v>384.98723555070438</v>
      </c>
      <c r="H42">
        <f>AP42*1000</f>
        <v>31.853799930901204</v>
      </c>
      <c r="I42">
        <f>(AU42-BA42)</f>
        <v>0.82956444902719673</v>
      </c>
      <c r="J42">
        <f>(P42+AT42*D42)</f>
        <v>29.390296936035156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30.759269714355469</v>
      </c>
      <c r="P42" s="1">
        <v>29.390296936035156</v>
      </c>
      <c r="Q42" s="1">
        <v>30.898899078369141</v>
      </c>
      <c r="R42" s="1">
        <v>400.124755859375</v>
      </c>
      <c r="S42" s="1">
        <v>389.92489624023438</v>
      </c>
      <c r="T42" s="1">
        <v>9.6163902282714844</v>
      </c>
      <c r="U42" s="1">
        <v>37.385868072509766</v>
      </c>
      <c r="V42" s="1">
        <v>18.982643127441406</v>
      </c>
      <c r="W42" s="1">
        <v>73.799270629882813</v>
      </c>
      <c r="X42" s="1">
        <v>300.34103393554688</v>
      </c>
      <c r="Y42" s="1">
        <v>1000.03515625</v>
      </c>
      <c r="Z42" s="1">
        <v>1.9436171278357506E-2</v>
      </c>
      <c r="AA42" s="1">
        <v>87.839027404785156</v>
      </c>
      <c r="AB42" s="1">
        <v>4.9108705520629883</v>
      </c>
      <c r="AC42" s="1">
        <v>1.3991912603378296</v>
      </c>
      <c r="AD42" s="1">
        <v>4.7417972236871719E-2</v>
      </c>
      <c r="AE42" s="1">
        <v>6.0658934526145458E-3</v>
      </c>
      <c r="AF42" s="1">
        <v>3.457583487033844E-2</v>
      </c>
      <c r="AG42" s="1">
        <v>1.5481512062251568E-2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1.1041949777042162</v>
      </c>
      <c r="AP42">
        <f>(U42-T42)/(1000-U42)*AO42</f>
        <v>3.1853799930901205E-2</v>
      </c>
      <c r="AQ42">
        <f>(P42+273.15)</f>
        <v>302.54029693603513</v>
      </c>
      <c r="AR42">
        <f>(O42+273.15)</f>
        <v>303.90926971435545</v>
      </c>
      <c r="AS42">
        <f>(Y42*AK42+Z42*AL42)*AM42</f>
        <v>160.00562142359558</v>
      </c>
      <c r="AT42">
        <f>((AS42+0.00000010773*(AR42^4-AQ42^4))-AP42*44100)/(L42*0.92*2*29.3+0.00000043092*AQ42^3)</f>
        <v>-9.6478014897008482</v>
      </c>
      <c r="AU42">
        <f>0.61365*EXP(17.502*J42/(240.97+J42))</f>
        <v>4.1135027392000643</v>
      </c>
      <c r="AV42">
        <f>AU42*1000/AA42</f>
        <v>46.830012361634765</v>
      </c>
      <c r="AW42">
        <f>(AV42-U42)</f>
        <v>9.4441442891249991</v>
      </c>
      <c r="AX42">
        <f>IF(D42,P42,(O42+P42)/2)</f>
        <v>30.074783325195313</v>
      </c>
      <c r="AY42">
        <f>0.61365*EXP(17.502*AX42/(240.97+AX42))</f>
        <v>4.2787847948325384</v>
      </c>
      <c r="AZ42">
        <f>IF(AW42&lt;&gt;0,(1000-(AV42+U42)/2)/AW42*AP42,0)</f>
        <v>3.2308381885757087</v>
      </c>
      <c r="BA42">
        <f>U42*AA42/1000</f>
        <v>3.2839382901728675</v>
      </c>
      <c r="BB42">
        <f>(AY42-BA42)</f>
        <v>0.99484650465967084</v>
      </c>
      <c r="BC42">
        <f>1/(1.6/F42+1.37/N42)</f>
        <v>2.2650386164834226</v>
      </c>
      <c r="BD42">
        <f>G42*AA42*0.001</f>
        <v>33.816904334030802</v>
      </c>
      <c r="BE42">
        <f>G42/S42</f>
        <v>0.98733689298339167</v>
      </c>
      <c r="BF42">
        <f>(1-AP42*AA42/AU42/F42)*100</f>
        <v>94.837866888001287</v>
      </c>
      <c r="BG42">
        <f>(S42-E42/(N42/1.35))</f>
        <v>390.2901096324938</v>
      </c>
      <c r="BH42">
        <f>E42*BF42/100/BG42</f>
        <v>-2.8137547372430274E-3</v>
      </c>
    </row>
    <row r="43" spans="1:60" x14ac:dyDescent="0.35">
      <c r="A43" s="1" t="s">
        <v>9</v>
      </c>
      <c r="B43" s="1" t="s">
        <v>403</v>
      </c>
      <c r="K43" s="1">
        <f t="shared" si="0"/>
        <v>2.72</v>
      </c>
    </row>
    <row r="44" spans="1:60" x14ac:dyDescent="0.35">
      <c r="A44" s="1" t="s">
        <v>9</v>
      </c>
      <c r="B44" s="1" t="s">
        <v>402</v>
      </c>
      <c r="K44" s="1">
        <f t="shared" si="0"/>
        <v>2.72</v>
      </c>
    </row>
    <row r="45" spans="1:60" x14ac:dyDescent="0.35">
      <c r="A45" s="1">
        <v>10</v>
      </c>
      <c r="B45" s="1" t="s">
        <v>401</v>
      </c>
      <c r="C45" s="1">
        <v>2167.5000026039779</v>
      </c>
      <c r="D45" s="1">
        <v>0</v>
      </c>
      <c r="E45">
        <f>(R45-S45*(1000-T45)/(1000-U45))*AO45</f>
        <v>-1.9096085975984498</v>
      </c>
      <c r="F45">
        <f>IF(AZ45&lt;&gt;0,1/(1/AZ45-1/N45),0)</f>
        <v>17.049497472190804</v>
      </c>
      <c r="G45">
        <f>((BC45-AP45/2)*S45-E45)/(BC45+AP45/2)</f>
        <v>385.87566896629613</v>
      </c>
      <c r="H45">
        <f>AP45*1000</f>
        <v>32.340347553061342</v>
      </c>
      <c r="I45">
        <f>(AU45-BA45)</f>
        <v>0.79478243299445683</v>
      </c>
      <c r="J45">
        <f>(P45+AT45*D45)</f>
        <v>29.564788818359375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30.832511901855469</v>
      </c>
      <c r="P45" s="1">
        <v>29.564788818359375</v>
      </c>
      <c r="Q45" s="1">
        <v>30.952939987182617</v>
      </c>
      <c r="R45" s="1">
        <v>399.98220825195313</v>
      </c>
      <c r="S45" s="1">
        <v>390.28009033203125</v>
      </c>
      <c r="T45" s="1">
        <v>10.084395408630371</v>
      </c>
      <c r="U45" s="1">
        <v>38.254806518554688</v>
      </c>
      <c r="V45" s="1">
        <v>19.823705673217773</v>
      </c>
      <c r="W45" s="1">
        <v>75.200546264648438</v>
      </c>
      <c r="X45" s="1">
        <v>300.31735229492188</v>
      </c>
      <c r="Y45" s="1">
        <v>1250.5662841796875</v>
      </c>
      <c r="Z45" s="1">
        <v>7.8888483345508575E-2</v>
      </c>
      <c r="AA45" s="1">
        <v>87.840385437011719</v>
      </c>
      <c r="AB45" s="1">
        <v>5.1497759819030762</v>
      </c>
      <c r="AC45" s="1">
        <v>1.4043935537338257</v>
      </c>
      <c r="AD45" s="1">
        <v>3.1740069389343262E-2</v>
      </c>
      <c r="AE45" s="1">
        <v>5.4094600491225719E-3</v>
      </c>
      <c r="AF45" s="1">
        <v>2.4444026872515678E-2</v>
      </c>
      <c r="AG45" s="1">
        <v>1.742219552397728E-2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1.104107912848977</v>
      </c>
      <c r="AP45">
        <f>(U45-T45)/(1000-U45)*AO45</f>
        <v>3.2340347553061345E-2</v>
      </c>
      <c r="AQ45">
        <f>(P45+273.15)</f>
        <v>302.71478881835935</v>
      </c>
      <c r="AR45">
        <f>(O45+273.15)</f>
        <v>303.98251190185545</v>
      </c>
      <c r="AS45">
        <f>(Y45*AK45+Z45*AL45)*AM45</f>
        <v>200.09060099637645</v>
      </c>
      <c r="AT45">
        <f>((AS45+0.00000010773*(AR45^4-AQ45^4))-AP45*44100)/(L45*0.92*2*29.3+0.00000043092*AQ45^3)</f>
        <v>-9.509349156634574</v>
      </c>
      <c r="AU45">
        <f>0.61365*EXP(17.502*J45/(240.97+J45))</f>
        <v>4.155099382402609</v>
      </c>
      <c r="AV45">
        <f>AU45*1000/AA45</f>
        <v>47.302836408682808</v>
      </c>
      <c r="AW45">
        <f>(AV45-U45)</f>
        <v>9.0480298901281202</v>
      </c>
      <c r="AX45">
        <f>IF(D45,P45,(O45+P45)/2)</f>
        <v>30.198650360107422</v>
      </c>
      <c r="AY45">
        <f>0.61365*EXP(17.502*AX45/(240.97+AX45))</f>
        <v>4.3093052235802043</v>
      </c>
      <c r="AZ45">
        <f>IF(AW45&lt;&gt;0,(1000-(AV45+U45)/2)/AW45*AP45,0)</f>
        <v>3.421392941328933</v>
      </c>
      <c r="BA45">
        <f>U45*AA45/1000</f>
        <v>3.3603169494081522</v>
      </c>
      <c r="BB45">
        <f>(AY45-BA45)</f>
        <v>0.94898827417205212</v>
      </c>
      <c r="BC45">
        <f>1/(1.6/F45+1.37/N45)</f>
        <v>2.4159734104220063</v>
      </c>
      <c r="BD45">
        <f>G45*AA45*0.001</f>
        <v>33.89546749276419</v>
      </c>
      <c r="BE45">
        <f>G45/S45</f>
        <v>0.98871471675127454</v>
      </c>
      <c r="BF45">
        <f>(1-AP45*AA45/AU45/F45)*100</f>
        <v>95.989985740300511</v>
      </c>
      <c r="BG45">
        <f>(S45-E45/(N45/1.35))</f>
        <v>390.88237117276697</v>
      </c>
      <c r="BH45">
        <f>E45*BF45/100/BG45</f>
        <v>-4.6894747773624157E-3</v>
      </c>
    </row>
    <row r="46" spans="1:60" x14ac:dyDescent="0.35">
      <c r="A46" s="1" t="s">
        <v>9</v>
      </c>
      <c r="B46" s="1" t="s">
        <v>400</v>
      </c>
      <c r="K46" s="1">
        <f t="shared" si="0"/>
        <v>2.72</v>
      </c>
    </row>
    <row r="47" spans="1:60" x14ac:dyDescent="0.35">
      <c r="A47" s="1" t="s">
        <v>9</v>
      </c>
      <c r="B47" s="1" t="s">
        <v>399</v>
      </c>
      <c r="K47" s="1">
        <f t="shared" si="0"/>
        <v>2.72</v>
      </c>
    </row>
    <row r="48" spans="1:60" x14ac:dyDescent="0.35">
      <c r="A48" s="1">
        <v>11</v>
      </c>
      <c r="B48" s="1" t="s">
        <v>398</v>
      </c>
      <c r="C48" s="1">
        <v>2372.000002592802</v>
      </c>
      <c r="D48" s="1">
        <v>0</v>
      </c>
      <c r="E48">
        <f>(R48-S48*(1000-T48)/(1000-U48))*AO48</f>
        <v>-2.3472857783713277</v>
      </c>
      <c r="F48">
        <f>IF(AZ48&lt;&gt;0,1/(1/AZ48-1/N48),0)</f>
        <v>27.202575685743515</v>
      </c>
      <c r="G48">
        <f>((BC48-AP48/2)*S48-E48)/(BC48+AP48/2)</f>
        <v>386.24558980335723</v>
      </c>
      <c r="H48">
        <f>AP48*1000</f>
        <v>33.116835413239109</v>
      </c>
      <c r="I48">
        <f>(AU48-BA48)</f>
        <v>0.75218977759094097</v>
      </c>
      <c r="J48">
        <f>(P48+AT48*D48)</f>
        <v>29.794807434082031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30.926477432250977</v>
      </c>
      <c r="P48" s="1">
        <v>29.794807434082031</v>
      </c>
      <c r="Q48" s="1">
        <v>31.021259307861328</v>
      </c>
      <c r="R48" s="1">
        <v>399.80685424804688</v>
      </c>
      <c r="S48" s="1">
        <v>390.22763061523438</v>
      </c>
      <c r="T48" s="1">
        <v>10.556711196899414</v>
      </c>
      <c r="U48" s="1">
        <v>39.371833801269531</v>
      </c>
      <c r="V48" s="1">
        <v>20.640388488769531</v>
      </c>
      <c r="W48" s="1">
        <v>76.979461669921875</v>
      </c>
      <c r="X48" s="1">
        <v>300.298095703125</v>
      </c>
      <c r="Y48" s="1">
        <v>1600.382080078125</v>
      </c>
      <c r="Z48" s="1">
        <v>0.13719479739665985</v>
      </c>
      <c r="AA48" s="1">
        <v>87.836982727050781</v>
      </c>
      <c r="AB48" s="1">
        <v>5.0575594902038574</v>
      </c>
      <c r="AC48" s="1">
        <v>1.4168832302093506</v>
      </c>
      <c r="AD48" s="1">
        <v>9.964868426322937E-2</v>
      </c>
      <c r="AE48" s="1">
        <v>8.5471989586949348E-3</v>
      </c>
      <c r="AF48" s="1">
        <v>2.7729878202080727E-2</v>
      </c>
      <c r="AG48" s="1">
        <v>1.8537180498242378E-2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1.1040371165556064</v>
      </c>
      <c r="AP48">
        <f>(U48-T48)/(1000-U48)*AO48</f>
        <v>3.3116835413239107E-2</v>
      </c>
      <c r="AQ48">
        <f>(P48+273.15)</f>
        <v>302.94480743408201</v>
      </c>
      <c r="AR48">
        <f>(O48+273.15)</f>
        <v>304.07647743225095</v>
      </c>
      <c r="AS48">
        <f>(Y48*AK48+Z48*AL48)*AM48</f>
        <v>256.06112708908768</v>
      </c>
      <c r="AT48">
        <f>((AS48+0.00000010773*(AR48^4-AQ48^4))-AP48*44100)/(L48*0.92*2*29.3+0.00000043092*AQ48^3)</f>
        <v>-9.3493957453057472</v>
      </c>
      <c r="AU48">
        <f>0.61365*EXP(17.502*J48/(240.97+J48))</f>
        <v>4.2104928631253671</v>
      </c>
      <c r="AV48">
        <f>AU48*1000/AA48</f>
        <v>47.935308481727702</v>
      </c>
      <c r="AW48">
        <f>(AV48-U48)</f>
        <v>8.563474680458171</v>
      </c>
      <c r="AX48">
        <f>IF(D48,P48,(O48+P48)/2)</f>
        <v>30.360642433166504</v>
      </c>
      <c r="AY48">
        <f>0.61365*EXP(17.502*AX48/(240.97+AX48))</f>
        <v>4.3495057035345068</v>
      </c>
      <c r="AZ48">
        <f>IF(AW48&lt;&gt;0,(1000-(AV48+U48)/2)/AW48*AP48,0)</f>
        <v>3.6984014625300992</v>
      </c>
      <c r="BA48">
        <f>U48*AA48/1000</f>
        <v>3.4583030855344261</v>
      </c>
      <c r="BB48">
        <f>(AY48-BA48)</f>
        <v>0.89120261800008072</v>
      </c>
      <c r="BC48">
        <f>1/(1.6/F48+1.37/N48)</f>
        <v>2.6393205493966949</v>
      </c>
      <c r="BD48">
        <f>G48*AA48*0.001</f>
        <v>33.926647199957031</v>
      </c>
      <c r="BE48">
        <f>G48/S48</f>
        <v>0.98979559493109437</v>
      </c>
      <c r="BF48">
        <f>(1-AP48*AA48/AU48/F48)*100</f>
        <v>97.460294989341861</v>
      </c>
      <c r="BG48">
        <f>(S48-E48/(N48/1.35))</f>
        <v>390.96795261306278</v>
      </c>
      <c r="BH48">
        <f>E48*BF48/100/BG48</f>
        <v>-5.8513022066226791E-3</v>
      </c>
    </row>
    <row r="49" spans="1:60" x14ac:dyDescent="0.35">
      <c r="A49" s="1" t="s">
        <v>9</v>
      </c>
      <c r="B49" s="1" t="s">
        <v>397</v>
      </c>
      <c r="K49" s="1">
        <f t="shared" si="0"/>
        <v>2.72</v>
      </c>
    </row>
    <row r="50" spans="1:60" x14ac:dyDescent="0.35">
      <c r="A50" s="1" t="s">
        <v>9</v>
      </c>
      <c r="B50" s="1" t="s">
        <v>392</v>
      </c>
      <c r="K50" s="1">
        <f t="shared" si="0"/>
        <v>2.72</v>
      </c>
    </row>
    <row r="51" spans="1:60" x14ac:dyDescent="0.35">
      <c r="A51" s="1">
        <v>12</v>
      </c>
      <c r="B51" s="1" t="s">
        <v>396</v>
      </c>
      <c r="C51" s="1">
        <v>2576.000002592802</v>
      </c>
      <c r="D51" s="1">
        <v>0</v>
      </c>
      <c r="E51">
        <f>(R51-S51*(1000-T51)/(1000-U51))*AO51</f>
        <v>-2.3426120212520432</v>
      </c>
      <c r="F51">
        <f>IF(AZ51&lt;&gt;0,1/(1/AZ51-1/N51),0)</f>
        <v>99.083417647615676</v>
      </c>
      <c r="G51">
        <f>((BC51-AP51/2)*S51-E51)/(BC51+AP51/2)</f>
        <v>386.50827381995583</v>
      </c>
      <c r="H51">
        <f>AP51*1000</f>
        <v>34.306028101646731</v>
      </c>
      <c r="I51">
        <f>(AU51-BA51)</f>
        <v>0.70143693419600073</v>
      </c>
      <c r="J51">
        <f>(P51+AT51*D51)</f>
        <v>30.104013442993164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31.063892364501953</v>
      </c>
      <c r="P51" s="1">
        <v>30.104013442993164</v>
      </c>
      <c r="Q51" s="1">
        <v>31.1175537109375</v>
      </c>
      <c r="R51" s="1">
        <v>400.20370483398438</v>
      </c>
      <c r="S51" s="1">
        <v>390.20001220703125</v>
      </c>
      <c r="T51" s="1">
        <v>11.005244255065918</v>
      </c>
      <c r="U51" s="1">
        <v>40.812606811523438</v>
      </c>
      <c r="V51" s="1">
        <v>21.347496032714844</v>
      </c>
      <c r="W51" s="1">
        <v>79.166526794433594</v>
      </c>
      <c r="X51" s="1">
        <v>300.27505493164063</v>
      </c>
      <c r="Y51" s="1">
        <v>1999.3861083984375</v>
      </c>
      <c r="Z51" s="1">
        <v>7.2028897702693939E-2</v>
      </c>
      <c r="AA51" s="1">
        <v>87.829063415527344</v>
      </c>
      <c r="AB51" s="1">
        <v>5.1185855865478516</v>
      </c>
      <c r="AC51" s="1">
        <v>1.4271092414855957</v>
      </c>
      <c r="AD51" s="1">
        <v>9.0548500418663025E-2</v>
      </c>
      <c r="AE51" s="1">
        <v>2.3258792236447334E-2</v>
      </c>
      <c r="AF51" s="1">
        <v>4.0689464658498764E-2</v>
      </c>
      <c r="AG51" s="1">
        <v>2.97103151679039E-2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1.1039524078369138</v>
      </c>
      <c r="AP51">
        <f>(U51-T51)/(1000-U51)*AO51</f>
        <v>3.4306028101646728E-2</v>
      </c>
      <c r="AQ51">
        <f>(P51+273.15)</f>
        <v>303.25401344299314</v>
      </c>
      <c r="AR51">
        <f>(O51+273.15)</f>
        <v>304.21389236450193</v>
      </c>
      <c r="AS51">
        <f>(Y51*AK51+Z51*AL51)*AM51</f>
        <v>319.90177019338807</v>
      </c>
      <c r="AT51">
        <f>((AS51+0.00000010773*(AR51^4-AQ51^4))-AP51*44100)/(L51*0.92*2*29.3+0.00000043092*AQ51^3)</f>
        <v>-9.2732853994599562</v>
      </c>
      <c r="AU51">
        <f>0.61365*EXP(17.502*J51/(240.97+J51))</f>
        <v>4.2859699659982757</v>
      </c>
      <c r="AV51">
        <f>AU51*1000/AA51</f>
        <v>48.798994311495271</v>
      </c>
      <c r="AW51">
        <f>(AV51-U51)</f>
        <v>7.9863874999718334</v>
      </c>
      <c r="AX51">
        <f>IF(D51,P51,(O51+P51)/2)</f>
        <v>30.583952903747559</v>
      </c>
      <c r="AY51">
        <f>0.61365*EXP(17.502*AX51/(240.97+AX51))</f>
        <v>4.4054586868218948</v>
      </c>
      <c r="AZ51">
        <f>IF(AW51&lt;&gt;0,(1000-(AV51+U51)/2)/AW51*AP51,0)</f>
        <v>4.1030965563068884</v>
      </c>
      <c r="BA51">
        <f>U51*AA51/1000</f>
        <v>3.584533031802275</v>
      </c>
      <c r="BB51">
        <f>(AY51-BA51)</f>
        <v>0.82092565501961978</v>
      </c>
      <c r="BC51">
        <f>1/(1.6/F51+1.37/N51)</f>
        <v>2.9742833784758189</v>
      </c>
      <c r="BD51">
        <f>G51*AA51*0.001</f>
        <v>33.946659691958907</v>
      </c>
      <c r="BE51">
        <f>G51/S51</f>
        <v>0.9905388563004025</v>
      </c>
      <c r="BF51">
        <f>(1-AP51*AA51/AU51/F51)*100</f>
        <v>99.290489888571827</v>
      </c>
      <c r="BG51">
        <f>(S51-E51/(N51/1.35))</f>
        <v>390.93886012563172</v>
      </c>
      <c r="BH51">
        <f>E51*BF51/100/BG51</f>
        <v>-5.9497563157120013E-3</v>
      </c>
    </row>
    <row r="52" spans="1:60" x14ac:dyDescent="0.35">
      <c r="A52" s="1" t="s">
        <v>9</v>
      </c>
      <c r="B52" s="1" t="s">
        <v>395</v>
      </c>
      <c r="K52" s="1">
        <v>2.6492800000000001</v>
      </c>
    </row>
    <row r="53" spans="1:60" x14ac:dyDescent="0.35">
      <c r="A53" s="1" t="s">
        <v>9</v>
      </c>
      <c r="B53" s="1" t="s">
        <v>394</v>
      </c>
      <c r="K53" s="1">
        <v>2.6492800000000001</v>
      </c>
    </row>
    <row r="54" spans="1:60" x14ac:dyDescent="0.35">
      <c r="A54" s="1" t="s">
        <v>9</v>
      </c>
      <c r="B54" s="1" t="s">
        <v>393</v>
      </c>
      <c r="K54" s="1">
        <v>2.6492800000000001</v>
      </c>
    </row>
    <row r="55" spans="1:60" x14ac:dyDescent="0.35">
      <c r="A55" s="1" t="s">
        <v>9</v>
      </c>
      <c r="B55" s="1" t="s">
        <v>392</v>
      </c>
      <c r="K55" s="1">
        <v>2.6492800000000001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H56"/>
  <sheetViews>
    <sheetView topLeftCell="A7" zoomScale="5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481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480</v>
      </c>
    </row>
    <row r="12" spans="1:60" x14ac:dyDescent="0.35">
      <c r="A12" s="1" t="s">
        <v>9</v>
      </c>
      <c r="B12" s="1" t="s">
        <v>479</v>
      </c>
    </row>
    <row r="13" spans="1:60" x14ac:dyDescent="0.35">
      <c r="A13" s="1" t="s">
        <v>9</v>
      </c>
      <c r="B13" s="1" t="s">
        <v>478</v>
      </c>
    </row>
    <row r="14" spans="1:60" x14ac:dyDescent="0.35">
      <c r="A14" s="1" t="s">
        <v>9</v>
      </c>
      <c r="B14" s="1" t="s">
        <v>477</v>
      </c>
    </row>
    <row r="15" spans="1:60" x14ac:dyDescent="0.35">
      <c r="A15" s="1" t="s">
        <v>9</v>
      </c>
      <c r="B15" s="1" t="s">
        <v>476</v>
      </c>
    </row>
    <row r="16" spans="1:60" x14ac:dyDescent="0.35">
      <c r="A16" s="1" t="s">
        <v>9</v>
      </c>
      <c r="B16" s="1" t="s">
        <v>475</v>
      </c>
    </row>
    <row r="17" spans="1:60" x14ac:dyDescent="0.35">
      <c r="A17" s="1" t="s">
        <v>9</v>
      </c>
      <c r="B17" s="1" t="s">
        <v>474</v>
      </c>
    </row>
    <row r="18" spans="1:60" x14ac:dyDescent="0.35">
      <c r="A18" s="1">
        <v>1</v>
      </c>
      <c r="B18" s="1" t="s">
        <v>473</v>
      </c>
      <c r="C18" s="1">
        <v>308.50000468268991</v>
      </c>
      <c r="D18" s="1">
        <v>0</v>
      </c>
      <c r="E18">
        <f>(R18-S18*(1000-T18)/(1000-U18))*AO18</f>
        <v>-2.5673568105543567</v>
      </c>
      <c r="F18">
        <f>IF(AZ18&lt;&gt;0,1/(1/AZ18-1/N18),0)</f>
        <v>8.0050314258794835</v>
      </c>
      <c r="G18">
        <f>((BC18-AP18/2)*S18-E18)/(BC18+AP18/2)</f>
        <v>386.05966142983749</v>
      </c>
      <c r="H18">
        <f>AP18*1000</f>
        <v>30.143003392496489</v>
      </c>
      <c r="I18">
        <f>(AU18-BA18)</f>
        <v>0.90789530040283006</v>
      </c>
      <c r="J18">
        <f>(P18+AT18*D18)</f>
        <v>30.11158561706543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31.227262496948242</v>
      </c>
      <c r="P18" s="1">
        <v>30.11158561706543</v>
      </c>
      <c r="Q18" s="1">
        <v>31.321489334106445</v>
      </c>
      <c r="R18" s="1">
        <v>399.15728759765625</v>
      </c>
      <c r="S18" s="1">
        <v>390.81259155273438</v>
      </c>
      <c r="T18" s="1">
        <v>12.227232933044434</v>
      </c>
      <c r="U18" s="1">
        <v>38.479030609130859</v>
      </c>
      <c r="V18" s="1">
        <v>23.500692367553711</v>
      </c>
      <c r="W18" s="1">
        <v>73.95654296875</v>
      </c>
      <c r="X18" s="1">
        <v>300.29986572265625</v>
      </c>
      <c r="Y18" s="1">
        <v>0.17014843225479126</v>
      </c>
      <c r="Z18" s="1">
        <v>1.8293170258402824E-2</v>
      </c>
      <c r="AA18" s="1">
        <v>87.838432312011719</v>
      </c>
      <c r="AB18" s="1">
        <v>5.4508090019226074</v>
      </c>
      <c r="AC18" s="1">
        <v>1.4425257444381714</v>
      </c>
      <c r="AD18" s="1">
        <v>6.5727986395359039E-2</v>
      </c>
      <c r="AE18" s="1">
        <v>7.8656906262040138E-3</v>
      </c>
      <c r="AF18" s="1">
        <v>2.0587820559740067E-2</v>
      </c>
      <c r="AG18" s="1">
        <v>1.0050223208963871E-2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1.1040436239803535</v>
      </c>
      <c r="AP18">
        <f>(U18-T18)/(1000-U18)*AO18</f>
        <v>3.0143003392496488E-2</v>
      </c>
      <c r="AQ18">
        <f>(P18+273.15)</f>
        <v>303.26158561706541</v>
      </c>
      <c r="AR18">
        <f>(O18+273.15)</f>
        <v>304.37726249694822</v>
      </c>
      <c r="AS18">
        <f>(Y18*AK18+Z18*AL18)*AM18</f>
        <v>2.722374855226839E-2</v>
      </c>
      <c r="AT18">
        <f>((AS18+0.00000010773*(AR18^4-AQ18^4))-AP18*44100)/(L18*0.92*2*29.3+0.00000043092*AQ18^3)</f>
        <v>-10.328110399659485</v>
      </c>
      <c r="AU18">
        <f>0.61365*EXP(17.502*J18/(240.97+J18))</f>
        <v>4.2878330259947983</v>
      </c>
      <c r="AV18">
        <f>AU18*1000/AA18</f>
        <v>48.814999461328568</v>
      </c>
      <c r="AW18">
        <f>(AV18-U18)</f>
        <v>10.335968852197709</v>
      </c>
      <c r="AX18">
        <f>IF(D18,P18,(O18+P18)/2)</f>
        <v>30.669424057006836</v>
      </c>
      <c r="AY18">
        <f>0.61365*EXP(17.502*AX18/(240.97+AX18))</f>
        <v>4.4270398079963753</v>
      </c>
      <c r="AZ18">
        <f>IF(AW18&lt;&gt;0,(1000-(AV18+U18)/2)/AW18*AP18,0)</f>
        <v>2.789032328022905</v>
      </c>
      <c r="BA18">
        <f>U18*AA18/1000</f>
        <v>3.3799377255919683</v>
      </c>
      <c r="BB18">
        <f>(AY18-BA18)</f>
        <v>1.0471020824044071</v>
      </c>
      <c r="BC18">
        <f>1/(1.6/F18+1.37/N18)</f>
        <v>1.9232924599508092</v>
      </c>
      <c r="BD18">
        <f>G18*AA18*0.001</f>
        <v>33.910875438902941</v>
      </c>
      <c r="BE18">
        <f>G18/S18</f>
        <v>0.98783833933289344</v>
      </c>
      <c r="BF18">
        <f>(1-AP18*AA18/AU18/F18)*100</f>
        <v>92.286167711106302</v>
      </c>
      <c r="BG18">
        <f>(S18-E18/(N18/1.35))</f>
        <v>391.62232283498446</v>
      </c>
      <c r="BH18">
        <f>E18*BF18/100/BG18</f>
        <v>-6.050000405439215E-3</v>
      </c>
    </row>
    <row r="19" spans="1:60" x14ac:dyDescent="0.35">
      <c r="A19" s="1" t="s">
        <v>9</v>
      </c>
      <c r="B19" s="1" t="s">
        <v>472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471</v>
      </c>
      <c r="K20" s="1">
        <f t="shared" si="0"/>
        <v>2.72</v>
      </c>
    </row>
    <row r="21" spans="1:60" x14ac:dyDescent="0.35">
      <c r="A21" s="1">
        <v>2</v>
      </c>
      <c r="B21" s="1" t="s">
        <v>470</v>
      </c>
      <c r="C21" s="1">
        <v>512.50000468268991</v>
      </c>
      <c r="D21" s="1">
        <v>0</v>
      </c>
      <c r="E21">
        <f>(R21-S21*(1000-T21)/(1000-U21))*AO21</f>
        <v>-1.0381713999087445</v>
      </c>
      <c r="F21">
        <f>IF(AZ21&lt;&gt;0,1/(1/AZ21-1/N21),0)</f>
        <v>6.3248432846598952</v>
      </c>
      <c r="G21">
        <f>((BC21-AP21/2)*S21-E21)/(BC21+AP21/2)</f>
        <v>385.28127185998147</v>
      </c>
      <c r="H21">
        <f>AP21*1000</f>
        <v>28.596851537532242</v>
      </c>
      <c r="I21">
        <f>(AU21-BA21)</f>
        <v>0.94175312361663721</v>
      </c>
      <c r="J21">
        <f>(P21+AT21*D21)</f>
        <v>29.93644905090332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31.161508560180664</v>
      </c>
      <c r="P21" s="1">
        <v>29.93644905090332</v>
      </c>
      <c r="Q21" s="1">
        <v>31.318370819091797</v>
      </c>
      <c r="R21" s="1">
        <v>400.2359619140625</v>
      </c>
      <c r="S21" s="1">
        <v>391.0472412109375</v>
      </c>
      <c r="T21" s="1">
        <v>12.675230979919434</v>
      </c>
      <c r="U21" s="1">
        <v>37.6036376953125</v>
      </c>
      <c r="V21" s="1">
        <v>24.45404052734375</v>
      </c>
      <c r="W21" s="1">
        <v>72.547866821289063</v>
      </c>
      <c r="X21" s="1">
        <v>300.2939453125</v>
      </c>
      <c r="Y21" s="1">
        <v>25.630115509033203</v>
      </c>
      <c r="Z21" s="1">
        <v>2.6296395808458328E-2</v>
      </c>
      <c r="AA21" s="1">
        <v>87.841751098632813</v>
      </c>
      <c r="AB21" s="1">
        <v>5.2130417823791504</v>
      </c>
      <c r="AC21" s="1">
        <v>1.4477725028991699</v>
      </c>
      <c r="AD21" s="1">
        <v>0.11940274387598038</v>
      </c>
      <c r="AE21" s="1">
        <v>9.246152825653553E-3</v>
      </c>
      <c r="AF21" s="1">
        <v>4.3520953506231308E-2</v>
      </c>
      <c r="AG21" s="1">
        <v>5.7314089499413967E-3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1.1040218577665437</v>
      </c>
      <c r="AP21">
        <f>(U21-T21)/(1000-U21)*AO21</f>
        <v>2.859685153753224E-2</v>
      </c>
      <c r="AQ21">
        <f>(P21+273.15)</f>
        <v>303.0864490509033</v>
      </c>
      <c r="AR21">
        <f>(O21+273.15)</f>
        <v>304.31150856018064</v>
      </c>
      <c r="AS21">
        <f>(Y21*AK21+Z21*AL21)*AM21</f>
        <v>4.1008183897848767</v>
      </c>
      <c r="AT21">
        <f>((AS21+0.00000010773*(AR21^4-AQ21^4))-AP21*44100)/(L21*0.92*2*29.3+0.00000043092*AQ21^3)</f>
        <v>-9.7522822093130745</v>
      </c>
      <c r="AU21">
        <f>0.61365*EXP(17.502*J21/(240.97+J21))</f>
        <v>4.2449225064514442</v>
      </c>
      <c r="AV21">
        <f>AU21*1000/AA21</f>
        <v>48.324657163141559</v>
      </c>
      <c r="AW21">
        <f>(AV21-U21)</f>
        <v>10.721019467829059</v>
      </c>
      <c r="AX21">
        <f>IF(D21,P21,(O21+P21)/2)</f>
        <v>30.548978805541992</v>
      </c>
      <c r="AY21">
        <f>0.61365*EXP(17.502*AX21/(240.97+AX21))</f>
        <v>4.3966543294642211</v>
      </c>
      <c r="AZ21">
        <f>IF(AW21&lt;&gt;0,(1000-(AV21+U21)/2)/AW21*AP21,0)</f>
        <v>2.5527621019798299</v>
      </c>
      <c r="BA21">
        <f>U21*AA21/1000</f>
        <v>3.303169382834807</v>
      </c>
      <c r="BB21">
        <f>(AY21-BA21)</f>
        <v>1.0934849466294141</v>
      </c>
      <c r="BC21">
        <f>1/(1.6/F21+1.37/N21)</f>
        <v>1.7450845823077474</v>
      </c>
      <c r="BD21">
        <f>G21*AA21*0.001</f>
        <v>33.843781585689179</v>
      </c>
      <c r="BE21">
        <f>G21/S21</f>
        <v>0.9852550568235674</v>
      </c>
      <c r="BF21">
        <f>(1-AP21*AA21/AU21/F21)*100</f>
        <v>90.643796270092764</v>
      </c>
      <c r="BG21">
        <f>(S21-E21/(N21/1.35))</f>
        <v>391.37467519104797</v>
      </c>
      <c r="BH21">
        <f>E21*BF21/100/BG21</f>
        <v>-2.4044426691846844E-3</v>
      </c>
    </row>
    <row r="22" spans="1:60" x14ac:dyDescent="0.35">
      <c r="A22" s="1" t="s">
        <v>9</v>
      </c>
      <c r="B22" s="1" t="s">
        <v>469</v>
      </c>
      <c r="K22" s="1">
        <f t="shared" si="0"/>
        <v>2.72</v>
      </c>
    </row>
    <row r="23" spans="1:60" x14ac:dyDescent="0.35">
      <c r="A23" s="1" t="s">
        <v>9</v>
      </c>
      <c r="B23" s="1" t="s">
        <v>468</v>
      </c>
      <c r="K23" s="1">
        <f t="shared" si="0"/>
        <v>2.72</v>
      </c>
    </row>
    <row r="24" spans="1:60" x14ac:dyDescent="0.35">
      <c r="A24" s="1">
        <v>3</v>
      </c>
      <c r="B24" s="1" t="s">
        <v>467</v>
      </c>
      <c r="C24" s="1">
        <v>715.50000468268991</v>
      </c>
      <c r="D24" s="1">
        <v>0</v>
      </c>
      <c r="E24">
        <f>(R24-S24*(1000-T24)/(1000-U24))*AO24</f>
        <v>-0.92541880380413188</v>
      </c>
      <c r="F24">
        <f>IF(AZ24&lt;&gt;0,1/(1/AZ24-1/N24),0)</f>
        <v>5.5631366622352107</v>
      </c>
      <c r="G24">
        <f>((BC24-AP24/2)*S24-E24)/(BC24+AP24/2)</f>
        <v>384.96936891310389</v>
      </c>
      <c r="H24">
        <f>AP24*1000</f>
        <v>27.417624512971223</v>
      </c>
      <c r="I24">
        <f>(AU24-BA24)</f>
        <v>0.95354501970908911</v>
      </c>
      <c r="J24">
        <f>(P24+AT24*D24)</f>
        <v>29.778535842895508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31.062856674194336</v>
      </c>
      <c r="P24" s="1">
        <v>29.778535842895508</v>
      </c>
      <c r="Q24" s="1">
        <v>31.249338150024414</v>
      </c>
      <c r="R24" s="1">
        <v>399.739501953125</v>
      </c>
      <c r="S24" s="1">
        <v>390.87014770507813</v>
      </c>
      <c r="T24" s="1">
        <v>13.107718467712402</v>
      </c>
      <c r="U24" s="1">
        <v>37.024147033691406</v>
      </c>
      <c r="V24" s="1">
        <v>25.436761856079102</v>
      </c>
      <c r="W24" s="1">
        <v>71.848838806152344</v>
      </c>
      <c r="X24" s="1">
        <v>300.2740478515625</v>
      </c>
      <c r="Y24" s="1">
        <v>50.992172241210938</v>
      </c>
      <c r="Z24" s="1">
        <v>3.0869005247950554E-2</v>
      </c>
      <c r="AA24" s="1">
        <v>87.861801147460938</v>
      </c>
      <c r="AB24" s="1">
        <v>5.4085192680358887</v>
      </c>
      <c r="AC24" s="1">
        <v>1.4395925998687744</v>
      </c>
      <c r="AD24" s="1">
        <v>6.7578054964542389E-2</v>
      </c>
      <c r="AE24" s="1">
        <v>1.1663137003779411E-2</v>
      </c>
      <c r="AF24" s="1">
        <v>4.7202274203300476E-2</v>
      </c>
      <c r="AG24" s="1">
        <v>3.8289276417344809E-3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1.1039487053366266</v>
      </c>
      <c r="AP24">
        <f>(U24-T24)/(1000-U24)*AO24</f>
        <v>2.7417624512971223E-2</v>
      </c>
      <c r="AQ24">
        <f>(P24+273.15)</f>
        <v>302.92853584289549</v>
      </c>
      <c r="AR24">
        <f>(O24+273.15)</f>
        <v>304.21285667419431</v>
      </c>
      <c r="AS24">
        <f>(Y24*AK24+Z24*AL24)*AM24</f>
        <v>8.1587473762315312</v>
      </c>
      <c r="AT24">
        <f>((AS24+0.00000010773*(AR24^4-AQ24^4))-AP24*44100)/(L24*0.92*2*29.3+0.00000043092*AQ24^3)</f>
        <v>-9.3080708814383986</v>
      </c>
      <c r="AU24">
        <f>0.61365*EXP(17.502*J24/(240.97+J24))</f>
        <v>4.2065532640376393</v>
      </c>
      <c r="AV24">
        <f>AU24*1000/AA24</f>
        <v>47.876929554149051</v>
      </c>
      <c r="AW24">
        <f>(AV24-U24)</f>
        <v>10.852782520457644</v>
      </c>
      <c r="AX24">
        <f>IF(D24,P24,(O24+P24)/2)</f>
        <v>30.420696258544922</v>
      </c>
      <c r="AY24">
        <f>0.61365*EXP(17.502*AX24/(240.97+AX24))</f>
        <v>4.3644916623991623</v>
      </c>
      <c r="AZ24">
        <f>IF(AW24&lt;&gt;0,(1000-(AV24+U24)/2)/AW24*AP24,0)</f>
        <v>2.4190783832778706</v>
      </c>
      <c r="BA24">
        <f>U24*AA24/1000</f>
        <v>3.2530082443285502</v>
      </c>
      <c r="BB24">
        <f>(AY24-BA24)</f>
        <v>1.1114834180706121</v>
      </c>
      <c r="BC24">
        <f>1/(1.6/F24+1.37/N24)</f>
        <v>1.6456165894380699</v>
      </c>
      <c r="BD24">
        <f>G24*AA24*0.001</f>
        <v>33.82410213930666</v>
      </c>
      <c r="BE24">
        <f>G24/S24</f>
        <v>0.98490348053792398</v>
      </c>
      <c r="BF24">
        <f>(1-AP24*AA24/AU24/F24)*100</f>
        <v>89.706008502827203</v>
      </c>
      <c r="BG24">
        <f>(S24-E24/(N24/1.35))</f>
        <v>391.16202008975881</v>
      </c>
      <c r="BH24">
        <f>E24*BF24/100/BG24</f>
        <v>-2.1222824001082795E-3</v>
      </c>
    </row>
    <row r="25" spans="1:60" x14ac:dyDescent="0.35">
      <c r="A25" s="1" t="s">
        <v>9</v>
      </c>
      <c r="B25" s="1" t="s">
        <v>466</v>
      </c>
      <c r="K25" s="1">
        <f t="shared" si="0"/>
        <v>2.72</v>
      </c>
    </row>
    <row r="26" spans="1:60" x14ac:dyDescent="0.35">
      <c r="A26" s="1" t="s">
        <v>9</v>
      </c>
      <c r="B26" s="1" t="s">
        <v>465</v>
      </c>
      <c r="K26" s="1">
        <f t="shared" si="0"/>
        <v>2.72</v>
      </c>
    </row>
    <row r="27" spans="1:60" x14ac:dyDescent="0.35">
      <c r="A27" s="1">
        <v>4</v>
      </c>
      <c r="B27" s="1" t="s">
        <v>464</v>
      </c>
      <c r="C27" s="1">
        <v>919.50000468268991</v>
      </c>
      <c r="D27" s="1">
        <v>0</v>
      </c>
      <c r="E27">
        <f>(R27-S27*(1000-T27)/(1000-U27))*AO27</f>
        <v>-0.21061146920938298</v>
      </c>
      <c r="F27">
        <f>IF(AZ27&lt;&gt;0,1/(1/AZ27-1/N27),0)</f>
        <v>5.3147913346127691</v>
      </c>
      <c r="G27">
        <f>((BC27-AP27/2)*S27-E27)/(BC27+AP27/2)</f>
        <v>384.37252781231564</v>
      </c>
      <c r="H27">
        <f>AP27*1000</f>
        <v>26.798156925888886</v>
      </c>
      <c r="I27">
        <f>(AU27-BA27)</f>
        <v>0.95101974356328789</v>
      </c>
      <c r="J27">
        <f>(P27+AT27*D27)</f>
        <v>29.72797966003418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30.985239028930664</v>
      </c>
      <c r="P27" s="1">
        <v>29.72797966003418</v>
      </c>
      <c r="Q27" s="1">
        <v>31.182292938232422</v>
      </c>
      <c r="R27" s="1">
        <v>399.98312377929688</v>
      </c>
      <c r="S27" s="1">
        <v>390.69207763671875</v>
      </c>
      <c r="T27" s="1">
        <v>13.542086601257324</v>
      </c>
      <c r="U27" s="1">
        <v>36.915374755859375</v>
      </c>
      <c r="V27" s="1">
        <v>26.395114898681641</v>
      </c>
      <c r="W27" s="1">
        <v>71.952400207519531</v>
      </c>
      <c r="X27" s="1">
        <v>300.34365844726563</v>
      </c>
      <c r="Y27" s="1">
        <v>101.40205383300781</v>
      </c>
      <c r="Z27" s="1">
        <v>4.4588137418031693E-2</v>
      </c>
      <c r="AA27" s="1">
        <v>87.858070373535156</v>
      </c>
      <c r="AB27" s="1">
        <v>5.1915149688720703</v>
      </c>
      <c r="AC27" s="1">
        <v>1.4391316175460815</v>
      </c>
      <c r="AD27" s="1">
        <v>8.708827942609787E-2</v>
      </c>
      <c r="AE27" s="1">
        <v>7.2096679359674454E-3</v>
      </c>
      <c r="AF27" s="1">
        <v>8.2541599869728088E-2</v>
      </c>
      <c r="AG27" s="1">
        <v>6.8778698332607746E-3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1.1042046266443588</v>
      </c>
      <c r="AP27">
        <f>(U27-T27)/(1000-U27)*AO27</f>
        <v>2.6798156925888886E-2</v>
      </c>
      <c r="AQ27">
        <f>(P27+273.15)</f>
        <v>302.87797966003416</v>
      </c>
      <c r="AR27">
        <f>(O27+273.15)</f>
        <v>304.13523902893064</v>
      </c>
      <c r="AS27">
        <f>(Y27*AK27+Z27*AL27)*AM27</f>
        <v>16.224328250639246</v>
      </c>
      <c r="AT27">
        <f>((AS27+0.00000010773*(AR27^4-AQ27^4))-AP27*44100)/(L27*0.92*2*29.3+0.00000043092*AQ27^3)</f>
        <v>-9.0333055903365267</v>
      </c>
      <c r="AU27">
        <f>0.61365*EXP(17.502*J27/(240.97+J27))</f>
        <v>4.1943333367290041</v>
      </c>
      <c r="AV27">
        <f>AU27*1000/AA27</f>
        <v>47.73987544794101</v>
      </c>
      <c r="AW27">
        <f>(AV27-U27)</f>
        <v>10.824500692081635</v>
      </c>
      <c r="AX27">
        <f>IF(D27,P27,(O27+P27)/2)</f>
        <v>30.356609344482422</v>
      </c>
      <c r="AY27">
        <f>0.61365*EXP(17.502*AX27/(240.97+AX27))</f>
        <v>4.3485008866294281</v>
      </c>
      <c r="AZ27">
        <f>IF(AW27&lt;&gt;0,(1000-(AV27+U27)/2)/AW27*AP27,0)</f>
        <v>2.3709042399416775</v>
      </c>
      <c r="BA27">
        <f>U27*AA27/1000</f>
        <v>3.2433135931657162</v>
      </c>
      <c r="BB27">
        <f>(AY27-BA27)</f>
        <v>1.1051872934637119</v>
      </c>
      <c r="BC27">
        <f>1/(1.6/F27+1.37/N27)</f>
        <v>1.6100102500599049</v>
      </c>
      <c r="BD27">
        <f>G27*AA27*0.001</f>
        <v>33.770228598188027</v>
      </c>
      <c r="BE27">
        <f>G27/S27</f>
        <v>0.98382473004666537</v>
      </c>
      <c r="BF27">
        <f>(1-AP27*AA27/AU27/F27)*100</f>
        <v>89.43821248222919</v>
      </c>
      <c r="BG27">
        <f>(S27-E27/(N27/1.35))</f>
        <v>390.75850342308331</v>
      </c>
      <c r="BH27">
        <f>E27*BF27/100/BG27</f>
        <v>-4.820551099805068E-4</v>
      </c>
    </row>
    <row r="28" spans="1:60" x14ac:dyDescent="0.35">
      <c r="A28" s="1" t="s">
        <v>9</v>
      </c>
      <c r="B28" s="1" t="s">
        <v>463</v>
      </c>
      <c r="K28" s="1">
        <f t="shared" si="0"/>
        <v>2.72</v>
      </c>
    </row>
    <row r="29" spans="1:60" x14ac:dyDescent="0.35">
      <c r="A29" s="1" t="s">
        <v>9</v>
      </c>
      <c r="B29" s="1" t="s">
        <v>462</v>
      </c>
      <c r="K29" s="1">
        <f t="shared" si="0"/>
        <v>2.72</v>
      </c>
    </row>
    <row r="30" spans="1:60" x14ac:dyDescent="0.35">
      <c r="A30" s="1">
        <v>5</v>
      </c>
      <c r="B30" s="1" t="s">
        <v>461</v>
      </c>
      <c r="C30" s="1">
        <v>1123.5000046826899</v>
      </c>
      <c r="D30" s="1">
        <v>0</v>
      </c>
      <c r="E30">
        <f>(R30-S30*(1000-T30)/(1000-U30))*AO30</f>
        <v>6.4261397298095074E-2</v>
      </c>
      <c r="F30">
        <f>IF(AZ30&lt;&gt;0,1/(1/AZ30-1/N30),0)</f>
        <v>5.3426629084045327</v>
      </c>
      <c r="G30">
        <f>((BC30-AP30/2)*S30-E30)/(BC30+AP30/2)</f>
        <v>384.25786374972893</v>
      </c>
      <c r="H30">
        <f>AP30*1000</f>
        <v>26.383507743965563</v>
      </c>
      <c r="I30">
        <f>(AU30-BA30)</f>
        <v>0.93421653940548932</v>
      </c>
      <c r="J30">
        <f>(P30+AT30*D30)</f>
        <v>29.687177658081055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30.934986114501953</v>
      </c>
      <c r="P30" s="1">
        <v>29.687177658081055</v>
      </c>
      <c r="Q30" s="1">
        <v>31.127756118774414</v>
      </c>
      <c r="R30" s="1">
        <v>400.0242919921875</v>
      </c>
      <c r="S30" s="1">
        <v>390.6307373046875</v>
      </c>
      <c r="T30" s="1">
        <v>13.977688789367676</v>
      </c>
      <c r="U30" s="1">
        <v>36.991790771484375</v>
      </c>
      <c r="V30" s="1">
        <v>27.324451446533203</v>
      </c>
      <c r="W30" s="1">
        <v>72.3138427734375</v>
      </c>
      <c r="X30" s="1">
        <v>300.28759765625</v>
      </c>
      <c r="Y30" s="1">
        <v>149.96604919433594</v>
      </c>
      <c r="Z30" s="1">
        <v>7.431504875421524E-2</v>
      </c>
      <c r="AA30" s="1">
        <v>87.864822387695313</v>
      </c>
      <c r="AB30" s="1">
        <v>5.2767305374145508</v>
      </c>
      <c r="AC30" s="1">
        <v>1.4383120536804199</v>
      </c>
      <c r="AD30" s="1">
        <v>8.9823901653289795E-2</v>
      </c>
      <c r="AE30" s="1">
        <v>9.0131768956780434E-3</v>
      </c>
      <c r="AF30" s="1">
        <v>2.0235493779182434E-2</v>
      </c>
      <c r="AG30" s="1">
        <v>7.0376168005168438E-3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1.1039985207950365</v>
      </c>
      <c r="AP30">
        <f>(U30-T30)/(1000-U30)*AO30</f>
        <v>2.6383507743965563E-2</v>
      </c>
      <c r="AQ30">
        <f>(P30+273.15)</f>
        <v>302.83717765808103</v>
      </c>
      <c r="AR30">
        <f>(O30+273.15)</f>
        <v>304.08498611450193</v>
      </c>
      <c r="AS30">
        <f>(Y30*AK30+Z30*AL30)*AM30</f>
        <v>23.994567334773365</v>
      </c>
      <c r="AT30">
        <f>((AS30+0.00000010773*(AR30^4-AQ30^4))-AP30*44100)/(L30*0.92*2*29.3+0.00000043092*AQ30^3)</f>
        <v>-8.8299909979438489</v>
      </c>
      <c r="AU30">
        <f>0.61365*EXP(17.502*J30/(240.97+J30))</f>
        <v>4.1844936653447506</v>
      </c>
      <c r="AV30">
        <f>AU30*1000/AA30</f>
        <v>47.624220383455203</v>
      </c>
      <c r="AW30">
        <f>(AV30-U30)</f>
        <v>10.632429611970828</v>
      </c>
      <c r="AX30">
        <f>IF(D30,P30,(O30+P30)/2)</f>
        <v>30.311081886291504</v>
      </c>
      <c r="AY30">
        <f>0.61365*EXP(17.502*AX30/(240.97+AX30))</f>
        <v>4.3371720478953852</v>
      </c>
      <c r="AZ30">
        <f>IF(AW30&lt;&gt;0,(1000-(AV30+U30)/2)/AW30*AP30,0)</f>
        <v>2.3764346507154639</v>
      </c>
      <c r="BA30">
        <f>U30*AA30/1000</f>
        <v>3.2502771259392613</v>
      </c>
      <c r="BB30">
        <f>(AY30-BA30)</f>
        <v>1.0868949219561239</v>
      </c>
      <c r="BC30">
        <f>1/(1.6/F30+1.37/N30)</f>
        <v>1.6140915101962705</v>
      </c>
      <c r="BD30">
        <f>G30*AA30*0.001</f>
        <v>33.762748949445161</v>
      </c>
      <c r="BE30">
        <f>G30/S30</f>
        <v>0.98368568331583239</v>
      </c>
      <c r="BF30">
        <f>(1-AP30*AA30/AU30/F30)*100</f>
        <v>89.630761047668585</v>
      </c>
      <c r="BG30">
        <f>(S30-E30/(N30/1.35))</f>
        <v>390.61046958676866</v>
      </c>
      <c r="BH30">
        <f>E30*BF30/100/BG30</f>
        <v>1.4745631247181399E-4</v>
      </c>
    </row>
    <row r="31" spans="1:60" x14ac:dyDescent="0.35">
      <c r="A31" s="1" t="s">
        <v>9</v>
      </c>
      <c r="B31" s="1" t="s">
        <v>460</v>
      </c>
      <c r="K31" s="1">
        <f t="shared" si="0"/>
        <v>2.72</v>
      </c>
    </row>
    <row r="32" spans="1:60" x14ac:dyDescent="0.35">
      <c r="A32" s="1" t="s">
        <v>9</v>
      </c>
      <c r="B32" s="1" t="s">
        <v>459</v>
      </c>
      <c r="K32" s="1">
        <f t="shared" si="0"/>
        <v>2.72</v>
      </c>
    </row>
    <row r="33" spans="1:60" x14ac:dyDescent="0.35">
      <c r="A33" s="1">
        <v>6</v>
      </c>
      <c r="B33" s="1" t="s">
        <v>458</v>
      </c>
      <c r="C33" s="1">
        <v>1326.5000046826899</v>
      </c>
      <c r="D33" s="1">
        <v>0</v>
      </c>
      <c r="E33">
        <f>(R33-S33*(1000-T33)/(1000-U33))*AO33</f>
        <v>1.0674157608011756</v>
      </c>
      <c r="F33">
        <f>IF(AZ33&lt;&gt;0,1/(1/AZ33-1/N33),0)</f>
        <v>5.5857492076235689</v>
      </c>
      <c r="G33">
        <f>((BC33-AP33/2)*S33-E33)/(BC33+AP33/2)</f>
        <v>383.27947653819388</v>
      </c>
      <c r="H33">
        <f>AP33*1000</f>
        <v>26.245992704908954</v>
      </c>
      <c r="I33">
        <f>(AU33-BA33)</f>
        <v>0.9112503960521714</v>
      </c>
      <c r="J33">
        <f>(P33+AT33*D33)</f>
        <v>29.700477600097656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30.905206680297852</v>
      </c>
      <c r="P33" s="1">
        <v>29.700477600097656</v>
      </c>
      <c r="Q33" s="1">
        <v>31.090858459472656</v>
      </c>
      <c r="R33" s="1">
        <v>400.32247924804688</v>
      </c>
      <c r="S33" s="1">
        <v>390.08224487304688</v>
      </c>
      <c r="T33" s="1">
        <v>14.401120185852051</v>
      </c>
      <c r="U33" s="1">
        <v>37.287612915039063</v>
      </c>
      <c r="V33" s="1">
        <v>28.20161247253418</v>
      </c>
      <c r="W33" s="1">
        <v>73.020072937011719</v>
      </c>
      <c r="X33" s="1">
        <v>300.2957763671875</v>
      </c>
      <c r="Y33" s="1">
        <v>299.96731567382813</v>
      </c>
      <c r="Z33" s="1">
        <v>0.1371990293264389</v>
      </c>
      <c r="AA33" s="1">
        <v>87.869621276855469</v>
      </c>
      <c r="AB33" s="1">
        <v>5.3908524513244629</v>
      </c>
      <c r="AC33" s="1">
        <v>1.4454531669616699</v>
      </c>
      <c r="AD33" s="1">
        <v>7.2592049837112427E-2</v>
      </c>
      <c r="AE33" s="1">
        <v>5.686161108314991E-3</v>
      </c>
      <c r="AF33" s="1">
        <v>3.3114813268184662E-2</v>
      </c>
      <c r="AG33" s="1">
        <v>9.0778907760977745E-3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1.104028589585248</v>
      </c>
      <c r="AP33">
        <f>(U33-T33)/(1000-U33)*AO33</f>
        <v>2.6245992704908953E-2</v>
      </c>
      <c r="AQ33">
        <f>(P33+273.15)</f>
        <v>302.85047760009763</v>
      </c>
      <c r="AR33">
        <f>(O33+273.15)</f>
        <v>304.05520668029783</v>
      </c>
      <c r="AS33">
        <f>(Y33*AK33+Z33*AL33)*AM33</f>
        <v>47.994769435045782</v>
      </c>
      <c r="AT33">
        <f>((AS33+0.00000010773*(AR33^4-AQ33^4))-AP33*44100)/(L33*0.92*2*29.3+0.00000043092*AQ33^3)</f>
        <v>-8.597887220894437</v>
      </c>
      <c r="AU33">
        <f>0.61365*EXP(17.502*J33/(240.97+J33))</f>
        <v>4.1876988212146387</v>
      </c>
      <c r="AV33">
        <f>AU33*1000/AA33</f>
        <v>47.658095714561398</v>
      </c>
      <c r="AW33">
        <f>(AV33-U33)</f>
        <v>10.370482799522335</v>
      </c>
      <c r="AX33">
        <f>IF(D33,P33,(O33+P33)/2)</f>
        <v>30.302842140197754</v>
      </c>
      <c r="AY33">
        <f>0.61365*EXP(17.502*AX33/(240.97+AX33))</f>
        <v>4.3351244589587159</v>
      </c>
      <c r="AZ33">
        <f>IF(AW33&lt;&gt;0,(1000-(AV33+U33)/2)/AW33*AP33,0)</f>
        <v>2.4233443096365384</v>
      </c>
      <c r="BA33">
        <f>U33*AA33/1000</f>
        <v>3.2764484251624673</v>
      </c>
      <c r="BB33">
        <f>(AY33-BA33)</f>
        <v>1.0586760337962486</v>
      </c>
      <c r="BC33">
        <f>1/(1.6/F33+1.37/N33)</f>
        <v>1.6487756539560456</v>
      </c>
      <c r="BD33">
        <f>G33*AA33*0.001</f>
        <v>33.67862244660251</v>
      </c>
      <c r="BE33">
        <f>G33/S33</f>
        <v>0.98256068194781088</v>
      </c>
      <c r="BF33">
        <f>(1-AP33*AA33/AU33/F33)*100</f>
        <v>90.14072714092616</v>
      </c>
      <c r="BG33">
        <f>(S33-E33/(N33/1.35))</f>
        <v>389.7455873702275</v>
      </c>
      <c r="BH33">
        <f>E33*BF33/100/BG33</f>
        <v>2.4687292417990541E-3</v>
      </c>
    </row>
    <row r="34" spans="1:60" x14ac:dyDescent="0.35">
      <c r="A34" s="1" t="s">
        <v>9</v>
      </c>
      <c r="B34" s="1" t="s">
        <v>457</v>
      </c>
      <c r="K34" s="1">
        <f t="shared" si="0"/>
        <v>2.72</v>
      </c>
    </row>
    <row r="35" spans="1:60" x14ac:dyDescent="0.35">
      <c r="A35" s="1" t="s">
        <v>9</v>
      </c>
      <c r="B35" s="1" t="s">
        <v>456</v>
      </c>
      <c r="K35" s="1">
        <f t="shared" si="0"/>
        <v>2.72</v>
      </c>
    </row>
    <row r="36" spans="1:60" x14ac:dyDescent="0.35">
      <c r="A36" s="1">
        <v>7</v>
      </c>
      <c r="B36" s="1" t="s">
        <v>455</v>
      </c>
      <c r="C36" s="1">
        <v>1530.5000046826899</v>
      </c>
      <c r="D36" s="1">
        <v>0</v>
      </c>
      <c r="E36">
        <f>(R36-S36*(1000-T36)/(1000-U36))*AO36</f>
        <v>1.2692292587179703</v>
      </c>
      <c r="F36">
        <f>IF(AZ36&lt;&gt;0,1/(1/AZ36-1/N36),0)</f>
        <v>6.1004891186165304</v>
      </c>
      <c r="G36">
        <f>((BC36-AP36/2)*S36-E36)/(BC36+AP36/2)</f>
        <v>382.8708161365771</v>
      </c>
      <c r="H36">
        <f>AP36*1000</f>
        <v>26.378482840651063</v>
      </c>
      <c r="I36">
        <f>(AU36-BA36)</f>
        <v>0.88205473393582512</v>
      </c>
      <c r="J36">
        <f>(P36+AT36*D36)</f>
        <v>29.77311897277832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30.897071838378906</v>
      </c>
      <c r="P36" s="1">
        <v>29.77311897277832</v>
      </c>
      <c r="Q36" s="1">
        <v>31.069650650024414</v>
      </c>
      <c r="R36" s="1">
        <v>399.99990844726563</v>
      </c>
      <c r="S36" s="1">
        <v>389.54257202148438</v>
      </c>
      <c r="T36" s="1">
        <v>14.826533317565918</v>
      </c>
      <c r="U36" s="1">
        <v>37.816764831542969</v>
      </c>
      <c r="V36" s="1">
        <v>29.050296783447266</v>
      </c>
      <c r="W36" s="1">
        <v>74.096092224121094</v>
      </c>
      <c r="X36" s="1">
        <v>300.28466796875</v>
      </c>
      <c r="Y36" s="1">
        <v>499.86212158203125</v>
      </c>
      <c r="Z36" s="1">
        <v>6.0594175010919571E-2</v>
      </c>
      <c r="AA36" s="1">
        <v>87.876045227050781</v>
      </c>
      <c r="AB36" s="1">
        <v>5.2130937576293945</v>
      </c>
      <c r="AC36" s="1">
        <v>1.4510506391525269</v>
      </c>
      <c r="AD36" s="1">
        <v>0.10875283926725388</v>
      </c>
      <c r="AE36" s="1">
        <v>1.0513943620026112E-2</v>
      </c>
      <c r="AF36" s="1">
        <v>0.10979793965816498</v>
      </c>
      <c r="AG36" s="1">
        <v>1.2917211279273033E-2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1.1039877498851101</v>
      </c>
      <c r="AP36">
        <f>(U36-T36)/(1000-U36)*AO36</f>
        <v>2.6378482840651064E-2</v>
      </c>
      <c r="AQ36">
        <f>(P36+273.15)</f>
        <v>302.9231189727783</v>
      </c>
      <c r="AR36">
        <f>(O36+273.15)</f>
        <v>304.04707183837888</v>
      </c>
      <c r="AS36">
        <f>(Y36*AK36+Z36*AL36)*AM36</f>
        <v>79.977937665478748</v>
      </c>
      <c r="AT36">
        <f>((AS36+0.00000010773*(AR36^4-AQ36^4))-AP36*44100)/(L36*0.92*2*29.3+0.00000043092*AQ36^3)</f>
        <v>-8.39965998861679</v>
      </c>
      <c r="AU36">
        <f>0.61365*EXP(17.502*J36/(240.97+J36))</f>
        <v>4.2052424706132383</v>
      </c>
      <c r="AV36">
        <f>AU36*1000/AA36</f>
        <v>47.854252654951559</v>
      </c>
      <c r="AW36">
        <f>(AV36-U36)</f>
        <v>10.03748782340859</v>
      </c>
      <c r="AX36">
        <f>IF(D36,P36,(O36+P36)/2)</f>
        <v>30.335095405578613</v>
      </c>
      <c r="AY36">
        <f>0.61365*EXP(17.502*AX36/(240.97+AX36))</f>
        <v>4.3431442500087343</v>
      </c>
      <c r="AZ36">
        <f>IF(AW36&lt;&gt;0,(1000-(AV36+U36)/2)/AW36*AP36,0)</f>
        <v>2.5154249302713181</v>
      </c>
      <c r="BA36">
        <f>U36*AA36/1000</f>
        <v>3.3231877366774132</v>
      </c>
      <c r="BB36">
        <f>(AY36-BA36)</f>
        <v>1.0199565133313211</v>
      </c>
      <c r="BC36">
        <f>1/(1.6/F36+1.37/N36)</f>
        <v>1.7172055016796428</v>
      </c>
      <c r="BD36">
        <f>G36*AA36*0.001</f>
        <v>33.645173154935691</v>
      </c>
      <c r="BE36">
        <f>G36/S36</f>
        <v>0.98287284532141128</v>
      </c>
      <c r="BF36">
        <f>(1-AP36*AA36/AU36/F36)*100</f>
        <v>90.964241427083294</v>
      </c>
      <c r="BG36">
        <f>(S36-E36/(N36/1.35))</f>
        <v>389.14226356770575</v>
      </c>
      <c r="BH36">
        <f>E36*BF36/100/BG36</f>
        <v>2.9668963647854151E-3</v>
      </c>
    </row>
    <row r="37" spans="1:60" x14ac:dyDescent="0.35">
      <c r="A37" s="1" t="s">
        <v>9</v>
      </c>
      <c r="B37" s="1" t="s">
        <v>454</v>
      </c>
      <c r="K37" s="1">
        <f t="shared" si="0"/>
        <v>2.72</v>
      </c>
    </row>
    <row r="38" spans="1:60" x14ac:dyDescent="0.35">
      <c r="A38" s="1" t="s">
        <v>9</v>
      </c>
      <c r="B38" s="1" t="s">
        <v>453</v>
      </c>
      <c r="K38" s="1">
        <f t="shared" si="0"/>
        <v>2.72</v>
      </c>
    </row>
    <row r="39" spans="1:60" x14ac:dyDescent="0.35">
      <c r="A39" s="1">
        <v>8</v>
      </c>
      <c r="B39" s="1" t="s">
        <v>452</v>
      </c>
      <c r="C39" s="1">
        <v>1734.5000046826899</v>
      </c>
      <c r="D39" s="1">
        <v>0</v>
      </c>
      <c r="E39">
        <f>(R39-S39*(1000-T39)/(1000-U39))*AO39</f>
        <v>2.1136690493463188</v>
      </c>
      <c r="F39">
        <f>IF(AZ39&lt;&gt;0,1/(1/AZ39-1/N39),0)</f>
        <v>6.8872598224839603</v>
      </c>
      <c r="G39">
        <f>((BC39-AP39/2)*S39-E39)/(BC39+AP39/2)</f>
        <v>381.72091059376675</v>
      </c>
      <c r="H39">
        <f>AP39*1000</f>
        <v>26.699267522498747</v>
      </c>
      <c r="I39">
        <f>(AU39-BA39)</f>
        <v>0.85034595392711276</v>
      </c>
      <c r="J39">
        <f>(P39+AT39*D39)</f>
        <v>29.890571594238281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30.915849685668945</v>
      </c>
      <c r="P39" s="1">
        <v>29.890571594238281</v>
      </c>
      <c r="Q39" s="1">
        <v>31.072492599487305</v>
      </c>
      <c r="R39" s="1">
        <v>399.87911987304688</v>
      </c>
      <c r="S39" s="1">
        <v>388.56863403320313</v>
      </c>
      <c r="T39" s="1">
        <v>15.248617172241211</v>
      </c>
      <c r="U39" s="1">
        <v>38.499080657958984</v>
      </c>
      <c r="V39" s="1">
        <v>29.847528457641602</v>
      </c>
      <c r="W39" s="1">
        <v>75.357818603515625</v>
      </c>
      <c r="X39" s="1">
        <v>300.32144165039063</v>
      </c>
      <c r="Y39" s="1">
        <v>749.20513916015625</v>
      </c>
      <c r="Z39" s="1">
        <v>3.4298745449632406E-3</v>
      </c>
      <c r="AA39" s="1">
        <v>87.882568359375</v>
      </c>
      <c r="AB39" s="1">
        <v>5.1928024291992188</v>
      </c>
      <c r="AC39" s="1">
        <v>1.45164954662323</v>
      </c>
      <c r="AD39" s="1">
        <v>0.13018760085105896</v>
      </c>
      <c r="AE39" s="1">
        <v>8.6218640208244324E-3</v>
      </c>
      <c r="AF39" s="1">
        <v>3.0375398695468903E-2</v>
      </c>
      <c r="AG39" s="1">
        <v>1.0568767786026001E-2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1.104122947244083</v>
      </c>
      <c r="AP39">
        <f>(U39-T39)/(1000-U39)*AO39</f>
        <v>2.6699267522498748E-2</v>
      </c>
      <c r="AQ39">
        <f>(P39+273.15)</f>
        <v>303.04057159423826</v>
      </c>
      <c r="AR39">
        <f>(O39+273.15)</f>
        <v>304.06584968566892</v>
      </c>
      <c r="AS39">
        <f>(Y39*AK39+Z39*AL39)*AM39</f>
        <v>119.87281958625863</v>
      </c>
      <c r="AT39">
        <f>((AS39+0.00000010773*(AR39^4-AQ39^4))-AP39*44100)/(L39*0.92*2*29.3+0.00000043092*AQ39^3)</f>
        <v>-8.2058585765802157</v>
      </c>
      <c r="AU39">
        <f>0.61365*EXP(17.502*J39/(240.97+J39))</f>
        <v>4.233744041623285</v>
      </c>
      <c r="AV39">
        <f>AU39*1000/AA39</f>
        <v>48.175014916614508</v>
      </c>
      <c r="AW39">
        <f>(AV39-U39)</f>
        <v>9.6759342586555235</v>
      </c>
      <c r="AX39">
        <f>IF(D39,P39,(O39+P39)/2)</f>
        <v>30.403210639953613</v>
      </c>
      <c r="AY39">
        <f>0.61365*EXP(17.502*AX39/(240.97+AX39))</f>
        <v>4.3601236286610163</v>
      </c>
      <c r="AZ39">
        <f>IF(AW39&lt;&gt;0,(1000-(AV39+U39)/2)/AW39*AP39,0)</f>
        <v>2.6397657742602076</v>
      </c>
      <c r="BA39">
        <f>U39*AA39/1000</f>
        <v>3.3833980876961722</v>
      </c>
      <c r="BB39">
        <f>(AY39-BA39)</f>
        <v>0.9767255409648441</v>
      </c>
      <c r="BC39">
        <f>1/(1.6/F39+1.37/N39)</f>
        <v>1.8103465290146485</v>
      </c>
      <c r="BD39">
        <f>G39*AA39*0.001</f>
        <v>33.546614019459582</v>
      </c>
      <c r="BE39">
        <f>G39/S39</f>
        <v>0.98237705558382449</v>
      </c>
      <c r="BF39">
        <f>(1-AP39*AA39/AU39/F39)*100</f>
        <v>91.953055202688731</v>
      </c>
      <c r="BG39">
        <f>(S39-E39/(N39/1.35))</f>
        <v>387.90199356369629</v>
      </c>
      <c r="BH39">
        <f>E39*BF39/100/BG39</f>
        <v>5.0105008481437889E-3</v>
      </c>
    </row>
    <row r="40" spans="1:60" x14ac:dyDescent="0.35">
      <c r="A40" s="1" t="s">
        <v>9</v>
      </c>
      <c r="B40" s="1" t="s">
        <v>451</v>
      </c>
      <c r="K40" s="1">
        <f t="shared" si="0"/>
        <v>2.72</v>
      </c>
    </row>
    <row r="41" spans="1:60" x14ac:dyDescent="0.35">
      <c r="A41" s="1" t="s">
        <v>9</v>
      </c>
      <c r="B41" s="1" t="s">
        <v>450</v>
      </c>
      <c r="K41" s="1">
        <f t="shared" si="0"/>
        <v>2.72</v>
      </c>
    </row>
    <row r="42" spans="1:60" x14ac:dyDescent="0.35">
      <c r="A42" s="1">
        <v>9</v>
      </c>
      <c r="B42" s="1" t="s">
        <v>449</v>
      </c>
      <c r="C42" s="1">
        <v>1937.5000046826899</v>
      </c>
      <c r="D42" s="1">
        <v>0</v>
      </c>
      <c r="E42">
        <f>(R42-S42*(1000-T42)/(1000-U42))*AO42</f>
        <v>2.8301238610301662</v>
      </c>
      <c r="F42">
        <f>IF(AZ42&lt;&gt;0,1/(1/AZ42-1/N42),0)</f>
        <v>8.029248771409442</v>
      </c>
      <c r="G42">
        <f>((BC42-AP42/2)*S42-E42)/(BC42+AP42/2)</f>
        <v>381.05177604231631</v>
      </c>
      <c r="H42">
        <f>AP42*1000</f>
        <v>27.056626626507022</v>
      </c>
      <c r="I42">
        <f>(AU42-BA42)</f>
        <v>0.81432097910487267</v>
      </c>
      <c r="J42">
        <f>(P42+AT42*D42)</f>
        <v>30.008005142211914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30.954544067382813</v>
      </c>
      <c r="P42" s="1">
        <v>30.008005142211914</v>
      </c>
      <c r="Q42" s="1">
        <v>31.093006134033203</v>
      </c>
      <c r="R42" s="1">
        <v>399.9947509765625</v>
      </c>
      <c r="S42" s="1">
        <v>387.92422485351563</v>
      </c>
      <c r="T42" s="1">
        <v>15.688227653503418</v>
      </c>
      <c r="U42" s="1">
        <v>39.234172821044922</v>
      </c>
      <c r="V42" s="1">
        <v>30.641096115112305</v>
      </c>
      <c r="W42" s="1">
        <v>76.629302978515625</v>
      </c>
      <c r="X42" s="1">
        <v>300.29214477539063</v>
      </c>
      <c r="Y42" s="1">
        <v>1000.7598876953125</v>
      </c>
      <c r="Z42" s="1">
        <v>0.13148270547389984</v>
      </c>
      <c r="AA42" s="1">
        <v>87.884819030761719</v>
      </c>
      <c r="AB42" s="1">
        <v>5.4350357055664063</v>
      </c>
      <c r="AC42" s="1">
        <v>1.4607625007629395</v>
      </c>
      <c r="AD42" s="1">
        <v>0.12069184333086014</v>
      </c>
      <c r="AE42" s="1">
        <v>1.2516864575445652E-2</v>
      </c>
      <c r="AF42" s="1">
        <v>5.0786089152097702E-2</v>
      </c>
      <c r="AG42" s="1">
        <v>1.8734222277998924E-2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1.1040152381448181</v>
      </c>
      <c r="AP42">
        <f>(U42-T42)/(1000-U42)*AO42</f>
        <v>2.7056626626507024E-2</v>
      </c>
      <c r="AQ42">
        <f>(P42+273.15)</f>
        <v>303.15800514221189</v>
      </c>
      <c r="AR42">
        <f>(O42+273.15)</f>
        <v>304.10454406738279</v>
      </c>
      <c r="AS42">
        <f>(Y42*AK42+Z42*AL42)*AM42</f>
        <v>160.12157845225374</v>
      </c>
      <c r="AT42">
        <f>((AS42+0.00000010773*(AR42^4-AQ42^4))-AP42*44100)/(L42*0.92*2*29.3+0.00000043092*AQ42^3)</f>
        <v>-8.0200988807971534</v>
      </c>
      <c r="AU42">
        <f>0.61365*EXP(17.502*J42/(240.97+J42))</f>
        <v>4.2624091573040355</v>
      </c>
      <c r="AV42">
        <f>AU42*1000/AA42</f>
        <v>48.499948049185754</v>
      </c>
      <c r="AW42">
        <f>(AV42-U42)</f>
        <v>9.2657752281408321</v>
      </c>
      <c r="AX42">
        <f>IF(D42,P42,(O42+P42)/2)</f>
        <v>30.481274604797363</v>
      </c>
      <c r="AY42">
        <f>0.61365*EXP(17.502*AX42/(240.97+AX42))</f>
        <v>4.3796540706559375</v>
      </c>
      <c r="AZ42">
        <f>IF(AW42&lt;&gt;0,(1000-(AV42+U42)/2)/AW42*AP42,0)</f>
        <v>2.7919662752603185</v>
      </c>
      <c r="BA42">
        <f>U42*AA42/1000</f>
        <v>3.4480881781991628</v>
      </c>
      <c r="BB42">
        <f>(AY42-BA42)</f>
        <v>0.93156589245677468</v>
      </c>
      <c r="BC42">
        <f>1/(1.6/F42+1.37/N42)</f>
        <v>1.9255250195472011</v>
      </c>
      <c r="BD42">
        <f>G42*AA42*0.001</f>
        <v>33.488666378829315</v>
      </c>
      <c r="BE42">
        <f>G42/S42</f>
        <v>0.98228404319479035</v>
      </c>
      <c r="BF42">
        <f>(1-AP42*AA42/AU42/F42)*100</f>
        <v>93.052037573107071</v>
      </c>
      <c r="BG42">
        <f>(S42-E42/(N42/1.35))</f>
        <v>387.03161817979668</v>
      </c>
      <c r="BH42">
        <f>E42*BF42/100/BG42</f>
        <v>6.8043224243965108E-3</v>
      </c>
    </row>
    <row r="43" spans="1:60" x14ac:dyDescent="0.35">
      <c r="A43" s="1" t="s">
        <v>9</v>
      </c>
      <c r="B43" s="1" t="s">
        <v>448</v>
      </c>
      <c r="K43" s="1">
        <f t="shared" si="0"/>
        <v>2.72</v>
      </c>
    </row>
    <row r="44" spans="1:60" x14ac:dyDescent="0.35">
      <c r="A44" s="1" t="s">
        <v>9</v>
      </c>
      <c r="B44" s="1" t="s">
        <v>447</v>
      </c>
      <c r="K44" s="1">
        <f t="shared" si="0"/>
        <v>2.72</v>
      </c>
    </row>
    <row r="45" spans="1:60" x14ac:dyDescent="0.35">
      <c r="A45" s="1">
        <v>10</v>
      </c>
      <c r="B45" s="1" t="s">
        <v>446</v>
      </c>
      <c r="C45" s="1">
        <v>2141.5000046826899</v>
      </c>
      <c r="D45" s="1">
        <v>0</v>
      </c>
      <c r="E45">
        <f>(R45-S45*(1000-T45)/(1000-U45))*AO45</f>
        <v>3.3271020561964231</v>
      </c>
      <c r="F45">
        <f>IF(AZ45&lt;&gt;0,1/(1/AZ45-1/N45),0)</f>
        <v>9.8736237476770956</v>
      </c>
      <c r="G45">
        <f>((BC45-AP45/2)*S45-E45)/(BC45+AP45/2)</f>
        <v>380.5886264393983</v>
      </c>
      <c r="H45">
        <f>AP45*1000</f>
        <v>27.543231121870082</v>
      </c>
      <c r="I45">
        <f>(AU45-BA45)</f>
        <v>0.77461801695729759</v>
      </c>
      <c r="J45">
        <f>(P45+AT45*D45)</f>
        <v>30.152240753173828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31.008613586425781</v>
      </c>
      <c r="P45" s="1">
        <v>30.152240753173828</v>
      </c>
      <c r="Q45" s="1">
        <v>31.130426406860352</v>
      </c>
      <c r="R45" s="1">
        <v>399.96630859375</v>
      </c>
      <c r="S45" s="1">
        <v>387.291015625</v>
      </c>
      <c r="T45" s="1">
        <v>16.141836166381836</v>
      </c>
      <c r="U45" s="1">
        <v>40.088844299316406</v>
      </c>
      <c r="V45" s="1">
        <v>31.43025016784668</v>
      </c>
      <c r="W45" s="1">
        <v>78.058181762695313</v>
      </c>
      <c r="X45" s="1">
        <v>300.30569458007813</v>
      </c>
      <c r="Y45" s="1">
        <v>1250.4998779296875</v>
      </c>
      <c r="Z45" s="1">
        <v>1.7149467021226883E-2</v>
      </c>
      <c r="AA45" s="1">
        <v>87.885543823242188</v>
      </c>
      <c r="AB45" s="1">
        <v>5.5181455612182617</v>
      </c>
      <c r="AC45" s="1">
        <v>1.4640301465988159</v>
      </c>
      <c r="AD45" s="1">
        <v>7.7754050493240356E-2</v>
      </c>
      <c r="AE45" s="1">
        <v>9.0952180325984955E-3</v>
      </c>
      <c r="AF45" s="1">
        <v>8.1903383135795593E-2</v>
      </c>
      <c r="AG45" s="1">
        <v>1.3662694953382015E-2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1.1040650536032282</v>
      </c>
      <c r="AP45">
        <f>(U45-T45)/(1000-U45)*AO45</f>
        <v>2.7543231121870081E-2</v>
      </c>
      <c r="AQ45">
        <f>(P45+273.15)</f>
        <v>303.30224075317381</v>
      </c>
      <c r="AR45">
        <f>(O45+273.15)</f>
        <v>304.15861358642576</v>
      </c>
      <c r="AS45">
        <f>(Y45*AK45+Z45*AL45)*AM45</f>
        <v>200.07997599661394</v>
      </c>
      <c r="AT45">
        <f>((AS45+0.00000010773*(AR45^4-AQ45^4))-AP45*44100)/(L45*0.92*2*29.3+0.00000043092*AQ45^3)</f>
        <v>-7.8822767990987526</v>
      </c>
      <c r="AU45">
        <f>0.61365*EXP(17.502*J45/(240.97+J45))</f>
        <v>4.2978478994480023</v>
      </c>
      <c r="AV45">
        <f>AU45*1000/AA45</f>
        <v>48.90278551489596</v>
      </c>
      <c r="AW45">
        <f>(AV45-U45)</f>
        <v>8.813941215579554</v>
      </c>
      <c r="AX45">
        <f>IF(D45,P45,(O45+P45)/2)</f>
        <v>30.580427169799805</v>
      </c>
      <c r="AY45">
        <f>0.61365*EXP(17.502*AX45/(240.97+AX45))</f>
        <v>4.4045704251528823</v>
      </c>
      <c r="AZ45">
        <f>IF(AW45&lt;&gt;0,(1000-(AV45+U45)/2)/AW45*AP45,0)</f>
        <v>2.985914242474013</v>
      </c>
      <c r="BA45">
        <f>U45*AA45/1000</f>
        <v>3.5232298824907047</v>
      </c>
      <c r="BB45">
        <f>(AY45-BA45)</f>
        <v>0.88134054266217765</v>
      </c>
      <c r="BC45">
        <f>1/(1.6/F45+1.37/N45)</f>
        <v>2.0741924855155198</v>
      </c>
      <c r="BD45">
        <f>G45*AA45*0.001</f>
        <v>33.448238407567288</v>
      </c>
      <c r="BE45">
        <f>G45/S45</f>
        <v>0.98269417849834295</v>
      </c>
      <c r="BF45">
        <f>(1-AP45*AA45/AU45/F45)*100</f>
        <v>94.295669033611176</v>
      </c>
      <c r="BG45">
        <f>(S45-E45/(N45/1.35))</f>
        <v>386.24166455581258</v>
      </c>
      <c r="BH45">
        <f>E45*BF45/100/BG45</f>
        <v>8.1226688656943283E-3</v>
      </c>
    </row>
    <row r="46" spans="1:60" x14ac:dyDescent="0.35">
      <c r="A46" s="1" t="s">
        <v>9</v>
      </c>
      <c r="B46" s="1" t="s">
        <v>445</v>
      </c>
      <c r="K46" s="1">
        <f t="shared" si="0"/>
        <v>2.72</v>
      </c>
    </row>
    <row r="47" spans="1:60" x14ac:dyDescent="0.35">
      <c r="A47" s="1" t="s">
        <v>9</v>
      </c>
      <c r="B47" s="1" t="s">
        <v>444</v>
      </c>
      <c r="K47" s="1">
        <f t="shared" si="0"/>
        <v>2.72</v>
      </c>
    </row>
    <row r="48" spans="1:60" x14ac:dyDescent="0.35">
      <c r="A48" s="1">
        <v>11</v>
      </c>
      <c r="B48" s="1" t="s">
        <v>443</v>
      </c>
      <c r="C48" s="1">
        <v>2346.000004671514</v>
      </c>
      <c r="D48" s="1">
        <v>0</v>
      </c>
      <c r="E48">
        <f>(R48-S48*(1000-T48)/(1000-U48))*AO48</f>
        <v>4.085461273752907</v>
      </c>
      <c r="F48">
        <f>IF(AZ48&lt;&gt;0,1/(1/AZ48-1/N48),0)</f>
        <v>13.802317394848481</v>
      </c>
      <c r="G48">
        <f>((BC48-AP48/2)*S48-E48)/(BC48+AP48/2)</f>
        <v>380.06955658806737</v>
      </c>
      <c r="H48">
        <f>AP48*1000</f>
        <v>28.167733397985653</v>
      </c>
      <c r="I48">
        <f>(AU48-BA48)</f>
        <v>0.72355219567759166</v>
      </c>
      <c r="J48">
        <f>(P48+AT48*D48)</f>
        <v>30.287874221801758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31.066028594970703</v>
      </c>
      <c r="P48" s="1">
        <v>30.287874221801758</v>
      </c>
      <c r="Q48" s="1">
        <v>31.170425415039063</v>
      </c>
      <c r="R48" s="1">
        <v>400.12200927734375</v>
      </c>
      <c r="S48" s="1">
        <v>386.55819702148438</v>
      </c>
      <c r="T48" s="1">
        <v>16.580135345458984</v>
      </c>
      <c r="U48" s="1">
        <v>41.047927856445313</v>
      </c>
      <c r="V48" s="1">
        <v>32.181186676025391</v>
      </c>
      <c r="W48" s="1">
        <v>79.671905517578125</v>
      </c>
      <c r="X48" s="1">
        <v>300.277587890625</v>
      </c>
      <c r="Y48" s="1">
        <v>1599.0887451171875</v>
      </c>
      <c r="Z48" s="1">
        <v>0.17606855928897858</v>
      </c>
      <c r="AA48" s="1">
        <v>87.893714904785156</v>
      </c>
      <c r="AB48" s="1">
        <v>5.4980816841125488</v>
      </c>
      <c r="AC48" s="1">
        <v>1.4769461154937744</v>
      </c>
      <c r="AD48" s="1">
        <v>6.8292558193206787E-2</v>
      </c>
      <c r="AE48" s="1">
        <v>1.4373762533068657E-2</v>
      </c>
      <c r="AF48" s="1">
        <v>4.4486649334430695E-2</v>
      </c>
      <c r="AG48" s="1">
        <v>1.758677139878273E-2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1.1039617201861209</v>
      </c>
      <c r="AP48">
        <f>(U48-T48)/(1000-U48)*AO48</f>
        <v>2.8167733397985655E-2</v>
      </c>
      <c r="AQ48">
        <f>(P48+273.15)</f>
        <v>303.43787422180174</v>
      </c>
      <c r="AR48">
        <f>(O48+273.15)</f>
        <v>304.21602859497068</v>
      </c>
      <c r="AS48">
        <f>(Y48*AK48+Z48*AL48)*AM48</f>
        <v>255.854193499963</v>
      </c>
      <c r="AT48">
        <f>((AS48+0.00000010773*(AR48^4-AQ48^4))-AP48*44100)/(L48*0.92*2*29.3+0.00000043092*AQ48^3)</f>
        <v>-7.6670414947284886</v>
      </c>
      <c r="AU48">
        <f>0.61365*EXP(17.502*J48/(240.97+J48))</f>
        <v>4.3314070641241846</v>
      </c>
      <c r="AV48">
        <f>AU48*1000/AA48</f>
        <v>49.280054538784448</v>
      </c>
      <c r="AW48">
        <f>(AV48-U48)</f>
        <v>8.2321266823391355</v>
      </c>
      <c r="AX48">
        <f>IF(D48,P48,(O48+P48)/2)</f>
        <v>30.67695140838623</v>
      </c>
      <c r="AY48">
        <f>0.61365*EXP(17.502*AX48/(240.97+AX48))</f>
        <v>4.4289448390649033</v>
      </c>
      <c r="AZ48">
        <f>IF(AW48&lt;&gt;0,(1000-(AV48+U48)/2)/AW48*AP48,0)</f>
        <v>3.2671467741674705</v>
      </c>
      <c r="BA48">
        <f>U48*AA48/1000</f>
        <v>3.607854868446593</v>
      </c>
      <c r="BB48">
        <f>(AY48-BA48)</f>
        <v>0.82108997061831035</v>
      </c>
      <c r="BC48">
        <f>1/(1.6/F48+1.37/N48)</f>
        <v>2.2936306173928096</v>
      </c>
      <c r="BD48">
        <f>G48*AA48*0.001</f>
        <v>33.405725250739707</v>
      </c>
      <c r="BE48">
        <f>G48/S48</f>
        <v>0.98321432456118274</v>
      </c>
      <c r="BF48">
        <f>(1-AP48*AA48/AU48/F48)*100</f>
        <v>95.858776101028198</v>
      </c>
      <c r="BG48">
        <f>(S48-E48/(N48/1.35))</f>
        <v>385.26966331156945</v>
      </c>
      <c r="BH48">
        <f>E48*BF48/100/BG48</f>
        <v>1.0165018292483372E-2</v>
      </c>
    </row>
    <row r="49" spans="1:60" x14ac:dyDescent="0.35">
      <c r="A49" s="1" t="s">
        <v>9</v>
      </c>
      <c r="B49" s="1" t="s">
        <v>442</v>
      </c>
      <c r="K49" s="1">
        <f t="shared" si="0"/>
        <v>2.72</v>
      </c>
    </row>
    <row r="50" spans="1:60" x14ac:dyDescent="0.35">
      <c r="A50" s="1" t="s">
        <v>9</v>
      </c>
      <c r="B50" s="1" t="s">
        <v>437</v>
      </c>
      <c r="K50" s="1">
        <f t="shared" si="0"/>
        <v>2.72</v>
      </c>
    </row>
    <row r="51" spans="1:60" x14ac:dyDescent="0.35">
      <c r="A51" s="1">
        <v>12</v>
      </c>
      <c r="B51" s="1" t="s">
        <v>441</v>
      </c>
      <c r="C51" s="1">
        <v>2550.000004671514</v>
      </c>
      <c r="D51" s="1">
        <v>0</v>
      </c>
      <c r="E51">
        <f>(R51-S51*(1000-T51)/(1000-U51))*AO51</f>
        <v>4.9967706090681361</v>
      </c>
      <c r="F51">
        <f>IF(AZ51&lt;&gt;0,1/(1/AZ51-1/N51),0)</f>
        <v>25.396099109415619</v>
      </c>
      <c r="G51">
        <f>((BC51-AP51/2)*S51-E51)/(BC51+AP51/2)</f>
        <v>379.25417679802121</v>
      </c>
      <c r="H51">
        <f>AP51*1000</f>
        <v>29.0439417511773</v>
      </c>
      <c r="I51">
        <f>(AU51-BA51)</f>
        <v>0.66490298314456231</v>
      </c>
      <c r="J51">
        <f>(P51+AT51*D51)</f>
        <v>30.45539665222168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31.133083343505859</v>
      </c>
      <c r="P51" s="1">
        <v>30.45539665222168</v>
      </c>
      <c r="Q51" s="1">
        <v>31.207988739013672</v>
      </c>
      <c r="R51" s="1">
        <v>400.08779907226563</v>
      </c>
      <c r="S51" s="1">
        <v>385.422119140625</v>
      </c>
      <c r="T51" s="1">
        <v>16.990707397460938</v>
      </c>
      <c r="U51" s="1">
        <v>42.188671112060547</v>
      </c>
      <c r="V51" s="1">
        <v>32.853652954101563</v>
      </c>
      <c r="W51" s="1">
        <v>81.577064514160156</v>
      </c>
      <c r="X51" s="1">
        <v>300.2886962890625</v>
      </c>
      <c r="Y51" s="1">
        <v>2001.1751708984375</v>
      </c>
      <c r="Z51" s="1">
        <v>0.163495272397995</v>
      </c>
      <c r="AA51" s="1">
        <v>87.897254943847656</v>
      </c>
      <c r="AB51" s="1">
        <v>5.4854946136474609</v>
      </c>
      <c r="AC51" s="1">
        <v>1.4927198886871338</v>
      </c>
      <c r="AD51" s="1">
        <v>9.3561440706253052E-2</v>
      </c>
      <c r="AE51" s="1">
        <v>1.323980838060379E-2</v>
      </c>
      <c r="AF51" s="1">
        <v>2.7595903724431992E-2</v>
      </c>
      <c r="AG51" s="1">
        <v>2.0904699340462685E-2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1.1040025598862591</v>
      </c>
      <c r="AP51">
        <f>(U51-T51)/(1000-U51)*AO51</f>
        <v>2.9043941751177301E-2</v>
      </c>
      <c r="AQ51">
        <f>(P51+273.15)</f>
        <v>303.60539665222166</v>
      </c>
      <c r="AR51">
        <f>(O51+273.15)</f>
        <v>304.28308334350584</v>
      </c>
      <c r="AS51">
        <f>(Y51*AK51+Z51*AL51)*AM51</f>
        <v>320.18802018698989</v>
      </c>
      <c r="AT51">
        <f>((AS51+0.00000010773*(AR51^4-AQ51^4))-AP51*44100)/(L51*0.92*2*29.3+0.00000043092*AQ51^3)</f>
        <v>-7.4736864218455823</v>
      </c>
      <c r="AU51">
        <f>0.61365*EXP(17.502*J51/(240.97+J51))</f>
        <v>4.3731713636234888</v>
      </c>
      <c r="AV51">
        <f>AU51*1000/AA51</f>
        <v>49.753218873754918</v>
      </c>
      <c r="AW51">
        <f>(AV51-U51)</f>
        <v>7.5645477616943708</v>
      </c>
      <c r="AX51">
        <f>IF(D51,P51,(O51+P51)/2)</f>
        <v>30.79423999786377</v>
      </c>
      <c r="AY51">
        <f>0.61365*EXP(17.502*AX51/(240.97+AX51))</f>
        <v>4.4587207708778562</v>
      </c>
      <c r="AZ51">
        <f>IF(AW51&lt;&gt;0,(1000-(AV51+U51)/2)/AW51*AP51,0)</f>
        <v>3.6629769783290085</v>
      </c>
      <c r="BA51">
        <f>U51*AA51/1000</f>
        <v>3.7082683804789265</v>
      </c>
      <c r="BB51">
        <f>(AY51-BA51)</f>
        <v>0.75045239039892975</v>
      </c>
      <c r="BC51">
        <f>1/(1.6/F51+1.37/N51)</f>
        <v>2.6104941670296027</v>
      </c>
      <c r="BD51">
        <f>G51*AA51*0.001</f>
        <v>33.335401066534743</v>
      </c>
      <c r="BE51">
        <f>G51/S51</f>
        <v>0.98399691653308208</v>
      </c>
      <c r="BF51">
        <f>(1-AP51*AA51/AU51/F51)*100</f>
        <v>97.701379051240821</v>
      </c>
      <c r="BG51">
        <f>(S51-E51/(N51/1.35))</f>
        <v>383.84616310063979</v>
      </c>
      <c r="BH51">
        <f>E51*BF51/100/BG51</f>
        <v>1.2718412380760664E-2</v>
      </c>
    </row>
    <row r="52" spans="1:60" x14ac:dyDescent="0.35">
      <c r="A52" s="1" t="s">
        <v>9</v>
      </c>
      <c r="B52" s="1" t="s">
        <v>440</v>
      </c>
      <c r="K52" s="1">
        <v>2.0508800000000003</v>
      </c>
    </row>
    <row r="53" spans="1:60" x14ac:dyDescent="0.35">
      <c r="A53" s="1" t="s">
        <v>9</v>
      </c>
      <c r="B53" s="1" t="s">
        <v>439</v>
      </c>
      <c r="K53" s="1">
        <v>2.0508800000000003</v>
      </c>
    </row>
    <row r="54" spans="1:60" x14ac:dyDescent="0.35">
      <c r="A54" s="1" t="s">
        <v>9</v>
      </c>
      <c r="B54" s="1" t="s">
        <v>438</v>
      </c>
      <c r="K54" s="1">
        <v>2.0508800000000003</v>
      </c>
    </row>
    <row r="55" spans="1:60" x14ac:dyDescent="0.35">
      <c r="A55" s="1" t="s">
        <v>9</v>
      </c>
      <c r="B55" s="1" t="s">
        <v>437</v>
      </c>
      <c r="K55" s="1">
        <v>2.0508800000000003</v>
      </c>
    </row>
    <row r="56" spans="1:60" x14ac:dyDescent="0.35">
      <c r="K56" s="1">
        <v>2.0508800000000003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H55"/>
  <sheetViews>
    <sheetView topLeftCell="A9" zoomScale="5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526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525</v>
      </c>
    </row>
    <row r="12" spans="1:60" x14ac:dyDescent="0.35">
      <c r="A12" s="1" t="s">
        <v>9</v>
      </c>
      <c r="B12" s="1" t="s">
        <v>524</v>
      </c>
    </row>
    <row r="13" spans="1:60" x14ac:dyDescent="0.35">
      <c r="A13" s="1" t="s">
        <v>9</v>
      </c>
      <c r="B13" s="1" t="s">
        <v>523</v>
      </c>
    </row>
    <row r="14" spans="1:60" x14ac:dyDescent="0.35">
      <c r="A14" s="1" t="s">
        <v>9</v>
      </c>
      <c r="B14" s="1" t="s">
        <v>522</v>
      </c>
    </row>
    <row r="15" spans="1:60" x14ac:dyDescent="0.35">
      <c r="A15" s="1" t="s">
        <v>9</v>
      </c>
      <c r="B15" s="1" t="s">
        <v>521</v>
      </c>
    </row>
    <row r="16" spans="1:60" x14ac:dyDescent="0.35">
      <c r="A16" s="1" t="s">
        <v>9</v>
      </c>
      <c r="B16" s="1" t="s">
        <v>520</v>
      </c>
    </row>
    <row r="17" spans="1:60" x14ac:dyDescent="0.35">
      <c r="A17" s="1" t="s">
        <v>9</v>
      </c>
      <c r="B17" s="1" t="s">
        <v>519</v>
      </c>
    </row>
    <row r="18" spans="1:60" x14ac:dyDescent="0.35">
      <c r="A18" s="1">
        <v>1</v>
      </c>
      <c r="B18" s="1" t="s">
        <v>518</v>
      </c>
      <c r="C18" s="1">
        <v>374.00000290572643</v>
      </c>
      <c r="D18" s="1">
        <v>0</v>
      </c>
      <c r="E18">
        <f>(R18-S18*(1000-T18)/(1000-U18))*AO18</f>
        <v>-2.6179376510059482</v>
      </c>
      <c r="F18">
        <f>IF(AZ18&lt;&gt;0,1/(1/AZ18-1/N18),0)</f>
        <v>6.1323944243579955</v>
      </c>
      <c r="G18">
        <f>((BC18-AP18/2)*S18-E18)/(BC18+AP18/2)</f>
        <v>390.19967130634626</v>
      </c>
      <c r="H18">
        <f>AP18*1000</f>
        <v>23.709686786062157</v>
      </c>
      <c r="I18">
        <f>(AU18-BA18)</f>
        <v>0.79112218423046299</v>
      </c>
      <c r="J18">
        <f>(P18+AT18*D18)</f>
        <v>29.698320388793945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31.14453125</v>
      </c>
      <c r="P18" s="1">
        <v>29.698320388793945</v>
      </c>
      <c r="Q18" s="1">
        <v>31.266159057617188</v>
      </c>
      <c r="R18" s="1">
        <v>400.17172241210938</v>
      </c>
      <c r="S18" s="1">
        <v>394.08035278320313</v>
      </c>
      <c r="T18" s="1">
        <v>17.989261627197266</v>
      </c>
      <c r="U18" s="1">
        <v>38.633541107177734</v>
      </c>
      <c r="V18" s="1">
        <v>34.764617919921875</v>
      </c>
      <c r="W18" s="1">
        <v>74.660110473632813</v>
      </c>
      <c r="X18" s="1">
        <v>300.31979370117188</v>
      </c>
      <c r="Y18" s="1">
        <v>0.17261180281639099</v>
      </c>
      <c r="Z18" s="1">
        <v>0.11433061957359314</v>
      </c>
      <c r="AA18" s="1">
        <v>87.90435791015625</v>
      </c>
      <c r="AB18" s="1">
        <v>5.7417535781860352</v>
      </c>
      <c r="AC18" s="1">
        <v>1.4951062202453613</v>
      </c>
      <c r="AD18" s="1">
        <v>5.7473897933959961E-2</v>
      </c>
      <c r="AE18" s="1">
        <v>7.1514840237796307E-3</v>
      </c>
      <c r="AF18" s="1">
        <v>9.0075202286243439E-2</v>
      </c>
      <c r="AG18" s="1">
        <v>1.2452820315957069E-2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1.1041168886072492</v>
      </c>
      <c r="AP18">
        <f>(U18-T18)/(1000-U18)*AO18</f>
        <v>2.3709686786062157E-2</v>
      </c>
      <c r="AQ18">
        <f>(P18+273.15)</f>
        <v>302.84832038879392</v>
      </c>
      <c r="AR18">
        <f>(O18+273.15)</f>
        <v>304.29453124999998</v>
      </c>
      <c r="AS18">
        <f>(Y18*AK18+Z18*AL18)*AM18</f>
        <v>2.7617887833314647E-2</v>
      </c>
      <c r="AT18">
        <f>((AS18+0.00000010773*(AR18^4-AQ18^4))-AP18*44100)/(L18*0.92*2*29.3+0.00000043092*AQ18^3)</f>
        <v>-8.0732723766304595</v>
      </c>
      <c r="AU18">
        <f>0.61365*EXP(17.502*J18/(240.97+J18))</f>
        <v>4.1871788090525488</v>
      </c>
      <c r="AV18">
        <f>AU18*1000/AA18</f>
        <v>47.63334729470531</v>
      </c>
      <c r="AW18">
        <f>(AV18-U18)</f>
        <v>8.9998061875275752</v>
      </c>
      <c r="AX18">
        <f>IF(D18,P18,(O18+P18)/2)</f>
        <v>30.421425819396973</v>
      </c>
      <c r="AY18">
        <f>0.61365*EXP(17.502*AX18/(240.97+AX18))</f>
        <v>4.3646739947959015</v>
      </c>
      <c r="AZ18">
        <f>IF(AW18&lt;&gt;0,(1000-(AV18+U18)/2)/AW18*AP18,0)</f>
        <v>2.5208327669872093</v>
      </c>
      <c r="BA18">
        <f>U18*AA18/1000</f>
        <v>3.3960566248220858</v>
      </c>
      <c r="BB18">
        <f>(AY18-BA18)</f>
        <v>0.96861736997381565</v>
      </c>
      <c r="BC18">
        <f>1/(1.6/F18+1.37/N18)</f>
        <v>1.7212387181718158</v>
      </c>
      <c r="BD18">
        <f>G18*AA18*0.001</f>
        <v>34.300251562938385</v>
      </c>
      <c r="BE18">
        <f>G18/S18</f>
        <v>0.99015256292416143</v>
      </c>
      <c r="BF18">
        <f>(1-AP18*AA18/AU18/F18)*100</f>
        <v>91.883203917719129</v>
      </c>
      <c r="BG18">
        <f>(S18-E18/(N18/1.35))</f>
        <v>394.9060370053125</v>
      </c>
      <c r="BH18">
        <f>E18*BF18/100/BG18</f>
        <v>-6.091183129419169E-3</v>
      </c>
    </row>
    <row r="19" spans="1:60" x14ac:dyDescent="0.35">
      <c r="A19" s="1" t="s">
        <v>9</v>
      </c>
      <c r="B19" s="1" t="s">
        <v>517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516</v>
      </c>
      <c r="K20" s="1">
        <f t="shared" si="0"/>
        <v>2.72</v>
      </c>
    </row>
    <row r="21" spans="1:60" x14ac:dyDescent="0.35">
      <c r="A21" s="1">
        <v>2</v>
      </c>
      <c r="B21" s="1" t="s">
        <v>515</v>
      </c>
      <c r="C21" s="1">
        <v>576.5000029169023</v>
      </c>
      <c r="D21" s="1">
        <v>0</v>
      </c>
      <c r="E21">
        <f>(R21-S21*(1000-T21)/(1000-U21))*AO21</f>
        <v>-2.4605383479526939</v>
      </c>
      <c r="F21">
        <f>IF(AZ21&lt;&gt;0,1/(1/AZ21-1/N21),0)</f>
        <v>5.1820594594279532</v>
      </c>
      <c r="G21">
        <f>((BC21-AP21/2)*S21-E21)/(BC21+AP21/2)</f>
        <v>390.16116339208719</v>
      </c>
      <c r="H21">
        <f>AP21*1000</f>
        <v>22.511689519918217</v>
      </c>
      <c r="I21">
        <f>(AU21-BA21)</f>
        <v>0.80827784774206535</v>
      </c>
      <c r="J21">
        <f>(P21+AT21*D21)</f>
        <v>29.515329360961914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31.074909210205078</v>
      </c>
      <c r="P21" s="1">
        <v>29.515329360961914</v>
      </c>
      <c r="Q21" s="1">
        <v>31.252296447753906</v>
      </c>
      <c r="R21" s="1">
        <v>399.97396850585938</v>
      </c>
      <c r="S21" s="1">
        <v>394.16534423828125</v>
      </c>
      <c r="T21" s="1">
        <v>18.321714401245117</v>
      </c>
      <c r="U21" s="1">
        <v>37.938915252685547</v>
      </c>
      <c r="V21" s="1">
        <v>35.547786712646484</v>
      </c>
      <c r="W21" s="1">
        <v>73.609077453613281</v>
      </c>
      <c r="X21" s="1">
        <v>300.29119873046875</v>
      </c>
      <c r="Y21" s="1">
        <v>25.796075820922852</v>
      </c>
      <c r="Z21" s="1">
        <v>4.2302101850509644E-2</v>
      </c>
      <c r="AA21" s="1">
        <v>87.904304504394531</v>
      </c>
      <c r="AB21" s="1">
        <v>5.6849021911621094</v>
      </c>
      <c r="AC21" s="1">
        <v>1.510629415512085</v>
      </c>
      <c r="AD21" s="1">
        <v>3.7336509674787521E-2</v>
      </c>
      <c r="AE21" s="1">
        <v>1.587115041911602E-2</v>
      </c>
      <c r="AF21" s="1">
        <v>3.7431921809911728E-2</v>
      </c>
      <c r="AG21" s="1">
        <v>2.8135257307440042E-3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1.1040117600384878</v>
      </c>
      <c r="AP21">
        <f>(U21-T21)/(1000-U21)*AO21</f>
        <v>2.2511689519918218E-2</v>
      </c>
      <c r="AQ21">
        <f>(P21+273.15)</f>
        <v>302.66532936096189</v>
      </c>
      <c r="AR21">
        <f>(O21+273.15)</f>
        <v>304.22490921020506</v>
      </c>
      <c r="AS21">
        <f>(Y21*AK21+Z21*AL21)*AM21</f>
        <v>4.1273720390937001</v>
      </c>
      <c r="AT21">
        <f>((AS21+0.00000010773*(AR21^4-AQ21^4))-AP21*44100)/(L21*0.92*2*29.3+0.00000043092*AQ21^3)</f>
        <v>-7.6169761139228171</v>
      </c>
      <c r="AU21">
        <f>0.61365*EXP(17.502*J21/(240.97+J21))</f>
        <v>4.1432718066805538</v>
      </c>
      <c r="AV21">
        <f>AU21*1000/AA21</f>
        <v>47.133889859437112</v>
      </c>
      <c r="AW21">
        <f>(AV21-U21)</f>
        <v>9.1949746067515647</v>
      </c>
      <c r="AX21">
        <f>IF(D21,P21,(O21+P21)/2)</f>
        <v>30.295119285583496</v>
      </c>
      <c r="AY21">
        <f>0.61365*EXP(17.502*AX21/(240.97+AX21))</f>
        <v>4.3332060830753338</v>
      </c>
      <c r="AZ21">
        <f>IF(AW21&lt;&gt;0,(1000-(AV21+U21)/2)/AW21*AP21,0)</f>
        <v>2.3441199300817459</v>
      </c>
      <c r="BA21">
        <f>U21*AA21/1000</f>
        <v>3.3349939589384885</v>
      </c>
      <c r="BB21">
        <f>(AY21-BA21)</f>
        <v>0.99821212413684535</v>
      </c>
      <c r="BC21">
        <f>1/(1.6/F21+1.37/N21)</f>
        <v>1.5902675997034654</v>
      </c>
      <c r="BD21">
        <f>G21*AA21*0.001</f>
        <v>34.29684571260686</v>
      </c>
      <c r="BE21">
        <f>G21/S21</f>
        <v>0.98984136757651264</v>
      </c>
      <c r="BF21">
        <f>(1-AP21*AA21/AU21/F21)*100</f>
        <v>90.78336442387608</v>
      </c>
      <c r="BG21">
        <f>(S21-E21/(N21/1.35))</f>
        <v>394.94138552063151</v>
      </c>
      <c r="BH21">
        <f>E21*BF21/100/BG21</f>
        <v>-5.6559266187473879E-3</v>
      </c>
    </row>
    <row r="22" spans="1:60" x14ac:dyDescent="0.35">
      <c r="A22" s="1" t="s">
        <v>9</v>
      </c>
      <c r="B22" s="1" t="s">
        <v>514</v>
      </c>
      <c r="K22" s="1">
        <f t="shared" si="0"/>
        <v>2.72</v>
      </c>
    </row>
    <row r="23" spans="1:60" x14ac:dyDescent="0.35">
      <c r="A23" s="1" t="s">
        <v>9</v>
      </c>
      <c r="B23" s="1" t="s">
        <v>513</v>
      </c>
      <c r="K23" s="1">
        <f t="shared" si="0"/>
        <v>2.72</v>
      </c>
    </row>
    <row r="24" spans="1:60" x14ac:dyDescent="0.35">
      <c r="A24" s="1">
        <v>3</v>
      </c>
      <c r="B24" s="1" t="s">
        <v>512</v>
      </c>
      <c r="C24" s="1">
        <v>779.5000029169023</v>
      </c>
      <c r="D24" s="1">
        <v>0</v>
      </c>
      <c r="E24">
        <f>(R24-S24*(1000-T24)/(1000-U24))*AO24</f>
        <v>-2.6113161355916654</v>
      </c>
      <c r="F24">
        <f>IF(AZ24&lt;&gt;0,1/(1/AZ24-1/N24),0)</f>
        <v>4.6402244557757966</v>
      </c>
      <c r="G24">
        <f>((BC24-AP24/2)*S24-E24)/(BC24+AP24/2)</f>
        <v>390.72911483709936</v>
      </c>
      <c r="H24">
        <f>AP24*1000</f>
        <v>21.549220881387111</v>
      </c>
      <c r="I24">
        <f>(AU24-BA24)</f>
        <v>0.81498772515030948</v>
      </c>
      <c r="J24">
        <f>(P24+AT24*D24)</f>
        <v>29.360198974609375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30.963720321655273</v>
      </c>
      <c r="P24" s="1">
        <v>29.360198974609375</v>
      </c>
      <c r="Q24" s="1">
        <v>31.172216415405273</v>
      </c>
      <c r="R24" s="1">
        <v>399.95654296875</v>
      </c>
      <c r="S24" s="1">
        <v>394.61898803710938</v>
      </c>
      <c r="T24" s="1">
        <v>18.653179168701172</v>
      </c>
      <c r="U24" s="1">
        <v>37.442337036132813</v>
      </c>
      <c r="V24" s="1">
        <v>36.421409606933594</v>
      </c>
      <c r="W24" s="1">
        <v>73.108329772949219</v>
      </c>
      <c r="X24" s="1">
        <v>300.2755126953125</v>
      </c>
      <c r="Y24" s="1">
        <v>51.189552307128906</v>
      </c>
      <c r="Z24" s="1">
        <v>0.11318931728601456</v>
      </c>
      <c r="AA24" s="1">
        <v>87.905220031738281</v>
      </c>
      <c r="AB24" s="1">
        <v>5.5381784439086914</v>
      </c>
      <c r="AC24" s="1">
        <v>1.4961227178573608</v>
      </c>
      <c r="AD24" s="1">
        <v>4.6376578509807587E-2</v>
      </c>
      <c r="AE24" s="1">
        <v>3.2269095536321402E-3</v>
      </c>
      <c r="AF24" s="1">
        <v>4.2082898318767548E-2</v>
      </c>
      <c r="AG24" s="1">
        <v>5.8801579289138317E-3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1.1039540907915899</v>
      </c>
      <c r="AP24">
        <f>(U24-T24)/(1000-U24)*AO24</f>
        <v>2.154922088138711E-2</v>
      </c>
      <c r="AQ24">
        <f>(P24+273.15)</f>
        <v>302.51019897460935</v>
      </c>
      <c r="AR24">
        <f>(O24+273.15)</f>
        <v>304.11372032165525</v>
      </c>
      <c r="AS24">
        <f>(Y24*AK24+Z24*AL24)*AM24</f>
        <v>8.1903281860725201</v>
      </c>
      <c r="AT24">
        <f>((AS24+0.00000010773*(AR24^4-AQ24^4))-AP24*44100)/(L24*0.92*2*29.3+0.00000043092*AQ24^3)</f>
        <v>-7.2488079920730106</v>
      </c>
      <c r="AU24">
        <f>0.61365*EXP(17.502*J24/(240.97+J24))</f>
        <v>4.106364600814068</v>
      </c>
      <c r="AV24">
        <f>AU24*1000/AA24</f>
        <v>46.713546696447153</v>
      </c>
      <c r="AW24">
        <f>(AV24-U24)</f>
        <v>9.2712096603143408</v>
      </c>
      <c r="AX24">
        <f>IF(D24,P24,(O24+P24)/2)</f>
        <v>30.161959648132324</v>
      </c>
      <c r="AY24">
        <f>0.61365*EXP(17.502*AX24/(240.97+AX24))</f>
        <v>4.3002450417488376</v>
      </c>
      <c r="AZ24">
        <f>IF(AW24&lt;&gt;0,(1000-(AV24+U24)/2)/AW24*AP24,0)</f>
        <v>2.2265135590921776</v>
      </c>
      <c r="BA24">
        <f>U24*AA24/1000</f>
        <v>3.2913768756637585</v>
      </c>
      <c r="BB24">
        <f>(AY24-BA24)</f>
        <v>1.0088681660850791</v>
      </c>
      <c r="BC24">
        <f>1/(1.6/F24+1.37/N24)</f>
        <v>1.5040345616408768</v>
      </c>
      <c r="BD24">
        <f>G24*AA24*0.001</f>
        <v>34.347128812561557</v>
      </c>
      <c r="BE24">
        <f>G24/S24</f>
        <v>0.9901427115320558</v>
      </c>
      <c r="BF24">
        <f>(1-AP24*AA24/AU24/F24)*100</f>
        <v>90.058549784407447</v>
      </c>
      <c r="BG24">
        <f>(S24-E24/(N24/1.35))</f>
        <v>395.44258386692957</v>
      </c>
      <c r="BH24">
        <f>E24*BF24/100/BG24</f>
        <v>-5.9470414617548125E-3</v>
      </c>
    </row>
    <row r="25" spans="1:60" x14ac:dyDescent="0.35">
      <c r="A25" s="1" t="s">
        <v>9</v>
      </c>
      <c r="B25" s="1" t="s">
        <v>511</v>
      </c>
      <c r="K25" s="1">
        <f t="shared" si="0"/>
        <v>2.72</v>
      </c>
    </row>
    <row r="26" spans="1:60" x14ac:dyDescent="0.35">
      <c r="A26" s="1" t="s">
        <v>9</v>
      </c>
      <c r="B26" s="1" t="s">
        <v>510</v>
      </c>
      <c r="K26" s="1">
        <f t="shared" si="0"/>
        <v>2.72</v>
      </c>
    </row>
    <row r="27" spans="1:60" x14ac:dyDescent="0.35">
      <c r="A27" s="1">
        <v>4</v>
      </c>
      <c r="B27" s="1" t="s">
        <v>509</v>
      </c>
      <c r="C27" s="1">
        <v>982.5000029169023</v>
      </c>
      <c r="D27" s="1">
        <v>0</v>
      </c>
      <c r="E27">
        <f>(R27-S27*(1000-T27)/(1000-U27))*AO27</f>
        <v>-2.1434899474467062</v>
      </c>
      <c r="F27">
        <f>IF(AZ27&lt;&gt;0,1/(1/AZ27-1/N27),0)</f>
        <v>4.6464713217715543</v>
      </c>
      <c r="G27">
        <f>((BC27-AP27/2)*S27-E27)/(BC27+AP27/2)</f>
        <v>390.30557772665884</v>
      </c>
      <c r="H27">
        <f>AP27*1000</f>
        <v>21.176171063908409</v>
      </c>
      <c r="I27">
        <f>(AU27-BA27)</f>
        <v>0.8003582836666574</v>
      </c>
      <c r="J27">
        <f>(P27+AT27*D27)</f>
        <v>29.296806335449219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30.883445739746094</v>
      </c>
      <c r="P27" s="1">
        <v>29.296806335449219</v>
      </c>
      <c r="Q27" s="1">
        <v>31.093969345092773</v>
      </c>
      <c r="R27" s="1">
        <v>400.02532958984375</v>
      </c>
      <c r="S27" s="1">
        <v>394.4017333984375</v>
      </c>
      <c r="T27" s="1">
        <v>18.978389739990234</v>
      </c>
      <c r="U27" s="1">
        <v>37.44158935546875</v>
      </c>
      <c r="V27" s="1">
        <v>37.223060607910156</v>
      </c>
      <c r="W27" s="1">
        <v>73.435653686523438</v>
      </c>
      <c r="X27" s="1">
        <v>300.28695678710938</v>
      </c>
      <c r="Y27" s="1">
        <v>99.833885192871094</v>
      </c>
      <c r="Z27" s="1">
        <v>0.10289645195007324</v>
      </c>
      <c r="AA27" s="1">
        <v>87.897102355957031</v>
      </c>
      <c r="AB27" s="1">
        <v>5.4089822769165039</v>
      </c>
      <c r="AC27" s="1">
        <v>1.5012913942337036</v>
      </c>
      <c r="AD27" s="1">
        <v>0.11303811520338058</v>
      </c>
      <c r="AE27" s="1">
        <v>1.28979766741395E-2</v>
      </c>
      <c r="AF27" s="1">
        <v>2.432333305478096E-2</v>
      </c>
      <c r="AG27" s="1">
        <v>9.0736066922545433E-3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1.1039961646584902</v>
      </c>
      <c r="AP27">
        <f>(U27-T27)/(1000-U27)*AO27</f>
        <v>2.117617106390841E-2</v>
      </c>
      <c r="AQ27">
        <f>(P27+273.15)</f>
        <v>302.4468063354492</v>
      </c>
      <c r="AR27">
        <f>(O27+273.15)</f>
        <v>304.03344573974607</v>
      </c>
      <c r="AS27">
        <f>(Y27*AK27+Z27*AL27)*AM27</f>
        <v>15.973421273825579</v>
      </c>
      <c r="AT27">
        <f>((AS27+0.00000010773*(AR27^4-AQ27^4))-AP27*44100)/(L27*0.92*2*29.3+0.00000043092*AQ27^3)</f>
        <v>-7.0605665299092424</v>
      </c>
      <c r="AU27">
        <f>0.61365*EXP(17.502*J27/(240.97+J27))</f>
        <v>4.0913654956140055</v>
      </c>
      <c r="AV27">
        <f>AU27*1000/AA27</f>
        <v>46.547216983845452</v>
      </c>
      <c r="AW27">
        <f>(AV27-U27)</f>
        <v>9.1056276283767019</v>
      </c>
      <c r="AX27">
        <f>IF(D27,P27,(O27+P27)/2)</f>
        <v>30.090126037597656</v>
      </c>
      <c r="AY27">
        <f>0.61365*EXP(17.502*AX27/(240.97+AX27))</f>
        <v>4.282554937804635</v>
      </c>
      <c r="AZ27">
        <f>IF(AW27&lt;&gt;0,(1000-(AV27+U27)/2)/AW27*AP27,0)</f>
        <v>2.2279508043398479</v>
      </c>
      <c r="BA27">
        <f>U27*AA27/1000</f>
        <v>3.2910072119473481</v>
      </c>
      <c r="BB27">
        <f>(AY27-BA27)</f>
        <v>0.9915477258572869</v>
      </c>
      <c r="BC27">
        <f>1/(1.6/F27+1.37/N27)</f>
        <v>1.5050839553708948</v>
      </c>
      <c r="BD27">
        <f>G27*AA27*0.001</f>
        <v>34.306729315541077</v>
      </c>
      <c r="BE27">
        <f>G27/S27</f>
        <v>0.98961425540277581</v>
      </c>
      <c r="BF27">
        <f>(1-AP27*AA27/AU27/F27)*100</f>
        <v>90.208923235277723</v>
      </c>
      <c r="BG27">
        <f>(S27-E27/(N27/1.35))</f>
        <v>395.07777922755679</v>
      </c>
      <c r="BH27">
        <f>E27*BF27/100/BG27</f>
        <v>-4.894274755286524E-3</v>
      </c>
    </row>
    <row r="28" spans="1:60" x14ac:dyDescent="0.35">
      <c r="A28" s="1" t="s">
        <v>9</v>
      </c>
      <c r="B28" s="1" t="s">
        <v>508</v>
      </c>
      <c r="K28" s="1">
        <f t="shared" si="0"/>
        <v>2.72</v>
      </c>
    </row>
    <row r="29" spans="1:60" x14ac:dyDescent="0.35">
      <c r="A29" s="1" t="s">
        <v>9</v>
      </c>
      <c r="B29" s="1" t="s">
        <v>507</v>
      </c>
      <c r="K29" s="1">
        <f t="shared" si="0"/>
        <v>2.72</v>
      </c>
    </row>
    <row r="30" spans="1:60" x14ac:dyDescent="0.35">
      <c r="A30" s="1">
        <v>5</v>
      </c>
      <c r="B30" s="1" t="s">
        <v>506</v>
      </c>
      <c r="C30" s="1">
        <v>1185.5000029169023</v>
      </c>
      <c r="D30" s="1">
        <v>0</v>
      </c>
      <c r="E30">
        <f>(R30-S30*(1000-T30)/(1000-U30))*AO30</f>
        <v>-1.6681101015523874</v>
      </c>
      <c r="F30">
        <f>IF(AZ30&lt;&gt;0,1/(1/AZ30-1/N30),0)</f>
        <v>4.6829674916941775</v>
      </c>
      <c r="G30">
        <f>((BC30-AP30/2)*S30-E30)/(BC30+AP30/2)</f>
        <v>389.93518568193031</v>
      </c>
      <c r="H30">
        <f>AP30*1000</f>
        <v>20.878524511208507</v>
      </c>
      <c r="I30">
        <f>(AU30-BA30)</f>
        <v>0.78620212344929152</v>
      </c>
      <c r="J30">
        <f>(P30+AT30*D30)</f>
        <v>29.258335113525391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30.834339141845703</v>
      </c>
      <c r="P30" s="1">
        <v>29.258335113525391</v>
      </c>
      <c r="Q30" s="1">
        <v>31.040946960449219</v>
      </c>
      <c r="R30" s="1">
        <v>400.19412231445313</v>
      </c>
      <c r="S30" s="1">
        <v>394.24847412109375</v>
      </c>
      <c r="T30" s="1">
        <v>19.293560028076172</v>
      </c>
      <c r="U30" s="1">
        <v>37.498271942138672</v>
      </c>
      <c r="V30" s="1">
        <v>37.948516845703125</v>
      </c>
      <c r="W30" s="1">
        <v>73.755378723144531</v>
      </c>
      <c r="X30" s="1">
        <v>300.25234985351563</v>
      </c>
      <c r="Y30" s="1">
        <v>150.51454162597656</v>
      </c>
      <c r="Z30" s="1">
        <v>0.2663884162902832</v>
      </c>
      <c r="AA30" s="1">
        <v>87.899627685546875</v>
      </c>
      <c r="AB30" s="1">
        <v>5.5203304290771484</v>
      </c>
      <c r="AC30" s="1">
        <v>1.4929286241531372</v>
      </c>
      <c r="AD30" s="1">
        <v>4.002399742603302E-2</v>
      </c>
      <c r="AE30" s="1">
        <v>7.4289757758378983E-3</v>
      </c>
      <c r="AF30" s="1">
        <v>3.473374992609024E-2</v>
      </c>
      <c r="AG30" s="1">
        <v>8.8832331821322441E-3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1.1038689332849836</v>
      </c>
      <c r="AP30">
        <f>(U30-T30)/(1000-U30)*AO30</f>
        <v>2.0878524511208509E-2</v>
      </c>
      <c r="AQ30">
        <f>(P30+273.15)</f>
        <v>302.40833511352537</v>
      </c>
      <c r="AR30">
        <f>(O30+273.15)</f>
        <v>303.98433914184568</v>
      </c>
      <c r="AS30">
        <f>(Y30*AK30+Z30*AL30)*AM30</f>
        <v>24.082326121874303</v>
      </c>
      <c r="AT30">
        <f>((AS30+0.00000010773*(AR30^4-AQ30^4))-AP30*44100)/(L30*0.92*2*29.3+0.00000043092*AQ30^3)</f>
        <v>-6.8950734209189477</v>
      </c>
      <c r="AU30">
        <f>0.61365*EXP(17.502*J30/(240.97+J30))</f>
        <v>4.0822862660146697</v>
      </c>
      <c r="AV30">
        <f>AU30*1000/AA30</f>
        <v>46.44258881981488</v>
      </c>
      <c r="AW30">
        <f>(AV30-U30)</f>
        <v>8.9443168776762079</v>
      </c>
      <c r="AX30">
        <f>IF(D30,P30,(O30+P30)/2)</f>
        <v>30.046337127685547</v>
      </c>
      <c r="AY30">
        <f>0.61365*EXP(17.502*AX30/(240.97+AX30))</f>
        <v>4.2718024032349309</v>
      </c>
      <c r="AZ30">
        <f>IF(AW30&lt;&gt;0,(1000-(AV30+U30)/2)/AW30*AP30,0)</f>
        <v>2.2363076046283847</v>
      </c>
      <c r="BA30">
        <f>U30*AA30/1000</f>
        <v>3.2960841425653782</v>
      </c>
      <c r="BB30">
        <f>(AY30-BA30)</f>
        <v>0.97571826066955269</v>
      </c>
      <c r="BC30">
        <f>1/(1.6/F30+1.37/N30)</f>
        <v>1.5111877797245192</v>
      </c>
      <c r="BD30">
        <f>G30*AA30*0.001</f>
        <v>34.275157642936264</v>
      </c>
      <c r="BE30">
        <f>G30/S30</f>
        <v>0.98905946700547376</v>
      </c>
      <c r="BF30">
        <f>(1-AP30*AA30/AU30/F30)*100</f>
        <v>90.400198778404331</v>
      </c>
      <c r="BG30">
        <f>(S30-E30/(N30/1.35))</f>
        <v>394.77458756427063</v>
      </c>
      <c r="BH30">
        <f>E30*BF30/100/BG30</f>
        <v>-3.8198376875018514E-3</v>
      </c>
    </row>
    <row r="31" spans="1:60" x14ac:dyDescent="0.35">
      <c r="A31" s="1" t="s">
        <v>9</v>
      </c>
      <c r="B31" s="1" t="s">
        <v>505</v>
      </c>
      <c r="K31" s="1">
        <f t="shared" si="0"/>
        <v>2.72</v>
      </c>
    </row>
    <row r="32" spans="1:60" x14ac:dyDescent="0.35">
      <c r="A32" s="1" t="s">
        <v>9</v>
      </c>
      <c r="B32" s="1" t="s">
        <v>504</v>
      </c>
      <c r="K32" s="1">
        <f t="shared" si="0"/>
        <v>2.72</v>
      </c>
    </row>
    <row r="33" spans="1:60" x14ac:dyDescent="0.35">
      <c r="A33" s="1">
        <v>6</v>
      </c>
      <c r="B33" s="1" t="s">
        <v>503</v>
      </c>
      <c r="C33" s="1">
        <v>1388.5000029169023</v>
      </c>
      <c r="D33" s="1">
        <v>0</v>
      </c>
      <c r="E33">
        <f>(R33-S33*(1000-T33)/(1000-U33))*AO33</f>
        <v>-1.4331018851371031</v>
      </c>
      <c r="F33">
        <f>IF(AZ33&lt;&gt;0,1/(1/AZ33-1/N33),0)</f>
        <v>4.84890637638921</v>
      </c>
      <c r="G33">
        <f>((BC33-AP33/2)*S33-E33)/(BC33+AP33/2)</f>
        <v>389.49752068064475</v>
      </c>
      <c r="H33">
        <f>AP33*1000</f>
        <v>20.815406227275329</v>
      </c>
      <c r="I33">
        <f>(AU33-BA33)</f>
        <v>0.77091972262300024</v>
      </c>
      <c r="J33">
        <f>(P33+AT33*D33)</f>
        <v>29.278570175170898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30.794822692871094</v>
      </c>
      <c r="P33" s="1">
        <v>29.278570175170898</v>
      </c>
      <c r="Q33" s="1">
        <v>31.001211166381836</v>
      </c>
      <c r="R33" s="1">
        <v>399.99417114257813</v>
      </c>
      <c r="S33" s="1">
        <v>393.86572265625</v>
      </c>
      <c r="T33" s="1">
        <v>19.581212997436523</v>
      </c>
      <c r="U33" s="1">
        <v>37.725612640380859</v>
      </c>
      <c r="V33" s="1">
        <v>38.602142333984375</v>
      </c>
      <c r="W33" s="1">
        <v>74.37176513671875</v>
      </c>
      <c r="X33" s="1">
        <v>300.26873779296875</v>
      </c>
      <c r="Y33" s="1">
        <v>300.62319946289063</v>
      </c>
      <c r="Z33" s="1">
        <v>0.12233151495456696</v>
      </c>
      <c r="AA33" s="1">
        <v>87.90155029296875</v>
      </c>
      <c r="AB33" s="1">
        <v>5.6629571914672852</v>
      </c>
      <c r="AC33" s="1">
        <v>1.496303915977478</v>
      </c>
      <c r="AD33" s="1">
        <v>4.9104116857051849E-2</v>
      </c>
      <c r="AE33" s="1">
        <v>6.6953413188457489E-3</v>
      </c>
      <c r="AF33" s="1">
        <v>7.4443049728870392E-2</v>
      </c>
      <c r="AG33" s="1">
        <v>1.0649081319570541E-2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1.1039291830623847</v>
      </c>
      <c r="AP33">
        <f>(U33-T33)/(1000-U33)*AO33</f>
        <v>2.0815406227275329E-2</v>
      </c>
      <c r="AQ33">
        <f>(P33+273.15)</f>
        <v>302.42857017517088</v>
      </c>
      <c r="AR33">
        <f>(O33+273.15)</f>
        <v>303.94482269287107</v>
      </c>
      <c r="AS33">
        <f>(Y33*AK33+Z33*AL33)*AM33</f>
        <v>48.099710838950159</v>
      </c>
      <c r="AT33">
        <f>((AS33+0.00000010773*(AR33^4-AQ33^4))-AP33*44100)/(L33*0.92*2*29.3+0.00000043092*AQ33^3)</f>
        <v>-6.690062947285413</v>
      </c>
      <c r="AU33">
        <f>0.61365*EXP(17.502*J33/(240.97+J33))</f>
        <v>4.0870595594644961</v>
      </c>
      <c r="AV33">
        <f>AU33*1000/AA33</f>
        <v>46.49587573646491</v>
      </c>
      <c r="AW33">
        <f>(AV33-U33)</f>
        <v>8.7702630960840509</v>
      </c>
      <c r="AX33">
        <f>IF(D33,P33,(O33+P33)/2)</f>
        <v>30.036696434020996</v>
      </c>
      <c r="AY33">
        <f>0.61365*EXP(17.502*AX33/(240.97+AX33))</f>
        <v>4.2694382566598428</v>
      </c>
      <c r="AZ33">
        <f>IF(AW33&lt;&gt;0,(1000-(AV33+U33)/2)/AW33*AP33,0)</f>
        <v>2.2734613274444628</v>
      </c>
      <c r="BA33">
        <f>U33*AA33/1000</f>
        <v>3.3161398368414958</v>
      </c>
      <c r="BB33">
        <f>(AY33-BA33)</f>
        <v>0.95329841981834695</v>
      </c>
      <c r="BC33">
        <f>1/(1.6/F33+1.37/N33)</f>
        <v>1.538369841682605</v>
      </c>
      <c r="BD33">
        <f>G33*AA33*0.001</f>
        <v>34.237435903096333</v>
      </c>
      <c r="BE33">
        <f>G33/S33</f>
        <v>0.9889094132229993</v>
      </c>
      <c r="BF33">
        <f>(1-AP33*AA33/AU33/F33)*100</f>
        <v>90.767343878540487</v>
      </c>
      <c r="BG33">
        <f>(S33-E33/(N33/1.35))</f>
        <v>394.31771570305852</v>
      </c>
      <c r="BH33">
        <f>E33*BF33/100/BG33</f>
        <v>-3.2988335659557355E-3</v>
      </c>
    </row>
    <row r="34" spans="1:60" x14ac:dyDescent="0.35">
      <c r="A34" s="1" t="s">
        <v>9</v>
      </c>
      <c r="B34" s="1" t="s">
        <v>502</v>
      </c>
      <c r="K34" s="1">
        <f t="shared" si="0"/>
        <v>2.72</v>
      </c>
    </row>
    <row r="35" spans="1:60" x14ac:dyDescent="0.35">
      <c r="A35" s="1" t="s">
        <v>9</v>
      </c>
      <c r="B35" s="1" t="s">
        <v>501</v>
      </c>
      <c r="K35" s="1">
        <f t="shared" si="0"/>
        <v>2.72</v>
      </c>
    </row>
    <row r="36" spans="1:60" x14ac:dyDescent="0.35">
      <c r="A36" s="1">
        <v>7</v>
      </c>
      <c r="B36" s="1" t="s">
        <v>500</v>
      </c>
      <c r="C36" s="1">
        <v>1591.5000029169023</v>
      </c>
      <c r="D36" s="1">
        <v>0</v>
      </c>
      <c r="E36">
        <f>(R36-S36*(1000-T36)/(1000-U36))*AO36</f>
        <v>-0.61909859407142098</v>
      </c>
      <c r="F36">
        <f>IF(AZ36&lt;&gt;0,1/(1/AZ36-1/N36),0)</f>
        <v>5.1779812742786513</v>
      </c>
      <c r="G36">
        <f>((BC36-AP36/2)*S36-E36)/(BC36+AP36/2)</f>
        <v>388.48014851229885</v>
      </c>
      <c r="H36">
        <f>AP36*1000</f>
        <v>20.820201642360264</v>
      </c>
      <c r="I36">
        <f>(AU36-BA36)</f>
        <v>0.74808864604900815</v>
      </c>
      <c r="J36">
        <f>(P36+AT36*D36)</f>
        <v>29.270513534545898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30.718784332275391</v>
      </c>
      <c r="P36" s="1">
        <v>29.270513534545898</v>
      </c>
      <c r="Q36" s="1">
        <v>30.920700073242188</v>
      </c>
      <c r="R36" s="1">
        <v>400.06369018554688</v>
      </c>
      <c r="S36" s="1">
        <v>393.209716796875</v>
      </c>
      <c r="T36" s="1">
        <v>19.820159912109375</v>
      </c>
      <c r="U36" s="1">
        <v>37.961166381835938</v>
      </c>
      <c r="V36" s="1">
        <v>39.24591064453125</v>
      </c>
      <c r="W36" s="1">
        <v>75.16693115234375</v>
      </c>
      <c r="X36" s="1">
        <v>300.320556640625</v>
      </c>
      <c r="Y36" s="1">
        <v>498.77886962890625</v>
      </c>
      <c r="Z36" s="1">
        <v>1.0289434343576431E-2</v>
      </c>
      <c r="AA36" s="1">
        <v>87.907463073730469</v>
      </c>
      <c r="AB36" s="1">
        <v>5.6698055267333984</v>
      </c>
      <c r="AC36" s="1">
        <v>1.4827308654785156</v>
      </c>
      <c r="AD36" s="1">
        <v>5.5697139352560043E-2</v>
      </c>
      <c r="AE36" s="1">
        <v>5.6118317879736423E-3</v>
      </c>
      <c r="AF36" s="1">
        <v>2.5479383766651154E-2</v>
      </c>
      <c r="AG36" s="1">
        <v>5.3600622341036797E-3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1.1041196935317095</v>
      </c>
      <c r="AP36">
        <f>(U36-T36)/(1000-U36)*AO36</f>
        <v>2.0820201642360262E-2</v>
      </c>
      <c r="AQ36">
        <f>(P36+273.15)</f>
        <v>302.42051353454588</v>
      </c>
      <c r="AR36">
        <f>(O36+273.15)</f>
        <v>303.86878433227537</v>
      </c>
      <c r="AS36">
        <f>(Y36*AK36+Z36*AL36)*AM36</f>
        <v>79.804617356852759</v>
      </c>
      <c r="AT36">
        <f>((AS36+0.00000010773*(AR36^4-AQ36^4))-AP36*44100)/(L36*0.92*2*29.3+0.00000043092*AQ36^3)</f>
        <v>-6.4491876704791142</v>
      </c>
      <c r="AU36">
        <f>0.61365*EXP(17.502*J36/(240.97+J36))</f>
        <v>4.0851584779959893</v>
      </c>
      <c r="AV36">
        <f>AU36*1000/AA36</f>
        <v>46.471122418464653</v>
      </c>
      <c r="AW36">
        <f>(AV36-U36)</f>
        <v>8.509956036628715</v>
      </c>
      <c r="AX36">
        <f>IF(D36,P36,(O36+P36)/2)</f>
        <v>29.994648933410645</v>
      </c>
      <c r="AY36">
        <f>0.61365*EXP(17.502*AX36/(240.97+AX36))</f>
        <v>4.2591404522047691</v>
      </c>
      <c r="AZ36">
        <f>IF(AW36&lt;&gt;0,(1000-(AV36+U36)/2)/AW36*AP36,0)</f>
        <v>2.3432850789774489</v>
      </c>
      <c r="BA36">
        <f>U36*AA36/1000</f>
        <v>3.3370698319469811</v>
      </c>
      <c r="BB36">
        <f>(AY36-BA36)</f>
        <v>0.92207062025778797</v>
      </c>
      <c r="BC36">
        <f>1/(1.6/F36+1.37/N36)</f>
        <v>1.5896528525046123</v>
      </c>
      <c r="BD36">
        <f>G36*AA36*0.001</f>
        <v>34.150304310222239</v>
      </c>
      <c r="BE36">
        <f>G36/S36</f>
        <v>0.98797189366757343</v>
      </c>
      <c r="BF36">
        <f>(1-AP36*AA36/AU36/F36)*100</f>
        <v>91.347506261895873</v>
      </c>
      <c r="BG36">
        <f>(S36-E36/(N36/1.35))</f>
        <v>393.40497734513843</v>
      </c>
      <c r="BH36">
        <f>E36*BF36/100/BG36</f>
        <v>-1.4375291609250637E-3</v>
      </c>
    </row>
    <row r="37" spans="1:60" x14ac:dyDescent="0.35">
      <c r="A37" s="1" t="s">
        <v>9</v>
      </c>
      <c r="B37" s="1" t="s">
        <v>499</v>
      </c>
      <c r="K37" s="1">
        <f t="shared" si="0"/>
        <v>2.72</v>
      </c>
    </row>
    <row r="38" spans="1:60" x14ac:dyDescent="0.35">
      <c r="A38" s="1" t="s">
        <v>9</v>
      </c>
      <c r="B38" s="1" t="s">
        <v>498</v>
      </c>
      <c r="K38" s="1">
        <f t="shared" si="0"/>
        <v>2.72</v>
      </c>
    </row>
    <row r="39" spans="1:60" x14ac:dyDescent="0.35">
      <c r="A39" s="1">
        <v>8</v>
      </c>
      <c r="B39" s="1" t="s">
        <v>497</v>
      </c>
      <c r="C39" s="1">
        <v>1794.5000029169023</v>
      </c>
      <c r="D39" s="1">
        <v>0</v>
      </c>
      <c r="E39">
        <f>(R39-S39*(1000-T39)/(1000-U39))*AO39</f>
        <v>-0.16445886637944102</v>
      </c>
      <c r="F39">
        <f>IF(AZ39&lt;&gt;0,1/(1/AZ39-1/N39),0)</f>
        <v>5.8015555306457598</v>
      </c>
      <c r="G39">
        <f>((BC39-AP39/2)*S39-E39)/(BC39+AP39/2)</f>
        <v>388.11722305508869</v>
      </c>
      <c r="H39">
        <f>AP39*1000</f>
        <v>21.078650868326683</v>
      </c>
      <c r="I39">
        <f>(AU39-BA39)</f>
        <v>0.72040150849267137</v>
      </c>
      <c r="J39">
        <f>(P39+AT39*D39)</f>
        <v>29.310407638549805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30.646919250488281</v>
      </c>
      <c r="P39" s="1">
        <v>29.310407638549805</v>
      </c>
      <c r="Q39" s="1">
        <v>30.837348937988281</v>
      </c>
      <c r="R39" s="1">
        <v>400.27764892578125</v>
      </c>
      <c r="S39" s="1">
        <v>392.92410278320313</v>
      </c>
      <c r="T39" s="1">
        <v>20.018705368041992</v>
      </c>
      <c r="U39" s="1">
        <v>38.379947662353516</v>
      </c>
      <c r="V39" s="1">
        <v>39.805660247802734</v>
      </c>
      <c r="W39" s="1">
        <v>76.315589904785156</v>
      </c>
      <c r="X39" s="1">
        <v>300.27084350585938</v>
      </c>
      <c r="Y39" s="1">
        <v>750.360595703125</v>
      </c>
      <c r="Z39" s="1">
        <v>0.23780840635299683</v>
      </c>
      <c r="AA39" s="1">
        <v>87.915130615234375</v>
      </c>
      <c r="AB39" s="1">
        <v>5.6829080581665039</v>
      </c>
      <c r="AC39" s="1">
        <v>1.4867559671401978</v>
      </c>
      <c r="AD39" s="1">
        <v>0.15121465921401978</v>
      </c>
      <c r="AE39" s="1">
        <v>6.7566670477390289E-3</v>
      </c>
      <c r="AF39" s="1">
        <v>8.2251638174057007E-2</v>
      </c>
      <c r="AG39" s="1">
        <v>7.6450207270681858E-3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1.1039369246538944</v>
      </c>
      <c r="AP39">
        <f>(U39-T39)/(1000-U39)*AO39</f>
        <v>2.1078650868326682E-2</v>
      </c>
      <c r="AQ39">
        <f>(P39+273.15)</f>
        <v>302.46040763854978</v>
      </c>
      <c r="AR39">
        <f>(O39+273.15)</f>
        <v>303.79691925048826</v>
      </c>
      <c r="AS39">
        <f>(Y39*AK39+Z39*AL39)*AM39</f>
        <v>120.05769262900139</v>
      </c>
      <c r="AT39">
        <f>((AS39+0.00000010773*(AR39^4-AQ39^4))-AP39*44100)/(L39*0.92*2*29.3+0.00000043092*AQ39^3)</f>
        <v>-6.2328425747054608</v>
      </c>
      <c r="AU39">
        <f>0.61365*EXP(17.502*J39/(240.97+J39))</f>
        <v>4.0945796202343399</v>
      </c>
      <c r="AV39">
        <f>AU39*1000/AA39</f>
        <v>46.574231211172318</v>
      </c>
      <c r="AW39">
        <f>(AV39-U39)</f>
        <v>8.1942835488188024</v>
      </c>
      <c r="AX39">
        <f>IF(D39,P39,(O39+P39)/2)</f>
        <v>29.978663444519043</v>
      </c>
      <c r="AY39">
        <f>0.61365*EXP(17.502*AX39/(240.97+AX39))</f>
        <v>4.2552311476398126</v>
      </c>
      <c r="AZ39">
        <f>IF(AW39&lt;&gt;0,(1000-(AV39+U39)/2)/AW39*AP39,0)</f>
        <v>2.4630940594063127</v>
      </c>
      <c r="BA39">
        <f>U39*AA39/1000</f>
        <v>3.3741781117416685</v>
      </c>
      <c r="BB39">
        <f>(AY39-BA39)</f>
        <v>0.8810530358981441</v>
      </c>
      <c r="BC39">
        <f>1/(1.6/F39+1.37/N39)</f>
        <v>1.6782591411591543</v>
      </c>
      <c r="BD39">
        <f>G39*AA39*0.001</f>
        <v>34.121376358910176</v>
      </c>
      <c r="BE39">
        <f>G39/S39</f>
        <v>0.98776639128507049</v>
      </c>
      <c r="BF39">
        <f>(1-AP39*AA39/AU39/F39)*100</f>
        <v>92.198957172095703</v>
      </c>
      <c r="BG39">
        <f>(S39-E39/(N39/1.35))</f>
        <v>392.97597227333529</v>
      </c>
      <c r="BH39">
        <f>E39*BF39/100/BG39</f>
        <v>-3.8584893346463637E-4</v>
      </c>
    </row>
    <row r="40" spans="1:60" x14ac:dyDescent="0.35">
      <c r="A40" s="1" t="s">
        <v>9</v>
      </c>
      <c r="B40" s="1" t="s">
        <v>496</v>
      </c>
      <c r="K40" s="1">
        <f t="shared" si="0"/>
        <v>2.72</v>
      </c>
    </row>
    <row r="41" spans="1:60" x14ac:dyDescent="0.35">
      <c r="A41" s="1" t="s">
        <v>9</v>
      </c>
      <c r="B41" s="1" t="s">
        <v>495</v>
      </c>
      <c r="K41" s="1">
        <f t="shared" si="0"/>
        <v>2.72</v>
      </c>
    </row>
    <row r="42" spans="1:60" x14ac:dyDescent="0.35">
      <c r="A42" s="1">
        <v>9</v>
      </c>
      <c r="B42" s="1" t="s">
        <v>494</v>
      </c>
      <c r="C42" s="1">
        <v>1997.5000029169023</v>
      </c>
      <c r="D42" s="1">
        <v>0</v>
      </c>
      <c r="E42">
        <f>(R42-S42*(1000-T42)/(1000-U42))*AO42</f>
        <v>0.94379739797500584</v>
      </c>
      <c r="F42">
        <f>IF(AZ42&lt;&gt;0,1/(1/AZ42-1/N42),0)</f>
        <v>6.8483324880353491</v>
      </c>
      <c r="G42">
        <f>((BC42-AP42/2)*S42-E42)/(BC42+AP42/2)</f>
        <v>386.5769410379495</v>
      </c>
      <c r="H42">
        <f>AP42*1000</f>
        <v>21.486334459261588</v>
      </c>
      <c r="I42">
        <f>(AU42-BA42)</f>
        <v>0.6864543849893967</v>
      </c>
      <c r="J42">
        <f>(P42+AT42*D42)</f>
        <v>29.367319107055664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30.597028732299805</v>
      </c>
      <c r="P42" s="1">
        <v>29.367319107055664</v>
      </c>
      <c r="Q42" s="1">
        <v>30.768772125244141</v>
      </c>
      <c r="R42" s="1">
        <v>400.20693969726563</v>
      </c>
      <c r="S42" s="1">
        <v>391.72927856445313</v>
      </c>
      <c r="T42" s="1">
        <v>20.21588134765625</v>
      </c>
      <c r="U42" s="1">
        <v>38.918136596679688</v>
      </c>
      <c r="V42" s="1">
        <v>40.313796997070313</v>
      </c>
      <c r="W42" s="1">
        <v>77.609176635742188</v>
      </c>
      <c r="X42" s="1">
        <v>300.32925415039063</v>
      </c>
      <c r="Y42" s="1">
        <v>1000.0977783203125</v>
      </c>
      <c r="Z42" s="1">
        <v>0.10403680056333542</v>
      </c>
      <c r="AA42" s="1">
        <v>87.917823791503906</v>
      </c>
      <c r="AB42" s="1">
        <v>5.5137214660644531</v>
      </c>
      <c r="AC42" s="1">
        <v>1.4873634576797485</v>
      </c>
      <c r="AD42" s="1">
        <v>0.10753326117992401</v>
      </c>
      <c r="AE42" s="1">
        <v>8.744802325963974E-3</v>
      </c>
      <c r="AF42" s="1">
        <v>1.7345312982797623E-2</v>
      </c>
      <c r="AG42" s="1">
        <v>8.8092731311917305E-3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1.1041516696705536</v>
      </c>
      <c r="AP42">
        <f>(U42-T42)/(1000-U42)*AO42</f>
        <v>2.148633445926159E-2</v>
      </c>
      <c r="AQ42">
        <f>(P42+273.15)</f>
        <v>302.51731910705564</v>
      </c>
      <c r="AR42">
        <f>(O42+273.15)</f>
        <v>303.74702873229978</v>
      </c>
      <c r="AS42">
        <f>(Y42*AK42+Z42*AL42)*AM42</f>
        <v>160.01564095462163</v>
      </c>
      <c r="AT42">
        <f>((AS42+0.00000010773*(AR42^4-AQ42^4))-AP42*44100)/(L42*0.92*2*29.3+0.00000043092*AQ42^3)</f>
        <v>-6.0699375088267331</v>
      </c>
      <c r="AU42">
        <f>0.61365*EXP(17.502*J42/(240.97+J42))</f>
        <v>4.108052260589961</v>
      </c>
      <c r="AV42">
        <f>AU42*1000/AA42</f>
        <v>46.726045793992348</v>
      </c>
      <c r="AW42">
        <f>(AV42-U42)</f>
        <v>7.8079091973126609</v>
      </c>
      <c r="AX42">
        <f>IF(D42,P42,(O42+P42)/2)</f>
        <v>29.982173919677734</v>
      </c>
      <c r="AY42">
        <f>0.61365*EXP(17.502*AX42/(240.97+AX42))</f>
        <v>4.2560893779671245</v>
      </c>
      <c r="AZ42">
        <f>IF(AW42&lt;&gt;0,(1000-(AV42+U42)/2)/AW42*AP42,0)</f>
        <v>2.6340271340081824</v>
      </c>
      <c r="BA42">
        <f>U42*AA42/1000</f>
        <v>3.4215978756005643</v>
      </c>
      <c r="BB42">
        <f>(AY42-BA42)</f>
        <v>0.83449150236656022</v>
      </c>
      <c r="BC42">
        <f>1/(1.6/F42+1.37/N42)</f>
        <v>1.8060290544163724</v>
      </c>
      <c r="BD42">
        <f>G42*AA42*0.001</f>
        <v>33.987003384033038</v>
      </c>
      <c r="BE42">
        <f>G42/S42</f>
        <v>0.98684719828605849</v>
      </c>
      <c r="BF42">
        <f>(1-AP42*AA42/AU42/F42)*100</f>
        <v>93.28542600424413</v>
      </c>
      <c r="BG42">
        <f>(S42-E42/(N42/1.35))</f>
        <v>391.43160966463176</v>
      </c>
      <c r="BH42">
        <f>E42*BF42/100/BG42</f>
        <v>2.2492445719247884E-3</v>
      </c>
    </row>
    <row r="43" spans="1:60" x14ac:dyDescent="0.35">
      <c r="A43" s="1" t="s">
        <v>9</v>
      </c>
      <c r="B43" s="1" t="s">
        <v>493</v>
      </c>
      <c r="K43" s="1">
        <f t="shared" si="0"/>
        <v>2.72</v>
      </c>
    </row>
    <row r="44" spans="1:60" x14ac:dyDescent="0.35">
      <c r="A44" s="1" t="s">
        <v>9</v>
      </c>
      <c r="B44" s="1" t="s">
        <v>492</v>
      </c>
      <c r="K44" s="1">
        <f t="shared" si="0"/>
        <v>2.72</v>
      </c>
    </row>
    <row r="45" spans="1:60" x14ac:dyDescent="0.35">
      <c r="A45" s="1">
        <v>10</v>
      </c>
      <c r="B45" s="1" t="s">
        <v>491</v>
      </c>
      <c r="C45" s="1">
        <v>2201.0000029057264</v>
      </c>
      <c r="D45" s="1">
        <v>0</v>
      </c>
      <c r="E45">
        <f>(R45-S45*(1000-T45)/(1000-U45))*AO45</f>
        <v>1.4893874747064793</v>
      </c>
      <c r="F45">
        <f>IF(AZ45&lt;&gt;0,1/(1/AZ45-1/N45),0)</f>
        <v>8.5922509051558151</v>
      </c>
      <c r="G45">
        <f>((BC45-AP45/2)*S45-E45)/(BC45+AP45/2)</f>
        <v>385.69735418929537</v>
      </c>
      <c r="H45">
        <f>AP45*1000</f>
        <v>22.244734227189461</v>
      </c>
      <c r="I45">
        <f>(AU45-BA45)</f>
        <v>0.65481829629199728</v>
      </c>
      <c r="J45">
        <f>(P45+AT45*D45)</f>
        <v>29.542585372924805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30.616054534912109</v>
      </c>
      <c r="P45" s="1">
        <v>29.542585372924805</v>
      </c>
      <c r="Q45" s="1">
        <v>30.755186080932617</v>
      </c>
      <c r="R45" s="1">
        <v>400.04721069335938</v>
      </c>
      <c r="S45" s="1">
        <v>390.82403564453125</v>
      </c>
      <c r="T45" s="1">
        <v>20.402261734008789</v>
      </c>
      <c r="U45" s="1">
        <v>39.74908447265625</v>
      </c>
      <c r="V45" s="1">
        <v>40.644889831542969</v>
      </c>
      <c r="W45" s="1">
        <v>79.187164306640625</v>
      </c>
      <c r="X45" s="1">
        <v>300.31097412109375</v>
      </c>
      <c r="Y45" s="1">
        <v>1248.9603271484375</v>
      </c>
      <c r="Z45" s="1">
        <v>7.4310794472694397E-2</v>
      </c>
      <c r="AA45" s="1">
        <v>87.925743103027344</v>
      </c>
      <c r="AB45" s="1">
        <v>5.4909505844116211</v>
      </c>
      <c r="AC45" s="1">
        <v>1.4891103506088257</v>
      </c>
      <c r="AD45" s="1">
        <v>7.4585311114788055E-2</v>
      </c>
      <c r="AE45" s="1">
        <v>1.0782958939671516E-2</v>
      </c>
      <c r="AF45" s="1">
        <v>4.7736417502164841E-2</v>
      </c>
      <c r="AG45" s="1">
        <v>1.7181612551212311E-2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1.1040844636804914</v>
      </c>
      <c r="AP45">
        <f>(U45-T45)/(1000-U45)*AO45</f>
        <v>2.224473422718946E-2</v>
      </c>
      <c r="AQ45">
        <f>(P45+273.15)</f>
        <v>302.69258537292478</v>
      </c>
      <c r="AR45">
        <f>(O45+273.15)</f>
        <v>303.76605453491209</v>
      </c>
      <c r="AS45">
        <f>(Y45*AK45+Z45*AL45)*AM45</f>
        <v>199.8336478771198</v>
      </c>
      <c r="AT45">
        <f>((AS45+0.00000010773*(AR45^4-AQ45^4))-AP45*44100)/(L45*0.92*2*29.3+0.00000043092*AQ45^3)</f>
        <v>-6.0335325324268272</v>
      </c>
      <c r="AU45">
        <f>0.61365*EXP(17.502*J45/(240.97+J45))</f>
        <v>4.149786086215304</v>
      </c>
      <c r="AV45">
        <f>AU45*1000/AA45</f>
        <v>47.196485804535939</v>
      </c>
      <c r="AW45">
        <f>(AV45-U45)</f>
        <v>7.4474013318796892</v>
      </c>
      <c r="AX45">
        <f>IF(D45,P45,(O45+P45)/2)</f>
        <v>30.079319953918457</v>
      </c>
      <c r="AY45">
        <f>0.61365*EXP(17.502*AX45/(240.97+AX45))</f>
        <v>4.2798992728776577</v>
      </c>
      <c r="AZ45">
        <f>IF(AW45&lt;&gt;0,(1000-(AV45+U45)/2)/AW45*AP45,0)</f>
        <v>2.8570628501761286</v>
      </c>
      <c r="BA45">
        <f>U45*AA45/1000</f>
        <v>3.4949677899233067</v>
      </c>
      <c r="BB45">
        <f>(AY45-BA45)</f>
        <v>0.784931482954351</v>
      </c>
      <c r="BC45">
        <f>1/(1.6/F45+1.37/N45)</f>
        <v>1.9751848310480138</v>
      </c>
      <c r="BD45">
        <f>G45*AA45*0.001</f>
        <v>33.912726479965336</v>
      </c>
      <c r="BE45">
        <f>G45/S45</f>
        <v>0.98688237931226219</v>
      </c>
      <c r="BF45">
        <f>(1-AP45*AA45/AU45/F45)*100</f>
        <v>94.514570875932307</v>
      </c>
      <c r="BG45">
        <f>(S45-E45/(N45/1.35))</f>
        <v>390.35429040900209</v>
      </c>
      <c r="BH45">
        <f>E45*BF45/100/BG45</f>
        <v>3.6061808848668686E-3</v>
      </c>
    </row>
    <row r="46" spans="1:60" x14ac:dyDescent="0.35">
      <c r="A46" s="1" t="s">
        <v>9</v>
      </c>
      <c r="B46" s="1" t="s">
        <v>490</v>
      </c>
      <c r="K46" s="1">
        <f t="shared" si="0"/>
        <v>2.72</v>
      </c>
    </row>
    <row r="47" spans="1:60" x14ac:dyDescent="0.35">
      <c r="A47" s="1" t="s">
        <v>9</v>
      </c>
      <c r="B47" s="1" t="s">
        <v>489</v>
      </c>
      <c r="K47" s="1">
        <f t="shared" si="0"/>
        <v>2.72</v>
      </c>
    </row>
    <row r="48" spans="1:60" x14ac:dyDescent="0.35">
      <c r="A48" s="1">
        <v>11</v>
      </c>
      <c r="B48" s="1" t="s">
        <v>488</v>
      </c>
      <c r="C48" s="1">
        <v>2405.0000029057264</v>
      </c>
      <c r="D48" s="1">
        <v>0</v>
      </c>
      <c r="E48">
        <f>(R48-S48*(1000-T48)/(1000-U48))*AO48</f>
        <v>2.2317790167277449</v>
      </c>
      <c r="F48">
        <f>IF(AZ48&lt;&gt;0,1/(1/AZ48-1/N48),0)</f>
        <v>12.588252497875086</v>
      </c>
      <c r="G48">
        <f>((BC48-AP48/2)*S48-E48)/(BC48+AP48/2)</f>
        <v>384.54243457140018</v>
      </c>
      <c r="H48">
        <f>AP48*1000</f>
        <v>23.376897921674772</v>
      </c>
      <c r="I48">
        <f>(AU48-BA48)</f>
        <v>0.61495154618605463</v>
      </c>
      <c r="J48">
        <f>(P48+AT48*D48)</f>
        <v>29.804309844970703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30.717039108276367</v>
      </c>
      <c r="P48" s="1">
        <v>29.804309844970703</v>
      </c>
      <c r="Q48" s="1">
        <v>30.818168640136719</v>
      </c>
      <c r="R48" s="1">
        <v>399.85733032226563</v>
      </c>
      <c r="S48" s="1">
        <v>389.58657836914063</v>
      </c>
      <c r="T48" s="1">
        <v>20.608003616333008</v>
      </c>
      <c r="U48" s="1">
        <v>40.915996551513672</v>
      </c>
      <c r="V48" s="1">
        <v>40.821590423583984</v>
      </c>
      <c r="W48" s="1">
        <v>81.048904418945313</v>
      </c>
      <c r="X48" s="1">
        <v>300.29315185546875</v>
      </c>
      <c r="Y48" s="1">
        <v>1600.559326171875</v>
      </c>
      <c r="Z48" s="1">
        <v>0</v>
      </c>
      <c r="AA48" s="1">
        <v>87.932441711425781</v>
      </c>
      <c r="AB48" s="1">
        <v>5.5586309432983398</v>
      </c>
      <c r="AC48" s="1">
        <v>1.4933141469955444</v>
      </c>
      <c r="AD48" s="1">
        <v>0.18011313676834106</v>
      </c>
      <c r="AE48" s="1">
        <v>1.2522174976766109E-2</v>
      </c>
      <c r="AF48" s="1">
        <v>3.3224217593669891E-2</v>
      </c>
      <c r="AG48" s="1">
        <v>1.4049701392650604E-2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1.1040189406451053</v>
      </c>
      <c r="AP48">
        <f>(U48-T48)/(1000-U48)*AO48</f>
        <v>2.3376897921674772E-2</v>
      </c>
      <c r="AQ48">
        <f>(P48+273.15)</f>
        <v>302.95430984497068</v>
      </c>
      <c r="AR48">
        <f>(O48+273.15)</f>
        <v>303.86703910827634</v>
      </c>
      <c r="AS48">
        <f>(Y48*AK48+Z48*AL48)*AM48</f>
        <v>256.0894864634538</v>
      </c>
      <c r="AT48">
        <f>((AS48+0.00000010773*(AR48^4-AQ48^4))-AP48*44100)/(L48*0.92*2*29.3+0.00000043092*AQ48^3)</f>
        <v>-5.9973912351190872</v>
      </c>
      <c r="AU48">
        <f>0.61365*EXP(17.502*J48/(240.97+J48))</f>
        <v>4.2127950280169291</v>
      </c>
      <c r="AV48">
        <f>AU48*1000/AA48</f>
        <v>47.909451233509031</v>
      </c>
      <c r="AW48">
        <f>(AV48-U48)</f>
        <v>6.9934546819953596</v>
      </c>
      <c r="AX48">
        <f>IF(D48,P48,(O48+P48)/2)</f>
        <v>30.260674476623535</v>
      </c>
      <c r="AY48">
        <f>0.61365*EXP(17.502*AX48/(240.97+AX48))</f>
        <v>4.3246589128611754</v>
      </c>
      <c r="AZ48">
        <f>IF(AW48&lt;&gt;0,(1000-(AV48+U48)/2)/AW48*AP48,0)</f>
        <v>3.1942247751067692</v>
      </c>
      <c r="BA48">
        <f>U48*AA48/1000</f>
        <v>3.5978434818308744</v>
      </c>
      <c r="BB48">
        <f>(AY48-BA48)</f>
        <v>0.726815431030301</v>
      </c>
      <c r="BC48">
        <f>1/(1.6/F48+1.37/N48)</f>
        <v>2.2362856662888202</v>
      </c>
      <c r="BD48">
        <f>G48*AA48*0.001</f>
        <v>33.813755213519407</v>
      </c>
      <c r="BE48">
        <f>G48/S48</f>
        <v>0.98705257296374049</v>
      </c>
      <c r="BF48">
        <f>(1-AP48*AA48/AU48/F48)*100</f>
        <v>96.12385300374099</v>
      </c>
      <c r="BG48">
        <f>(S48-E48/(N48/1.35))</f>
        <v>388.88268661654718</v>
      </c>
      <c r="BH48">
        <f>E48*BF48/100/BG48</f>
        <v>5.5165016475084983E-3</v>
      </c>
    </row>
    <row r="49" spans="1:60" x14ac:dyDescent="0.35">
      <c r="A49" s="1" t="s">
        <v>9</v>
      </c>
      <c r="B49" s="1" t="s">
        <v>487</v>
      </c>
      <c r="K49" s="1">
        <f t="shared" si="0"/>
        <v>2.72</v>
      </c>
    </row>
    <row r="50" spans="1:60" x14ac:dyDescent="0.35">
      <c r="A50" s="1" t="s">
        <v>9</v>
      </c>
      <c r="B50" s="1" t="s">
        <v>482</v>
      </c>
      <c r="K50" s="1">
        <f t="shared" si="0"/>
        <v>2.72</v>
      </c>
    </row>
    <row r="51" spans="1:60" x14ac:dyDescent="0.35">
      <c r="A51" s="1">
        <v>12</v>
      </c>
      <c r="B51" s="1" t="s">
        <v>486</v>
      </c>
      <c r="C51" s="1">
        <v>2609.5000028945506</v>
      </c>
      <c r="D51" s="1">
        <v>0</v>
      </c>
      <c r="E51">
        <f>(R51-S51*(1000-T51)/(1000-U51))*AO51</f>
        <v>3.3385341842998941</v>
      </c>
      <c r="F51">
        <f>IF(AZ51&lt;&gt;0,1/(1/AZ51-1/N51),0)</f>
        <v>21.847889314868244</v>
      </c>
      <c r="G51">
        <f>((BC51-AP51/2)*S51-E51)/(BC51+AP51/2)</f>
        <v>383.42098235702315</v>
      </c>
      <c r="H51">
        <f>AP51*1000</f>
        <v>24.475850270128777</v>
      </c>
      <c r="I51">
        <f>(AU51-BA51)</f>
        <v>0.5740959003561783</v>
      </c>
      <c r="J51">
        <f>(P51+AT51*D51)</f>
        <v>30.050039291381836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30.824113845825195</v>
      </c>
      <c r="P51" s="1">
        <v>30.050039291381836</v>
      </c>
      <c r="Q51" s="1">
        <v>30.895961761474609</v>
      </c>
      <c r="R51" s="1">
        <v>400.08377075195313</v>
      </c>
      <c r="S51" s="1">
        <v>388.44918823242188</v>
      </c>
      <c r="T51" s="1">
        <v>20.824989318847656</v>
      </c>
      <c r="U51" s="1">
        <v>42.060054779052734</v>
      </c>
      <c r="V51" s="1">
        <v>41.001804351806641</v>
      </c>
      <c r="W51" s="1">
        <v>82.811004638671875</v>
      </c>
      <c r="X51" s="1">
        <v>300.32492065429688</v>
      </c>
      <c r="Y51" s="1">
        <v>1998.6517333984375</v>
      </c>
      <c r="Z51" s="1">
        <v>0.20350529253482819</v>
      </c>
      <c r="AA51" s="1">
        <v>87.936515808105469</v>
      </c>
      <c r="AB51" s="1">
        <v>5.5771002769470215</v>
      </c>
      <c r="AC51" s="1">
        <v>1.4882907867431641</v>
      </c>
      <c r="AD51" s="1">
        <v>8.4803313016891479E-2</v>
      </c>
      <c r="AE51" s="1">
        <v>8.4707364439964294E-3</v>
      </c>
      <c r="AF51" s="1">
        <v>9.8699904978275299E-2</v>
      </c>
      <c r="AG51" s="1">
        <v>2.09305789321661E-2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1.1041357376996206</v>
      </c>
      <c r="AP51">
        <f>(U51-T51)/(1000-U51)*AO51</f>
        <v>2.4475850270128777E-2</v>
      </c>
      <c r="AQ51">
        <f>(P51+273.15)</f>
        <v>303.20003929138181</v>
      </c>
      <c r="AR51">
        <f>(O51+273.15)</f>
        <v>303.97411384582517</v>
      </c>
      <c r="AS51">
        <f>(Y51*AK51+Z51*AL51)*AM51</f>
        <v>319.7842701960144</v>
      </c>
      <c r="AT51">
        <f>((AS51+0.00000010773*(AR51^4-AQ51^4))-AP51*44100)/(L51*0.92*2*29.3+0.00000043092*AQ51^3)</f>
        <v>-5.8894304496054417</v>
      </c>
      <c r="AU51">
        <f>0.61365*EXP(17.502*J51/(240.97+J51))</f>
        <v>4.2727105723241312</v>
      </c>
      <c r="AV51">
        <f>AU51*1000/AA51</f>
        <v>48.588581581376438</v>
      </c>
      <c r="AW51">
        <f>(AV51-U51)</f>
        <v>6.5285268023237037</v>
      </c>
      <c r="AX51">
        <f>IF(D51,P51,(O51+P51)/2)</f>
        <v>30.437076568603516</v>
      </c>
      <c r="AY51">
        <f>0.61365*EXP(17.502*AX51/(240.97+AX51))</f>
        <v>4.3685870404611844</v>
      </c>
      <c r="AZ51">
        <f>IF(AW51&lt;&gt;0,(1000-(AV51+U51)/2)/AW51*AP51,0)</f>
        <v>3.5791381045471566</v>
      </c>
      <c r="BA51">
        <f>U51*AA51/1000</f>
        <v>3.6986146719679529</v>
      </c>
      <c r="BB51">
        <f>(AY51-BA51)</f>
        <v>0.6699723684932315</v>
      </c>
      <c r="BC51">
        <f>1/(1.6/F51+1.37/N51)</f>
        <v>2.5425815614498957</v>
      </c>
      <c r="BD51">
        <f>G51*AA51*0.001</f>
        <v>33.716705276197693</v>
      </c>
      <c r="BE51">
        <f>G51/S51</f>
        <v>0.98705569215299738</v>
      </c>
      <c r="BF51">
        <f>(1-AP51*AA51/AU51/F51)*100</f>
        <v>97.694346293972984</v>
      </c>
      <c r="BG51">
        <f>(S51-E51/(N51/1.35))</f>
        <v>387.39623152816648</v>
      </c>
      <c r="BH51">
        <f>E51*BF51/100/BG51</f>
        <v>8.4191814006209977E-3</v>
      </c>
    </row>
    <row r="52" spans="1:60" x14ac:dyDescent="0.35">
      <c r="A52" s="1" t="s">
        <v>9</v>
      </c>
      <c r="B52" s="1" t="s">
        <v>485</v>
      </c>
      <c r="K52" s="1">
        <v>1.6728000000000001</v>
      </c>
    </row>
    <row r="53" spans="1:60" x14ac:dyDescent="0.35">
      <c r="A53" s="1" t="s">
        <v>9</v>
      </c>
      <c r="B53" s="1" t="s">
        <v>484</v>
      </c>
      <c r="K53" s="1">
        <v>1.6728000000000001</v>
      </c>
    </row>
    <row r="54" spans="1:60" x14ac:dyDescent="0.35">
      <c r="A54" s="1" t="s">
        <v>9</v>
      </c>
      <c r="B54" s="1" t="s">
        <v>483</v>
      </c>
      <c r="K54" s="1">
        <v>1.6728000000000001</v>
      </c>
    </row>
    <row r="55" spans="1:60" x14ac:dyDescent="0.35">
      <c r="A55" s="1" t="s">
        <v>9</v>
      </c>
      <c r="B55" s="1" t="s">
        <v>482</v>
      </c>
      <c r="K55" s="1">
        <v>1.6728000000000001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H55"/>
  <sheetViews>
    <sheetView topLeftCell="A8" zoomScale="48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617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616</v>
      </c>
    </row>
    <row r="12" spans="1:60" x14ac:dyDescent="0.35">
      <c r="A12" s="1" t="s">
        <v>9</v>
      </c>
      <c r="B12" s="1" t="s">
        <v>615</v>
      </c>
    </row>
    <row r="13" spans="1:60" x14ac:dyDescent="0.35">
      <c r="A13" s="1" t="s">
        <v>9</v>
      </c>
      <c r="B13" s="1" t="s">
        <v>614</v>
      </c>
    </row>
    <row r="14" spans="1:60" x14ac:dyDescent="0.35">
      <c r="A14" s="1" t="s">
        <v>9</v>
      </c>
      <c r="B14" s="1" t="s">
        <v>613</v>
      </c>
    </row>
    <row r="15" spans="1:60" x14ac:dyDescent="0.35">
      <c r="A15" s="1" t="s">
        <v>9</v>
      </c>
      <c r="B15" s="1" t="s">
        <v>612</v>
      </c>
    </row>
    <row r="16" spans="1:60" x14ac:dyDescent="0.35">
      <c r="A16" s="1" t="s">
        <v>9</v>
      </c>
      <c r="B16" s="1" t="s">
        <v>611</v>
      </c>
    </row>
    <row r="17" spans="1:60" x14ac:dyDescent="0.35">
      <c r="A17" s="1" t="s">
        <v>9</v>
      </c>
      <c r="B17" s="1" t="s">
        <v>610</v>
      </c>
    </row>
    <row r="18" spans="1:60" x14ac:dyDescent="0.35">
      <c r="A18" s="1">
        <v>1</v>
      </c>
      <c r="B18" s="1" t="s">
        <v>609</v>
      </c>
      <c r="C18" s="1">
        <v>374.00000341981649</v>
      </c>
      <c r="D18" s="1">
        <v>0</v>
      </c>
      <c r="E18">
        <f>(R18-S18*(1000-T18)/(1000-U18))*AO18</f>
        <v>-2.9603627363260743</v>
      </c>
      <c r="F18">
        <f>IF(AZ18&lt;&gt;0,1/(1/AZ18-1/N18),0)</f>
        <v>9.1783656388828785</v>
      </c>
      <c r="G18">
        <f>((BC18-AP18/2)*S18-E18)/(BC18+AP18/2)</f>
        <v>392.73993915540223</v>
      </c>
      <c r="H18">
        <f>AP18*1000</f>
        <v>20.635390196995751</v>
      </c>
      <c r="I18">
        <f>(AU18-BA18)</f>
        <v>0.59497466272502253</v>
      </c>
      <c r="J18">
        <f>(P18+AT18*D18)</f>
        <v>29.184625625610352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30.985237121582031</v>
      </c>
      <c r="P18" s="1">
        <v>29.184625625610352</v>
      </c>
      <c r="Q18" s="1">
        <v>31.066362380981445</v>
      </c>
      <c r="R18" s="1">
        <v>400.00247192382813</v>
      </c>
      <c r="S18" s="1">
        <v>395.29611206054688</v>
      </c>
      <c r="T18" s="1">
        <v>21.511392593383789</v>
      </c>
      <c r="U18" s="1">
        <v>39.462135314941406</v>
      </c>
      <c r="V18" s="1">
        <v>41.963279724121094</v>
      </c>
      <c r="W18" s="1">
        <v>76.980628967285156</v>
      </c>
      <c r="X18" s="1">
        <v>300.34033203125</v>
      </c>
      <c r="Y18" s="1">
        <v>0.10603244602680206</v>
      </c>
      <c r="Z18" s="1">
        <v>4.5732022263109684E-3</v>
      </c>
      <c r="AA18" s="1">
        <v>87.931510925292969</v>
      </c>
      <c r="AB18" s="1">
        <v>5.9738378524780273</v>
      </c>
      <c r="AC18" s="1">
        <v>1.5108497142791748</v>
      </c>
      <c r="AD18" s="1">
        <v>0.10706724971532822</v>
      </c>
      <c r="AE18" s="1">
        <v>1.0523106902837753E-2</v>
      </c>
      <c r="AF18" s="1">
        <v>1.7458630725741386E-2</v>
      </c>
      <c r="AG18" s="1">
        <v>1.3614406809210777E-2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1.1041923971737131</v>
      </c>
      <c r="AP18">
        <f>(U18-T18)/(1000-U18)*AO18</f>
        <v>2.063539019699575E-2</v>
      </c>
      <c r="AQ18">
        <f>(P18+273.15)</f>
        <v>302.33462562561033</v>
      </c>
      <c r="AR18">
        <f>(O18+273.15)</f>
        <v>304.13523712158201</v>
      </c>
      <c r="AS18">
        <f>(Y18*AK18+Z18*AL18)*AM18</f>
        <v>1.6965190985086753E-2</v>
      </c>
      <c r="AT18">
        <f>((AS18+0.00000010773*(AR18^4-AQ18^4))-AP18*44100)/(L18*0.92*2*29.3+0.00000043092*AQ18^3)</f>
        <v>-6.9791116095470906</v>
      </c>
      <c r="AU18">
        <f>0.61365*EXP(17.502*J18/(240.97+J18))</f>
        <v>4.0649398453061822</v>
      </c>
      <c r="AV18">
        <f>AU18*1000/AA18</f>
        <v>46.228477169689199</v>
      </c>
      <c r="AW18">
        <f>(AV18-U18)</f>
        <v>6.7663418547477931</v>
      </c>
      <c r="AX18">
        <f>IF(D18,P18,(O18+P18)/2)</f>
        <v>30.084931373596191</v>
      </c>
      <c r="AY18">
        <f>0.61365*EXP(17.502*AX18/(240.97+AX18))</f>
        <v>4.2812781363615002</v>
      </c>
      <c r="AZ18">
        <f>IF(AW18&lt;&gt;0,(1000-(AV18+U18)/2)/AW18*AP18,0)</f>
        <v>2.9190456244413325</v>
      </c>
      <c r="BA18">
        <f>U18*AA18/1000</f>
        <v>3.4699651825811597</v>
      </c>
      <c r="BB18">
        <f>(AY18-BA18)</f>
        <v>0.81131295378034052</v>
      </c>
      <c r="BC18">
        <f>1/(1.6/F18+1.37/N18)</f>
        <v>2.0226929705492322</v>
      </c>
      <c r="BD18">
        <f>G18*AA18*0.001</f>
        <v>34.534216250642146</v>
      </c>
      <c r="BE18">
        <f>G18/S18</f>
        <v>0.99353352378848314</v>
      </c>
      <c r="BF18">
        <f>(1-AP18*AA18/AU18/F18)*100</f>
        <v>95.136625164423933</v>
      </c>
      <c r="BG18">
        <f>(S18-E18/(N18/1.35))</f>
        <v>396.2297954132294</v>
      </c>
      <c r="BH18">
        <f>E18*BF18/100/BG18</f>
        <v>-7.1079692455449971E-3</v>
      </c>
    </row>
    <row r="19" spans="1:60" x14ac:dyDescent="0.35">
      <c r="A19" s="1" t="s">
        <v>9</v>
      </c>
      <c r="B19" s="1" t="s">
        <v>608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607</v>
      </c>
      <c r="K20" s="1">
        <f t="shared" si="0"/>
        <v>2.72</v>
      </c>
    </row>
    <row r="21" spans="1:60" x14ac:dyDescent="0.35">
      <c r="A21" s="1">
        <v>2</v>
      </c>
      <c r="B21" s="1" t="s">
        <v>606</v>
      </c>
      <c r="C21" s="1">
        <v>576.50000343099236</v>
      </c>
      <c r="D21" s="1">
        <v>0</v>
      </c>
      <c r="E21">
        <f>(R21-S21*(1000-T21)/(1000-U21))*AO21</f>
        <v>-2.586953994387994</v>
      </c>
      <c r="F21">
        <f>IF(AZ21&lt;&gt;0,1/(1/AZ21-1/N21),0)</f>
        <v>7.2493686542553641</v>
      </c>
      <c r="G21">
        <f>((BC21-AP21/2)*S21-E21)/(BC21+AP21/2)</f>
        <v>392.72583556723583</v>
      </c>
      <c r="H21">
        <f>AP21*1000</f>
        <v>19.301579228813853</v>
      </c>
      <c r="I21">
        <f>(AU21-BA21)</f>
        <v>0.60411390831450928</v>
      </c>
      <c r="J21">
        <f>(P21+AT21*D21)</f>
        <v>28.886241912841797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30.953685760498047</v>
      </c>
      <c r="P21" s="1">
        <v>28.886241912841797</v>
      </c>
      <c r="Q21" s="1">
        <v>31.07525634765625</v>
      </c>
      <c r="R21" s="1">
        <v>400.010498046875</v>
      </c>
      <c r="S21" s="1">
        <v>395.44024658203125</v>
      </c>
      <c r="T21" s="1">
        <v>21.760341644287109</v>
      </c>
      <c r="U21" s="1">
        <v>38.568977355957031</v>
      </c>
      <c r="V21" s="1">
        <v>42.523258209228516</v>
      </c>
      <c r="W21" s="1">
        <v>75.370079040527344</v>
      </c>
      <c r="X21" s="1">
        <v>300.29452514648438</v>
      </c>
      <c r="Y21" s="1">
        <v>25.241535186767578</v>
      </c>
      <c r="Z21" s="1">
        <v>3.3156070858240128E-2</v>
      </c>
      <c r="AA21" s="1">
        <v>87.927162170410156</v>
      </c>
      <c r="AB21" s="1">
        <v>5.902677059173584</v>
      </c>
      <c r="AC21" s="1">
        <v>1.5246264934539795</v>
      </c>
      <c r="AD21" s="1">
        <v>6.0683354735374451E-2</v>
      </c>
      <c r="AE21" s="1">
        <v>1.9412418827414513E-2</v>
      </c>
      <c r="AF21" s="1">
        <v>6.1761483550071716E-2</v>
      </c>
      <c r="AG21" s="1">
        <v>6.8315607495605946E-3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1.1040239895091335</v>
      </c>
      <c r="AP21">
        <f>(U21-T21)/(1000-U21)*AO21</f>
        <v>1.9301579228813853E-2</v>
      </c>
      <c r="AQ21">
        <f>(P21+273.15)</f>
        <v>302.03624191284177</v>
      </c>
      <c r="AR21">
        <f>(O21+273.15)</f>
        <v>304.10368576049802</v>
      </c>
      <c r="AS21">
        <f>(Y21*AK21+Z21*AL21)*AM21</f>
        <v>4.0386455396120482</v>
      </c>
      <c r="AT21">
        <f>((AS21+0.00000010773*(AR21^4-AQ21^4))-AP21*44100)/(L21*0.92*2*29.3+0.00000043092*AQ21^3)</f>
        <v>-6.4623314940729752</v>
      </c>
      <c r="AU21">
        <f>0.61365*EXP(17.502*J21/(240.97+J21))</f>
        <v>3.9953746350386203</v>
      </c>
      <c r="AV21">
        <f>AU21*1000/AA21</f>
        <v>45.439594960374727</v>
      </c>
      <c r="AW21">
        <f>(AV21-U21)</f>
        <v>6.8706176044176956</v>
      </c>
      <c r="AX21">
        <f>IF(D21,P21,(O21+P21)/2)</f>
        <v>29.919963836669922</v>
      </c>
      <c r="AY21">
        <f>0.61365*EXP(17.502*AX21/(240.97+AX21))</f>
        <v>4.2409027748964414</v>
      </c>
      <c r="AZ21">
        <f>IF(AW21&lt;&gt;0,(1000-(AV21+U21)/2)/AW21*AP21,0)</f>
        <v>2.6912908323835314</v>
      </c>
      <c r="BA21">
        <f>U21*AA21/1000</f>
        <v>3.3912607267241111</v>
      </c>
      <c r="BB21">
        <f>(AY21-BA21)</f>
        <v>0.84964204817233036</v>
      </c>
      <c r="BC21">
        <f>1/(1.6/F21+1.37/N21)</f>
        <v>1.8491934413345537</v>
      </c>
      <c r="BD21">
        <f>G21*AA21*0.001</f>
        <v>34.531268232430179</v>
      </c>
      <c r="BE21">
        <f>G21/S21</f>
        <v>0.99313572394753113</v>
      </c>
      <c r="BF21">
        <f>(1-AP21*AA21/AU21/F21)*100</f>
        <v>94.14053173139186</v>
      </c>
      <c r="BG21">
        <f>(S21-E21/(N21/1.35))</f>
        <v>396.25615871640474</v>
      </c>
      <c r="BH21">
        <f>E21*BF21/100/BG21</f>
        <v>-6.1459543085772006E-3</v>
      </c>
    </row>
    <row r="22" spans="1:60" x14ac:dyDescent="0.35">
      <c r="A22" s="1" t="s">
        <v>9</v>
      </c>
      <c r="B22" s="1" t="s">
        <v>605</v>
      </c>
      <c r="K22" s="1">
        <f t="shared" si="0"/>
        <v>2.72</v>
      </c>
    </row>
    <row r="23" spans="1:60" x14ac:dyDescent="0.35">
      <c r="A23" s="1" t="s">
        <v>9</v>
      </c>
      <c r="B23" s="1" t="s">
        <v>604</v>
      </c>
      <c r="K23" s="1">
        <f t="shared" si="0"/>
        <v>2.72</v>
      </c>
    </row>
    <row r="24" spans="1:60" x14ac:dyDescent="0.35">
      <c r="A24" s="1">
        <v>3</v>
      </c>
      <c r="B24" s="1" t="s">
        <v>603</v>
      </c>
      <c r="C24" s="1">
        <v>779.50000343099236</v>
      </c>
      <c r="D24" s="1">
        <v>0</v>
      </c>
      <c r="E24">
        <f>(R24-S24*(1000-T24)/(1000-U24))*AO24</f>
        <v>-1.8526739582483309</v>
      </c>
      <c r="F24">
        <f>IF(AZ24&lt;&gt;0,1/(1/AZ24-1/N24),0)</f>
        <v>6.3365148810586884</v>
      </c>
      <c r="G24">
        <f>((BC24-AP24/2)*S24-E24)/(BC24+AP24/2)</f>
        <v>391.88280985863753</v>
      </c>
      <c r="H24">
        <f>AP24*1000</f>
        <v>18.361494956569263</v>
      </c>
      <c r="I24">
        <f>(AU24-BA24)</f>
        <v>0.605685779593641</v>
      </c>
      <c r="J24">
        <f>(P24+AT24*D24)</f>
        <v>28.670295715332031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30.881542205810547</v>
      </c>
      <c r="P24" s="1">
        <v>28.670295715332031</v>
      </c>
      <c r="Q24" s="1">
        <v>31.029518127441406</v>
      </c>
      <c r="R24" s="1">
        <v>399.8485107421875</v>
      </c>
      <c r="S24" s="1">
        <v>394.95816040039063</v>
      </c>
      <c r="T24" s="1">
        <v>21.993400573730469</v>
      </c>
      <c r="U24" s="1">
        <v>37.992122650146484</v>
      </c>
      <c r="V24" s="1">
        <v>43.148899078369141</v>
      </c>
      <c r="W24" s="1">
        <v>74.536827087402344</v>
      </c>
      <c r="X24" s="1">
        <v>300.31033325195313</v>
      </c>
      <c r="Y24" s="1">
        <v>49.867393493652344</v>
      </c>
      <c r="Z24" s="1">
        <v>5.8306269347667694E-2</v>
      </c>
      <c r="AA24" s="1">
        <v>87.912773132324219</v>
      </c>
      <c r="AB24" s="1">
        <v>5.9540138244628906</v>
      </c>
      <c r="AC24" s="1">
        <v>1.517972469329834</v>
      </c>
      <c r="AD24" s="1">
        <v>8.6442604660987854E-2</v>
      </c>
      <c r="AE24" s="1">
        <v>2.814422594383359E-3</v>
      </c>
      <c r="AF24" s="1">
        <v>3.0754091218113899E-2</v>
      </c>
      <c r="AG24" s="1">
        <v>3.2887954730540514E-3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1.1040821075439451</v>
      </c>
      <c r="AP24">
        <f>(U24-T24)/(1000-U24)*AO24</f>
        <v>1.8361494956569264E-2</v>
      </c>
      <c r="AQ24">
        <f>(P24+273.15)</f>
        <v>301.82029571533201</v>
      </c>
      <c r="AR24">
        <f>(O24+273.15)</f>
        <v>304.03154220581052</v>
      </c>
      <c r="AS24">
        <f>(Y24*AK24+Z24*AL24)*AM24</f>
        <v>7.9787827806446785</v>
      </c>
      <c r="AT24">
        <f>((AS24+0.00000010773*(AR24^4-AQ24^4))-AP24*44100)/(L24*0.92*2*29.3+0.00000043092*AQ24^3)</f>
        <v>-6.0935423413647012</v>
      </c>
      <c r="AU24">
        <f>0.61365*EXP(17.502*J24/(240.97+J24))</f>
        <v>3.9456786389514051</v>
      </c>
      <c r="AV24">
        <f>AU24*1000/AA24</f>
        <v>44.881744692690596</v>
      </c>
      <c r="AW24">
        <f>(AV24-U24)</f>
        <v>6.8896220425441115</v>
      </c>
      <c r="AX24">
        <f>IF(D24,P24,(O24+P24)/2)</f>
        <v>29.775918960571289</v>
      </c>
      <c r="AY24">
        <f>0.61365*EXP(17.502*AX24/(240.97+AX24))</f>
        <v>4.2059199771230471</v>
      </c>
      <c r="AZ24">
        <f>IF(AW24&lt;&gt;0,(1000-(AV24+U24)/2)/AW24*AP24,0)</f>
        <v>2.554661315128758</v>
      </c>
      <c r="BA24">
        <f>U24*AA24/1000</f>
        <v>3.3399928593577641</v>
      </c>
      <c r="BB24">
        <f>(AY24-BA24)</f>
        <v>0.86592711776528297</v>
      </c>
      <c r="BC24">
        <f>1/(1.6/F24+1.37/N24)</f>
        <v>1.7465047390033075</v>
      </c>
      <c r="BD24">
        <f>G24*AA24*0.001</f>
        <v>34.451504557560149</v>
      </c>
      <c r="BE24">
        <f>G24/S24</f>
        <v>0.99221347765384704</v>
      </c>
      <c r="BF24">
        <f>(1-AP24*AA24/AU24/F24)*100</f>
        <v>93.543638373361276</v>
      </c>
      <c r="BG24">
        <f>(S24-E24/(N24/1.35))</f>
        <v>395.54248434540546</v>
      </c>
      <c r="BH24">
        <f>E24*BF24/100/BG24</f>
        <v>-4.3814727780995388E-3</v>
      </c>
    </row>
    <row r="25" spans="1:60" x14ac:dyDescent="0.35">
      <c r="A25" s="1" t="s">
        <v>9</v>
      </c>
      <c r="B25" s="1" t="s">
        <v>602</v>
      </c>
      <c r="K25" s="1">
        <f t="shared" si="0"/>
        <v>2.72</v>
      </c>
    </row>
    <row r="26" spans="1:60" x14ac:dyDescent="0.35">
      <c r="A26" s="1" t="s">
        <v>9</v>
      </c>
      <c r="B26" s="1" t="s">
        <v>601</v>
      </c>
      <c r="K26" s="1">
        <f t="shared" si="0"/>
        <v>2.72</v>
      </c>
    </row>
    <row r="27" spans="1:60" x14ac:dyDescent="0.35">
      <c r="A27" s="1">
        <v>4</v>
      </c>
      <c r="B27" s="1" t="s">
        <v>600</v>
      </c>
      <c r="C27" s="1">
        <v>982.50000343099236</v>
      </c>
      <c r="D27" s="1">
        <v>0</v>
      </c>
      <c r="E27">
        <f>(R27-S27*(1000-T27)/(1000-U27))*AO27</f>
        <v>-0.66054759054841894</v>
      </c>
      <c r="F27">
        <f>IF(AZ27&lt;&gt;0,1/(1/AZ27-1/N27),0)</f>
        <v>6.1014145893762768</v>
      </c>
      <c r="G27">
        <f>((BC27-AP27/2)*S27-E27)/(BC27+AP27/2)</f>
        <v>390.3973603462648</v>
      </c>
      <c r="H27">
        <f>AP27*1000</f>
        <v>17.98923296237254</v>
      </c>
      <c r="I27">
        <f>(AU27-BA27)</f>
        <v>0.60266779162965944</v>
      </c>
      <c r="J27">
        <f>(P27+AT27*D27)</f>
        <v>28.621566772460938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30.829782485961914</v>
      </c>
      <c r="P27" s="1">
        <v>28.621566772460938</v>
      </c>
      <c r="Q27" s="1">
        <v>30.981369018554688</v>
      </c>
      <c r="R27" s="1">
        <v>399.94619750976563</v>
      </c>
      <c r="S27" s="1">
        <v>394.1217041015625</v>
      </c>
      <c r="T27" s="1">
        <v>22.222227096557617</v>
      </c>
      <c r="U27" s="1">
        <v>37.901287078857422</v>
      </c>
      <c r="V27" s="1">
        <v>43.725044250488281</v>
      </c>
      <c r="W27" s="1">
        <v>74.575576782226563</v>
      </c>
      <c r="X27" s="1">
        <v>300.24871826171875</v>
      </c>
      <c r="Y27" s="1">
        <v>100.91419982910156</v>
      </c>
      <c r="Z27" s="1">
        <v>5.4877582937479019E-2</v>
      </c>
      <c r="AA27" s="1">
        <v>87.909194946289063</v>
      </c>
      <c r="AB27" s="1">
        <v>5.8968682289123535</v>
      </c>
      <c r="AC27" s="1">
        <v>1.5162621736526489</v>
      </c>
      <c r="AD27" s="1">
        <v>6.2394484877586365E-2</v>
      </c>
      <c r="AE27" s="1">
        <v>8.9483950287103653E-3</v>
      </c>
      <c r="AF27" s="1">
        <v>3.2749578356742859E-2</v>
      </c>
      <c r="AG27" s="1">
        <v>3.5598918329924345E-3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1.1038555818445539</v>
      </c>
      <c r="AP27">
        <f>(U27-T27)/(1000-U27)*AO27</f>
        <v>1.798923296237254E-2</v>
      </c>
      <c r="AQ27">
        <f>(P27+273.15)</f>
        <v>301.77156677246091</v>
      </c>
      <c r="AR27">
        <f>(O27+273.15)</f>
        <v>303.97978248596189</v>
      </c>
      <c r="AS27">
        <f>(Y27*AK27+Z27*AL27)*AM27</f>
        <v>16.146271611758948</v>
      </c>
      <c r="AT27">
        <f>((AS27+0.00000010773*(AR27^4-AQ27^4))-AP27*44100)/(L27*0.92*2*29.3+0.00000043092*AQ27^3)</f>
        <v>-5.9009689194398094</v>
      </c>
      <c r="AU27">
        <f>0.61365*EXP(17.502*J27/(240.97+J27))</f>
        <v>3.9345394261602031</v>
      </c>
      <c r="AV27">
        <f>AU27*1000/AA27</f>
        <v>44.756858808275247</v>
      </c>
      <c r="AW27">
        <f>(AV27-U27)</f>
        <v>6.8555717294178251</v>
      </c>
      <c r="AX27">
        <f>IF(D27,P27,(O27+P27)/2)</f>
        <v>29.725674629211426</v>
      </c>
      <c r="AY27">
        <f>0.61365*EXP(17.502*AX27/(240.97+AX27))</f>
        <v>4.1937769263815445</v>
      </c>
      <c r="AZ27">
        <f>IF(AW27&lt;&gt;0,(1000-(AV27+U27)/2)/AW27*AP27,0)</f>
        <v>2.5155822623908781</v>
      </c>
      <c r="BA27">
        <f>U27*AA27/1000</f>
        <v>3.3318716345305437</v>
      </c>
      <c r="BB27">
        <f>(AY27-BA27)</f>
        <v>0.86190529185100084</v>
      </c>
      <c r="BC27">
        <f>1/(1.6/F27+1.37/N27)</f>
        <v>1.7173228188834606</v>
      </c>
      <c r="BD27">
        <f>G27*AA27*0.001</f>
        <v>34.319517657196457</v>
      </c>
      <c r="BE27">
        <f>G27/S27</f>
        <v>0.99055026983660366</v>
      </c>
      <c r="BF27">
        <f>(1-AP27*AA27/AU27/F27)*100</f>
        <v>93.412471438790803</v>
      </c>
      <c r="BG27">
        <f>(S27-E27/(N27/1.35))</f>
        <v>394.33003745253387</v>
      </c>
      <c r="BH27">
        <f>E27*BF27/100/BG27</f>
        <v>-1.5647649703452681E-3</v>
      </c>
    </row>
    <row r="28" spans="1:60" x14ac:dyDescent="0.35">
      <c r="A28" s="1" t="s">
        <v>9</v>
      </c>
      <c r="B28" s="1" t="s">
        <v>599</v>
      </c>
      <c r="K28" s="1">
        <f t="shared" si="0"/>
        <v>2.72</v>
      </c>
    </row>
    <row r="29" spans="1:60" x14ac:dyDescent="0.35">
      <c r="A29" s="1" t="s">
        <v>9</v>
      </c>
      <c r="B29" s="1" t="s">
        <v>598</v>
      </c>
      <c r="K29" s="1">
        <f t="shared" si="0"/>
        <v>2.72</v>
      </c>
    </row>
    <row r="30" spans="1:60" x14ac:dyDescent="0.35">
      <c r="A30" s="1">
        <v>5</v>
      </c>
      <c r="B30" s="1" t="s">
        <v>597</v>
      </c>
      <c r="C30" s="1">
        <v>1185.5000034309924</v>
      </c>
      <c r="D30" s="1">
        <v>0</v>
      </c>
      <c r="E30">
        <f>(R30-S30*(1000-T30)/(1000-U30))*AO30</f>
        <v>-0.43083540088071165</v>
      </c>
      <c r="F30">
        <f>IF(AZ30&lt;&gt;0,1/(1/AZ30-1/N30),0)</f>
        <v>6.1578881046488378</v>
      </c>
      <c r="G30">
        <f>((BC30-AP30/2)*S30-E30)/(BC30+AP30/2)</f>
        <v>390.34371787751388</v>
      </c>
      <c r="H30">
        <f>AP30*1000</f>
        <v>17.791297168693912</v>
      </c>
      <c r="I30">
        <f>(AU30-BA30)</f>
        <v>0.5937804421590358</v>
      </c>
      <c r="J30">
        <f>(P30+AT30*D30)</f>
        <v>28.593879699707031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30.781570434570313</v>
      </c>
      <c r="P30" s="1">
        <v>28.593879699707031</v>
      </c>
      <c r="Q30" s="1">
        <v>30.934883117675781</v>
      </c>
      <c r="R30" s="1">
        <v>400.10269165039063</v>
      </c>
      <c r="S30" s="1">
        <v>394.14068603515625</v>
      </c>
      <c r="T30" s="1">
        <v>22.426010131835938</v>
      </c>
      <c r="U30" s="1">
        <v>37.931488037109375</v>
      </c>
      <c r="V30" s="1">
        <v>44.246536254882813</v>
      </c>
      <c r="W30" s="1">
        <v>74.838851928710938</v>
      </c>
      <c r="X30" s="1">
        <v>300.25991821289063</v>
      </c>
      <c r="Y30" s="1">
        <v>150.27772521972656</v>
      </c>
      <c r="Z30" s="1">
        <v>6.17377869784832E-2</v>
      </c>
      <c r="AA30" s="1">
        <v>87.906967163085938</v>
      </c>
      <c r="AB30" s="1">
        <v>5.9800972938537598</v>
      </c>
      <c r="AC30" s="1">
        <v>1.5213357210159302</v>
      </c>
      <c r="AD30" s="1">
        <v>6.2047787010669708E-2</v>
      </c>
      <c r="AE30" s="1">
        <v>5.1298793405294418E-3</v>
      </c>
      <c r="AF30" s="1">
        <v>5.3346771746873856E-2</v>
      </c>
      <c r="AG30" s="1">
        <v>6.1543118208646774E-3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1.1038967581356272</v>
      </c>
      <c r="AP30">
        <f>(U30-T30)/(1000-U30)*AO30</f>
        <v>1.7791297168693914E-2</v>
      </c>
      <c r="AQ30">
        <f>(P30+273.15)</f>
        <v>301.74387969970701</v>
      </c>
      <c r="AR30">
        <f>(O30+273.15)</f>
        <v>303.93157043457029</v>
      </c>
      <c r="AS30">
        <f>(Y30*AK30+Z30*AL30)*AM30</f>
        <v>24.044435497721224</v>
      </c>
      <c r="AT30">
        <f>((AS30+0.00000010773*(AR30^4-AQ30^4))-AP30*44100)/(L30*0.92*2*29.3+0.00000043092*AQ30^3)</f>
        <v>-5.7724332314993578</v>
      </c>
      <c r="AU30">
        <f>0.61365*EXP(17.502*J30/(240.97+J30))</f>
        <v>3.9282225154841965</v>
      </c>
      <c r="AV30">
        <f>AU30*1000/AA30</f>
        <v>44.686134014799038</v>
      </c>
      <c r="AW30">
        <f>(AV30-U30)</f>
        <v>6.7546459776896626</v>
      </c>
      <c r="AX30">
        <f>IF(D30,P30,(O30+P30)/2)</f>
        <v>29.687725067138672</v>
      </c>
      <c r="AY30">
        <f>0.61365*EXP(17.502*AX30/(240.97+AX30))</f>
        <v>4.1846255433648967</v>
      </c>
      <c r="AZ30">
        <f>IF(AW30&lt;&gt;0,(1000-(AV30+U30)/2)/AW30*AP30,0)</f>
        <v>2.5251300945130577</v>
      </c>
      <c r="BA30">
        <f>U30*AA30/1000</f>
        <v>3.3344420733251607</v>
      </c>
      <c r="BB30">
        <f>(AY30-BA30)</f>
        <v>0.85018347003973593</v>
      </c>
      <c r="BC30">
        <f>1/(1.6/F30+1.37/N30)</f>
        <v>1.7244448476736673</v>
      </c>
      <c r="BD30">
        <f>G30*AA30*0.001</f>
        <v>34.313932389775495</v>
      </c>
      <c r="BE30">
        <f>G30/S30</f>
        <v>0.99036646483813218</v>
      </c>
      <c r="BF30">
        <f>(1-AP30*AA30/AU30/F30)*100</f>
        <v>93.534486288150418</v>
      </c>
      <c r="BG30">
        <f>(S30-E30/(N30/1.35))</f>
        <v>394.27656932966357</v>
      </c>
      <c r="BH30">
        <f>E30*BF30/100/BG30</f>
        <v>-1.0220736161075975E-3</v>
      </c>
    </row>
    <row r="31" spans="1:60" x14ac:dyDescent="0.35">
      <c r="A31" s="1" t="s">
        <v>9</v>
      </c>
      <c r="B31" s="1" t="s">
        <v>596</v>
      </c>
      <c r="K31" s="1">
        <f t="shared" si="0"/>
        <v>2.72</v>
      </c>
    </row>
    <row r="32" spans="1:60" x14ac:dyDescent="0.35">
      <c r="A32" s="1" t="s">
        <v>9</v>
      </c>
      <c r="B32" s="1" t="s">
        <v>595</v>
      </c>
      <c r="K32" s="1">
        <f t="shared" si="0"/>
        <v>2.72</v>
      </c>
    </row>
    <row r="33" spans="1:60" x14ac:dyDescent="0.35">
      <c r="A33" s="1">
        <v>6</v>
      </c>
      <c r="B33" s="1" t="s">
        <v>594</v>
      </c>
      <c r="C33" s="1">
        <v>1388.5000034309924</v>
      </c>
      <c r="D33" s="1">
        <v>0</v>
      </c>
      <c r="E33">
        <f>(R33-S33*(1000-T33)/(1000-U33))*AO33</f>
        <v>1.0900093350269944</v>
      </c>
      <c r="F33">
        <f>IF(AZ33&lt;&gt;0,1/(1/AZ33-1/N33),0)</f>
        <v>6.5237883311550195</v>
      </c>
      <c r="G33">
        <f>((BC33-AP33/2)*S33-E33)/(BC33+AP33/2)</f>
        <v>388.20260741034042</v>
      </c>
      <c r="H33">
        <f>AP33*1000</f>
        <v>17.91981082363176</v>
      </c>
      <c r="I33">
        <f>(AU33-BA33)</f>
        <v>0.58420088122124092</v>
      </c>
      <c r="J33">
        <f>(P33+AT33*D33)</f>
        <v>28.67158317565918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30.758359909057617</v>
      </c>
      <c r="P33" s="1">
        <v>28.67158317565918</v>
      </c>
      <c r="Q33" s="1">
        <v>30.905202865600586</v>
      </c>
      <c r="R33" s="1">
        <v>400.13735961914063</v>
      </c>
      <c r="S33" s="1">
        <v>392.774658203125</v>
      </c>
      <c r="T33" s="1">
        <v>22.628753662109375</v>
      </c>
      <c r="U33" s="1">
        <v>38.239704132080078</v>
      </c>
      <c r="V33" s="1">
        <v>44.708911895751953</v>
      </c>
      <c r="W33" s="1">
        <v>75.552352905273438</v>
      </c>
      <c r="X33" s="1">
        <v>300.28927612304688</v>
      </c>
      <c r="Y33" s="1">
        <v>300.08087158203125</v>
      </c>
      <c r="Z33" s="1">
        <v>0.10861260443925858</v>
      </c>
      <c r="AA33" s="1">
        <v>87.913139343261719</v>
      </c>
      <c r="AB33" s="1">
        <v>5.8536796569824219</v>
      </c>
      <c r="AC33" s="1">
        <v>1.5134932994842529</v>
      </c>
      <c r="AD33" s="1">
        <v>9.0886898338794708E-2</v>
      </c>
      <c r="AE33" s="1">
        <v>1.0934500955045223E-2</v>
      </c>
      <c r="AF33" s="1">
        <v>2.4826621636748314E-2</v>
      </c>
      <c r="AG33" s="1">
        <v>1.0658078826963902E-2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1.1040046916288486</v>
      </c>
      <c r="AP33">
        <f>(U33-T33)/(1000-U33)*AO33</f>
        <v>1.7919810823631761E-2</v>
      </c>
      <c r="AQ33">
        <f>(P33+273.15)</f>
        <v>301.82158317565916</v>
      </c>
      <c r="AR33">
        <f>(O33+273.15)</f>
        <v>303.90835990905759</v>
      </c>
      <c r="AS33">
        <f>(Y33*AK33+Z33*AL33)*AM33</f>
        <v>48.012938379952175</v>
      </c>
      <c r="AT33">
        <f>((AS33+0.00000010773*(AR33^4-AQ33^4))-AP33*44100)/(L33*0.92*2*29.3+0.00000043092*AQ33^3)</f>
        <v>-5.6376150225560329</v>
      </c>
      <c r="AU33">
        <f>0.61365*EXP(17.502*J33/(240.97+J33))</f>
        <v>3.9459733190298976</v>
      </c>
      <c r="AV33">
        <f>AU33*1000/AA33</f>
        <v>44.884909679116639</v>
      </c>
      <c r="AW33">
        <f>(AV33-U33)</f>
        <v>6.6452055470365607</v>
      </c>
      <c r="AX33">
        <f>IF(D33,P33,(O33+P33)/2)</f>
        <v>29.714971542358398</v>
      </c>
      <c r="AY33">
        <f>0.61365*EXP(17.502*AX33/(240.97+AX33))</f>
        <v>4.1911941559497388</v>
      </c>
      <c r="AZ33">
        <f>IF(AW33&lt;&gt;0,(1000-(AV33+U33)/2)/AW33*AP33,0)</f>
        <v>2.5845734981288788</v>
      </c>
      <c r="BA33">
        <f>U33*AA33/1000</f>
        <v>3.3617724378086566</v>
      </c>
      <c r="BB33">
        <f>(AY33-BA33)</f>
        <v>0.82942171814108212</v>
      </c>
      <c r="BC33">
        <f>1/(1.6/F33+1.37/N33)</f>
        <v>1.7688980569650796</v>
      </c>
      <c r="BD33">
        <f>G33*AA33*0.001</f>
        <v>34.128109918682789</v>
      </c>
      <c r="BE33">
        <f>G33/S33</f>
        <v>0.9883596084999452</v>
      </c>
      <c r="BF33">
        <f>(1-AP33*AA33/AU33/F33)*100</f>
        <v>93.880256730364167</v>
      </c>
      <c r="BG33">
        <f>(S33-E33/(N33/1.35))</f>
        <v>392.43087480189007</v>
      </c>
      <c r="BH33">
        <f>E33*BF33/100/BG33</f>
        <v>2.6076020716383984E-3</v>
      </c>
    </row>
    <row r="34" spans="1:60" x14ac:dyDescent="0.35">
      <c r="A34" s="1" t="s">
        <v>9</v>
      </c>
      <c r="B34" s="1" t="s">
        <v>593</v>
      </c>
      <c r="K34" s="1">
        <f t="shared" si="0"/>
        <v>2.72</v>
      </c>
    </row>
    <row r="35" spans="1:60" x14ac:dyDescent="0.35">
      <c r="A35" s="1" t="s">
        <v>9</v>
      </c>
      <c r="B35" s="1" t="s">
        <v>592</v>
      </c>
      <c r="K35" s="1">
        <f t="shared" si="0"/>
        <v>2.72</v>
      </c>
    </row>
    <row r="36" spans="1:60" x14ac:dyDescent="0.35">
      <c r="A36" s="1">
        <v>7</v>
      </c>
      <c r="B36" s="1" t="s">
        <v>591</v>
      </c>
      <c r="C36" s="1">
        <v>1591.5000034309924</v>
      </c>
      <c r="D36" s="1">
        <v>0</v>
      </c>
      <c r="E36">
        <f>(R36-S36*(1000-T36)/(1000-U36))*AO36</f>
        <v>1.3402770872888738</v>
      </c>
      <c r="F36">
        <f>IF(AZ36&lt;&gt;0,1/(1/AZ36-1/N36),0)</f>
        <v>7.4000353686825031</v>
      </c>
      <c r="G36">
        <f>((BC36-AP36/2)*S36-E36)/(BC36+AP36/2)</f>
        <v>387.82555338262944</v>
      </c>
      <c r="H36">
        <f>AP36*1000</f>
        <v>18.3084142667878</v>
      </c>
      <c r="I36">
        <f>(AU36-BA36)</f>
        <v>0.56862521668638832</v>
      </c>
      <c r="J36">
        <f>(P36+AT36*D36)</f>
        <v>28.807281494140625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30.755352020263672</v>
      </c>
      <c r="P36" s="1">
        <v>28.807281494140625</v>
      </c>
      <c r="Q36" s="1">
        <v>30.891523361206055</v>
      </c>
      <c r="R36" s="1">
        <v>400.09600830078125</v>
      </c>
      <c r="S36" s="1">
        <v>392.37451171875</v>
      </c>
      <c r="T36" s="1">
        <v>22.828481674194336</v>
      </c>
      <c r="U36" s="1">
        <v>38.770172119140625</v>
      </c>
      <c r="V36" s="1">
        <v>45.112697601318359</v>
      </c>
      <c r="W36" s="1">
        <v>76.616012573242188</v>
      </c>
      <c r="X36" s="1">
        <v>300.2703857421875</v>
      </c>
      <c r="Y36" s="1">
        <v>499.48468017578125</v>
      </c>
      <c r="Z36" s="1">
        <v>0.20235712826251984</v>
      </c>
      <c r="AA36" s="1">
        <v>87.915916442871094</v>
      </c>
      <c r="AB36" s="1">
        <v>5.8606085777282715</v>
      </c>
      <c r="AC36" s="1">
        <v>1.5139027833938599</v>
      </c>
      <c r="AD36" s="1">
        <v>6.5417252480983734E-2</v>
      </c>
      <c r="AE36" s="1">
        <v>9.7528062760829926E-3</v>
      </c>
      <c r="AF36" s="1">
        <v>5.5798470973968506E-2</v>
      </c>
      <c r="AG36" s="1">
        <v>1.2969562783837318E-2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1.1039352416992185</v>
      </c>
      <c r="AP36">
        <f>(U36-T36)/(1000-U36)*AO36</f>
        <v>1.8308414266787799E-2</v>
      </c>
      <c r="AQ36">
        <f>(P36+273.15)</f>
        <v>301.9572814941406</v>
      </c>
      <c r="AR36">
        <f>(O36+273.15)</f>
        <v>303.90535202026365</v>
      </c>
      <c r="AS36">
        <f>(Y36*AK36+Z36*AL36)*AM36</f>
        <v>79.917547041828584</v>
      </c>
      <c r="AT36">
        <f>((AS36+0.00000010773*(AR36^4-AQ36^4))-AP36*44100)/(L36*0.92*2*29.3+0.00000043092*AQ36^3)</f>
        <v>-5.5337831334757226</v>
      </c>
      <c r="AU36">
        <f>0.61365*EXP(17.502*J36/(240.97+J36))</f>
        <v>3.977140429188486</v>
      </c>
      <c r="AV36">
        <f>AU36*1000/AA36</f>
        <v>45.238002287934783</v>
      </c>
      <c r="AW36">
        <f>(AV36-U36)</f>
        <v>6.4678301687941584</v>
      </c>
      <c r="AX36">
        <f>IF(D36,P36,(O36+P36)/2)</f>
        <v>29.781316757202148</v>
      </c>
      <c r="AY36">
        <f>0.61365*EXP(17.502*AX36/(240.97+AX36))</f>
        <v>4.2072263378666763</v>
      </c>
      <c r="AZ36">
        <f>IF(AW36&lt;&gt;0,(1000-(AV36+U36)/2)/AW36*AP36,0)</f>
        <v>2.7117882782375435</v>
      </c>
      <c r="BA36">
        <f>U36*AA36/1000</f>
        <v>3.4085152125020977</v>
      </c>
      <c r="BB36">
        <f>(AY36-BA36)</f>
        <v>0.79871112536457867</v>
      </c>
      <c r="BC36">
        <f>1/(1.6/F36+1.37/N36)</f>
        <v>1.8646884543568309</v>
      </c>
      <c r="BD36">
        <f>G36*AA36*0.001</f>
        <v>34.096038945597492</v>
      </c>
      <c r="BE36">
        <f>G36/S36</f>
        <v>0.98840659064169489</v>
      </c>
      <c r="BF36">
        <f>(1-AP36*AA36/AU36/F36)*100</f>
        <v>94.530929559566388</v>
      </c>
      <c r="BG36">
        <f>(S36-E36/(N36/1.35))</f>
        <v>391.95179514114017</v>
      </c>
      <c r="BH36">
        <f>E36*BF36/100/BG36</f>
        <v>3.2324801289194778E-3</v>
      </c>
    </row>
    <row r="37" spans="1:60" x14ac:dyDescent="0.35">
      <c r="A37" s="1" t="s">
        <v>9</v>
      </c>
      <c r="B37" s="1" t="s">
        <v>590</v>
      </c>
      <c r="K37" s="1">
        <f t="shared" si="0"/>
        <v>2.72</v>
      </c>
    </row>
    <row r="38" spans="1:60" x14ac:dyDescent="0.35">
      <c r="A38" s="1" t="s">
        <v>9</v>
      </c>
      <c r="B38" s="1" t="s">
        <v>589</v>
      </c>
      <c r="K38" s="1">
        <f t="shared" si="0"/>
        <v>2.72</v>
      </c>
    </row>
    <row r="39" spans="1:60" x14ac:dyDescent="0.35">
      <c r="A39" s="1">
        <v>8</v>
      </c>
      <c r="B39" s="1" t="s">
        <v>588</v>
      </c>
      <c r="C39" s="1">
        <v>1795.0000034198165</v>
      </c>
      <c r="D39" s="1">
        <v>0</v>
      </c>
      <c r="E39">
        <f>(R39-S39*(1000-T39)/(1000-U39))*AO39</f>
        <v>2.258399701965538</v>
      </c>
      <c r="F39">
        <f>IF(AZ39&lt;&gt;0,1/(1/AZ39-1/N39),0)</f>
        <v>8.7071747832796937</v>
      </c>
      <c r="G39">
        <f>((BC39-AP39/2)*S39-E39)/(BC39+AP39/2)</f>
        <v>386.63502070970469</v>
      </c>
      <c r="H39">
        <f>AP39*1000</f>
        <v>18.896657583756177</v>
      </c>
      <c r="I39">
        <f>(AU39-BA39)</f>
        <v>0.55425372140825058</v>
      </c>
      <c r="J39">
        <f>(P39+AT39*D39)</f>
        <v>29.008163452148438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30.77020263671875</v>
      </c>
      <c r="P39" s="1">
        <v>29.008163452148438</v>
      </c>
      <c r="Q39" s="1">
        <v>30.892383575439453</v>
      </c>
      <c r="R39" s="1">
        <v>400.22348022460938</v>
      </c>
      <c r="S39" s="1">
        <v>391.47689819335938</v>
      </c>
      <c r="T39" s="1">
        <v>23.021516799926758</v>
      </c>
      <c r="U39" s="1">
        <v>39.462963104248047</v>
      </c>
      <c r="V39" s="1">
        <v>45.455551147460938</v>
      </c>
      <c r="W39" s="1">
        <v>77.918876647949219</v>
      </c>
      <c r="X39" s="1">
        <v>300.28109741210938</v>
      </c>
      <c r="Y39" s="1">
        <v>749.173095703125</v>
      </c>
      <c r="Z39" s="1">
        <v>3.6584760993719101E-2</v>
      </c>
      <c r="AA39" s="1">
        <v>87.91583251953125</v>
      </c>
      <c r="AB39" s="1">
        <v>5.8352713584899902</v>
      </c>
      <c r="AC39" s="1">
        <v>1.5025070905685425</v>
      </c>
      <c r="AD39" s="1">
        <v>0.18438374996185303</v>
      </c>
      <c r="AE39" s="1">
        <v>8.2699321210384369E-3</v>
      </c>
      <c r="AF39" s="1">
        <v>5.3725972771644592E-2</v>
      </c>
      <c r="AG39" s="1">
        <v>1.2130321934819221E-2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1.1039746228386371</v>
      </c>
      <c r="AP39">
        <f>(U39-T39)/(1000-U39)*AO39</f>
        <v>1.8896657583756176E-2</v>
      </c>
      <c r="AQ39">
        <f>(P39+273.15)</f>
        <v>302.15816345214841</v>
      </c>
      <c r="AR39">
        <f>(O39+273.15)</f>
        <v>303.92020263671873</v>
      </c>
      <c r="AS39">
        <f>(Y39*AK39+Z39*AL39)*AM39</f>
        <v>119.86769263324823</v>
      </c>
      <c r="AT39">
        <f>((AS39+0.00000010773*(AR39^4-AQ39^4))-AP39*44100)/(L39*0.92*2*29.3+0.00000043092*AQ39^3)</f>
        <v>-5.4400153631804598</v>
      </c>
      <c r="AU39">
        <f>0.61365*EXP(17.502*J39/(240.97+J39))</f>
        <v>4.0236729764057628</v>
      </c>
      <c r="AV39">
        <f>AU39*1000/AA39</f>
        <v>45.767330651300718</v>
      </c>
      <c r="AW39">
        <f>(AV39-U39)</f>
        <v>6.3043675470526708</v>
      </c>
      <c r="AX39">
        <f>IF(D39,P39,(O39+P39)/2)</f>
        <v>29.889183044433594</v>
      </c>
      <c r="AY39">
        <f>0.61365*EXP(17.502*AX39/(240.97+AX39))</f>
        <v>4.2334061090701915</v>
      </c>
      <c r="AZ39">
        <f>IF(AW39&lt;&gt;0,(1000-(AV39+U39)/2)/AW39*AP39,0)</f>
        <v>2.8696572035656804</v>
      </c>
      <c r="BA39">
        <f>U39*AA39/1000</f>
        <v>3.4694192549975122</v>
      </c>
      <c r="BB39">
        <f>(AY39-BA39)</f>
        <v>0.7639868540726793</v>
      </c>
      <c r="BC39">
        <f>1/(1.6/F39+1.37/N39)</f>
        <v>1.9848203472895232</v>
      </c>
      <c r="BD39">
        <f>G39*AA39*0.001</f>
        <v>33.991339726899895</v>
      </c>
      <c r="BE39">
        <f>G39/S39</f>
        <v>0.98763176701869348</v>
      </c>
      <c r="BF39">
        <f>(1-AP39*AA39/AU39/F39)*100</f>
        <v>95.258102654727139</v>
      </c>
      <c r="BG39">
        <f>(S39-E39/(N39/1.35))</f>
        <v>390.76461041201628</v>
      </c>
      <c r="BH39">
        <f>E39*BF39/100/BG39</f>
        <v>5.505382650143463E-3</v>
      </c>
    </row>
    <row r="40" spans="1:60" x14ac:dyDescent="0.35">
      <c r="A40" s="1" t="s">
        <v>9</v>
      </c>
      <c r="B40" s="1" t="s">
        <v>587</v>
      </c>
      <c r="K40" s="1">
        <f t="shared" si="0"/>
        <v>2.72</v>
      </c>
    </row>
    <row r="41" spans="1:60" x14ac:dyDescent="0.35">
      <c r="A41" s="1" t="s">
        <v>9</v>
      </c>
      <c r="B41" s="1" t="s">
        <v>586</v>
      </c>
      <c r="K41" s="1">
        <f t="shared" si="0"/>
        <v>2.72</v>
      </c>
    </row>
    <row r="42" spans="1:60" x14ac:dyDescent="0.35">
      <c r="A42" s="1">
        <v>9</v>
      </c>
      <c r="B42" s="1" t="s">
        <v>585</v>
      </c>
      <c r="C42" s="1">
        <v>1998.0000034198165</v>
      </c>
      <c r="D42" s="1">
        <v>0</v>
      </c>
      <c r="E42">
        <f>(R42-S42*(1000-T42)/(1000-U42))*AO42</f>
        <v>2.3994894015522221</v>
      </c>
      <c r="F42">
        <f>IF(AZ42&lt;&gt;0,1/(1/AZ42-1/N42),0)</f>
        <v>10.616248759191123</v>
      </c>
      <c r="G42">
        <f>((BC42-AP42/2)*S42-E42)/(BC42+AP42/2)</f>
        <v>386.15496531826074</v>
      </c>
      <c r="H42">
        <f>AP42*1000</f>
        <v>19.554978507634672</v>
      </c>
      <c r="I42">
        <f>(AU42-BA42)</f>
        <v>0.5391943824579899</v>
      </c>
      <c r="J42">
        <f>(P42+AT42*D42)</f>
        <v>29.226945877075195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30.809759140014648</v>
      </c>
      <c r="P42" s="1">
        <v>29.226945877075195</v>
      </c>
      <c r="Q42" s="1">
        <v>30.916034698486328</v>
      </c>
      <c r="R42" s="1">
        <v>399.9569091796875</v>
      </c>
      <c r="S42" s="1">
        <v>390.86123657226563</v>
      </c>
      <c r="T42" s="1">
        <v>23.218235015869141</v>
      </c>
      <c r="U42" s="1">
        <v>40.216777801513672</v>
      </c>
      <c r="V42" s="1">
        <v>45.7406005859375</v>
      </c>
      <c r="W42" s="1">
        <v>79.228225708007813</v>
      </c>
      <c r="X42" s="1">
        <v>300.3223876953125</v>
      </c>
      <c r="Y42" s="1">
        <v>1000.1174926757813</v>
      </c>
      <c r="Z42" s="1">
        <v>0.11318513005971909</v>
      </c>
      <c r="AA42" s="1">
        <v>87.915969848632813</v>
      </c>
      <c r="AB42" s="1">
        <v>5.8733510971069336</v>
      </c>
      <c r="AC42" s="1">
        <v>1.5104473829269409</v>
      </c>
      <c r="AD42" s="1">
        <v>5.585741251707077E-2</v>
      </c>
      <c r="AE42" s="1">
        <v>1.1230979114770889E-2</v>
      </c>
      <c r="AF42" s="1">
        <v>2.0314944908022881E-2</v>
      </c>
      <c r="AG42" s="1">
        <v>1.7030695453286171E-2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1.1041264253504133</v>
      </c>
      <c r="AP42">
        <f>(U42-T42)/(1000-U42)*AO42</f>
        <v>1.9554978507634671E-2</v>
      </c>
      <c r="AQ42">
        <f>(P42+273.15)</f>
        <v>302.37694587707517</v>
      </c>
      <c r="AR42">
        <f>(O42+273.15)</f>
        <v>303.95975914001463</v>
      </c>
      <c r="AS42">
        <f>(Y42*AK42+Z42*AL42)*AM42</f>
        <v>160.01879525142613</v>
      </c>
      <c r="AT42">
        <f>((AS42+0.00000010773*(AR42^4-AQ42^4))-AP42*44100)/(L42*0.92*2*29.3+0.00000043092*AQ42^3)</f>
        <v>-5.3682552728792841</v>
      </c>
      <c r="AU42">
        <f>0.61365*EXP(17.502*J42/(240.97+J42))</f>
        <v>4.0748914070650315</v>
      </c>
      <c r="AV42">
        <f>AU42*1000/AA42</f>
        <v>46.349843084036692</v>
      </c>
      <c r="AW42">
        <f>(AV42-U42)</f>
        <v>6.1330652825230203</v>
      </c>
      <c r="AX42">
        <f>IF(D42,P42,(O42+P42)/2)</f>
        <v>30.018352508544922</v>
      </c>
      <c r="AY42">
        <f>0.61365*EXP(17.502*AX42/(240.97+AX42))</f>
        <v>4.2649430020799919</v>
      </c>
      <c r="AZ42">
        <f>IF(AW42&lt;&gt;0,(1000-(AV42+U42)/2)/AW42*AP42,0)</f>
        <v>3.0504443439562721</v>
      </c>
      <c r="BA42">
        <f>U42*AA42/1000</f>
        <v>3.5356970246070416</v>
      </c>
      <c r="BB42">
        <f>(AY42-BA42)</f>
        <v>0.72924597747295028</v>
      </c>
      <c r="BC42">
        <f>1/(1.6/F42+1.37/N42)</f>
        <v>2.1241353135078591</v>
      </c>
      <c r="BD42">
        <f>G42*AA42*0.001</f>
        <v>33.949188287820064</v>
      </c>
      <c r="BE42">
        <f>G42/S42</f>
        <v>0.98795922743509323</v>
      </c>
      <c r="BF42">
        <f>(1-AP42*AA42/AU42/F42)*100</f>
        <v>96.025907344273577</v>
      </c>
      <c r="BG42">
        <f>(S42-E42/(N42/1.35))</f>
        <v>390.10444981715744</v>
      </c>
      <c r="BH42">
        <f>E42*BF42/100/BG42</f>
        <v>5.9064475438569113E-3</v>
      </c>
    </row>
    <row r="43" spans="1:60" x14ac:dyDescent="0.35">
      <c r="A43" s="1" t="s">
        <v>9</v>
      </c>
      <c r="B43" s="1" t="s">
        <v>584</v>
      </c>
      <c r="K43" s="1">
        <f t="shared" si="0"/>
        <v>2.72</v>
      </c>
    </row>
    <row r="44" spans="1:60" x14ac:dyDescent="0.35">
      <c r="A44" s="1" t="s">
        <v>9</v>
      </c>
      <c r="B44" s="1" t="s">
        <v>583</v>
      </c>
      <c r="K44" s="1">
        <f t="shared" si="0"/>
        <v>2.72</v>
      </c>
    </row>
    <row r="45" spans="1:60" x14ac:dyDescent="0.35">
      <c r="A45" s="1">
        <v>10</v>
      </c>
      <c r="B45" s="1" t="s">
        <v>582</v>
      </c>
      <c r="C45" s="1">
        <v>2202.0000034198165</v>
      </c>
      <c r="D45" s="1">
        <v>0</v>
      </c>
      <c r="E45">
        <f>(R45-S45*(1000-T45)/(1000-U45))*AO45</f>
        <v>2.8594651726013813</v>
      </c>
      <c r="F45">
        <f>IF(AZ45&lt;&gt;0,1/(1/AZ45-1/N45),0)</f>
        <v>14.498517694947182</v>
      </c>
      <c r="G45">
        <f>((BC45-AP45/2)*S45-E45)/(BC45+AP45/2)</f>
        <v>385.67969401140971</v>
      </c>
      <c r="H45">
        <f>AP45*1000</f>
        <v>20.591942326619154</v>
      </c>
      <c r="I45">
        <f>(AU45-BA45)</f>
        <v>0.52353872623430542</v>
      </c>
      <c r="J45">
        <f>(P45+AT45*D45)</f>
        <v>29.567417144775391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30.883028030395508</v>
      </c>
      <c r="P45" s="1">
        <v>29.567417144775391</v>
      </c>
      <c r="Q45" s="1">
        <v>30.960851669311523</v>
      </c>
      <c r="R45" s="1">
        <v>400.21966552734375</v>
      </c>
      <c r="S45" s="1">
        <v>390.34954833984375</v>
      </c>
      <c r="T45" s="1">
        <v>23.435073852539063</v>
      </c>
      <c r="U45" s="1">
        <v>41.315086364746094</v>
      </c>
      <c r="V45" s="1">
        <v>45.974258422851563</v>
      </c>
      <c r="W45" s="1">
        <v>81.050758361816406</v>
      </c>
      <c r="X45" s="1">
        <v>300.3131103515625</v>
      </c>
      <c r="Y45" s="1">
        <v>1250.050537109375</v>
      </c>
      <c r="Z45" s="1">
        <v>1.71494260430336E-2</v>
      </c>
      <c r="AA45" s="1">
        <v>87.914375305175781</v>
      </c>
      <c r="AB45" s="1">
        <v>5.7626256942749023</v>
      </c>
      <c r="AC45" s="1">
        <v>1.4994480609893799</v>
      </c>
      <c r="AD45" s="1">
        <v>0.14155663549900055</v>
      </c>
      <c r="AE45" s="1">
        <v>1.9664237275719643E-2</v>
      </c>
      <c r="AF45" s="1">
        <v>0.11202733963727951</v>
      </c>
      <c r="AG45" s="1">
        <v>2.7326028794050217E-2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1.1040923174689796</v>
      </c>
      <c r="AP45">
        <f>(U45-T45)/(1000-U45)*AO45</f>
        <v>2.0591942326619154E-2</v>
      </c>
      <c r="AQ45">
        <f>(P45+273.15)</f>
        <v>302.71741714477537</v>
      </c>
      <c r="AR45">
        <f>(O45+273.15)</f>
        <v>304.03302803039549</v>
      </c>
      <c r="AS45">
        <f>(Y45*AK45+Z45*AL45)*AM45</f>
        <v>200.00808146697091</v>
      </c>
      <c r="AT45">
        <f>((AS45+0.00000010773*(AR45^4-AQ45^4))-AP45*44100)/(L45*0.92*2*29.3+0.00000043092*AQ45^3)</f>
        <v>-5.4365839892548298</v>
      </c>
      <c r="AU45">
        <f>0.61365*EXP(17.502*J45/(240.97+J45))</f>
        <v>4.155728734670344</v>
      </c>
      <c r="AV45">
        <f>AU45*1000/AA45</f>
        <v>47.270184429390859</v>
      </c>
      <c r="AW45">
        <f>(AV45-U45)</f>
        <v>5.9550980646447655</v>
      </c>
      <c r="AX45">
        <f>IF(D45,P45,(O45+P45)/2)</f>
        <v>30.225222587585449</v>
      </c>
      <c r="AY45">
        <f>0.61365*EXP(17.502*AX45/(240.97+AX45))</f>
        <v>4.3158771896652084</v>
      </c>
      <c r="AZ45">
        <f>IF(AW45&lt;&gt;0,(1000-(AV45+U45)/2)/AW45*AP45,0)</f>
        <v>3.3047097998045643</v>
      </c>
      <c r="BA45">
        <f>U45*AA45/1000</f>
        <v>3.6321900084360386</v>
      </c>
      <c r="BB45">
        <f>(AY45-BA45)</f>
        <v>0.68368718122916983</v>
      </c>
      <c r="BC45">
        <f>1/(1.6/F45+1.37/N45)</f>
        <v>2.3232930003135595</v>
      </c>
      <c r="BD45">
        <f>G45*AA45*0.001</f>
        <v>33.906789366904427</v>
      </c>
      <c r="BE45">
        <f>G45/S45</f>
        <v>0.98803673694949845</v>
      </c>
      <c r="BF45">
        <f>(1-AP45*AA45/AU45/F45)*100</f>
        <v>96.995401725404307</v>
      </c>
      <c r="BG45">
        <f>(S45-E45/(N45/1.35))</f>
        <v>389.44768756566486</v>
      </c>
      <c r="BH45">
        <f>E45*BF45/100/BG45</f>
        <v>7.1217517009780334E-3</v>
      </c>
    </row>
    <row r="46" spans="1:60" x14ac:dyDescent="0.35">
      <c r="A46" s="1" t="s">
        <v>9</v>
      </c>
      <c r="B46" s="1" t="s">
        <v>581</v>
      </c>
      <c r="K46" s="1">
        <f t="shared" si="0"/>
        <v>2.72</v>
      </c>
    </row>
    <row r="47" spans="1:60" x14ac:dyDescent="0.35">
      <c r="A47" s="1" t="s">
        <v>9</v>
      </c>
      <c r="B47" s="1" t="s">
        <v>580</v>
      </c>
      <c r="K47" s="1">
        <f t="shared" si="0"/>
        <v>2.72</v>
      </c>
    </row>
    <row r="48" spans="1:60" x14ac:dyDescent="0.35">
      <c r="A48" s="1">
        <v>11</v>
      </c>
      <c r="B48" s="1" t="s">
        <v>579</v>
      </c>
      <c r="C48" s="1">
        <v>2406.5000034086406</v>
      </c>
      <c r="D48" s="1">
        <v>0</v>
      </c>
      <c r="E48">
        <f>(R48-S48*(1000-T48)/(1000-U48))*AO48</f>
        <v>3.9950843672751826</v>
      </c>
      <c r="F48">
        <f>IF(AZ48&lt;&gt;0,1/(1/AZ48-1/N48),0)</f>
        <v>28.394603702537388</v>
      </c>
      <c r="G48">
        <f>((BC48-AP48/2)*S48-E48)/(BC48+AP48/2)</f>
        <v>383.96699490129288</v>
      </c>
      <c r="H48">
        <f>AP48*1000</f>
        <v>22.141136939861894</v>
      </c>
      <c r="I48">
        <f>(AU48-BA48)</f>
        <v>0.4993255847072593</v>
      </c>
      <c r="J48">
        <f>(P48+AT48*D48)</f>
        <v>30.032312393188477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31.026504516601563</v>
      </c>
      <c r="P48" s="1">
        <v>30.032312393188477</v>
      </c>
      <c r="Q48" s="1">
        <v>31.066728591918945</v>
      </c>
      <c r="R48" s="1">
        <v>400.10333251953125</v>
      </c>
      <c r="S48" s="1">
        <v>388.69058227539063</v>
      </c>
      <c r="T48" s="1">
        <v>23.683700561523438</v>
      </c>
      <c r="U48" s="1">
        <v>42.876941680908203</v>
      </c>
      <c r="V48" s="1">
        <v>46.07769775390625</v>
      </c>
      <c r="W48" s="1">
        <v>83.41900634765625</v>
      </c>
      <c r="X48" s="1">
        <v>300.32278442382813</v>
      </c>
      <c r="Y48" s="1">
        <v>1599.005126953125</v>
      </c>
      <c r="Z48" s="1">
        <v>5.4877545684576035E-2</v>
      </c>
      <c r="AA48" s="1">
        <v>87.903610229492188</v>
      </c>
      <c r="AB48" s="1">
        <v>5.7627277374267578</v>
      </c>
      <c r="AC48" s="1">
        <v>1.5283037424087524</v>
      </c>
      <c r="AD48" s="1">
        <v>0.15094740688800812</v>
      </c>
      <c r="AE48" s="1">
        <v>1.1568238027393818E-2</v>
      </c>
      <c r="AF48" s="1">
        <v>3.9148349314928055E-2</v>
      </c>
      <c r="AG48" s="1">
        <v>2.0474251359701157E-2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1.1041278839111324</v>
      </c>
      <c r="AP48">
        <f>(U48-T48)/(1000-U48)*AO48</f>
        <v>2.2141136939861895E-2</v>
      </c>
      <c r="AQ48">
        <f>(P48+273.15)</f>
        <v>303.18231239318845</v>
      </c>
      <c r="AR48">
        <f>(O48+273.15)</f>
        <v>304.17650451660154</v>
      </c>
      <c r="AS48">
        <f>(Y48*AK48+Z48*AL48)*AM48</f>
        <v>255.84081459401204</v>
      </c>
      <c r="AT48">
        <f>((AS48+0.00000010773*(AR48^4-AQ48^4))-AP48*44100)/(L48*0.92*2*29.3+0.00000043092*AQ48^3)</f>
        <v>-5.5623253225471103</v>
      </c>
      <c r="AU48">
        <f>0.61365*EXP(17.502*J48/(240.97+J48))</f>
        <v>4.2683635540584817</v>
      </c>
      <c r="AV48">
        <f>AU48*1000/AA48</f>
        <v>48.557317986314288</v>
      </c>
      <c r="AW48">
        <f>(AV48-U48)</f>
        <v>5.6803763054060852</v>
      </c>
      <c r="AX48">
        <f>IF(D48,P48,(O48+P48)/2)</f>
        <v>30.52940845489502</v>
      </c>
      <c r="AY48">
        <f>0.61365*EXP(17.502*AX48/(240.97+AX48))</f>
        <v>4.3917343940447457</v>
      </c>
      <c r="AZ48">
        <f>IF(AW48&lt;&gt;0,(1000-(AV48+U48)/2)/AW48*AP48,0)</f>
        <v>3.7196316884164555</v>
      </c>
      <c r="BA48">
        <f>U48*AA48/1000</f>
        <v>3.7690379693512224</v>
      </c>
      <c r="BB48">
        <f>(AY48-BA48)</f>
        <v>0.62269642469352338</v>
      </c>
      <c r="BC48">
        <f>1/(1.6/F48+1.37/N48)</f>
        <v>2.6566340337078103</v>
      </c>
      <c r="BD48">
        <f>G48*AA48*0.001</f>
        <v>33.752085060792666</v>
      </c>
      <c r="BE48">
        <f>G48/S48</f>
        <v>0.98784743549368781</v>
      </c>
      <c r="BF48">
        <f>(1-AP48*AA48/AU48/F48)*100</f>
        <v>98.394133585085527</v>
      </c>
      <c r="BG48">
        <f>(S48-E48/(N48/1.35))</f>
        <v>387.43055298218439</v>
      </c>
      <c r="BH48">
        <f>E48*BF48/100/BG48</f>
        <v>1.0146150371765781E-2</v>
      </c>
    </row>
    <row r="49" spans="1:60" x14ac:dyDescent="0.35">
      <c r="A49" s="1" t="s">
        <v>9</v>
      </c>
      <c r="B49" s="1" t="s">
        <v>578</v>
      </c>
      <c r="K49" s="1">
        <f t="shared" si="0"/>
        <v>2.72</v>
      </c>
    </row>
    <row r="50" spans="1:60" x14ac:dyDescent="0.35">
      <c r="A50" s="1" t="s">
        <v>9</v>
      </c>
      <c r="B50" s="1" t="s">
        <v>573</v>
      </c>
      <c r="K50" s="1">
        <f t="shared" si="0"/>
        <v>2.72</v>
      </c>
    </row>
    <row r="51" spans="1:60" x14ac:dyDescent="0.35">
      <c r="A51" s="1">
        <v>12</v>
      </c>
      <c r="B51" s="1" t="s">
        <v>577</v>
      </c>
      <c r="C51" s="1">
        <v>2610.5000034086406</v>
      </c>
      <c r="D51" s="1">
        <v>0</v>
      </c>
      <c r="E51">
        <f>(R51-S51*(1000-T51)/(1000-U51))*AO51</f>
        <v>5.4047224921671955</v>
      </c>
      <c r="F51">
        <f>IF(AZ51&lt;&gt;0,1/(1/AZ51-1/N51),0)</f>
        <v>83.858124806260662</v>
      </c>
      <c r="G51">
        <f>((BC51-AP51/2)*S51-E51)/(BC51+AP51/2)</f>
        <v>382.08050887550093</v>
      </c>
      <c r="H51">
        <f>AP51*1000</f>
        <v>23.436294813184283</v>
      </c>
      <c r="I51">
        <f>(AU51-BA51)</f>
        <v>0.48209353252031306</v>
      </c>
      <c r="J51">
        <f>(P51+AT51*D51)</f>
        <v>30.445507049560547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31.180652618408203</v>
      </c>
      <c r="P51" s="1">
        <v>30.445507049560547</v>
      </c>
      <c r="Q51" s="1">
        <v>31.195877075195313</v>
      </c>
      <c r="R51" s="1">
        <v>400.07916259765625</v>
      </c>
      <c r="S51" s="1">
        <v>386.9698486328125</v>
      </c>
      <c r="T51" s="1">
        <v>23.950126647949219</v>
      </c>
      <c r="U51" s="1">
        <v>44.237895965576172</v>
      </c>
      <c r="V51" s="1">
        <v>46.187793731689453</v>
      </c>
      <c r="W51" s="1">
        <v>85.312736511230469</v>
      </c>
      <c r="X51" s="1">
        <v>300.31246948242188</v>
      </c>
      <c r="Y51" s="1">
        <v>1999.963623046875</v>
      </c>
      <c r="Z51" s="1">
        <v>0.25038209557533264</v>
      </c>
      <c r="AA51" s="1">
        <v>87.902069091796875</v>
      </c>
      <c r="AB51" s="1">
        <v>5.8569326400756836</v>
      </c>
      <c r="AC51" s="1">
        <v>1.5218286514282227</v>
      </c>
      <c r="AD51" s="1">
        <v>6.3315562903881073E-2</v>
      </c>
      <c r="AE51" s="1">
        <v>1.4886850491166115E-2</v>
      </c>
      <c r="AF51" s="1">
        <v>2.4547688663005829E-2</v>
      </c>
      <c r="AG51" s="1">
        <v>2.0565228536725044E-2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1.1040899613324331</v>
      </c>
      <c r="AP51">
        <f>(U51-T51)/(1000-U51)*AO51</f>
        <v>2.3436294813184284E-2</v>
      </c>
      <c r="AQ51">
        <f>(P51+273.15)</f>
        <v>303.59550704956052</v>
      </c>
      <c r="AR51">
        <f>(O51+273.15)</f>
        <v>304.33065261840818</v>
      </c>
      <c r="AS51">
        <f>(Y51*AK51+Z51*AL51)*AM51</f>
        <v>319.99417253507272</v>
      </c>
      <c r="AT51">
        <f>((AS51+0.00000010773*(AR51^4-AQ51^4))-AP51*44100)/(L51*0.92*2*29.3+0.00000043092*AQ51^3)</f>
        <v>-5.5292976941111318</v>
      </c>
      <c r="AU51">
        <f>0.61365*EXP(17.502*J51/(240.97+J51))</f>
        <v>4.370696120162112</v>
      </c>
      <c r="AV51">
        <f>AU51*1000/AA51</f>
        <v>49.722334927039732</v>
      </c>
      <c r="AW51">
        <f>(AV51-U51)</f>
        <v>5.4844389614635602</v>
      </c>
      <c r="AX51">
        <f>IF(D51,P51,(O51+P51)/2)</f>
        <v>30.813079833984375</v>
      </c>
      <c r="AY51">
        <f>0.61365*EXP(17.502*AX51/(240.97+AX51))</f>
        <v>4.4635198393436708</v>
      </c>
      <c r="AZ51">
        <f>IF(AW51&lt;&gt;0,(1000-(AV51+U51)/2)/AW51*AP51,0)</f>
        <v>4.0724776288269346</v>
      </c>
      <c r="BA51">
        <f>U51*AA51/1000</f>
        <v>3.8886025876417989</v>
      </c>
      <c r="BB51">
        <f>(AY51-BA51)</f>
        <v>0.57491725170187191</v>
      </c>
      <c r="BC51">
        <f>1/(1.6/F51+1.37/N51)</f>
        <v>2.9485715168357975</v>
      </c>
      <c r="BD51">
        <f>G51*AA51*0.001</f>
        <v>33.58566728980319</v>
      </c>
      <c r="BE51">
        <f>G51/S51</f>
        <v>0.98736506274433034</v>
      </c>
      <c r="BF51">
        <f>(1-AP51*AA51/AU51/F51)*100</f>
        <v>99.437927559923693</v>
      </c>
      <c r="BG51">
        <f>(S51-E51/(N51/1.35))</f>
        <v>385.26522664345862</v>
      </c>
      <c r="BH51">
        <f>E51*BF51/100/BG51</f>
        <v>1.3949725189057283E-2</v>
      </c>
    </row>
    <row r="52" spans="1:60" x14ac:dyDescent="0.35">
      <c r="A52" s="1" t="s">
        <v>9</v>
      </c>
      <c r="B52" s="1" t="s">
        <v>576</v>
      </c>
      <c r="K52" s="1">
        <v>2.2820800000000001</v>
      </c>
    </row>
    <row r="53" spans="1:60" x14ac:dyDescent="0.35">
      <c r="A53" s="1" t="s">
        <v>9</v>
      </c>
      <c r="B53" s="1" t="s">
        <v>575</v>
      </c>
      <c r="K53" s="1">
        <v>2.2820800000000001</v>
      </c>
    </row>
    <row r="54" spans="1:60" x14ac:dyDescent="0.35">
      <c r="A54" s="1" t="s">
        <v>9</v>
      </c>
      <c r="B54" s="1" t="s">
        <v>574</v>
      </c>
      <c r="K54" s="1">
        <v>2.2820800000000001</v>
      </c>
    </row>
    <row r="55" spans="1:60" x14ac:dyDescent="0.35">
      <c r="A55" s="1" t="s">
        <v>9</v>
      </c>
      <c r="B55" s="1" t="s">
        <v>573</v>
      </c>
      <c r="K55" s="1">
        <v>2.2820800000000001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07BE8-5772-4DE6-B096-858958DE9F19}">
  <dimension ref="A1:BD55"/>
  <sheetViews>
    <sheetView topLeftCell="A6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1118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1117</v>
      </c>
    </row>
    <row r="12" spans="1:56" x14ac:dyDescent="0.35">
      <c r="A12" s="1" t="s">
        <v>9</v>
      </c>
      <c r="B12" s="1" t="s">
        <v>1116</v>
      </c>
    </row>
    <row r="13" spans="1:56" x14ac:dyDescent="0.35">
      <c r="A13" s="1" t="s">
        <v>9</v>
      </c>
      <c r="B13" s="1" t="s">
        <v>1115</v>
      </c>
    </row>
    <row r="14" spans="1:56" x14ac:dyDescent="0.35">
      <c r="A14" s="1" t="s">
        <v>9</v>
      </c>
      <c r="B14" s="1" t="s">
        <v>1114</v>
      </c>
    </row>
    <row r="15" spans="1:56" x14ac:dyDescent="0.35">
      <c r="A15" s="1" t="s">
        <v>9</v>
      </c>
      <c r="B15" s="1" t="s">
        <v>1113</v>
      </c>
    </row>
    <row r="16" spans="1:56" x14ac:dyDescent="0.35">
      <c r="A16" s="1" t="s">
        <v>9</v>
      </c>
      <c r="B16" s="1" t="s">
        <v>1112</v>
      </c>
    </row>
    <row r="17" spans="1:56" x14ac:dyDescent="0.35">
      <c r="A17" s="1" t="s">
        <v>9</v>
      </c>
      <c r="B17" s="1" t="s">
        <v>1111</v>
      </c>
    </row>
    <row r="18" spans="1:56" x14ac:dyDescent="0.35">
      <c r="A18" s="1">
        <v>1</v>
      </c>
      <c r="B18" s="1" t="s">
        <v>1110</v>
      </c>
      <c r="C18" s="1">
        <v>759.99999986588955</v>
      </c>
      <c r="D18" s="1">
        <v>0</v>
      </c>
      <c r="E18">
        <f>(R18-S18*(1000-T18)/(1000-U18))*AK18</f>
        <v>-7.2943207314798153</v>
      </c>
      <c r="F18">
        <f>IF(AV18&lt;&gt;0,1/(1/AV18-1/N18),0)</f>
        <v>0.23992871005487482</v>
      </c>
      <c r="G18">
        <f>((AY18-AL18/2)*S18-E18)/(AY18+AL18/2)</f>
        <v>358.83206568316035</v>
      </c>
      <c r="H18">
        <f>AL18*1000</f>
        <v>32.930393545039607</v>
      </c>
      <c r="I18">
        <f>(AQ18-AW18)</f>
        <v>11.614634101182155</v>
      </c>
      <c r="J18">
        <f>(P18+AP18*D18)</f>
        <v>52.634090423583984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27.509300231933594</v>
      </c>
      <c r="P18" s="1">
        <v>52.634090423583984</v>
      </c>
      <c r="Q18" s="1">
        <v>27.525623321533203</v>
      </c>
      <c r="R18" s="1">
        <v>399.93038940429688</v>
      </c>
      <c r="S18" s="1">
        <v>394.75125122070313</v>
      </c>
      <c r="T18" s="1">
        <v>-0.30158835649490356</v>
      </c>
      <c r="U18" s="1">
        <v>28.734443664550781</v>
      </c>
      <c r="V18" s="1">
        <v>-0.7196800708770752</v>
      </c>
      <c r="W18" s="1">
        <v>68.568977355957031</v>
      </c>
      <c r="X18" s="1">
        <v>299.6170654296875</v>
      </c>
      <c r="Y18" s="1">
        <v>7.5933732092380524E-2</v>
      </c>
      <c r="Z18" s="1">
        <v>0.22527289390563965</v>
      </c>
      <c r="AA18" s="1">
        <v>87.997871398925781</v>
      </c>
      <c r="AB18" s="1">
        <v>27.575305938720703</v>
      </c>
      <c r="AC18" s="1">
        <v>1.4499627351760864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1.1015333287856157</v>
      </c>
      <c r="AL18">
        <f>(U18-T18)/(1000-U18)*AK18</f>
        <v>3.2930393545039606E-2</v>
      </c>
      <c r="AM18">
        <f>(P18+273.15)</f>
        <v>325.78409042358396</v>
      </c>
      <c r="AN18">
        <f>(O18+273.15)</f>
        <v>300.65930023193357</v>
      </c>
      <c r="AO18">
        <f>(Y18*AG18+Z18*AH18)*AI18</f>
        <v>1.2149396863220696E-2</v>
      </c>
      <c r="AP18">
        <f>((AO18+0.00000010773*(AN18^4-AM18^4))-AL18*44100)/(L18*51.4+0.00000043092*AM18^3)</f>
        <v>-14.294508300738666</v>
      </c>
      <c r="AQ18">
        <f>0.61365*EXP(17.502*J18/(240.97+J18))</f>
        <v>14.143203979494972</v>
      </c>
      <c r="AR18">
        <f>AQ18*1000/AA18</f>
        <v>160.72211469046539</v>
      </c>
      <c r="AS18">
        <f>(AR18-U18)</f>
        <v>131.98767102591461</v>
      </c>
      <c r="AT18">
        <f>IF(D18,P18,(O18+P18)/2)</f>
        <v>40.071695327758789</v>
      </c>
      <c r="AU18">
        <f>0.61365*EXP(17.502*AT18/(240.97+AT18))</f>
        <v>7.4420964611696823</v>
      </c>
      <c r="AV18">
        <f>IF(AS18&lt;&gt;0,(1000-(AR18+U18)/2)/AS18*AL18,0)</f>
        <v>0.22586165662417643</v>
      </c>
      <c r="AW18">
        <f>U18*AA18/1000</f>
        <v>2.5285698783128172</v>
      </c>
      <c r="AX18">
        <f>(AU18-AW18)</f>
        <v>4.9135265828568651</v>
      </c>
      <c r="AY18">
        <f>1/(1.6/F18+1.37/N18)</f>
        <v>0.14236338573116414</v>
      </c>
      <c r="AZ18">
        <f>G18*AA18*0.001</f>
        <v>31.576457969797634</v>
      </c>
      <c r="BA18">
        <f>G18/S18</f>
        <v>0.90900805145906793</v>
      </c>
      <c r="BB18">
        <f>(1-AL18*AA18/AQ18/F18)*100</f>
        <v>14.60369811179133</v>
      </c>
      <c r="BC18">
        <f>(S18-E18/(N18/1.35))</f>
        <v>397.3074641816421</v>
      </c>
      <c r="BD18">
        <f>E18*BB18/100/BC18</f>
        <v>-2.6811491727830004E-3</v>
      </c>
    </row>
    <row r="19" spans="1:56" x14ac:dyDescent="0.35">
      <c r="A19" s="1" t="s">
        <v>9</v>
      </c>
      <c r="B19" s="1" t="s">
        <v>1109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1108</v>
      </c>
      <c r="K20" s="1">
        <f t="shared" si="0"/>
        <v>2.72</v>
      </c>
    </row>
    <row r="21" spans="1:56" x14ac:dyDescent="0.35">
      <c r="A21" s="1">
        <v>2</v>
      </c>
      <c r="B21" s="1" t="s">
        <v>1107</v>
      </c>
      <c r="C21" s="1">
        <v>962.99999986588955</v>
      </c>
      <c r="D21" s="1">
        <v>0</v>
      </c>
      <c r="E21">
        <f>(R21-S21*(1000-T21)/(1000-U21))*AK21</f>
        <v>-6.8951966087694467</v>
      </c>
      <c r="F21">
        <f>IF(AV21&lt;&gt;0,1/(1/AV21-1/N21),0)</f>
        <v>0.40746299830912358</v>
      </c>
      <c r="G21">
        <f>((AY21-AL21/2)*S21-E21)/(AY21+AL21/2)</f>
        <v>369.87930454784919</v>
      </c>
      <c r="H21">
        <f>AL21*1000</f>
        <v>32.997167722133163</v>
      </c>
      <c r="I21">
        <f>(AQ21-AW21)</f>
        <v>7.3250651326611838</v>
      </c>
      <c r="J21">
        <f>(P21+AP21*D21)</f>
        <v>45.437656402587891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27.632766723632813</v>
      </c>
      <c r="P21" s="1">
        <v>45.437656402587891</v>
      </c>
      <c r="Q21" s="1">
        <v>27.668685913085938</v>
      </c>
      <c r="R21" s="1">
        <v>399.89923095703125</v>
      </c>
      <c r="S21" s="1">
        <v>394.34637451171875</v>
      </c>
      <c r="T21" s="1">
        <v>-0.30416041612625122</v>
      </c>
      <c r="U21" s="1">
        <v>28.786985397338867</v>
      </c>
      <c r="V21" s="1">
        <v>-0.72058480978012085</v>
      </c>
      <c r="W21" s="1">
        <v>68.1990966796875</v>
      </c>
      <c r="X21" s="1">
        <v>299.63961791992188</v>
      </c>
      <c r="Y21" s="1">
        <v>24.644317626953125</v>
      </c>
      <c r="Z21" s="1">
        <v>0.17812199890613556</v>
      </c>
      <c r="AA21" s="1">
        <v>87.996536254882813</v>
      </c>
      <c r="AB21" s="1">
        <v>27.614555358886719</v>
      </c>
      <c r="AC21" s="1">
        <v>1.4665926694869995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1.1016162423526537</v>
      </c>
      <c r="AL21">
        <f>(U21-T21)/(1000-U21)*AK21</f>
        <v>3.299716772213316E-2</v>
      </c>
      <c r="AM21">
        <f>(P21+273.15)</f>
        <v>318.58765640258787</v>
      </c>
      <c r="AN21">
        <f>(O21+273.15)</f>
        <v>300.78276672363279</v>
      </c>
      <c r="AO21">
        <f>(Y21*AG21+Z21*AH21)*AI21</f>
        <v>3.9430907321775521</v>
      </c>
      <c r="AP21">
        <f>((AO21+0.00000010773*(AN21^4-AM21^4))-AL21*44100)/(L21*51.4+0.00000043092*AM21^3)</f>
        <v>-13.549351521793094</v>
      </c>
      <c r="AQ21">
        <f>0.61365*EXP(17.502*J21/(240.97+J21))</f>
        <v>9.8582201368468958</v>
      </c>
      <c r="AR21">
        <f>AQ21*1000/AA21</f>
        <v>112.0296383972713</v>
      </c>
      <c r="AS21">
        <f>(AR21-U21)</f>
        <v>83.242652999932432</v>
      </c>
      <c r="AT21">
        <f>IF(D21,P21,(O21+P21)/2)</f>
        <v>36.535211563110352</v>
      </c>
      <c r="AU21">
        <f>0.61365*EXP(17.502*AT21/(240.97+AT21))</f>
        <v>6.1466784538735828</v>
      </c>
      <c r="AV21">
        <f>IF(AS21&lt;&gt;0,(1000-(AR21+U21)/2)/AS21*AL21,0)</f>
        <v>0.36848768918321739</v>
      </c>
      <c r="AW21">
        <f>U21*AA21/1000</f>
        <v>2.5331550041857116</v>
      </c>
      <c r="AX21">
        <f>(AU21-AW21)</f>
        <v>3.6135234496878712</v>
      </c>
      <c r="AY21">
        <f>1/(1.6/F21+1.37/N21)</f>
        <v>0.23351569494886046</v>
      </c>
      <c r="AZ21">
        <f>G21*AA21*0.001</f>
        <v>32.548097632575654</v>
      </c>
      <c r="BA21">
        <f>G21/S21</f>
        <v>0.93795538251324162</v>
      </c>
      <c r="BB21">
        <f>(1-AL21*AA21/AQ21/F21)*100</f>
        <v>27.713773624408223</v>
      </c>
      <c r="BC21">
        <f>(S21-E21/(N21/1.35))</f>
        <v>396.76271889639776</v>
      </c>
      <c r="BD21">
        <f>E21*BB21/100/BC21</f>
        <v>-4.8162770545264215E-3</v>
      </c>
    </row>
    <row r="22" spans="1:56" x14ac:dyDescent="0.35">
      <c r="A22" s="1" t="s">
        <v>9</v>
      </c>
      <c r="B22" s="1" t="s">
        <v>1106</v>
      </c>
      <c r="K22" s="1">
        <f t="shared" si="0"/>
        <v>2.72</v>
      </c>
    </row>
    <row r="23" spans="1:56" x14ac:dyDescent="0.35">
      <c r="A23" s="1" t="s">
        <v>9</v>
      </c>
      <c r="B23" s="1" t="s">
        <v>1105</v>
      </c>
      <c r="K23" s="1">
        <f t="shared" si="0"/>
        <v>2.72</v>
      </c>
    </row>
    <row r="24" spans="1:56" x14ac:dyDescent="0.35">
      <c r="A24" s="1">
        <v>3</v>
      </c>
      <c r="B24" s="1" t="s">
        <v>1104</v>
      </c>
      <c r="C24" s="1">
        <v>1165.9999998658895</v>
      </c>
      <c r="D24" s="1">
        <v>0</v>
      </c>
      <c r="E24">
        <f>(R24-S24*(1000-T24)/(1000-U24))*AK24</f>
        <v>-6.5476952983137737</v>
      </c>
      <c r="F24">
        <f>IF(AV24&lt;&gt;0,1/(1/AV24-1/N24),0)</f>
        <v>0.3626325377395011</v>
      </c>
      <c r="G24">
        <f>((AY24-AL24/2)*S24-E24)/(AY24+AL24/2)</f>
        <v>365.6037001114729</v>
      </c>
      <c r="H24">
        <f>AL24*1000</f>
        <v>32.989534629274921</v>
      </c>
      <c r="I24">
        <f>(AQ24-AW24)</f>
        <v>8.1033072599504372</v>
      </c>
      <c r="J24">
        <f>(P24+AP24*D24)</f>
        <v>46.924148559570313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27.726598739624023</v>
      </c>
      <c r="P24" s="1">
        <v>46.924148559570313</v>
      </c>
      <c r="Q24" s="1">
        <v>27.774223327636719</v>
      </c>
      <c r="R24" s="1">
        <v>399.99655151367188</v>
      </c>
      <c r="S24" s="1">
        <v>394.13430786132813</v>
      </c>
      <c r="T24" s="1">
        <v>-0.30615860223770142</v>
      </c>
      <c r="U24" s="1">
        <v>28.793083190917969</v>
      </c>
      <c r="V24" s="1">
        <v>-0.72135001420974731</v>
      </c>
      <c r="W24" s="1">
        <v>67.840301513671875</v>
      </c>
      <c r="X24" s="1">
        <v>299.48507690429688</v>
      </c>
      <c r="Y24" s="1">
        <v>51.094505310058594</v>
      </c>
      <c r="Z24" s="1">
        <v>0.13883170485496521</v>
      </c>
      <c r="AA24" s="1">
        <v>87.996223449707031</v>
      </c>
      <c r="AB24" s="1">
        <v>27.671703338623047</v>
      </c>
      <c r="AC24" s="1">
        <v>1.4741495847702026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1.1010480768540323</v>
      </c>
      <c r="AL24">
        <f>(U24-T24)/(1000-U24)*AK24</f>
        <v>3.2989534629274918E-2</v>
      </c>
      <c r="AM24">
        <f>(P24+273.15)</f>
        <v>320.07414855957029</v>
      </c>
      <c r="AN24">
        <f>(O24+273.15)</f>
        <v>300.876598739624</v>
      </c>
      <c r="AO24">
        <f>(Y24*AG24+Z24*AH24)*AI24</f>
        <v>8.1751206668811847</v>
      </c>
      <c r="AP24">
        <f>((AO24+0.00000010773*(AN24^4-AM24^4))-AL24*44100)/(L24*51.4+0.00000043092*AM24^3)</f>
        <v>-13.650322192779182</v>
      </c>
      <c r="AQ24">
        <f>0.61365*EXP(17.502*J24/(240.97+J24))</f>
        <v>10.636989842224459</v>
      </c>
      <c r="AR24">
        <f>AQ24*1000/AA24</f>
        <v>120.88007218064166</v>
      </c>
      <c r="AS24">
        <f>(AR24-U24)</f>
        <v>92.086988989723693</v>
      </c>
      <c r="AT24">
        <f>IF(D24,P24,(O24+P24)/2)</f>
        <v>37.325373649597168</v>
      </c>
      <c r="AU24">
        <f>0.61365*EXP(17.502*AT24/(240.97+AT24))</f>
        <v>6.4177188344413469</v>
      </c>
      <c r="AV24">
        <f>IF(AS24&lt;&gt;0,(1000-(AR24+U24)/2)/AS24*AL24,0)</f>
        <v>0.33143347494594894</v>
      </c>
      <c r="AW24">
        <f>U24*AA24/1000</f>
        <v>2.5336825822740212</v>
      </c>
      <c r="AX24">
        <f>(AU24-AW24)</f>
        <v>3.8840362521673257</v>
      </c>
      <c r="AY24">
        <f>1/(1.6/F24+1.37/N24)</f>
        <v>0.20973988411845601</v>
      </c>
      <c r="AZ24">
        <f>G24*AA24*0.001</f>
        <v>32.171744889048853</v>
      </c>
      <c r="BA24">
        <f>G24/S24</f>
        <v>0.92761196581777039</v>
      </c>
      <c r="BB24">
        <f>(1-AL24*AA24/AQ24/F24)*100</f>
        <v>24.74164707601626</v>
      </c>
      <c r="BC24">
        <f>(S24-E24/(N24/1.35))</f>
        <v>396.42887430582186</v>
      </c>
      <c r="BD24">
        <f>E24*BB24/100/BC24</f>
        <v>-4.0865026927174889E-3</v>
      </c>
    </row>
    <row r="25" spans="1:56" x14ac:dyDescent="0.35">
      <c r="A25" s="1" t="s">
        <v>9</v>
      </c>
      <c r="B25" s="1" t="s">
        <v>1103</v>
      </c>
      <c r="K25" s="1">
        <f t="shared" si="0"/>
        <v>2.72</v>
      </c>
    </row>
    <row r="26" spans="1:56" x14ac:dyDescent="0.35">
      <c r="A26" s="1" t="s">
        <v>9</v>
      </c>
      <c r="B26" s="1" t="s">
        <v>1102</v>
      </c>
      <c r="K26" s="1">
        <f t="shared" si="0"/>
        <v>2.72</v>
      </c>
    </row>
    <row r="27" spans="1:56" x14ac:dyDescent="0.35">
      <c r="A27" s="1">
        <v>4</v>
      </c>
      <c r="B27" s="1" t="s">
        <v>1101</v>
      </c>
      <c r="C27" s="1">
        <v>1368.9999998658895</v>
      </c>
      <c r="D27" s="1">
        <v>0</v>
      </c>
      <c r="E27">
        <f>(R27-S27*(1000-T27)/(1000-U27))*AK27</f>
        <v>-5.5832867018287082</v>
      </c>
      <c r="F27">
        <f>IF(AV27&lt;&gt;0,1/(1/AV27-1/N27),0)</f>
        <v>0.39576271963225806</v>
      </c>
      <c r="G27">
        <f>((AY27-AL27/2)*S27-E27)/(AY27+AL27/2)</f>
        <v>362.84381719873801</v>
      </c>
      <c r="H27">
        <f>AL27*1000</f>
        <v>33.165477739758103</v>
      </c>
      <c r="I27">
        <f>(AQ27-AW27)</f>
        <v>7.5476717217311462</v>
      </c>
      <c r="J27">
        <f>(P27+AP27*D27)</f>
        <v>45.899497985839844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27.839950561523438</v>
      </c>
      <c r="P27" s="1">
        <v>45.899497985839844</v>
      </c>
      <c r="Q27" s="1">
        <v>27.891365051269531</v>
      </c>
      <c r="R27" s="1">
        <v>400.229736328125</v>
      </c>
      <c r="S27" s="1">
        <v>393.44879150390625</v>
      </c>
      <c r="T27" s="1">
        <v>-0.30690762400627136</v>
      </c>
      <c r="U27" s="1">
        <v>28.944974899291992</v>
      </c>
      <c r="V27" s="1">
        <v>-0.71834456920623779</v>
      </c>
      <c r="W27" s="1">
        <v>67.748283386230469</v>
      </c>
      <c r="X27" s="1">
        <v>299.46438598632813</v>
      </c>
      <c r="Y27" s="1">
        <v>99.473068237304688</v>
      </c>
      <c r="Z27" s="1">
        <v>0.15716694295406342</v>
      </c>
      <c r="AA27" s="1">
        <v>87.996223449707031</v>
      </c>
      <c r="AB27" s="1">
        <v>27.674352645874023</v>
      </c>
      <c r="AC27" s="1">
        <v>1.4776209592819214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1.1009720073026767</v>
      </c>
      <c r="AL27">
        <f>(U27-T27)/(1000-U27)*AK27</f>
        <v>3.3165477739758101E-2</v>
      </c>
      <c r="AM27">
        <f>(P27+273.15)</f>
        <v>319.04949798583982</v>
      </c>
      <c r="AN27">
        <f>(O27+273.15)</f>
        <v>300.98995056152341</v>
      </c>
      <c r="AO27">
        <f>(Y27*AG27+Z27*AH27)*AI27</f>
        <v>15.915690562225336</v>
      </c>
      <c r="AP27">
        <f>((AO27+0.00000010773*(AN27^4-AM27^4))-AL27*44100)/(L27*51.4+0.00000043092*AM27^3)</f>
        <v>-13.538424404487165</v>
      </c>
      <c r="AQ27">
        <f>0.61365*EXP(17.502*J27/(240.97+J27))</f>
        <v>10.094720200715406</v>
      </c>
      <c r="AR27">
        <f>AQ27*1000/AA27</f>
        <v>114.71765270114004</v>
      </c>
      <c r="AS27">
        <f>(AR27-U27)</f>
        <v>85.772677801848047</v>
      </c>
      <c r="AT27">
        <f>IF(D27,P27,(O27+P27)/2)</f>
        <v>36.869724273681641</v>
      </c>
      <c r="AU27">
        <f>0.61365*EXP(17.502*AT27/(240.97+AT27))</f>
        <v>6.2601841506283602</v>
      </c>
      <c r="AV27">
        <f>IF(AS27&lt;&gt;0,(1000-(AR27+U27)/2)/AS27*AL27,0)</f>
        <v>0.35889234998602559</v>
      </c>
      <c r="AW27">
        <f>U27*AA27/1000</f>
        <v>2.5470484789842596</v>
      </c>
      <c r="AX27">
        <f>(AU27-AW27)</f>
        <v>3.7131356716441006</v>
      </c>
      <c r="AY27">
        <f>1/(1.6/F27+1.37/N27)</f>
        <v>0.22735245807188401</v>
      </c>
      <c r="AZ27">
        <f>G27*AA27*0.001</f>
        <v>31.928885615564802</v>
      </c>
      <c r="BA27">
        <f>G27/S27</f>
        <v>0.92221357654147373</v>
      </c>
      <c r="BB27">
        <f>(1-AL27*AA27/AQ27/F27)*100</f>
        <v>26.949848038535386</v>
      </c>
      <c r="BC27">
        <f>(S27-E27/(N27/1.35))</f>
        <v>395.40539176282539</v>
      </c>
      <c r="BD27">
        <f>E27*BB27/100/BC27</f>
        <v>-3.8054293468035008E-3</v>
      </c>
    </row>
    <row r="28" spans="1:56" x14ac:dyDescent="0.35">
      <c r="A28" s="1" t="s">
        <v>9</v>
      </c>
      <c r="B28" s="1" t="s">
        <v>1100</v>
      </c>
      <c r="K28" s="1">
        <f t="shared" si="0"/>
        <v>2.72</v>
      </c>
    </row>
    <row r="29" spans="1:56" x14ac:dyDescent="0.35">
      <c r="A29" s="1" t="s">
        <v>9</v>
      </c>
      <c r="B29" s="1" t="s">
        <v>1099</v>
      </c>
      <c r="K29" s="1">
        <f t="shared" si="0"/>
        <v>2.72</v>
      </c>
    </row>
    <row r="30" spans="1:56" x14ac:dyDescent="0.35">
      <c r="A30" s="1">
        <v>5</v>
      </c>
      <c r="B30" s="1" t="s">
        <v>1098</v>
      </c>
      <c r="C30" s="1">
        <v>1571.9999998658895</v>
      </c>
      <c r="D30" s="1">
        <v>0</v>
      </c>
      <c r="E30">
        <f>(R30-S30*(1000-T30)/(1000-U30))*AK30</f>
        <v>-4.960471422126842</v>
      </c>
      <c r="F30">
        <f>IF(AV30&lt;&gt;0,1/(1/AV30-1/N30),0)</f>
        <v>0.41085935237674559</v>
      </c>
      <c r="G30">
        <f>((AY30-AL30/2)*S30-E30)/(AY30+AL30/2)</f>
        <v>360.45249639334605</v>
      </c>
      <c r="H30">
        <f>AL30*1000</f>
        <v>33.331782016850013</v>
      </c>
      <c r="I30">
        <f>(AQ30-AW30)</f>
        <v>7.3410359695944729</v>
      </c>
      <c r="J30">
        <f>(P30+AP30*D30)</f>
        <v>45.520576477050781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27.982610702514648</v>
      </c>
      <c r="P30" s="1">
        <v>45.520576477050781</v>
      </c>
      <c r="Q30" s="1">
        <v>28.033313751220703</v>
      </c>
      <c r="R30" s="1">
        <v>400.10031127929688</v>
      </c>
      <c r="S30" s="1">
        <v>392.716796875</v>
      </c>
      <c r="T30" s="1">
        <v>-0.30905249714851379</v>
      </c>
      <c r="U30" s="1">
        <v>29.083730697631836</v>
      </c>
      <c r="V30" s="1">
        <v>-0.71737867593765259</v>
      </c>
      <c r="W30" s="1">
        <v>67.509727478027344</v>
      </c>
      <c r="X30" s="1">
        <v>299.48046875</v>
      </c>
      <c r="Y30" s="1">
        <v>149.44992065429688</v>
      </c>
      <c r="Z30" s="1">
        <v>0.27503865957260132</v>
      </c>
      <c r="AA30" s="1">
        <v>87.997299194335938</v>
      </c>
      <c r="AB30" s="1">
        <v>27.794216156005859</v>
      </c>
      <c r="AC30" s="1">
        <v>1.4905104637145996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1.1010311351102939</v>
      </c>
      <c r="AL30">
        <f>(U30-T30)/(1000-U30)*AK30</f>
        <v>3.3331782016850012E-2</v>
      </c>
      <c r="AM30">
        <f>(P30+273.15)</f>
        <v>318.67057647705076</v>
      </c>
      <c r="AN30">
        <f>(O30+273.15)</f>
        <v>301.13261070251463</v>
      </c>
      <c r="AO30">
        <f>(Y30*AG30+Z30*AH30)*AI30</f>
        <v>23.911986770212934</v>
      </c>
      <c r="AP30">
        <f>((AO30+0.00000010773*(AN30^4-AM30^4))-AL30*44100)/(L30*51.4+0.00000043092*AM30^3)</f>
        <v>-13.482280407872539</v>
      </c>
      <c r="AQ30">
        <f>0.61365*EXP(17.502*J30/(240.97+J30))</f>
        <v>9.9003257214814742</v>
      </c>
      <c r="AR30">
        <f>AQ30*1000/AA30</f>
        <v>112.50715433455851</v>
      </c>
      <c r="AS30">
        <f>(AR30-U30)</f>
        <v>83.423423636926671</v>
      </c>
      <c r="AT30">
        <f>IF(D30,P30,(O30+P30)/2)</f>
        <v>36.751593589782715</v>
      </c>
      <c r="AU30">
        <f>0.61365*EXP(17.502*AT30/(240.97+AT30))</f>
        <v>6.2198943424311866</v>
      </c>
      <c r="AV30">
        <f>IF(AS30&lt;&gt;0,(1000-(AR30+U30)/2)/AS30*AL30,0)</f>
        <v>0.37126315858136977</v>
      </c>
      <c r="AW30">
        <f>U30*AA30/1000</f>
        <v>2.5592897518870013</v>
      </c>
      <c r="AX30">
        <f>(AU30-AW30)</f>
        <v>3.6606045905441853</v>
      </c>
      <c r="AY30">
        <f>1/(1.6/F30+1.37/N30)</f>
        <v>0.23529925698196102</v>
      </c>
      <c r="AZ30">
        <f>G30*AA30*0.001</f>
        <v>31.71884617047057</v>
      </c>
      <c r="BA30">
        <f>G30/S30</f>
        <v>0.91784333968296361</v>
      </c>
      <c r="BB30">
        <f>(1-AL30*AA30/AQ30/F30)*100</f>
        <v>27.891706861276568</v>
      </c>
      <c r="BC30">
        <f>(S30-E30/(N30/1.35))</f>
        <v>394.45513849835163</v>
      </c>
      <c r="BD30">
        <f>E30*BB30/100/BC30</f>
        <v>-3.507522181772256E-3</v>
      </c>
    </row>
    <row r="31" spans="1:56" x14ac:dyDescent="0.35">
      <c r="A31" s="1" t="s">
        <v>9</v>
      </c>
      <c r="B31" s="1" t="s">
        <v>1097</v>
      </c>
      <c r="K31" s="1">
        <f t="shared" si="0"/>
        <v>2.72</v>
      </c>
    </row>
    <row r="32" spans="1:56" x14ac:dyDescent="0.35">
      <c r="A32" s="1" t="s">
        <v>9</v>
      </c>
      <c r="B32" s="1" t="s">
        <v>1096</v>
      </c>
      <c r="K32" s="1">
        <f t="shared" si="0"/>
        <v>2.72</v>
      </c>
    </row>
    <row r="33" spans="1:56" x14ac:dyDescent="0.35">
      <c r="A33" s="1">
        <v>6</v>
      </c>
      <c r="B33" s="1" t="s">
        <v>1095</v>
      </c>
      <c r="C33" s="1">
        <v>1774.9999998658895</v>
      </c>
      <c r="D33" s="1">
        <v>0</v>
      </c>
      <c r="E33">
        <f>(R33-S33*(1000-T33)/(1000-U33))*AK33</f>
        <v>-3.7046424592173057</v>
      </c>
      <c r="F33">
        <f>IF(AV33&lt;&gt;0,1/(1/AV33-1/N33),0)</f>
        <v>0.4889368601402575</v>
      </c>
      <c r="G33">
        <f>((AY33-AL33/2)*S33-E33)/(AY33+AL33/2)</f>
        <v>359.27823829629335</v>
      </c>
      <c r="H33">
        <f>AL33*1000</f>
        <v>33.49063491453181</v>
      </c>
      <c r="I33">
        <f>(AQ33-AW33)</f>
        <v>6.3488015288038682</v>
      </c>
      <c r="J33">
        <f>(P33+AP33*D33)</f>
        <v>43.504604339599609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28.139667510986328</v>
      </c>
      <c r="P33" s="1">
        <v>43.504604339599609</v>
      </c>
      <c r="Q33" s="1">
        <v>28.188892364501953</v>
      </c>
      <c r="R33" s="1">
        <v>399.98666381835938</v>
      </c>
      <c r="S33" s="1">
        <v>391.44613647460938</v>
      </c>
      <c r="T33" s="1">
        <v>-0.30832293629646301</v>
      </c>
      <c r="U33" s="1">
        <v>29.215049743652344</v>
      </c>
      <c r="V33" s="1">
        <v>-0.70913577079772949</v>
      </c>
      <c r="W33" s="1">
        <v>67.193954467773438</v>
      </c>
      <c r="X33" s="1">
        <v>299.53622436523438</v>
      </c>
      <c r="Y33" s="1">
        <v>300.89544677734375</v>
      </c>
      <c r="Z33" s="1">
        <v>3.2742675393819809E-2</v>
      </c>
      <c r="AA33" s="1">
        <v>87.993629455566406</v>
      </c>
      <c r="AB33" s="1">
        <v>27.82746696472168</v>
      </c>
      <c r="AC33" s="1">
        <v>1.4941853284835815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1.1012361189898321</v>
      </c>
      <c r="AL33">
        <f>(U33-T33)/(1000-U33)*AK33</f>
        <v>3.349063491453181E-2</v>
      </c>
      <c r="AM33">
        <f>(P33+273.15)</f>
        <v>316.65460433959959</v>
      </c>
      <c r="AN33">
        <f>(O33+273.15)</f>
        <v>301.28966751098631</v>
      </c>
      <c r="AO33">
        <f>(Y33*AG33+Z33*AH33)*AI33</f>
        <v>48.143270408289027</v>
      </c>
      <c r="AP33">
        <f>((AO33+0.00000010773*(AN33^4-AM33^4))-AL33*44100)/(L33*51.4+0.00000043092*AM33^3)</f>
        <v>-13.131580194618358</v>
      </c>
      <c r="AQ33">
        <f>0.61365*EXP(17.502*J33/(240.97+J33))</f>
        <v>8.9195397904727525</v>
      </c>
      <c r="AR33">
        <f>AQ33*1000/AA33</f>
        <v>101.36574483470757</v>
      </c>
      <c r="AS33">
        <f>(AR33-U33)</f>
        <v>72.150695091055226</v>
      </c>
      <c r="AT33">
        <f>IF(D33,P33,(O33+P33)/2)</f>
        <v>35.822135925292969</v>
      </c>
      <c r="AU33">
        <f>0.61365*EXP(17.502*AT33/(240.97+AT33))</f>
        <v>5.9106699208152573</v>
      </c>
      <c r="AV33">
        <f>IF(AS33&lt;&gt;0,(1000-(AR33+U33)/2)/AS33*AL33,0)</f>
        <v>0.43386994423254022</v>
      </c>
      <c r="AW33">
        <f>U33*AA33/1000</f>
        <v>2.5707382616688847</v>
      </c>
      <c r="AX33">
        <f>(AU33-AW33)</f>
        <v>3.3399316591463726</v>
      </c>
      <c r="AY33">
        <f>1/(1.6/F33+1.37/N33)</f>
        <v>0.27563117335423926</v>
      </c>
      <c r="AZ33">
        <f>G33*AA33*0.001</f>
        <v>31.614196172092726</v>
      </c>
      <c r="BA33">
        <f>G33/S33</f>
        <v>0.91782292586146763</v>
      </c>
      <c r="BB33">
        <f>(1-AL33*AA33/AQ33/F33)*100</f>
        <v>32.426037602376958</v>
      </c>
      <c r="BC33">
        <f>(S33-E33/(N33/1.35))</f>
        <v>392.74438691059959</v>
      </c>
      <c r="BD33">
        <f>E33*BB33/100/BC33</f>
        <v>-3.0586528971396115E-3</v>
      </c>
    </row>
    <row r="34" spans="1:56" x14ac:dyDescent="0.35">
      <c r="A34" s="1" t="s">
        <v>9</v>
      </c>
      <c r="B34" s="1" t="s">
        <v>1094</v>
      </c>
      <c r="K34" s="1">
        <f t="shared" si="0"/>
        <v>2.72</v>
      </c>
    </row>
    <row r="35" spans="1:56" x14ac:dyDescent="0.35">
      <c r="A35" s="1" t="s">
        <v>9</v>
      </c>
      <c r="B35" s="1" t="s">
        <v>1093</v>
      </c>
      <c r="K35" s="1">
        <f t="shared" si="0"/>
        <v>2.72</v>
      </c>
    </row>
    <row r="36" spans="1:56" x14ac:dyDescent="0.35">
      <c r="A36" s="1">
        <v>7</v>
      </c>
      <c r="B36" s="1" t="s">
        <v>1092</v>
      </c>
      <c r="C36" s="1">
        <v>1977.4999998770654</v>
      </c>
      <c r="D36" s="1">
        <v>0</v>
      </c>
      <c r="E36">
        <f>(R36-S36*(1000-T36)/(1000-U36))*AK36</f>
        <v>-2.4752007566590932</v>
      </c>
      <c r="F36">
        <f>IF(AV36&lt;&gt;0,1/(1/AV36-1/N36),0)</f>
        <v>0.59870979505347932</v>
      </c>
      <c r="G36">
        <f>((AY36-AL36/2)*S36-E36)/(AY36+AL36/2)</f>
        <v>359.76510999353513</v>
      </c>
      <c r="H36">
        <f>AL36*1000</f>
        <v>33.570477886984293</v>
      </c>
      <c r="I36">
        <f>(AQ36-AW36)</f>
        <v>5.3597709909033773</v>
      </c>
      <c r="J36">
        <f>(P36+AP36*D36)</f>
        <v>41.280162811279297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28.300695419311523</v>
      </c>
      <c r="P36" s="1">
        <v>41.280162811279297</v>
      </c>
      <c r="Q36" s="1">
        <v>28.347305297851563</v>
      </c>
      <c r="R36" s="1">
        <v>400.05050659179688</v>
      </c>
      <c r="S36" s="1">
        <v>390.39822387695313</v>
      </c>
      <c r="T36" s="1">
        <v>-0.30921533703804016</v>
      </c>
      <c r="U36" s="1">
        <v>29.279212951660156</v>
      </c>
      <c r="V36" s="1">
        <v>-0.70449942350387573</v>
      </c>
      <c r="W36" s="1">
        <v>66.708168029785156</v>
      </c>
      <c r="X36" s="1">
        <v>299.57037353515625</v>
      </c>
      <c r="Y36" s="1">
        <v>499.63461303710938</v>
      </c>
      <c r="Z36" s="1">
        <v>0.23051351308822632</v>
      </c>
      <c r="AA36" s="1">
        <v>87.986793518066406</v>
      </c>
      <c r="AB36" s="1">
        <v>27.934320449829102</v>
      </c>
      <c r="AC36" s="1">
        <v>1.4992234706878662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1.1013616674086624</v>
      </c>
      <c r="AL36">
        <f>(U36-T36)/(1000-U36)*AK36</f>
        <v>3.3570477886984293E-2</v>
      </c>
      <c r="AM36">
        <f>(P36+273.15)</f>
        <v>314.43016281127927</v>
      </c>
      <c r="AN36">
        <f>(O36+273.15)</f>
        <v>301.4506954193115</v>
      </c>
      <c r="AO36">
        <f>(Y36*AG36+Z36*AH36)*AI36</f>
        <v>79.941536299104882</v>
      </c>
      <c r="AP36">
        <f>((AO36+0.00000010773*(AN36^4-AM36^4))-AL36*44100)/(L36*51.4+0.00000043092*AM36^3)</f>
        <v>-12.67345853921629</v>
      </c>
      <c r="AQ36">
        <f>0.61365*EXP(17.502*J36/(240.97+J36))</f>
        <v>7.9359550552525953</v>
      </c>
      <c r="AR36">
        <f>AQ36*1000/AA36</f>
        <v>90.194843316151747</v>
      </c>
      <c r="AS36">
        <f>(AR36-U36)</f>
        <v>60.915630364491591</v>
      </c>
      <c r="AT36">
        <f>IF(D36,P36,(O36+P36)/2)</f>
        <v>34.79042911529541</v>
      </c>
      <c r="AU36">
        <f>0.61365*EXP(17.502*AT36/(240.97+AT36))</f>
        <v>5.583149746562051</v>
      </c>
      <c r="AV36">
        <f>IF(AS36&lt;&gt;0,(1000-(AR36+U36)/2)/AS36*AL36,0)</f>
        <v>0.51817697881659752</v>
      </c>
      <c r="AW36">
        <f>U36*AA36/1000</f>
        <v>2.576184064349218</v>
      </c>
      <c r="AX36">
        <f>(AU36-AW36)</f>
        <v>3.006965682212833</v>
      </c>
      <c r="AY36">
        <f>1/(1.6/F36+1.37/N36)</f>
        <v>0.33024621941812682</v>
      </c>
      <c r="AZ36">
        <f>G36*AA36*0.001</f>
        <v>31.654578448005626</v>
      </c>
      <c r="BA36">
        <f>G36/S36</f>
        <v>0.92153367507872419</v>
      </c>
      <c r="BB36">
        <f>(1-AL36*AA36/AQ36/F36)*100</f>
        <v>37.833065602214567</v>
      </c>
      <c r="BC36">
        <f>(S36-E36/(N36/1.35))</f>
        <v>391.26563024527911</v>
      </c>
      <c r="BD36">
        <f>E36*BB36/100/BC36</f>
        <v>-2.3933723119669414E-3</v>
      </c>
    </row>
    <row r="37" spans="1:56" x14ac:dyDescent="0.35">
      <c r="A37" s="1" t="s">
        <v>9</v>
      </c>
      <c r="B37" s="1" t="s">
        <v>1091</v>
      </c>
      <c r="K37" s="1">
        <f t="shared" si="0"/>
        <v>2.72</v>
      </c>
    </row>
    <row r="38" spans="1:56" x14ac:dyDescent="0.35">
      <c r="A38" s="1" t="s">
        <v>9</v>
      </c>
      <c r="B38" s="1" t="s">
        <v>1090</v>
      </c>
      <c r="K38" s="1">
        <f t="shared" si="0"/>
        <v>2.72</v>
      </c>
    </row>
    <row r="39" spans="1:56" x14ac:dyDescent="0.35">
      <c r="A39" s="1">
        <v>8</v>
      </c>
      <c r="B39" s="1" t="s">
        <v>1089</v>
      </c>
      <c r="C39" s="1">
        <v>2180.9999998658895</v>
      </c>
      <c r="D39" s="1">
        <v>0</v>
      </c>
      <c r="E39">
        <f>(R39-S39*(1000-T39)/(1000-U39))*AK39</f>
        <v>-1.4824146052640812</v>
      </c>
      <c r="F39">
        <f>IF(AV39&lt;&gt;0,1/(1/AV39-1/N39),0)</f>
        <v>0.59173494225920398</v>
      </c>
      <c r="G39">
        <f>((AY39-AL39/2)*S39-E39)/(AY39+AL39/2)</f>
        <v>355.74238367295288</v>
      </c>
      <c r="H39">
        <f>AL39*1000</f>
        <v>33.621212845118869</v>
      </c>
      <c r="I39">
        <f>(AQ39-AW39)</f>
        <v>5.4207783750302729</v>
      </c>
      <c r="J39">
        <f>(P39+AP39*D39)</f>
        <v>41.433460235595703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28.476652145385742</v>
      </c>
      <c r="P39" s="1">
        <v>41.433460235595703</v>
      </c>
      <c r="Q39" s="1">
        <v>28.512294769287109</v>
      </c>
      <c r="R39" s="1">
        <v>400.08328247070313</v>
      </c>
      <c r="S39" s="1">
        <v>389.53875732421875</v>
      </c>
      <c r="T39" s="1">
        <v>-0.31090471148490906</v>
      </c>
      <c r="U39" s="1">
        <v>29.318452835083008</v>
      </c>
      <c r="V39" s="1">
        <v>-0.70118677616119385</v>
      </c>
      <c r="W39" s="1">
        <v>66.122222900390625</v>
      </c>
      <c r="X39" s="1">
        <v>299.5965576171875</v>
      </c>
      <c r="Y39" s="1">
        <v>749.5882568359375</v>
      </c>
      <c r="Z39" s="1">
        <v>0.323505699634552</v>
      </c>
      <c r="AA39" s="1">
        <v>87.992637634277344</v>
      </c>
      <c r="AB39" s="1">
        <v>28.02894401550293</v>
      </c>
      <c r="AC39" s="1">
        <v>1.5038069486618042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1.1014579324161302</v>
      </c>
      <c r="AL39">
        <f>(U39-T39)/(1000-U39)*AK39</f>
        <v>3.3621212845118868E-2</v>
      </c>
      <c r="AM39">
        <f>(P39+273.15)</f>
        <v>314.58346023559568</v>
      </c>
      <c r="AN39">
        <f>(O39+273.15)</f>
        <v>301.62665214538572</v>
      </c>
      <c r="AO39">
        <f>(Y39*AG39+Z39*AH39)*AI39</f>
        <v>119.93411841301349</v>
      </c>
      <c r="AP39">
        <f>((AO39+0.00000010773*(AN39^4-AM39^4))-AL39*44100)/(L39*51.4+0.00000043092*AM39^3)</f>
        <v>-12.365345315963442</v>
      </c>
      <c r="AQ39">
        <f>0.61365*EXP(17.502*J39/(240.97+J39))</f>
        <v>8.0005863713453831</v>
      </c>
      <c r="AR39">
        <f>AQ39*1000/AA39</f>
        <v>90.92336116344319</v>
      </c>
      <c r="AS39">
        <f>(AR39-U39)</f>
        <v>61.604908328360182</v>
      </c>
      <c r="AT39">
        <f>IF(D39,P39,(O39+P39)/2)</f>
        <v>34.955056190490723</v>
      </c>
      <c r="AU39">
        <f>0.61365*EXP(17.502*AT39/(240.97+AT39))</f>
        <v>5.6343286606613976</v>
      </c>
      <c r="AV39">
        <f>IF(AS39&lt;&gt;0,(1000-(AR39+U39)/2)/AS39*AL39,0)</f>
        <v>0.51294411260259698</v>
      </c>
      <c r="AW39">
        <f>U39*AA39/1000</f>
        <v>2.5798079963151102</v>
      </c>
      <c r="AX39">
        <f>(AU39-AW39)</f>
        <v>3.0545206643462874</v>
      </c>
      <c r="AY39">
        <f>1/(1.6/F39+1.37/N39)</f>
        <v>0.3268461120763369</v>
      </c>
      <c r="AZ39">
        <f>G39*AA39*0.001</f>
        <v>31.302710657688205</v>
      </c>
      <c r="BA39">
        <f>G39/S39</f>
        <v>0.91324002293528739</v>
      </c>
      <c r="BB39">
        <f>(1-AL39*AA39/AQ39/F39)*100</f>
        <v>37.509977825268727</v>
      </c>
      <c r="BC39">
        <f>(S39-E39/(N39/1.35))</f>
        <v>390.0582529108479</v>
      </c>
      <c r="BD39">
        <f>E39*BB39/100/BC39</f>
        <v>-1.425564990776375E-3</v>
      </c>
    </row>
    <row r="40" spans="1:56" x14ac:dyDescent="0.35">
      <c r="A40" s="1" t="s">
        <v>9</v>
      </c>
      <c r="B40" s="1" t="s">
        <v>1088</v>
      </c>
      <c r="K40" s="1">
        <f t="shared" si="0"/>
        <v>2.72</v>
      </c>
    </row>
    <row r="41" spans="1:56" x14ac:dyDescent="0.35">
      <c r="A41" s="1" t="s">
        <v>9</v>
      </c>
      <c r="B41" s="1" t="s">
        <v>1087</v>
      </c>
      <c r="K41" s="1">
        <f t="shared" si="0"/>
        <v>2.72</v>
      </c>
    </row>
    <row r="42" spans="1:56" x14ac:dyDescent="0.35">
      <c r="A42" s="1">
        <v>9</v>
      </c>
      <c r="B42" s="1" t="s">
        <v>1086</v>
      </c>
      <c r="C42" s="1">
        <v>2383.4999998770654</v>
      </c>
      <c r="D42" s="1">
        <v>0</v>
      </c>
      <c r="E42">
        <f>(R42-S42*(1000-T42)/(1000-U42))*AK42</f>
        <v>-0.61486526971678934</v>
      </c>
      <c r="F42">
        <f>IF(AV42&lt;&gt;0,1/(1/AV42-1/N42),0)</f>
        <v>0.69769363713256283</v>
      </c>
      <c r="G42">
        <f>((AY42-AL42/2)*S42-E42)/(AY42+AL42/2)</f>
        <v>357.40660913576414</v>
      </c>
      <c r="H42">
        <f>AL42*1000</f>
        <v>33.402712298618127</v>
      </c>
      <c r="I42">
        <f>(AQ42-AW42)</f>
        <v>4.697614249989674</v>
      </c>
      <c r="J42">
        <f>(P42+AP42*D42)</f>
        <v>39.611095428466797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28.658990859985352</v>
      </c>
      <c r="P42" s="1">
        <v>39.611095428466797</v>
      </c>
      <c r="Q42" s="1">
        <v>28.679906845092773</v>
      </c>
      <c r="R42" s="1">
        <v>400.02227783203125</v>
      </c>
      <c r="S42" s="1">
        <v>388.789794921875</v>
      </c>
      <c r="T42" s="1">
        <v>-0.30952355265617371</v>
      </c>
      <c r="U42" s="1">
        <v>29.133686065673828</v>
      </c>
      <c r="V42" s="1">
        <v>-0.69067841768264771</v>
      </c>
      <c r="W42" s="1">
        <v>65.009620666503906</v>
      </c>
      <c r="X42" s="1">
        <v>299.58834838867188</v>
      </c>
      <c r="Y42" s="1">
        <v>999.33428955078125</v>
      </c>
      <c r="Z42" s="1">
        <v>0.1571657806634903</v>
      </c>
      <c r="AA42" s="1">
        <v>87.987113952636719</v>
      </c>
      <c r="AB42" s="1">
        <v>28.108755111694336</v>
      </c>
      <c r="AC42" s="1">
        <v>1.5032097101211548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1.1014277514289403</v>
      </c>
      <c r="AL42">
        <f>(U42-T42)/(1000-U42)*AK42</f>
        <v>3.3402712298618124E-2</v>
      </c>
      <c r="AM42">
        <f>(P42+273.15)</f>
        <v>312.76109542846677</v>
      </c>
      <c r="AN42">
        <f>(O42+273.15)</f>
        <v>301.80899085998533</v>
      </c>
      <c r="AO42">
        <f>(Y42*AG42+Z42*AH42)*AI42</f>
        <v>159.89348275422708</v>
      </c>
      <c r="AP42">
        <f>((AO42+0.00000010773*(AN42^4-AM42^4))-AL42*44100)/(L42*51.4+0.00000043092*AM42^3)</f>
        <v>-11.771756933783704</v>
      </c>
      <c r="AQ42">
        <f>0.61365*EXP(17.502*J42/(240.97+J42))</f>
        <v>7.2610032057104616</v>
      </c>
      <c r="AR42">
        <f>AQ42*1000/AA42</f>
        <v>82.523484173137504</v>
      </c>
      <c r="AS42">
        <f>(AR42-U42)</f>
        <v>53.389798107463676</v>
      </c>
      <c r="AT42">
        <f>IF(D42,P42,(O42+P42)/2)</f>
        <v>34.135043144226074</v>
      </c>
      <c r="AU42">
        <f>0.61365*EXP(17.502*AT42/(240.97+AT42))</f>
        <v>5.383389592168645</v>
      </c>
      <c r="AV42">
        <f>IF(AS42&lt;&gt;0,(1000-(AR42+U42)/2)/AS42*AL42,0)</f>
        <v>0.59070997175070472</v>
      </c>
      <c r="AW42">
        <f>U42*AA42/1000</f>
        <v>2.5633889557207876</v>
      </c>
      <c r="AX42">
        <f>(AU42-AW42)</f>
        <v>2.8200006364478574</v>
      </c>
      <c r="AY42">
        <f>1/(1.6/F42+1.37/N42)</f>
        <v>0.37751510355035128</v>
      </c>
      <c r="AZ42">
        <f>G42*AA42*0.001</f>
        <v>31.447176045453972</v>
      </c>
      <c r="BA42">
        <f>G42/S42</f>
        <v>0.91927981084890065</v>
      </c>
      <c r="BB42">
        <f>(1-AL42*AA42/AQ42/F42)*100</f>
        <v>41.985117782163194</v>
      </c>
      <c r="BC42">
        <f>(S42-E42/(N42/1.35))</f>
        <v>389.00526756553023</v>
      </c>
      <c r="BD42">
        <f>E42*BB42/100/BC42</f>
        <v>-6.63620596471029E-4</v>
      </c>
    </row>
    <row r="43" spans="1:56" x14ac:dyDescent="0.35">
      <c r="A43" s="1" t="s">
        <v>9</v>
      </c>
      <c r="B43" s="1" t="s">
        <v>1085</v>
      </c>
      <c r="K43" s="1">
        <f t="shared" si="0"/>
        <v>2.72</v>
      </c>
    </row>
    <row r="44" spans="1:56" x14ac:dyDescent="0.35">
      <c r="A44" s="1" t="s">
        <v>9</v>
      </c>
      <c r="B44" s="1" t="s">
        <v>1084</v>
      </c>
      <c r="K44" s="1">
        <f t="shared" si="0"/>
        <v>2.72</v>
      </c>
    </row>
    <row r="45" spans="1:56" x14ac:dyDescent="0.35">
      <c r="A45" s="1">
        <v>10</v>
      </c>
      <c r="B45" s="1" t="s">
        <v>1083</v>
      </c>
      <c r="C45" s="1">
        <v>2586.4999998770654</v>
      </c>
      <c r="D45" s="1">
        <v>0</v>
      </c>
      <c r="E45">
        <f>(R45-S45*(1000-T45)/(1000-U45))*AK45</f>
        <v>1.6509953656461102E-2</v>
      </c>
      <c r="F45">
        <f>IF(AV45&lt;&gt;0,1/(1/AV45-1/N45),0)</f>
        <v>0.78135507255444558</v>
      </c>
      <c r="G45">
        <f>((AY45-AL45/2)*S45-E45)/(AY45+AL45/2)</f>
        <v>358.63167754909222</v>
      </c>
      <c r="H45">
        <f>AL45*1000</f>
        <v>33.177943114826043</v>
      </c>
      <c r="I45">
        <f>(AQ45-AW45)</f>
        <v>4.255144222161988</v>
      </c>
      <c r="J45">
        <f>(P45+AP45*D45)</f>
        <v>38.396701812744141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28.852367401123047</v>
      </c>
      <c r="P45" s="1">
        <v>38.396701812744141</v>
      </c>
      <c r="Q45" s="1">
        <v>28.856986999511719</v>
      </c>
      <c r="R45" s="1">
        <v>400.17495727539063</v>
      </c>
      <c r="S45" s="1">
        <v>388.45718383789063</v>
      </c>
      <c r="T45" s="1">
        <v>-0.31138819456100464</v>
      </c>
      <c r="U45" s="1">
        <v>28.942977905273438</v>
      </c>
      <c r="V45" s="1">
        <v>-0.68708962202072144</v>
      </c>
      <c r="W45" s="1">
        <v>63.863758087158203</v>
      </c>
      <c r="X45" s="1">
        <v>299.5521240234375</v>
      </c>
      <c r="Y45" s="1">
        <v>1250.23583984375</v>
      </c>
      <c r="Z45" s="1">
        <v>0.11787596344947815</v>
      </c>
      <c r="AA45" s="1">
        <v>87.986618041992188</v>
      </c>
      <c r="AB45" s="1">
        <v>28.079351425170898</v>
      </c>
      <c r="AC45" s="1">
        <v>1.5026177167892456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1.1012945736155788</v>
      </c>
      <c r="AL45">
        <f>(U45-T45)/(1000-U45)*AK45</f>
        <v>3.3177943114826046E-2</v>
      </c>
      <c r="AM45">
        <f>(P45+273.15)</f>
        <v>311.54670181274412</v>
      </c>
      <c r="AN45">
        <f>(O45+273.15)</f>
        <v>302.00236740112302</v>
      </c>
      <c r="AO45">
        <f>(Y45*AG45+Z45*AH45)*AI45</f>
        <v>200.03772990380821</v>
      </c>
      <c r="AP45">
        <f>((AO45+0.00000010773*(AN45^4-AM45^4))-AL45*44100)/(L45*51.4+0.00000043092*AM45^3)</f>
        <v>-11.231539588033254</v>
      </c>
      <c r="AQ45">
        <f>0.61365*EXP(17.502*J45/(240.97+J45))</f>
        <v>6.8017389641111006</v>
      </c>
      <c r="AR45">
        <f>AQ45*1000/AA45</f>
        <v>77.30424370743431</v>
      </c>
      <c r="AS45">
        <f>(AR45-U45)</f>
        <v>48.361265802160872</v>
      </c>
      <c r="AT45">
        <f>IF(D45,P45,(O45+P45)/2)</f>
        <v>33.624534606933594</v>
      </c>
      <c r="AU45">
        <f>0.61365*EXP(17.502*AT45/(240.97+AT45))</f>
        <v>5.2321223889364612</v>
      </c>
      <c r="AV45">
        <f>IF(AS45&lt;&gt;0,(1000-(AR45+U45)/2)/AS45*AL45,0)</f>
        <v>0.6495986086459089</v>
      </c>
      <c r="AW45">
        <f>U45*AA45/1000</f>
        <v>2.5465947419491131</v>
      </c>
      <c r="AX45">
        <f>(AU45-AW45)</f>
        <v>2.6855276469873481</v>
      </c>
      <c r="AY45">
        <f>1/(1.6/F45+1.37/N45)</f>
        <v>0.41608500140451937</v>
      </c>
      <c r="AZ45">
        <f>G45*AA45*0.001</f>
        <v>31.554788430270882</v>
      </c>
      <c r="BA45">
        <f>G45/S45</f>
        <v>0.92322060826851626</v>
      </c>
      <c r="BB45">
        <f>(1-AL45*AA45/AQ45/F45)*100</f>
        <v>45.071506677086546</v>
      </c>
      <c r="BC45">
        <f>(S45-E45/(N45/1.35))</f>
        <v>388.45139810964054</v>
      </c>
      <c r="BD45">
        <f>E45*BB45/100/BC45</f>
        <v>1.9156282873141968E-5</v>
      </c>
    </row>
    <row r="46" spans="1:56" x14ac:dyDescent="0.35">
      <c r="A46" s="1" t="s">
        <v>9</v>
      </c>
      <c r="B46" s="1" t="s">
        <v>1082</v>
      </c>
      <c r="K46" s="1">
        <f t="shared" si="0"/>
        <v>2.72</v>
      </c>
    </row>
    <row r="47" spans="1:56" x14ac:dyDescent="0.35">
      <c r="A47" s="1" t="s">
        <v>9</v>
      </c>
      <c r="B47" s="1" t="s">
        <v>1081</v>
      </c>
      <c r="K47" s="1">
        <f t="shared" si="0"/>
        <v>2.72</v>
      </c>
    </row>
    <row r="48" spans="1:56" x14ac:dyDescent="0.35">
      <c r="A48" s="1">
        <v>11</v>
      </c>
      <c r="B48" s="1" t="s">
        <v>1080</v>
      </c>
      <c r="C48" s="1">
        <v>2789.4999998770654</v>
      </c>
      <c r="D48" s="1">
        <v>0</v>
      </c>
      <c r="E48">
        <f>(R48-S48*(1000-T48)/(1000-U48))*AK48</f>
        <v>0.45020915283822982</v>
      </c>
      <c r="F48">
        <f>IF(AV48&lt;&gt;0,1/(1/AV48-1/N48),0)</f>
        <v>1.0493845668598225</v>
      </c>
      <c r="G48">
        <f>((AY48-AL48/2)*S48-E48)/(AY48+AL48/2)</f>
        <v>363.62012830596348</v>
      </c>
      <c r="H48">
        <f>AL48*1000</f>
        <v>33.417357275040821</v>
      </c>
      <c r="I48">
        <f>(AQ48-AW48)</f>
        <v>3.392621460562693</v>
      </c>
      <c r="J48">
        <f>(P48+AP48*D48)</f>
        <v>35.965114593505859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29.058826446533203</v>
      </c>
      <c r="P48" s="1">
        <v>35.965114593505859</v>
      </c>
      <c r="Q48" s="1">
        <v>29.039819717407227</v>
      </c>
      <c r="R48" s="1">
        <v>400.26788330078125</v>
      </c>
      <c r="S48" s="1">
        <v>388.0836181640625</v>
      </c>
      <c r="T48" s="1">
        <v>-0.31007358431816101</v>
      </c>
      <c r="U48" s="1">
        <v>29.148130416870117</v>
      </c>
      <c r="V48" s="1">
        <v>-0.67608296871185303</v>
      </c>
      <c r="W48" s="1">
        <v>63.554443359375</v>
      </c>
      <c r="X48" s="1">
        <v>299.56268310546875</v>
      </c>
      <c r="Y48" s="1">
        <v>1601.5458984375</v>
      </c>
      <c r="Z48" s="1">
        <v>0.25278139114379883</v>
      </c>
      <c r="AA48" s="1">
        <v>87.989486694335938</v>
      </c>
      <c r="AB48" s="1">
        <v>28.185308456420898</v>
      </c>
      <c r="AC48" s="1">
        <v>1.513755202293396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1.1013333937701055</v>
      </c>
      <c r="AL48">
        <f>(U48-T48)/(1000-U48)*AK48</f>
        <v>3.3417357275040818E-2</v>
      </c>
      <c r="AM48">
        <f>(P48+273.15)</f>
        <v>309.11511459350584</v>
      </c>
      <c r="AN48">
        <f>(O48+273.15)</f>
        <v>302.20882644653318</v>
      </c>
      <c r="AO48">
        <f>(Y48*AG48+Z48*AH48)*AI48</f>
        <v>256.24733802242554</v>
      </c>
      <c r="AP48">
        <f>((AO48+0.00000010773*(AN48^4-AM48^4))-AL48*44100)/(L48*51.4+0.00000043092*AM48^3)</f>
        <v>-10.612141667972526</v>
      </c>
      <c r="AQ48">
        <f>0.61365*EXP(17.502*J48/(240.97+J48))</f>
        <v>5.9573504940426547</v>
      </c>
      <c r="AR48">
        <f>AQ48*1000/AA48</f>
        <v>67.705253409850172</v>
      </c>
      <c r="AS48">
        <f>(AR48-U48)</f>
        <v>38.557122992980055</v>
      </c>
      <c r="AT48">
        <f>IF(D48,P48,(O48+P48)/2)</f>
        <v>32.511970520019531</v>
      </c>
      <c r="AU48">
        <f>0.61365*EXP(17.502*AT48/(240.97+AT48))</f>
        <v>4.9152124626149094</v>
      </c>
      <c r="AV48">
        <f>IF(AS48&lt;&gt;0,(1000-(AR48+U48)/2)/AS48*AL48,0)</f>
        <v>0.82472608797895164</v>
      </c>
      <c r="AW48">
        <f>U48*AA48/1000</f>
        <v>2.5647290334799617</v>
      </c>
      <c r="AX48">
        <f>(AU48-AW48)</f>
        <v>2.3504834291349477</v>
      </c>
      <c r="AY48">
        <f>1/(1.6/F48+1.37/N48)</f>
        <v>0.53182050307179818</v>
      </c>
      <c r="AZ48">
        <f>G48*AA48*0.001</f>
        <v>31.994748441370298</v>
      </c>
      <c r="BA48">
        <f>G48/S48</f>
        <v>0.93696335348080306</v>
      </c>
      <c r="BB48">
        <f>(1-AL48*AA48/AQ48/F48)*100</f>
        <v>52.965659254705244</v>
      </c>
      <c r="BC48">
        <f>(S48-E48/(N48/1.35))</f>
        <v>387.92584741144782</v>
      </c>
      <c r="BD48">
        <f>E48*BB48/100/BC48</f>
        <v>6.1469543062666005E-4</v>
      </c>
    </row>
    <row r="49" spans="1:56" x14ac:dyDescent="0.35">
      <c r="A49" s="1" t="s">
        <v>9</v>
      </c>
      <c r="B49" s="1" t="s">
        <v>1079</v>
      </c>
      <c r="K49" s="1">
        <f t="shared" si="0"/>
        <v>2.72</v>
      </c>
    </row>
    <row r="50" spans="1:56" x14ac:dyDescent="0.35">
      <c r="A50" s="1" t="s">
        <v>9</v>
      </c>
      <c r="B50" s="1" t="s">
        <v>1078</v>
      </c>
      <c r="K50" s="1">
        <f t="shared" si="0"/>
        <v>2.72</v>
      </c>
    </row>
    <row r="51" spans="1:56" x14ac:dyDescent="0.35">
      <c r="A51" s="1">
        <v>12</v>
      </c>
      <c r="B51" s="1" t="s">
        <v>1077</v>
      </c>
      <c r="C51" s="1">
        <v>2992.4999998770654</v>
      </c>
      <c r="D51" s="1">
        <v>0</v>
      </c>
      <c r="E51">
        <f>(R51-S51*(1000-T51)/(1000-U51))*AK51</f>
        <v>0.27680150447061297</v>
      </c>
      <c r="F51">
        <f>IF(AV51&lt;&gt;0,1/(1/AV51-1/N51),0)</f>
        <v>1.567991968360511</v>
      </c>
      <c r="G51">
        <f>((AY51-AL51/2)*S51-E51)/(AY51+AL51/2)</f>
        <v>369.96009736218139</v>
      </c>
      <c r="H51">
        <f>AL51*1000</f>
        <v>33.701089142693952</v>
      </c>
      <c r="I51">
        <f>(AQ51-AW51)</f>
        <v>2.5441729585107895</v>
      </c>
      <c r="J51">
        <f>(P51+AP51*D51)</f>
        <v>33.273197174072266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29.274955749511719</v>
      </c>
      <c r="P51" s="1">
        <v>33.273197174072266</v>
      </c>
      <c r="Q51" s="1">
        <v>29.231769561767578</v>
      </c>
      <c r="R51" s="1">
        <v>400.0352783203125</v>
      </c>
      <c r="S51" s="1">
        <v>387.91387939453125</v>
      </c>
      <c r="T51" s="1">
        <v>-0.30957457423210144</v>
      </c>
      <c r="U51" s="1">
        <v>29.390829086303711</v>
      </c>
      <c r="V51" s="1">
        <v>-0.6665959358215332</v>
      </c>
      <c r="W51" s="1">
        <v>63.286228179931641</v>
      </c>
      <c r="X51" s="1">
        <v>299.567626953125</v>
      </c>
      <c r="Y51" s="1">
        <v>2001.0670166015625</v>
      </c>
      <c r="Z51" s="1">
        <v>0.15585815906524658</v>
      </c>
      <c r="AA51" s="1">
        <v>87.986831665039063</v>
      </c>
      <c r="AB51" s="1">
        <v>28.34046745300293</v>
      </c>
      <c r="AC51" s="1">
        <v>1.519255518913269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1.1013515696806064</v>
      </c>
      <c r="AL51">
        <f>(U51-T51)/(1000-U51)*AK51</f>
        <v>3.370108914269395E-2</v>
      </c>
      <c r="AM51">
        <f>(P51+273.15)</f>
        <v>306.42319717407224</v>
      </c>
      <c r="AN51">
        <f>(O51+273.15)</f>
        <v>302.4249557495117</v>
      </c>
      <c r="AO51">
        <f>(Y51*AG51+Z51*AH51)*AI51</f>
        <v>320.17071549987668</v>
      </c>
      <c r="AP51">
        <f>((AO51+0.00000010773*(AN51^4-AM51^4))-AL51*44100)/(L51*51.4+0.00000043092*AM51^3)</f>
        <v>-9.9234053062371217</v>
      </c>
      <c r="AQ51">
        <f>0.61365*EXP(17.502*J51/(240.97+J51))</f>
        <v>5.1301788898233278</v>
      </c>
      <c r="AR51">
        <f>AQ51*1000/AA51</f>
        <v>58.30621233588262</v>
      </c>
      <c r="AS51">
        <f>(AR51-U51)</f>
        <v>28.915383249578909</v>
      </c>
      <c r="AT51">
        <f>IF(D51,P51,(O51+P51)/2)</f>
        <v>31.274076461791992</v>
      </c>
      <c r="AU51">
        <f>0.61365*EXP(17.502*AT51/(240.97+AT51))</f>
        <v>4.5823600421794195</v>
      </c>
      <c r="AV51">
        <f>IF(AS51&lt;&gt;0,(1000-(AR51+U51)/2)/AS51*AL51,0)</f>
        <v>1.1144014920813266</v>
      </c>
      <c r="AW51">
        <f>U51*AA51/1000</f>
        <v>2.5860059313125383</v>
      </c>
      <c r="AX51">
        <f>(AU51-AW51)</f>
        <v>1.9963541108668812</v>
      </c>
      <c r="AY51">
        <f>1/(1.6/F51+1.37/N51)</f>
        <v>0.72672101653925492</v>
      </c>
      <c r="AZ51">
        <f>G51*AA51*0.001</f>
        <v>32.551616809387717</v>
      </c>
      <c r="BA51">
        <f>G51/S51</f>
        <v>0.95371709292698492</v>
      </c>
      <c r="BB51">
        <f>(1-AL51*AA51/AQ51/F51)*100</f>
        <v>63.137458640081825</v>
      </c>
      <c r="BC51">
        <f>(S51-E51/(N51/1.35))</f>
        <v>387.81687740909871</v>
      </c>
      <c r="BD51">
        <f>E51*BB51/100/BC51</f>
        <v>4.5063906596282984E-4</v>
      </c>
    </row>
    <row r="52" spans="1:56" x14ac:dyDescent="0.35">
      <c r="A52" s="1" t="s">
        <v>9</v>
      </c>
      <c r="B52" s="1" t="s">
        <v>1076</v>
      </c>
    </row>
    <row r="53" spans="1:56" x14ac:dyDescent="0.35">
      <c r="A53" s="1" t="s">
        <v>9</v>
      </c>
      <c r="B53" s="1" t="s">
        <v>1075</v>
      </c>
    </row>
    <row r="54" spans="1:56" x14ac:dyDescent="0.35">
      <c r="A54" s="1" t="s">
        <v>9</v>
      </c>
      <c r="B54" s="1" t="s">
        <v>1074</v>
      </c>
    </row>
    <row r="55" spans="1:56" x14ac:dyDescent="0.35">
      <c r="A55" s="1" t="s">
        <v>9</v>
      </c>
      <c r="B55" s="1" t="s">
        <v>1073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D2B66-4CB9-4C44-9CF5-CD521664A4A3}">
  <dimension ref="A1:BD55"/>
  <sheetViews>
    <sheetView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1072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1069</v>
      </c>
    </row>
    <row r="12" spans="1:56" x14ac:dyDescent="0.35">
      <c r="A12" s="1" t="s">
        <v>9</v>
      </c>
      <c r="B12" s="1" t="s">
        <v>1068</v>
      </c>
    </row>
    <row r="13" spans="1:56" x14ac:dyDescent="0.35">
      <c r="A13" s="1" t="s">
        <v>9</v>
      </c>
      <c r="B13" s="1" t="s">
        <v>1067</v>
      </c>
    </row>
    <row r="14" spans="1:56" x14ac:dyDescent="0.35">
      <c r="A14" s="1" t="s">
        <v>9</v>
      </c>
      <c r="B14" s="1" t="s">
        <v>1066</v>
      </c>
    </row>
    <row r="15" spans="1:56" x14ac:dyDescent="0.35">
      <c r="A15" s="1" t="s">
        <v>9</v>
      </c>
      <c r="B15" s="1" t="s">
        <v>1065</v>
      </c>
    </row>
    <row r="16" spans="1:56" x14ac:dyDescent="0.35">
      <c r="A16" s="1" t="s">
        <v>9</v>
      </c>
      <c r="B16" s="1" t="s">
        <v>1064</v>
      </c>
    </row>
    <row r="17" spans="1:56" x14ac:dyDescent="0.35">
      <c r="A17" s="1" t="s">
        <v>9</v>
      </c>
      <c r="B17" s="1" t="s">
        <v>1063</v>
      </c>
    </row>
    <row r="18" spans="1:56" x14ac:dyDescent="0.35">
      <c r="A18" s="1">
        <v>1</v>
      </c>
      <c r="B18" s="1" t="s">
        <v>1062</v>
      </c>
      <c r="C18" s="1">
        <v>407.50000130757689</v>
      </c>
      <c r="D18" s="1">
        <v>0</v>
      </c>
      <c r="E18">
        <f>(R18-S18*(1000-T18)/(1000-U18))*AK18</f>
        <v>-7.0282617962070297</v>
      </c>
      <c r="F18">
        <f>IF(AV18&lt;&gt;0,1/(1/AV18-1/N18),0)</f>
        <v>0.18716233251776093</v>
      </c>
      <c r="G18">
        <f>((AY18-AL18/2)*S18-E18)/(AY18+AL18/2)</f>
        <v>335.56638984576796</v>
      </c>
      <c r="H18">
        <f>AL18*1000</f>
        <v>37.078839697838411</v>
      </c>
      <c r="I18">
        <f>(AQ18-AW18)</f>
        <v>16.023133897525977</v>
      </c>
      <c r="J18">
        <f>(P18+AP18*D18)</f>
        <v>58.639728546142578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29.461513519287109</v>
      </c>
      <c r="P18" s="1">
        <v>58.639728546142578</v>
      </c>
      <c r="Q18" s="1">
        <v>29.489543914794922</v>
      </c>
      <c r="R18" s="1">
        <v>400.16793823242188</v>
      </c>
      <c r="S18" s="1">
        <v>393.30801391601563</v>
      </c>
      <c r="T18" s="1">
        <v>-0.31051275134086609</v>
      </c>
      <c r="U18" s="1">
        <v>32.269931793212891</v>
      </c>
      <c r="V18" s="1">
        <v>-0.66142833232879639</v>
      </c>
      <c r="W18" s="1">
        <v>68.73870849609375</v>
      </c>
      <c r="X18" s="1">
        <v>299.56582641601563</v>
      </c>
      <c r="Y18" s="1">
        <v>7.7239245176315308E-2</v>
      </c>
      <c r="Z18" s="1">
        <v>0.10739241540431976</v>
      </c>
      <c r="AA18" s="1">
        <v>87.98309326171875</v>
      </c>
      <c r="AB18" s="1">
        <v>28.416034698486328</v>
      </c>
      <c r="AC18" s="1">
        <v>1.5618363618850708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1.1013449500588808</v>
      </c>
      <c r="AL18">
        <f>(U18-T18)/(1000-U18)*AK18</f>
        <v>3.7078839697838414E-2</v>
      </c>
      <c r="AM18">
        <f>(P18+273.15)</f>
        <v>331.78972854614256</v>
      </c>
      <c r="AN18">
        <f>(O18+273.15)</f>
        <v>302.61151351928709</v>
      </c>
      <c r="AO18">
        <f>(Y18*AG18+Z18*AH18)*AI18</f>
        <v>1.2358278951981383E-2</v>
      </c>
      <c r="AP18">
        <f>((AO18+0.00000010773*(AN18^4-AM18^4))-AL18*44100)/(L18*51.4+0.00000043092*AM18^3)</f>
        <v>-16.201954411011201</v>
      </c>
      <c r="AQ18">
        <f>0.61365*EXP(17.502*J18/(240.97+J18))</f>
        <v>18.86234231603753</v>
      </c>
      <c r="AR18">
        <f>AQ18*1000/AA18</f>
        <v>214.38598731609378</v>
      </c>
      <c r="AS18">
        <f>(AR18-U18)</f>
        <v>182.11605552288088</v>
      </c>
      <c r="AT18">
        <f>IF(D18,P18,(O18+P18)/2)</f>
        <v>44.050621032714844</v>
      </c>
      <c r="AU18">
        <f>0.61365*EXP(17.502*AT18/(240.97+AT18))</f>
        <v>9.176497161761926</v>
      </c>
      <c r="AV18">
        <f>IF(AS18&lt;&gt;0,(1000-(AR18+U18)/2)/AS18*AL18,0)</f>
        <v>0.17849047939194962</v>
      </c>
      <c r="AW18">
        <f>U18*AA18/1000</f>
        <v>2.8392084185115527</v>
      </c>
      <c r="AX18">
        <f>(AU18-AW18)</f>
        <v>6.3372887432503733</v>
      </c>
      <c r="AY18">
        <f>1/(1.6/F18+1.37/N18)</f>
        <v>0.11230454454093965</v>
      </c>
      <c r="AZ18">
        <f>G18*AA18*0.001</f>
        <v>29.524168973298476</v>
      </c>
      <c r="BA18">
        <f>G18/S18</f>
        <v>0.85318981046092435</v>
      </c>
      <c r="BB18">
        <f>(1-AL18*AA18/AQ18/F18)*100</f>
        <v>7.591634033587713</v>
      </c>
      <c r="BC18">
        <f>(S18-E18/(N18/1.35))</f>
        <v>395.77098950451733</v>
      </c>
      <c r="BD18">
        <f>E18*BB18/100/BC18</f>
        <v>-1.3481531710004377E-3</v>
      </c>
    </row>
    <row r="19" spans="1:56" x14ac:dyDescent="0.35">
      <c r="A19" s="1" t="s">
        <v>9</v>
      </c>
      <c r="B19" s="1" t="s">
        <v>1061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1060</v>
      </c>
      <c r="K20" s="1">
        <f t="shared" si="0"/>
        <v>2.72</v>
      </c>
    </row>
    <row r="21" spans="1:56" x14ac:dyDescent="0.35">
      <c r="A21" s="1">
        <v>2</v>
      </c>
      <c r="B21" s="1" t="s">
        <v>1059</v>
      </c>
      <c r="C21" s="1">
        <v>610.50000130757689</v>
      </c>
      <c r="D21" s="1">
        <v>0</v>
      </c>
      <c r="E21">
        <f>(R21-S21*(1000-T21)/(1000-U21))*AK21</f>
        <v>-5.0729867983853065</v>
      </c>
      <c r="F21">
        <f>IF(AV21&lt;&gt;0,1/(1/AV21-1/N21),0)</f>
        <v>0.37015281388853521</v>
      </c>
      <c r="G21">
        <f>((AY21-AL21/2)*S21-E21)/(AY21+AL21/2)</f>
        <v>352.46345978512272</v>
      </c>
      <c r="H21">
        <f>AL21*1000</f>
        <v>36.218903037787271</v>
      </c>
      <c r="I21">
        <f>(AQ21-AW21)</f>
        <v>8.6730897071888684</v>
      </c>
      <c r="J21">
        <f>(P21+AP21*D21)</f>
        <v>48.374691009521484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29.426198959350586</v>
      </c>
      <c r="P21" s="1">
        <v>48.374691009521484</v>
      </c>
      <c r="Q21" s="1">
        <v>29.494863510131836</v>
      </c>
      <c r="R21" s="1">
        <v>400.0606689453125</v>
      </c>
      <c r="S21" s="1">
        <v>391.78305053710938</v>
      </c>
      <c r="T21" s="1">
        <v>-0.31157523393630981</v>
      </c>
      <c r="U21" s="1">
        <v>31.535821914672852</v>
      </c>
      <c r="V21" s="1">
        <v>-0.66501158475875854</v>
      </c>
      <c r="W21" s="1">
        <v>67.308578491210938</v>
      </c>
      <c r="X21" s="1">
        <v>299.5806884765625</v>
      </c>
      <c r="Y21" s="1">
        <v>25.231433868408203</v>
      </c>
      <c r="Z21" s="1">
        <v>3.5362370312213898E-2</v>
      </c>
      <c r="AA21" s="1">
        <v>87.978713989257813</v>
      </c>
      <c r="AB21" s="1">
        <v>28.274177551269531</v>
      </c>
      <c r="AC21" s="1">
        <v>1.548506498336792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1.1013995899873619</v>
      </c>
      <c r="AL21">
        <f>(U21-T21)/(1000-U21)*AK21</f>
        <v>3.621890303778727E-2</v>
      </c>
      <c r="AM21">
        <f>(P21+273.15)</f>
        <v>321.52469100952146</v>
      </c>
      <c r="AN21">
        <f>(O21+273.15)</f>
        <v>302.57619895935056</v>
      </c>
      <c r="AO21">
        <f>(Y21*AG21+Z21*AH21)*AI21</f>
        <v>4.0370293287106733</v>
      </c>
      <c r="AP21">
        <f>((AO21+0.00000010773*(AN21^4-AM21^4))-AL21*44100)/(L21*51.4+0.00000043092*AM21^3)</f>
        <v>-14.812063277120886</v>
      </c>
      <c r="AQ21">
        <f>0.61365*EXP(17.502*J21/(240.97+J21))</f>
        <v>11.44757076383604</v>
      </c>
      <c r="AR21">
        <f>AQ21*1000/AA21</f>
        <v>130.11750507325883</v>
      </c>
      <c r="AS21">
        <f>(AR21-U21)</f>
        <v>98.581683158585975</v>
      </c>
      <c r="AT21">
        <f>IF(D21,P21,(O21+P21)/2)</f>
        <v>38.900444984436035</v>
      </c>
      <c r="AU21">
        <f>0.61365*EXP(17.502*AT21/(240.97+AT21))</f>
        <v>6.9890924964159185</v>
      </c>
      <c r="AV21">
        <f>IF(AS21&lt;&gt;0,(1000-(AR21+U21)/2)/AS21*AL21,0)</f>
        <v>0.33770421525747646</v>
      </c>
      <c r="AW21">
        <f>U21*AA21/1000</f>
        <v>2.7744810566471716</v>
      </c>
      <c r="AX21">
        <f>(AU21-AW21)</f>
        <v>4.2146114397687473</v>
      </c>
      <c r="AY21">
        <f>1/(1.6/F21+1.37/N21)</f>
        <v>0.21375881939911295</v>
      </c>
      <c r="AZ21">
        <f>G21*AA21*0.001</f>
        <v>31.009281920099586</v>
      </c>
      <c r="BA21">
        <f>G21/S21</f>
        <v>0.89963937771661628</v>
      </c>
      <c r="BB21">
        <f>(1-AL21*AA21/AQ21/F21)*100</f>
        <v>24.799884066972066</v>
      </c>
      <c r="BC21">
        <f>(S21-E21/(N21/1.35))</f>
        <v>393.56082191323503</v>
      </c>
      <c r="BD21">
        <f>E21*BB21/100/BC21</f>
        <v>-3.1966973709840344E-3</v>
      </c>
    </row>
    <row r="22" spans="1:56" x14ac:dyDescent="0.35">
      <c r="A22" s="1" t="s">
        <v>9</v>
      </c>
      <c r="B22" s="1" t="s">
        <v>1058</v>
      </c>
      <c r="K22" s="1">
        <f t="shared" si="0"/>
        <v>2.72</v>
      </c>
    </row>
    <row r="23" spans="1:56" x14ac:dyDescent="0.35">
      <c r="A23" s="1" t="s">
        <v>9</v>
      </c>
      <c r="B23" s="1" t="s">
        <v>1057</v>
      </c>
      <c r="K23" s="1">
        <f t="shared" si="0"/>
        <v>2.72</v>
      </c>
    </row>
    <row r="24" spans="1:56" x14ac:dyDescent="0.35">
      <c r="A24" s="1">
        <v>3</v>
      </c>
      <c r="B24" s="1" t="s">
        <v>1056</v>
      </c>
      <c r="C24" s="1">
        <v>813.50000130757689</v>
      </c>
      <c r="D24" s="1">
        <v>0</v>
      </c>
      <c r="E24">
        <f>(R24-S24*(1000-T24)/(1000-U24))*AK24</f>
        <v>-4.2221977050641826</v>
      </c>
      <c r="F24">
        <f>IF(AV24&lt;&gt;0,1/(1/AV24-1/N24),0)</f>
        <v>0.3412389588624512</v>
      </c>
      <c r="G24">
        <f>((AY24-AL24/2)*S24-E24)/(AY24+AL24/2)</f>
        <v>346.31456437570125</v>
      </c>
      <c r="H24">
        <f>AL24*1000</f>
        <v>35.516626853146235</v>
      </c>
      <c r="I24">
        <f>(AQ24-AW24)</f>
        <v>9.1423233925520346</v>
      </c>
      <c r="J24">
        <f>(P24+AP24*D24)</f>
        <v>49.08575439453125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29.338529586791992</v>
      </c>
      <c r="P24" s="1">
        <v>49.08575439453125</v>
      </c>
      <c r="Q24" s="1">
        <v>29.430295944213867</v>
      </c>
      <c r="R24" s="1">
        <v>399.84796142578125</v>
      </c>
      <c r="S24" s="1">
        <v>391.0714111328125</v>
      </c>
      <c r="T24" s="1">
        <v>-0.31240233778953552</v>
      </c>
      <c r="U24" s="1">
        <v>30.934133529663086</v>
      </c>
      <c r="V24" s="1">
        <v>-0.67019474506378174</v>
      </c>
      <c r="W24" s="1">
        <v>66.362800598144531</v>
      </c>
      <c r="X24" s="1">
        <v>299.6070556640625</v>
      </c>
      <c r="Y24" s="1">
        <v>50.909801483154297</v>
      </c>
      <c r="Z24" s="1">
        <v>0.18466959893703461</v>
      </c>
      <c r="AA24" s="1">
        <v>87.983467102050781</v>
      </c>
      <c r="AB24" s="1">
        <v>28.294315338134766</v>
      </c>
      <c r="AC24" s="1">
        <v>1.536564826965332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1.1014965281767</v>
      </c>
      <c r="AL24">
        <f>(U24-T24)/(1000-U24)*AK24</f>
        <v>3.5516626853146237E-2</v>
      </c>
      <c r="AM24">
        <f>(P24+273.15)</f>
        <v>322.23575439453123</v>
      </c>
      <c r="AN24">
        <f>(O24+273.15)</f>
        <v>302.48852958679197</v>
      </c>
      <c r="AO24">
        <f>(Y24*AG24+Z24*AH24)*AI24</f>
        <v>8.1455680552370495</v>
      </c>
      <c r="AP24">
        <f>((AO24+0.00000010773*(AN24^4-AM24^4))-AL24*44100)/(L24*51.4+0.00000043092*AM24^3)</f>
        <v>-14.609327987921619</v>
      </c>
      <c r="AQ24">
        <f>0.61365*EXP(17.502*J24/(240.97+J24))</f>
        <v>11.864015712289593</v>
      </c>
      <c r="AR24">
        <f>AQ24*1000/AA24</f>
        <v>134.84369396955782</v>
      </c>
      <c r="AS24">
        <f>(AR24-U24)</f>
        <v>103.90956043989473</v>
      </c>
      <c r="AT24">
        <f>IF(D24,P24,(O24+P24)/2)</f>
        <v>39.212141990661621</v>
      </c>
      <c r="AU24">
        <f>0.61365*EXP(17.502*AT24/(240.97+AT24))</f>
        <v>7.1072474671894881</v>
      </c>
      <c r="AV24">
        <f>IF(AS24&lt;&gt;0,(1000-(AR24+U24)/2)/AS24*AL24,0)</f>
        <v>0.3134715621483164</v>
      </c>
      <c r="AW24">
        <f>U24*AA24/1000</f>
        <v>2.7216923197375582</v>
      </c>
      <c r="AX24">
        <f>(AU24-AW24)</f>
        <v>4.3855551474519299</v>
      </c>
      <c r="AY24">
        <f>1/(1.6/F24+1.37/N24)</f>
        <v>0.19823857593286892</v>
      </c>
      <c r="AZ24">
        <f>G24*AA24*0.001</f>
        <v>30.46995608171056</v>
      </c>
      <c r="BA24">
        <f>G24/S24</f>
        <v>0.88555326346289398</v>
      </c>
      <c r="BB24">
        <f>(1-AL24*AA24/AQ24/F24)*100</f>
        <v>22.813301908187832</v>
      </c>
      <c r="BC24">
        <f>(S24-E24/(N24/1.35))</f>
        <v>392.5510330050389</v>
      </c>
      <c r="BD24">
        <f>E24*BB24/100/BC24</f>
        <v>-2.4537515600029148E-3</v>
      </c>
    </row>
    <row r="25" spans="1:56" x14ac:dyDescent="0.35">
      <c r="A25" s="1" t="s">
        <v>9</v>
      </c>
      <c r="B25" s="1" t="s">
        <v>1055</v>
      </c>
      <c r="K25" s="1">
        <f t="shared" si="0"/>
        <v>2.72</v>
      </c>
    </row>
    <row r="26" spans="1:56" x14ac:dyDescent="0.35">
      <c r="A26" s="1" t="s">
        <v>9</v>
      </c>
      <c r="B26" s="1" t="s">
        <v>1054</v>
      </c>
      <c r="K26" s="1">
        <f t="shared" si="0"/>
        <v>2.72</v>
      </c>
    </row>
    <row r="27" spans="1:56" x14ac:dyDescent="0.35">
      <c r="A27" s="1">
        <v>4</v>
      </c>
      <c r="B27" s="1" t="s">
        <v>1053</v>
      </c>
      <c r="C27" s="1">
        <v>1016.5000013075769</v>
      </c>
      <c r="D27" s="1">
        <v>0</v>
      </c>
      <c r="E27">
        <f>(R27-S27*(1000-T27)/(1000-U27))*AK27</f>
        <v>-2.8525829120757242</v>
      </c>
      <c r="F27">
        <f>IF(AV27&lt;&gt;0,1/(1/AV27-1/N27),0)</f>
        <v>0.38893147030413738</v>
      </c>
      <c r="G27">
        <f>((AY27-AL27/2)*S27-E27)/(AY27+AL27/2)</f>
        <v>345.02443652525028</v>
      </c>
      <c r="H27">
        <f>AL27*1000</f>
        <v>35.200124932165593</v>
      </c>
      <c r="I27">
        <f>(AQ27-AW27)</f>
        <v>8.0942542911697863</v>
      </c>
      <c r="J27">
        <f>(P27+AP27*D27)</f>
        <v>47.209804534912109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29.257047653198242</v>
      </c>
      <c r="P27" s="1">
        <v>47.209804534912109</v>
      </c>
      <c r="Q27" s="1">
        <v>29.353435516357422</v>
      </c>
      <c r="R27" s="1">
        <v>399.98077392578125</v>
      </c>
      <c r="S27" s="1">
        <v>390.10208129882813</v>
      </c>
      <c r="T27" s="1">
        <v>-0.31286248564720154</v>
      </c>
      <c r="U27" s="1">
        <v>30.670169830322266</v>
      </c>
      <c r="V27" s="1">
        <v>-0.67431068420410156</v>
      </c>
      <c r="W27" s="1">
        <v>66.103233337402344</v>
      </c>
      <c r="X27" s="1">
        <v>299.54409790039063</v>
      </c>
      <c r="Y27" s="1">
        <v>101.371826171875</v>
      </c>
      <c r="Z27" s="1">
        <v>0.20562627911567688</v>
      </c>
      <c r="AA27" s="1">
        <v>87.978729248046875</v>
      </c>
      <c r="AB27" s="1">
        <v>28.09355354309082</v>
      </c>
      <c r="AC27" s="1">
        <v>1.5242362022399902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1.1012650658102594</v>
      </c>
      <c r="AL27">
        <f>(U27-T27)/(1000-U27)*AK27</f>
        <v>3.5200124932165594E-2</v>
      </c>
      <c r="AM27">
        <f>(P27+273.15)</f>
        <v>320.35980453491209</v>
      </c>
      <c r="AN27">
        <f>(O27+273.15)</f>
        <v>302.40704765319822</v>
      </c>
      <c r="AO27">
        <f>(Y27*AG27+Z27*AH27)*AI27</f>
        <v>16.219491824966099</v>
      </c>
      <c r="AP27">
        <f>((AO27+0.00000010773*(AN27^4-AM27^4))-AL27*44100)/(L27*51.4+0.00000043092*AM27^3)</f>
        <v>-14.253246768280972</v>
      </c>
      <c r="AQ27">
        <f>0.61365*EXP(17.502*J27/(240.97+J27))</f>
        <v>10.792576858663326</v>
      </c>
      <c r="AR27">
        <f>AQ27*1000/AA27</f>
        <v>122.6725704145462</v>
      </c>
      <c r="AS27">
        <f>(AR27-U27)</f>
        <v>92.002400584223935</v>
      </c>
      <c r="AT27">
        <f>IF(D27,P27,(O27+P27)/2)</f>
        <v>38.233426094055176</v>
      </c>
      <c r="AU27">
        <f>0.61365*EXP(17.502*AT27/(240.97+AT27))</f>
        <v>6.741955481822683</v>
      </c>
      <c r="AV27">
        <f>IF(AS27&lt;&gt;0,(1000-(AR27+U27)/2)/AS27*AL27,0)</f>
        <v>0.35326559870991825</v>
      </c>
      <c r="AW27">
        <f>U27*AA27/1000</f>
        <v>2.6983225674935385</v>
      </c>
      <c r="AX27">
        <f>(AU27-AW27)</f>
        <v>4.0436329143291445</v>
      </c>
      <c r="AY27">
        <f>1/(1.6/F27+1.37/N27)</f>
        <v>0.22374038778560379</v>
      </c>
      <c r="AZ27">
        <f>G27*AA27*0.001</f>
        <v>30.354811485014928</v>
      </c>
      <c r="BA27">
        <f>G27/S27</f>
        <v>0.88444654121430533</v>
      </c>
      <c r="BB27">
        <f>(1-AL27*AA27/AQ27/F27)*100</f>
        <v>26.222547677418749</v>
      </c>
      <c r="BC27">
        <f>(S27-E27/(N27/1.35))</f>
        <v>391.10173701461423</v>
      </c>
      <c r="BD27">
        <f>E27*BB27/100/BC27</f>
        <v>-1.9125967577306002E-3</v>
      </c>
    </row>
    <row r="28" spans="1:56" x14ac:dyDescent="0.35">
      <c r="A28" s="1" t="s">
        <v>9</v>
      </c>
      <c r="B28" s="1" t="s">
        <v>1052</v>
      </c>
      <c r="K28" s="1">
        <f t="shared" si="0"/>
        <v>2.72</v>
      </c>
    </row>
    <row r="29" spans="1:56" x14ac:dyDescent="0.35">
      <c r="A29" s="1" t="s">
        <v>9</v>
      </c>
      <c r="B29" s="1" t="s">
        <v>1051</v>
      </c>
      <c r="K29" s="1">
        <f t="shared" si="0"/>
        <v>2.72</v>
      </c>
    </row>
    <row r="30" spans="1:56" x14ac:dyDescent="0.35">
      <c r="A30" s="1">
        <v>5</v>
      </c>
      <c r="B30" s="1" t="s">
        <v>1050</v>
      </c>
      <c r="C30" s="1">
        <v>1219.5000013075769</v>
      </c>
      <c r="D30" s="1">
        <v>0</v>
      </c>
      <c r="E30">
        <f>(R30-S30*(1000-T30)/(1000-U30))*AK30</f>
        <v>-2.260960540704279</v>
      </c>
      <c r="F30">
        <f>IF(AV30&lt;&gt;0,1/(1/AV30-1/N30),0)</f>
        <v>0.561007810008465</v>
      </c>
      <c r="G30">
        <f>((AY30-AL30/2)*S30-E30)/(AY30+AL30/2)</f>
        <v>354.80273684405267</v>
      </c>
      <c r="H30">
        <f>AL30*1000</f>
        <v>35.118720804436016</v>
      </c>
      <c r="I30">
        <f>(AQ30-AW30)</f>
        <v>5.9043290663418828</v>
      </c>
      <c r="J30">
        <f>(P30+AP30*D30)</f>
        <v>42.797782897949219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29.187942504882813</v>
      </c>
      <c r="P30" s="1">
        <v>42.797782897949219</v>
      </c>
      <c r="Q30" s="1">
        <v>29.282724380493164</v>
      </c>
      <c r="R30" s="1">
        <v>399.83724975585938</v>
      </c>
      <c r="S30" s="1">
        <v>389.470947265625</v>
      </c>
      <c r="T30" s="1">
        <v>-0.31354027986526489</v>
      </c>
      <c r="U30" s="1">
        <v>30.598201751708984</v>
      </c>
      <c r="V30" s="1">
        <v>-0.67843645811080933</v>
      </c>
      <c r="W30" s="1">
        <v>66.20819091796875</v>
      </c>
      <c r="X30" s="1">
        <v>299.56283569335938</v>
      </c>
      <c r="Y30" s="1">
        <v>149.840087890625</v>
      </c>
      <c r="Z30" s="1">
        <v>9.6916720271110535E-2</v>
      </c>
      <c r="AA30" s="1">
        <v>87.973762512207031</v>
      </c>
      <c r="AB30" s="1">
        <v>28.119140625</v>
      </c>
      <c r="AC30" s="1">
        <v>1.5297114849090576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1.1013339547549974</v>
      </c>
      <c r="AL30">
        <f>(U30-T30)/(1000-U30)*AK30</f>
        <v>3.5118720804436017E-2</v>
      </c>
      <c r="AM30">
        <f>(P30+273.15)</f>
        <v>315.9477828979492</v>
      </c>
      <c r="AN30">
        <f>(O30+273.15)</f>
        <v>302.33794250488279</v>
      </c>
      <c r="AO30">
        <f>(Y30*AG30+Z30*AH30)*AI30</f>
        <v>23.974413526630087</v>
      </c>
      <c r="AP30">
        <f>((AO30+0.00000010773*(AN30^4-AM30^4))-AL30*44100)/(L30*51.4+0.00000043092*AM30^3)</f>
        <v>-13.73928993939354</v>
      </c>
      <c r="AQ30">
        <f>0.61365*EXP(17.502*J30/(240.97+J30))</f>
        <v>8.5961680005473262</v>
      </c>
      <c r="AR30">
        <f>AQ30*1000/AA30</f>
        <v>97.712860687918649</v>
      </c>
      <c r="AS30">
        <f>(AR30-U30)</f>
        <v>67.114658936209665</v>
      </c>
      <c r="AT30">
        <f>IF(D30,P30,(O30+P30)/2)</f>
        <v>35.992862701416016</v>
      </c>
      <c r="AU30">
        <f>0.61365*EXP(17.502*AT30/(240.97+AT30))</f>
        <v>5.9664468819749619</v>
      </c>
      <c r="AV30">
        <f>IF(AS30&lt;&gt;0,(1000-(AR30+U30)/2)/AS30*AL30,0)</f>
        <v>0.48969422085128755</v>
      </c>
      <c r="AW30">
        <f>U30*AA30/1000</f>
        <v>2.6918389342054434</v>
      </c>
      <c r="AX30">
        <f>(AU30-AW30)</f>
        <v>3.2746079477695185</v>
      </c>
      <c r="AY30">
        <f>1/(1.6/F30+1.37/N30)</f>
        <v>0.31175561660196954</v>
      </c>
      <c r="AZ30">
        <f>G30*AA30*0.001</f>
        <v>31.213331709799778</v>
      </c>
      <c r="BA30">
        <f>G30/S30</f>
        <v>0.91098640177150858</v>
      </c>
      <c r="BB30">
        <f>(1-AL30*AA30/AQ30/F30)*100</f>
        <v>35.935409714793678</v>
      </c>
      <c r="BC30">
        <f>(S30-E30/(N30/1.35))</f>
        <v>390.26327555102347</v>
      </c>
      <c r="BD30">
        <f>E30*BB30/100/BC30</f>
        <v>-2.0818905715500042E-3</v>
      </c>
    </row>
    <row r="31" spans="1:56" x14ac:dyDescent="0.35">
      <c r="A31" s="1" t="s">
        <v>9</v>
      </c>
      <c r="B31" s="1" t="s">
        <v>1049</v>
      </c>
      <c r="K31" s="1">
        <f t="shared" si="0"/>
        <v>2.72</v>
      </c>
    </row>
    <row r="32" spans="1:56" x14ac:dyDescent="0.35">
      <c r="A32" s="1" t="s">
        <v>9</v>
      </c>
      <c r="B32" s="1" t="s">
        <v>1048</v>
      </c>
      <c r="K32" s="1">
        <f t="shared" si="0"/>
        <v>2.72</v>
      </c>
    </row>
    <row r="33" spans="1:56" x14ac:dyDescent="0.35">
      <c r="A33" s="1">
        <v>6</v>
      </c>
      <c r="B33" s="1" t="s">
        <v>1047</v>
      </c>
      <c r="C33" s="1">
        <v>1422.5000013075769</v>
      </c>
      <c r="D33" s="1">
        <v>0</v>
      </c>
      <c r="E33">
        <f>(R33-S33*(1000-T33)/(1000-U33))*AK33</f>
        <v>-1.1688420112133286</v>
      </c>
      <c r="F33">
        <f>IF(AV33&lt;&gt;0,1/(1/AV33-1/N33),0)</f>
        <v>0.23289189000141203</v>
      </c>
      <c r="G33">
        <f>((AY33-AL33/2)*S33-E33)/(AY33+AL33/2)</f>
        <v>308.07501965440815</v>
      </c>
      <c r="H33">
        <f>AL33*1000</f>
        <v>35.347324724746258</v>
      </c>
      <c r="I33">
        <f>(AQ33-AW33)</f>
        <v>12.700383218727374</v>
      </c>
      <c r="J33">
        <f>(P33+AP33*D33)</f>
        <v>54.396499633789063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29.157150268554688</v>
      </c>
      <c r="P33" s="1">
        <v>54.396499633789063</v>
      </c>
      <c r="Q33" s="1">
        <v>29.242387771606445</v>
      </c>
      <c r="R33" s="1">
        <v>400.00839233398438</v>
      </c>
      <c r="S33" s="1">
        <v>388.5985107421875</v>
      </c>
      <c r="T33" s="1">
        <v>-0.31428936123847961</v>
      </c>
      <c r="U33" s="1">
        <v>30.790073394775391</v>
      </c>
      <c r="V33" s="1">
        <v>-0.68121576309204102</v>
      </c>
      <c r="W33" s="1">
        <v>66.736846923828125</v>
      </c>
      <c r="X33" s="1">
        <v>299.58633422851563</v>
      </c>
      <c r="Y33" s="1">
        <v>299.68008422851563</v>
      </c>
      <c r="Z33" s="1">
        <v>9.691881388425827E-2</v>
      </c>
      <c r="AA33" s="1">
        <v>87.966941833496094</v>
      </c>
      <c r="AB33" s="1">
        <v>28.109699249267578</v>
      </c>
      <c r="AC33" s="1">
        <v>1.529302716255188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1.1014203464283658</v>
      </c>
      <c r="AL33">
        <f>(U33-T33)/(1000-U33)*AK33</f>
        <v>3.5347324724746255E-2</v>
      </c>
      <c r="AM33">
        <f>(P33+273.15)</f>
        <v>327.54649963378904</v>
      </c>
      <c r="AN33">
        <f>(O33+273.15)</f>
        <v>302.30715026855466</v>
      </c>
      <c r="AO33">
        <f>(Y33*AG33+Z33*AH33)*AI33</f>
        <v>47.948812404823002</v>
      </c>
      <c r="AP33">
        <f>((AO33+0.00000010773*(AN33^4-AM33^4))-AL33*44100)/(L33*51.4+0.00000043092*AM33^3)</f>
        <v>-14.791439595626997</v>
      </c>
      <c r="AQ33">
        <f>0.61365*EXP(17.502*J33/(240.97+J33))</f>
        <v>15.408891814094657</v>
      </c>
      <c r="AR33">
        <f>AQ33*1000/AA33</f>
        <v>175.16684669180179</v>
      </c>
      <c r="AS33">
        <f>(AR33-U33)</f>
        <v>144.3767732970264</v>
      </c>
      <c r="AT33">
        <f>IF(D33,P33,(O33+P33)/2)</f>
        <v>41.776824951171875</v>
      </c>
      <c r="AU33">
        <f>0.61365*EXP(17.502*AT33/(240.97+AT33))</f>
        <v>8.1470077517523301</v>
      </c>
      <c r="AV33">
        <f>IF(AS33&lt;&gt;0,(1000-(AR33+U33)/2)/AS33*AL33,0)</f>
        <v>0.21961504564664538</v>
      </c>
      <c r="AW33">
        <f>U33*AA33/1000</f>
        <v>2.7085085953672823</v>
      </c>
      <c r="AX33">
        <f>(AU33-AW33)</f>
        <v>5.4384991563850473</v>
      </c>
      <c r="AY33">
        <f>1/(1.6/F33+1.37/N33)</f>
        <v>0.1383935369825248</v>
      </c>
      <c r="AZ33">
        <f>G33*AA33*0.001</f>
        <v>27.100417334292487</v>
      </c>
      <c r="BA33">
        <f>G33/S33</f>
        <v>0.79278486957145855</v>
      </c>
      <c r="BB33">
        <f>(1-AL33*AA33/AQ33/F33)*100</f>
        <v>13.353650072985147</v>
      </c>
      <c r="BC33">
        <f>(S33-E33/(N33/1.35))</f>
        <v>389.00811832709383</v>
      </c>
      <c r="BD33">
        <f>E33*BB33/100/BC33</f>
        <v>-4.0123345691266197E-4</v>
      </c>
    </row>
    <row r="34" spans="1:56" x14ac:dyDescent="0.35">
      <c r="A34" s="1" t="s">
        <v>9</v>
      </c>
      <c r="B34" s="1" t="s">
        <v>1046</v>
      </c>
      <c r="K34" s="1">
        <f t="shared" si="0"/>
        <v>2.72</v>
      </c>
    </row>
    <row r="35" spans="1:56" x14ac:dyDescent="0.35">
      <c r="A35" s="1" t="s">
        <v>9</v>
      </c>
      <c r="B35" s="1" t="s">
        <v>1045</v>
      </c>
      <c r="K35" s="1">
        <f t="shared" si="0"/>
        <v>2.72</v>
      </c>
    </row>
    <row r="36" spans="1:56" x14ac:dyDescent="0.35">
      <c r="A36" s="1">
        <v>7</v>
      </c>
      <c r="B36" s="1" t="s">
        <v>1044</v>
      </c>
      <c r="C36" s="1">
        <v>1625.5000013075769</v>
      </c>
      <c r="D36" s="1">
        <v>0</v>
      </c>
      <c r="E36">
        <f>(R36-S36*(1000-T36)/(1000-U36))*AK36</f>
        <v>-0.63119591839863753</v>
      </c>
      <c r="F36">
        <f>IF(AV36&lt;&gt;0,1/(1/AV36-1/N36),0)</f>
        <v>0.46834263256358549</v>
      </c>
      <c r="G36">
        <f>((AY36-AL36/2)*S36-E36)/(AY36+AL36/2)</f>
        <v>341.03315622323055</v>
      </c>
      <c r="H36">
        <f>AL36*1000</f>
        <v>35.895377636870016</v>
      </c>
      <c r="I36">
        <f>(AQ36-AW36)</f>
        <v>7.0236073189646193</v>
      </c>
      <c r="J36">
        <f>(P36+AP36*D36)</f>
        <v>45.269584655761719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29.172039031982422</v>
      </c>
      <c r="P36" s="1">
        <v>45.269584655761719</v>
      </c>
      <c r="Q36" s="1">
        <v>29.244707107543945</v>
      </c>
      <c r="R36" s="1">
        <v>400.07870483398438</v>
      </c>
      <c r="S36" s="1">
        <v>388.0064697265625</v>
      </c>
      <c r="T36" s="1">
        <v>-0.31337031722068787</v>
      </c>
      <c r="U36" s="1">
        <v>31.258382797241211</v>
      </c>
      <c r="V36" s="1">
        <v>-0.67864900827407837</v>
      </c>
      <c r="W36" s="1">
        <v>67.694580078125</v>
      </c>
      <c r="X36" s="1">
        <v>299.58267211914063</v>
      </c>
      <c r="Y36" s="1">
        <v>500.31069946289063</v>
      </c>
      <c r="Z36" s="1">
        <v>0.14799626171588898</v>
      </c>
      <c r="AA36" s="1">
        <v>87.968177795410156</v>
      </c>
      <c r="AB36" s="1">
        <v>28.172393798828125</v>
      </c>
      <c r="AC36" s="1">
        <v>1.5456397533416748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1.101406882790958</v>
      </c>
      <c r="AL36">
        <f>(U36-T36)/(1000-U36)*AK36</f>
        <v>3.5895377636870014E-2</v>
      </c>
      <c r="AM36">
        <f>(P36+273.15)</f>
        <v>318.4195846557617</v>
      </c>
      <c r="AN36">
        <f>(O36+273.15)</f>
        <v>302.3220390319824</v>
      </c>
      <c r="AO36">
        <f>(Y36*AG36+Z36*AH36)*AI36</f>
        <v>80.049710124812009</v>
      </c>
      <c r="AP36">
        <f>((AO36+0.00000010773*(AN36^4-AM36^4))-AL36*44100)/(L36*51.4+0.00000043092*AM36^3)</f>
        <v>-13.80334555187005</v>
      </c>
      <c r="AQ36">
        <f>0.61365*EXP(17.502*J36/(240.97+J36))</f>
        <v>9.7733502944693242</v>
      </c>
      <c r="AR36">
        <f>AQ36*1000/AA36</f>
        <v>111.10097468654467</v>
      </c>
      <c r="AS36">
        <f>(AR36-U36)</f>
        <v>79.842591889303463</v>
      </c>
      <c r="AT36">
        <f>IF(D36,P36,(O36+P36)/2)</f>
        <v>37.22081184387207</v>
      </c>
      <c r="AU36">
        <f>0.61365*EXP(17.502*AT36/(240.97+AT36))</f>
        <v>6.3812670031308834</v>
      </c>
      <c r="AV36">
        <f>IF(AS36&lt;&gt;0,(1000-(AR36+U36)/2)/AS36*AL36,0)</f>
        <v>0.41757607561867355</v>
      </c>
      <c r="AW36">
        <f>U36*AA36/1000</f>
        <v>2.7497429755047049</v>
      </c>
      <c r="AX36">
        <f>(AU36-AW36)</f>
        <v>3.6315240276261784</v>
      </c>
      <c r="AY36">
        <f>1/(1.6/F36+1.37/N36)</f>
        <v>0.26511607326941389</v>
      </c>
      <c r="AZ36">
        <f>G36*AA36*0.001</f>
        <v>30.000065320775033</v>
      </c>
      <c r="BA36">
        <f>G36/S36</f>
        <v>0.8789367776871474</v>
      </c>
      <c r="BB36">
        <f>(1-AL36*AA36/AQ36/F36)*100</f>
        <v>31.01463525410044</v>
      </c>
      <c r="BC36">
        <f>(S36-E36/(N36/1.35))</f>
        <v>388.22766526304872</v>
      </c>
      <c r="BD36">
        <f>E36*BB36/100/BC36</f>
        <v>-5.0424822686828631E-4</v>
      </c>
    </row>
    <row r="37" spans="1:56" x14ac:dyDescent="0.35">
      <c r="A37" s="1" t="s">
        <v>9</v>
      </c>
      <c r="B37" s="1" t="s">
        <v>1043</v>
      </c>
      <c r="K37" s="1">
        <f t="shared" si="0"/>
        <v>2.72</v>
      </c>
    </row>
    <row r="38" spans="1:56" x14ac:dyDescent="0.35">
      <c r="A38" s="1" t="s">
        <v>9</v>
      </c>
      <c r="B38" s="1" t="s">
        <v>1042</v>
      </c>
      <c r="K38" s="1">
        <f t="shared" si="0"/>
        <v>2.72</v>
      </c>
    </row>
    <row r="39" spans="1:56" x14ac:dyDescent="0.35">
      <c r="A39" s="1">
        <v>8</v>
      </c>
      <c r="B39" s="1" t="s">
        <v>1041</v>
      </c>
      <c r="C39" s="1">
        <v>1828.5000013075769</v>
      </c>
      <c r="D39" s="1">
        <v>0</v>
      </c>
      <c r="E39">
        <f>(R39-S39*(1000-T39)/(1000-U39))*AK39</f>
        <v>-0.42840213566385232</v>
      </c>
      <c r="F39">
        <f>IF(AV39&lt;&gt;0,1/(1/AV39-1/N39),0)</f>
        <v>0.78733472738131083</v>
      </c>
      <c r="G39">
        <f>((AY39-AL39/2)*S39-E39)/(AY39+AL39/2)</f>
        <v>356.20909662932678</v>
      </c>
      <c r="H39">
        <f>AL39*1000</f>
        <v>36.595266989378175</v>
      </c>
      <c r="I39">
        <f>(AQ39-AW39)</f>
        <v>4.6375422507875808</v>
      </c>
      <c r="J39">
        <f>(P39+AP39*D39)</f>
        <v>40.065742492675781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29.225065231323242</v>
      </c>
      <c r="P39" s="1">
        <v>40.065742492675781</v>
      </c>
      <c r="Q39" s="1">
        <v>29.281347274780273</v>
      </c>
      <c r="R39" s="1">
        <v>400.18096923828125</v>
      </c>
      <c r="S39" s="1">
        <v>387.6878662109375</v>
      </c>
      <c r="T39" s="1">
        <v>-0.31358838081359863</v>
      </c>
      <c r="U39" s="1">
        <v>31.855888366699219</v>
      </c>
      <c r="V39" s="1">
        <v>-0.67701584100723267</v>
      </c>
      <c r="W39" s="1">
        <v>68.774681091308594</v>
      </c>
      <c r="X39" s="1">
        <v>299.56414794921875</v>
      </c>
      <c r="Y39" s="1">
        <v>748.61419677734375</v>
      </c>
      <c r="Z39" s="1">
        <v>0.23967733979225159</v>
      </c>
      <c r="AA39" s="1">
        <v>87.964553833007813</v>
      </c>
      <c r="AB39" s="1">
        <v>28.302350997924805</v>
      </c>
      <c r="AC39" s="1">
        <v>1.5589492321014404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1.1013387792250686</v>
      </c>
      <c r="AL39">
        <f>(U39-T39)/(1000-U39)*AK39</f>
        <v>3.6595266989378178E-2</v>
      </c>
      <c r="AM39">
        <f>(P39+273.15)</f>
        <v>313.21574249267576</v>
      </c>
      <c r="AN39">
        <f>(O39+273.15)</f>
        <v>302.37506523132322</v>
      </c>
      <c r="AO39">
        <f>(Y39*AG39+Z39*AH39)*AI39</f>
        <v>119.778268807122</v>
      </c>
      <c r="AP39">
        <f>((AO39+0.00000010773*(AN39^4-AM39^4))-AL39*44100)/(L39*51.4+0.00000043092*AM39^3)</f>
        <v>-13.228282266296771</v>
      </c>
      <c r="AQ39">
        <f>0.61365*EXP(17.502*J39/(240.97+J39))</f>
        <v>7.439731257918381</v>
      </c>
      <c r="AR39">
        <f>AQ39*1000/AA39</f>
        <v>84.576467835464612</v>
      </c>
      <c r="AS39">
        <f>(AR39-U39)</f>
        <v>52.720579468765393</v>
      </c>
      <c r="AT39">
        <f>IF(D39,P39,(O39+P39)/2)</f>
        <v>34.645403861999512</v>
      </c>
      <c r="AU39">
        <f>0.61365*EXP(17.502*AT39/(240.97+AT39))</f>
        <v>5.5383998720548204</v>
      </c>
      <c r="AV39">
        <f>IF(AS39&lt;&gt;0,(1000-(AR39+U39)/2)/AS39*AL39,0)</f>
        <v>0.65372632008126497</v>
      </c>
      <c r="AW39">
        <f>U39*AA39/1000</f>
        <v>2.8021890071308007</v>
      </c>
      <c r="AX39">
        <f>(AU39-AW39)</f>
        <v>2.7362108649240198</v>
      </c>
      <c r="AY39">
        <f>1/(1.6/F39+1.37/N39)</f>
        <v>0.41879501719473144</v>
      </c>
      <c r="AZ39">
        <f>G39*AA39*0.001</f>
        <v>31.333774256257499</v>
      </c>
      <c r="BA39">
        <f>G39/S39</f>
        <v>0.91880383080010197</v>
      </c>
      <c r="BB39">
        <f>(1-AL39*AA39/AQ39/F39)*100</f>
        <v>45.043891951138825</v>
      </c>
      <c r="BC39">
        <f>(S39-E39/(N39/1.35))</f>
        <v>387.83799493875063</v>
      </c>
      <c r="BD39">
        <f>E39*BB39/100/BC39</f>
        <v>-4.9755051754346927E-4</v>
      </c>
    </row>
    <row r="40" spans="1:56" x14ac:dyDescent="0.35">
      <c r="A40" s="1" t="s">
        <v>9</v>
      </c>
      <c r="B40" s="1" t="s">
        <v>1040</v>
      </c>
      <c r="K40" s="1">
        <f t="shared" si="0"/>
        <v>2.72</v>
      </c>
    </row>
    <row r="41" spans="1:56" x14ac:dyDescent="0.35">
      <c r="A41" s="1" t="s">
        <v>9</v>
      </c>
      <c r="B41" s="1" t="s">
        <v>1039</v>
      </c>
      <c r="K41" s="1">
        <f t="shared" si="0"/>
        <v>2.72</v>
      </c>
    </row>
    <row r="42" spans="1:56" x14ac:dyDescent="0.35">
      <c r="A42" s="1">
        <v>9</v>
      </c>
      <c r="B42" s="1" t="s">
        <v>1038</v>
      </c>
      <c r="C42" s="1">
        <v>2031.5000013075769</v>
      </c>
      <c r="D42" s="1">
        <v>0</v>
      </c>
      <c r="E42">
        <f>(R42-S42*(1000-T42)/(1000-U42))*AK42</f>
        <v>-8.523756810031019E-2</v>
      </c>
      <c r="F42">
        <f>IF(AV42&lt;&gt;0,1/(1/AV42-1/N42),0)</f>
        <v>0.36808783497405956</v>
      </c>
      <c r="G42">
        <f>((AY42-AL42/2)*S42-E42)/(AY42+AL42/2)</f>
        <v>324.6467563365656</v>
      </c>
      <c r="H42">
        <f>AL42*1000</f>
        <v>37.527830117102752</v>
      </c>
      <c r="I42">
        <f>(AQ42-AW42)</f>
        <v>9.0011798905921836</v>
      </c>
      <c r="J42">
        <f>(P42+AP42*D42)</f>
        <v>49.100883483886719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29.325145721435547</v>
      </c>
      <c r="P42" s="1">
        <v>49.100883483886719</v>
      </c>
      <c r="Q42" s="1">
        <v>29.357398986816406</v>
      </c>
      <c r="R42" s="1">
        <v>400.15261840820313</v>
      </c>
      <c r="S42" s="1">
        <v>387.04238891601563</v>
      </c>
      <c r="T42" s="1">
        <v>-0.3108069896697998</v>
      </c>
      <c r="U42" s="1">
        <v>32.6495361328125</v>
      </c>
      <c r="V42" s="1">
        <v>-0.66710567474365234</v>
      </c>
      <c r="W42" s="1">
        <v>70.077873229980469</v>
      </c>
      <c r="X42" s="1">
        <v>299.58114624023438</v>
      </c>
      <c r="Y42" s="1">
        <v>999.345458984375</v>
      </c>
      <c r="Z42" s="1">
        <v>7.4653163552284241E-2</v>
      </c>
      <c r="AA42" s="1">
        <v>87.959487915039063</v>
      </c>
      <c r="AB42" s="1">
        <v>28.407812118530273</v>
      </c>
      <c r="AC42" s="1">
        <v>1.5677453279495239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1.1014012729420379</v>
      </c>
      <c r="AL42">
        <f>(U42-T42)/(1000-U42)*AK42</f>
        <v>3.7527830117102749E-2</v>
      </c>
      <c r="AM42">
        <f>(P42+273.15)</f>
        <v>322.2508834838867</v>
      </c>
      <c r="AN42">
        <f>(O42+273.15)</f>
        <v>302.47514572143552</v>
      </c>
      <c r="AO42">
        <f>(Y42*AG42+Z42*AH42)*AI42</f>
        <v>159.89526986356213</v>
      </c>
      <c r="AP42">
        <f>((AO42+0.00000010773*(AN42^4-AM42^4))-AL42*44100)/(L42*51.4+0.00000043092*AM42^3)</f>
        <v>-14.105350990460888</v>
      </c>
      <c r="AQ42">
        <f>0.61365*EXP(17.502*J42/(240.97+J42))</f>
        <v>11.873016369497936</v>
      </c>
      <c r="AR42">
        <f>AQ42*1000/AA42</f>
        <v>134.98278185709995</v>
      </c>
      <c r="AS42">
        <f>(AR42-U42)</f>
        <v>102.33324572428745</v>
      </c>
      <c r="AT42">
        <f>IF(D42,P42,(O42+P42)/2)</f>
        <v>39.213014602661133</v>
      </c>
      <c r="AU42">
        <f>0.61365*EXP(17.502*AT42/(240.97+AT42))</f>
        <v>7.107580664279963</v>
      </c>
      <c r="AV42">
        <f>IF(AS42&lt;&gt;0,(1000-(AR42+U42)/2)/AS42*AL42,0)</f>
        <v>0.33598456980351354</v>
      </c>
      <c r="AW42">
        <f>U42*AA42/1000</f>
        <v>2.8718364789057524</v>
      </c>
      <c r="AX42">
        <f>(AU42-AW42)</f>
        <v>4.2357441853742106</v>
      </c>
      <c r="AY42">
        <f>1/(1.6/F42+1.37/N42)</f>
        <v>0.21265650419709414</v>
      </c>
      <c r="AZ42">
        <f>G42*AA42*0.001</f>
        <v>28.555762440642777</v>
      </c>
      <c r="BA42">
        <f>G42/S42</f>
        <v>0.83878863306367912</v>
      </c>
      <c r="BB42">
        <f>(1-AL42*AA42/AQ42/F42)*100</f>
        <v>24.469281657827224</v>
      </c>
      <c r="BC42">
        <f>(S42-E42/(N42/1.35))</f>
        <v>387.07225946659298</v>
      </c>
      <c r="BD42">
        <f>E42*BB42/100/BC42</f>
        <v>-5.3884049054533955E-5</v>
      </c>
    </row>
    <row r="43" spans="1:56" x14ac:dyDescent="0.35">
      <c r="A43" s="1" t="s">
        <v>9</v>
      </c>
      <c r="B43" s="1" t="s">
        <v>1037</v>
      </c>
      <c r="K43" s="1">
        <f t="shared" si="0"/>
        <v>2.72</v>
      </c>
    </row>
    <row r="44" spans="1:56" x14ac:dyDescent="0.35">
      <c r="A44" s="1" t="s">
        <v>9</v>
      </c>
      <c r="B44" s="1" t="s">
        <v>1036</v>
      </c>
      <c r="K44" s="1">
        <f t="shared" si="0"/>
        <v>2.72</v>
      </c>
    </row>
    <row r="45" spans="1:56" x14ac:dyDescent="0.35">
      <c r="A45" s="1">
        <v>10</v>
      </c>
      <c r="B45" s="1" t="s">
        <v>1035</v>
      </c>
      <c r="C45" s="1">
        <v>2234.5000013075769</v>
      </c>
      <c r="D45" s="1">
        <v>0</v>
      </c>
      <c r="E45">
        <f>(R45-S45*(1000-T45)/(1000-U45))*AK45</f>
        <v>0.15456315447331767</v>
      </c>
      <c r="F45">
        <f>IF(AV45&lt;&gt;0,1/(1/AV45-1/N45),0)</f>
        <v>0.48409028330092602</v>
      </c>
      <c r="G45">
        <f>((AY45-AL45/2)*S45-E45)/(AY45+AL45/2)</f>
        <v>335.13271965449593</v>
      </c>
      <c r="H45">
        <f>AL45*1000</f>
        <v>38.485506418186866</v>
      </c>
      <c r="I45">
        <f>(AQ45-AW45)</f>
        <v>7.2824088524263146</v>
      </c>
      <c r="J45">
        <f>(P45+AP45*D45)</f>
        <v>46.150558471679688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29.460145950317383</v>
      </c>
      <c r="P45" s="1">
        <v>46.150558471679688</v>
      </c>
      <c r="Q45" s="1">
        <v>29.475116729736328</v>
      </c>
      <c r="R45" s="1">
        <v>400.17987060546875</v>
      </c>
      <c r="S45" s="1">
        <v>386.53564453125</v>
      </c>
      <c r="T45" s="1">
        <v>-0.309466153383255</v>
      </c>
      <c r="U45" s="1">
        <v>33.457439422607422</v>
      </c>
      <c r="V45" s="1">
        <v>-0.65907847881317139</v>
      </c>
      <c r="W45" s="1">
        <v>71.255218505859375</v>
      </c>
      <c r="X45" s="1">
        <v>299.63726806640625</v>
      </c>
      <c r="Y45" s="1">
        <v>1250.0946044921875</v>
      </c>
      <c r="Z45" s="1">
        <v>0.12180500477552414</v>
      </c>
      <c r="AA45" s="1">
        <v>87.9600830078125</v>
      </c>
      <c r="AB45" s="1">
        <v>28.538324356079102</v>
      </c>
      <c r="AC45" s="1">
        <v>1.588076114654541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1.101607603185317</v>
      </c>
      <c r="AL45">
        <f>(U45-T45)/(1000-U45)*AK45</f>
        <v>3.8485506418186863E-2</v>
      </c>
      <c r="AM45">
        <f>(P45+273.15)</f>
        <v>319.30055847167966</v>
      </c>
      <c r="AN45">
        <f>(O45+273.15)</f>
        <v>302.61014595031736</v>
      </c>
      <c r="AO45">
        <f>(Y45*AG45+Z45*AH45)*AI45</f>
        <v>200.01513224806331</v>
      </c>
      <c r="AP45">
        <f>((AO45+0.00000010773*(AN45^4-AM45^4))-AL45*44100)/(L45*51.4+0.00000043092*AM45^3)</f>
        <v>-13.81570316016527</v>
      </c>
      <c r="AQ45">
        <f>0.61365*EXP(17.502*J45/(240.97+J45))</f>
        <v>10.225328001267721</v>
      </c>
      <c r="AR45">
        <f>AQ45*1000/AA45</f>
        <v>116.24964019599118</v>
      </c>
      <c r="AS45">
        <f>(AR45-U45)</f>
        <v>82.792200773383755</v>
      </c>
      <c r="AT45">
        <f>IF(D45,P45,(O45+P45)/2)</f>
        <v>37.805352210998535</v>
      </c>
      <c r="AU45">
        <f>0.61365*EXP(17.502*AT45/(240.97+AT45))</f>
        <v>6.5873755327347849</v>
      </c>
      <c r="AV45">
        <f>IF(AS45&lt;&gt;0,(1000-(AR45+U45)/2)/AS45*AL45,0)</f>
        <v>0.43004932468081425</v>
      </c>
      <c r="AW45">
        <f>U45*AA45/1000</f>
        <v>2.942919148841407</v>
      </c>
      <c r="AX45">
        <f>(AU45-AW45)</f>
        <v>3.6444563838933779</v>
      </c>
      <c r="AY45">
        <f>1/(1.6/F45+1.37/N45)</f>
        <v>0.27316440492396465</v>
      </c>
      <c r="AZ45">
        <f>G45*AA45*0.001</f>
        <v>29.478301839443418</v>
      </c>
      <c r="BA45">
        <f>G45/S45</f>
        <v>0.86701633962091607</v>
      </c>
      <c r="BB45">
        <f>(1-AL45*AA45/AQ45/F45)*100</f>
        <v>31.612107120561895</v>
      </c>
      <c r="BC45">
        <f>(S45-E45/(N45/1.35))</f>
        <v>386.48147960578365</v>
      </c>
      <c r="BD45">
        <f>E45*BB45/100/BC45</f>
        <v>1.2642435029710424E-4</v>
      </c>
    </row>
    <row r="46" spans="1:56" x14ac:dyDescent="0.35">
      <c r="A46" s="1" t="s">
        <v>9</v>
      </c>
      <c r="B46" s="1" t="s">
        <v>1034</v>
      </c>
      <c r="K46" s="1">
        <f t="shared" si="0"/>
        <v>2.72</v>
      </c>
    </row>
    <row r="47" spans="1:56" x14ac:dyDescent="0.35">
      <c r="A47" s="1" t="s">
        <v>9</v>
      </c>
      <c r="B47" s="1" t="s">
        <v>1033</v>
      </c>
      <c r="K47" s="1">
        <f t="shared" si="0"/>
        <v>2.72</v>
      </c>
    </row>
    <row r="48" spans="1:56" x14ac:dyDescent="0.35">
      <c r="A48" s="1">
        <v>11</v>
      </c>
      <c r="B48" s="1" t="s">
        <v>1032</v>
      </c>
      <c r="C48" s="1">
        <v>2437.5000013075769</v>
      </c>
      <c r="D48" s="1">
        <v>0</v>
      </c>
      <c r="E48">
        <f>(R48-S48*(1000-T48)/(1000-U48))*AK48</f>
        <v>0.44214848870437568</v>
      </c>
      <c r="F48">
        <f>IF(AV48&lt;&gt;0,1/(1/AV48-1/N48),0)</f>
        <v>0.38629011402196406</v>
      </c>
      <c r="G48">
        <f>((AY48-AL48/2)*S48-E48)/(AY48+AL48/2)</f>
        <v>320.70861125410948</v>
      </c>
      <c r="H48">
        <f>AL48*1000</f>
        <v>39.696845404525874</v>
      </c>
      <c r="I48">
        <f>(AQ48-AW48)</f>
        <v>9.0884789857884094</v>
      </c>
      <c r="J48">
        <f>(P48+AP48*D48)</f>
        <v>49.515697479248047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29.613670349121094</v>
      </c>
      <c r="P48" s="1">
        <v>49.515697479248047</v>
      </c>
      <c r="Q48" s="1">
        <v>29.60821533203125</v>
      </c>
      <c r="R48" s="1">
        <v>400.06900024414063</v>
      </c>
      <c r="S48" s="1">
        <v>385.76416015625</v>
      </c>
      <c r="T48" s="1">
        <v>-0.30861279368400574</v>
      </c>
      <c r="U48" s="1">
        <v>34.489555358886719</v>
      </c>
      <c r="V48" s="1">
        <v>-0.65145397186279297</v>
      </c>
      <c r="W48" s="1">
        <v>72.804367065429688</v>
      </c>
      <c r="X48" s="1">
        <v>299.5887451171875</v>
      </c>
      <c r="Y48" s="1">
        <v>1599.1307373046875</v>
      </c>
      <c r="Z48" s="1">
        <v>5.8936409652233124E-2</v>
      </c>
      <c r="AA48" s="1">
        <v>87.957794189453125</v>
      </c>
      <c r="AB48" s="1">
        <v>28.65264892578125</v>
      </c>
      <c r="AC48" s="1">
        <v>1.6051710844039917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1.1014292099896597</v>
      </c>
      <c r="AL48">
        <f>(U48-T48)/(1000-U48)*AK48</f>
        <v>3.9696845404525873E-2</v>
      </c>
      <c r="AM48">
        <f>(P48+273.15)</f>
        <v>322.66569747924802</v>
      </c>
      <c r="AN48">
        <f>(O48+273.15)</f>
        <v>302.76367034912107</v>
      </c>
      <c r="AO48">
        <f>(Y48*AG48+Z48*AH48)*AI48</f>
        <v>255.86091224981283</v>
      </c>
      <c r="AP48">
        <f>((AO48+0.00000010773*(AN48^4-AM48^4))-AL48*44100)/(L48*51.4+0.00000043092*AM48^3)</f>
        <v>-14.116992524516601</v>
      </c>
      <c r="AQ48">
        <f>0.61365*EXP(17.502*J48/(240.97+J48))</f>
        <v>12.122104197731117</v>
      </c>
      <c r="AR48">
        <f>AQ48*1000/AA48</f>
        <v>137.81728281658818</v>
      </c>
      <c r="AS48">
        <f>(AR48-U48)</f>
        <v>103.32772745770146</v>
      </c>
      <c r="AT48">
        <f>IF(D48,P48,(O48+P48)/2)</f>
        <v>39.56468391418457</v>
      </c>
      <c r="AU48">
        <f>0.61365*EXP(17.502*AT48/(240.97+AT48))</f>
        <v>7.2429693671858546</v>
      </c>
      <c r="AV48">
        <f>IF(AS48&lt;&gt;0,(1000-(AR48+U48)/2)/AS48*AL48,0)</f>
        <v>0.35108510889082528</v>
      </c>
      <c r="AW48">
        <f>U48*AA48/1000</f>
        <v>3.0336252119427081</v>
      </c>
      <c r="AX48">
        <f>(AU48-AW48)</f>
        <v>4.2093441552431461</v>
      </c>
      <c r="AY48">
        <f>1/(1.6/F48+1.37/N48)</f>
        <v>0.22234104434434249</v>
      </c>
      <c r="AZ48">
        <f>G48*AA48*0.001</f>
        <v>28.208822023474291</v>
      </c>
      <c r="BA48">
        <f>G48/S48</f>
        <v>0.83135927174833868</v>
      </c>
      <c r="BB48">
        <f>(1-AL48*AA48/AQ48/F48)*100</f>
        <v>25.434365279751958</v>
      </c>
      <c r="BC48">
        <f>(S48-E48/(N48/1.35))</f>
        <v>385.60921417305406</v>
      </c>
      <c r="BD48">
        <f>E48*BB48/100/BC48</f>
        <v>2.9163634467900676E-4</v>
      </c>
    </row>
    <row r="49" spans="1:56" x14ac:dyDescent="0.35">
      <c r="A49" s="1" t="s">
        <v>9</v>
      </c>
      <c r="B49" s="1" t="s">
        <v>1031</v>
      </c>
      <c r="K49" s="1">
        <f t="shared" si="0"/>
        <v>2.72</v>
      </c>
    </row>
    <row r="50" spans="1:56" x14ac:dyDescent="0.35">
      <c r="A50" s="1" t="s">
        <v>9</v>
      </c>
      <c r="B50" s="1" t="s">
        <v>1026</v>
      </c>
      <c r="K50" s="1">
        <f t="shared" si="0"/>
        <v>2.72</v>
      </c>
    </row>
    <row r="51" spans="1:56" x14ac:dyDescent="0.35">
      <c r="A51" s="1">
        <v>12</v>
      </c>
      <c r="B51" s="1" t="s">
        <v>1030</v>
      </c>
      <c r="C51" s="1">
        <v>2640.5000013075769</v>
      </c>
      <c r="D51" s="1">
        <v>0</v>
      </c>
      <c r="E51">
        <f>(R51-S51*(1000-T51)/(1000-U51))*AK51</f>
        <v>0.83917935249957254</v>
      </c>
      <c r="F51">
        <f>IF(AV51&lt;&gt;0,1/(1/AV51-1/N51),0)</f>
        <v>0.50901274433223931</v>
      </c>
      <c r="G51">
        <f>((AY51-AL51/2)*S51-E51)/(AY51+AL51/2)</f>
        <v>330.38662214482184</v>
      </c>
      <c r="H51">
        <f>AL51*1000</f>
        <v>41.145623224678204</v>
      </c>
      <c r="I51">
        <f>(AQ51-AW51)</f>
        <v>7.4222362305510714</v>
      </c>
      <c r="J51">
        <f>(P51+AP51*D51)</f>
        <v>46.788299560546875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29.784433364868164</v>
      </c>
      <c r="P51" s="1">
        <v>46.788299560546875</v>
      </c>
      <c r="Q51" s="1">
        <v>29.753782272338867</v>
      </c>
      <c r="R51" s="1">
        <v>399.94146728515625</v>
      </c>
      <c r="S51" s="1">
        <v>384.80499267578125</v>
      </c>
      <c r="T51" s="1">
        <v>-0.30554074048995972</v>
      </c>
      <c r="U51" s="1">
        <v>35.715808868408203</v>
      </c>
      <c r="V51" s="1">
        <v>-0.63865178823471069</v>
      </c>
      <c r="W51" s="1">
        <v>74.6544189453125</v>
      </c>
      <c r="X51" s="1">
        <v>299.59710693359375</v>
      </c>
      <c r="Y51" s="1">
        <v>1999.73974609375</v>
      </c>
      <c r="Z51" s="1">
        <v>0.25408586859703064</v>
      </c>
      <c r="AA51" s="1">
        <v>87.9566650390625</v>
      </c>
      <c r="AB51" s="1">
        <v>28.871807098388672</v>
      </c>
      <c r="AC51" s="1">
        <v>1.6357909440994263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1.1014599519617414</v>
      </c>
      <c r="AL51">
        <f>(U51-T51)/(1000-U51)*AK51</f>
        <v>4.1145623224678206E-2</v>
      </c>
      <c r="AM51">
        <f>(P51+273.15)</f>
        <v>319.93829956054685</v>
      </c>
      <c r="AN51">
        <f>(O51+273.15)</f>
        <v>302.93443336486814</v>
      </c>
      <c r="AO51">
        <f>(Y51*AG51+Z51*AH51)*AI51</f>
        <v>319.95835222337337</v>
      </c>
      <c r="AP51">
        <f>((AO51+0.00000010773*(AN51^4-AM51^4))-AL51*44100)/(L51*51.4+0.00000043092*AM51^3)</f>
        <v>-13.826167489417374</v>
      </c>
      <c r="AQ51">
        <f>0.61365*EXP(17.502*J51/(240.97+J51))</f>
        <v>10.563679667788829</v>
      </c>
      <c r="AR51">
        <f>AQ51*1000/AA51</f>
        <v>120.10095725090743</v>
      </c>
      <c r="AS51">
        <f>(AR51-U51)</f>
        <v>84.385148382499224</v>
      </c>
      <c r="AT51">
        <f>IF(D51,P51,(O51+P51)/2)</f>
        <v>38.28636646270752</v>
      </c>
      <c r="AU51">
        <f>0.61365*EXP(17.502*AT51/(240.97+AT51))</f>
        <v>6.7612894787853088</v>
      </c>
      <c r="AV51">
        <f>IF(AS51&lt;&gt;0,(1000-(AR51+U51)/2)/AS51*AL51,0)</f>
        <v>0.44960558790852428</v>
      </c>
      <c r="AW51">
        <f>U51*AA51/1000</f>
        <v>3.1414434372377582</v>
      </c>
      <c r="AX51">
        <f>(AU51-AW51)</f>
        <v>3.6198460415475506</v>
      </c>
      <c r="AY51">
        <f>1/(1.6/F51+1.37/N51)</f>
        <v>0.28579837211553905</v>
      </c>
      <c r="AZ51">
        <f>G51*AA51*0.001</f>
        <v>29.059705457379405</v>
      </c>
      <c r="BA51">
        <f>G51/S51</f>
        <v>0.85858195302364548</v>
      </c>
      <c r="BB51">
        <f>(1-AL51*AA51/AQ51/F51)*100</f>
        <v>32.694815373426877</v>
      </c>
      <c r="BC51">
        <f>(S51-E51/(N51/1.35))</f>
        <v>384.5109116754553</v>
      </c>
      <c r="BD51">
        <f>E51*BB51/100/BC51</f>
        <v>7.1355098547433047E-4</v>
      </c>
    </row>
    <row r="52" spans="1:56" x14ac:dyDescent="0.35">
      <c r="A52" s="1" t="s">
        <v>9</v>
      </c>
      <c r="B52" s="1" t="s">
        <v>1029</v>
      </c>
      <c r="K52" s="1">
        <v>2.3228800000000001</v>
      </c>
    </row>
    <row r="53" spans="1:56" x14ac:dyDescent="0.35">
      <c r="A53" s="1" t="s">
        <v>9</v>
      </c>
      <c r="B53" s="1" t="s">
        <v>1028</v>
      </c>
    </row>
    <row r="54" spans="1:56" x14ac:dyDescent="0.35">
      <c r="A54" s="1" t="s">
        <v>9</v>
      </c>
      <c r="B54" s="1" t="s">
        <v>1027</v>
      </c>
    </row>
    <row r="55" spans="1:56" x14ac:dyDescent="0.35">
      <c r="A55" s="1" t="s">
        <v>9</v>
      </c>
      <c r="B55" s="1" t="s">
        <v>1026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F73D9-02FD-4822-B329-D446E679888B}">
  <dimension ref="A1:BD55"/>
  <sheetViews>
    <sheetView topLeftCell="A2" zoomScale="4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1163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1162</v>
      </c>
    </row>
    <row r="12" spans="1:56" x14ac:dyDescent="0.35">
      <c r="A12" s="1" t="s">
        <v>9</v>
      </c>
      <c r="B12" s="1" t="s">
        <v>1161</v>
      </c>
    </row>
    <row r="13" spans="1:56" x14ac:dyDescent="0.35">
      <c r="A13" s="1" t="s">
        <v>9</v>
      </c>
      <c r="B13" s="1" t="s">
        <v>1160</v>
      </c>
    </row>
    <row r="14" spans="1:56" x14ac:dyDescent="0.35">
      <c r="A14" s="1" t="s">
        <v>9</v>
      </c>
      <c r="B14" s="1" t="s">
        <v>1159</v>
      </c>
    </row>
    <row r="15" spans="1:56" x14ac:dyDescent="0.35">
      <c r="A15" s="1" t="s">
        <v>9</v>
      </c>
      <c r="B15" s="1" t="s">
        <v>1158</v>
      </c>
    </row>
    <row r="16" spans="1:56" x14ac:dyDescent="0.35">
      <c r="A16" s="1" t="s">
        <v>9</v>
      </c>
      <c r="B16" s="1" t="s">
        <v>1157</v>
      </c>
    </row>
    <row r="17" spans="1:56" x14ac:dyDescent="0.35">
      <c r="A17" s="1" t="s">
        <v>9</v>
      </c>
      <c r="B17" s="1" t="s">
        <v>1156</v>
      </c>
    </row>
    <row r="18" spans="1:56" x14ac:dyDescent="0.35">
      <c r="A18" s="1">
        <v>1</v>
      </c>
      <c r="B18" s="1" t="s">
        <v>1155</v>
      </c>
      <c r="C18" s="1">
        <v>464.50000018998981</v>
      </c>
      <c r="D18" s="1">
        <v>0</v>
      </c>
      <c r="E18">
        <f>(R18-S18*(1000-T18)/(1000-U18))*AK18</f>
        <v>-3.3946208933181756</v>
      </c>
      <c r="F18">
        <f>IF(AV18&lt;&gt;0,1/(1/AV18-1/N18),0)</f>
        <v>0.21053835203633825</v>
      </c>
      <c r="G18">
        <f>((AY18-AL18/2)*S18-E18)/(AY18+AL18/2)</f>
        <v>314.79288540861501</v>
      </c>
      <c r="H18">
        <f>AL18*1000</f>
        <v>36.521466633685826</v>
      </c>
      <c r="I18">
        <f>(AQ18-AW18)</f>
        <v>14.272664018009177</v>
      </c>
      <c r="J18">
        <f>(P18+AP18*D18)</f>
        <v>56.531852722167969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29.895957946777344</v>
      </c>
      <c r="P18" s="1">
        <v>56.531852722167969</v>
      </c>
      <c r="Q18" s="1">
        <v>29.945365905761719</v>
      </c>
      <c r="R18" s="1">
        <v>400.05499267578125</v>
      </c>
      <c r="S18" s="1">
        <v>390.20083618164063</v>
      </c>
      <c r="T18" s="1">
        <v>-0.26876348257064819</v>
      </c>
      <c r="U18" s="1">
        <v>31.826974868774414</v>
      </c>
      <c r="V18" s="1">
        <v>-0.55814909934997559</v>
      </c>
      <c r="W18" s="1">
        <v>66.096015930175781</v>
      </c>
      <c r="X18" s="1">
        <v>299.65582275390625</v>
      </c>
      <c r="Y18" s="1">
        <v>3.9929814636707306E-2</v>
      </c>
      <c r="Z18" s="1">
        <v>7.4652791023254395E-2</v>
      </c>
      <c r="AA18" s="1">
        <v>87.950637817382813</v>
      </c>
      <c r="AB18" s="1">
        <v>28.732734680175781</v>
      </c>
      <c r="AC18" s="1">
        <v>1.5917520523071289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1.1016758189481846</v>
      </c>
      <c r="AL18">
        <f>(U18-T18)/(1000-U18)*AK18</f>
        <v>3.6521466633685828E-2</v>
      </c>
      <c r="AM18">
        <f>(P18+273.15)</f>
        <v>329.68185272216795</v>
      </c>
      <c r="AN18">
        <f>(O18+273.15)</f>
        <v>303.04595794677732</v>
      </c>
      <c r="AO18">
        <f>(Y18*AG18+Z18*AH18)*AI18</f>
        <v>6.3887701990730239E-3</v>
      </c>
      <c r="AP18">
        <f>((AO18+0.00000010773*(AN18^4-AM18^4))-AL18*44100)/(L18*51.4+0.00000043092*AM18^3)</f>
        <v>-15.741155372521225</v>
      </c>
      <c r="AQ18">
        <f>0.61365*EXP(17.502*J18/(240.97+J18))</f>
        <v>17.0718667575157</v>
      </c>
      <c r="AR18">
        <f>AQ18*1000/AA18</f>
        <v>194.10736728212299</v>
      </c>
      <c r="AS18">
        <f>(AR18-U18)</f>
        <v>162.28039241334858</v>
      </c>
      <c r="AT18">
        <f>IF(D18,P18,(O18+P18)/2)</f>
        <v>43.213905334472656</v>
      </c>
      <c r="AU18">
        <f>0.61365*EXP(17.502*AT18/(240.97+AT18))</f>
        <v>8.7852927480185645</v>
      </c>
      <c r="AV18">
        <f>IF(AS18&lt;&gt;0,(1000-(AR18+U18)/2)/AS18*AL18,0)</f>
        <v>0.1996281829417563</v>
      </c>
      <c r="AW18">
        <f>U18*AA18/1000</f>
        <v>2.7992027395065233</v>
      </c>
      <c r="AX18">
        <f>(AU18-AW18)</f>
        <v>5.9860900085120416</v>
      </c>
      <c r="AY18">
        <f>1/(1.6/F18+1.37/N18)</f>
        <v>0.12570400534051998</v>
      </c>
      <c r="AZ18">
        <f>G18*AA18*0.001</f>
        <v>27.686235052061988</v>
      </c>
      <c r="BA18">
        <f>G18/S18</f>
        <v>0.80674579913528732</v>
      </c>
      <c r="BB18">
        <f>(1-AL18*AA18/AQ18/F18)*100</f>
        <v>10.633454334674541</v>
      </c>
      <c r="BC18">
        <f>(S18-E18/(N18/1.35))</f>
        <v>391.39044303393126</v>
      </c>
      <c r="BD18">
        <f>E18*BB18/100/BC18</f>
        <v>-9.2226437551265288E-4</v>
      </c>
    </row>
    <row r="19" spans="1:56" x14ac:dyDescent="0.35">
      <c r="A19" s="1" t="s">
        <v>9</v>
      </c>
      <c r="B19" s="1" t="s">
        <v>1154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1153</v>
      </c>
      <c r="K20" s="1">
        <f t="shared" si="0"/>
        <v>2.72</v>
      </c>
    </row>
    <row r="21" spans="1:56" x14ac:dyDescent="0.35">
      <c r="A21" s="1">
        <v>2</v>
      </c>
      <c r="B21" s="1" t="s">
        <v>1152</v>
      </c>
      <c r="C21" s="1">
        <v>667.50000018998981</v>
      </c>
      <c r="D21" s="1">
        <v>0</v>
      </c>
      <c r="E21">
        <f>(R21-S21*(1000-T21)/(1000-U21))*AK21</f>
        <v>-3.1705542467037704</v>
      </c>
      <c r="F21">
        <f>IF(AV21&lt;&gt;0,1/(1/AV21-1/N21),0)</f>
        <v>0.4352150937519933</v>
      </c>
      <c r="G21">
        <f>((AY21-AL21/2)*S21-E21)/(AY21+AL21/2)</f>
        <v>349.55755492956058</v>
      </c>
      <c r="H21">
        <f>AL21*1000</f>
        <v>35.856522625312017</v>
      </c>
      <c r="I21">
        <f>(AQ21-AW21)</f>
        <v>7.4700499162212148</v>
      </c>
      <c r="J21">
        <f>(P21+AP21*D21)</f>
        <v>46.144481658935547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29.889560699462891</v>
      </c>
      <c r="P21" s="1">
        <v>46.144481658935547</v>
      </c>
      <c r="Q21" s="1">
        <v>29.982864379882813</v>
      </c>
      <c r="R21" s="1">
        <v>400.07757568359375</v>
      </c>
      <c r="S21" s="1">
        <v>390.25204467773438</v>
      </c>
      <c r="T21" s="1">
        <v>-0.24402575194835663</v>
      </c>
      <c r="U21" s="1">
        <v>31.290695190429688</v>
      </c>
      <c r="V21" s="1">
        <v>-0.5069735050201416</v>
      </c>
      <c r="W21" s="1">
        <v>65.007698059082031</v>
      </c>
      <c r="X21" s="1">
        <v>299.59982299804688</v>
      </c>
      <c r="Y21" s="1">
        <v>25.240829467773438</v>
      </c>
      <c r="Z21" s="1">
        <v>8.3820506930351257E-2</v>
      </c>
      <c r="AA21" s="1">
        <v>87.952651977539063</v>
      </c>
      <c r="AB21" s="1">
        <v>28.578525543212891</v>
      </c>
      <c r="AC21" s="1">
        <v>1.5788509845733643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1.1014699374928192</v>
      </c>
      <c r="AL21">
        <f>(U21-T21)/(1000-U21)*AK21</f>
        <v>3.5856522625312019E-2</v>
      </c>
      <c r="AM21">
        <f>(P21+273.15)</f>
        <v>319.29448165893552</v>
      </c>
      <c r="AN21">
        <f>(O21+273.15)</f>
        <v>303.03956069946287</v>
      </c>
      <c r="AO21">
        <f>(Y21*AG21+Z21*AH21)*AI21</f>
        <v>4.0385326245755095</v>
      </c>
      <c r="AP21">
        <f>((AO21+0.00000010773*(AN21^4-AM21^4))-AL21*44100)/(L21*51.4+0.00000043092*AM21^3)</f>
        <v>-14.41897900226312</v>
      </c>
      <c r="AQ21">
        <f>0.61365*EXP(17.502*J21/(240.97+J21))</f>
        <v>10.222149540440332</v>
      </c>
      <c r="AR21">
        <f>AQ21*1000/AA21</f>
        <v>116.22332369296626</v>
      </c>
      <c r="AS21">
        <f>(AR21-U21)</f>
        <v>84.932628502536573</v>
      </c>
      <c r="AT21">
        <f>IF(D21,P21,(O21+P21)/2)</f>
        <v>38.017021179199219</v>
      </c>
      <c r="AU21">
        <f>0.61365*EXP(17.502*AT21/(240.97+AT21))</f>
        <v>6.6634215927719369</v>
      </c>
      <c r="AV21">
        <f>IF(AS21&lt;&gt;0,(1000-(AR21+U21)/2)/AS21*AL21,0)</f>
        <v>0.39103761808688786</v>
      </c>
      <c r="AW21">
        <f>U21*AA21/1000</f>
        <v>2.7520996242191176</v>
      </c>
      <c r="AX21">
        <f>(AU21-AW21)</f>
        <v>3.9113219685528193</v>
      </c>
      <c r="AY21">
        <f>1/(1.6/F21+1.37/N21)</f>
        <v>0.24801749915343649</v>
      </c>
      <c r="AZ21">
        <f>G21*AA21*0.001</f>
        <v>30.744513974839137</v>
      </c>
      <c r="BA21">
        <f>G21/S21</f>
        <v>0.89572254571586207</v>
      </c>
      <c r="BB21">
        <f>(1-AL21*AA21/AQ21/F21)*100</f>
        <v>29.112292834199451</v>
      </c>
      <c r="BC21">
        <f>(S21-E21/(N21/1.35))</f>
        <v>391.36312988458678</v>
      </c>
      <c r="BD21">
        <f>E21*BB21/100/BC21</f>
        <v>-2.3584772460291483E-3</v>
      </c>
    </row>
    <row r="22" spans="1:56" x14ac:dyDescent="0.35">
      <c r="A22" s="1" t="s">
        <v>9</v>
      </c>
      <c r="B22" s="1" t="s">
        <v>1151</v>
      </c>
      <c r="K22" s="1">
        <f t="shared" si="0"/>
        <v>2.72</v>
      </c>
    </row>
    <row r="23" spans="1:56" x14ac:dyDescent="0.35">
      <c r="A23" s="1" t="s">
        <v>9</v>
      </c>
      <c r="B23" s="1" t="s">
        <v>1150</v>
      </c>
      <c r="K23" s="1">
        <f t="shared" si="0"/>
        <v>2.72</v>
      </c>
    </row>
    <row r="24" spans="1:56" x14ac:dyDescent="0.35">
      <c r="A24" s="1">
        <v>3</v>
      </c>
      <c r="B24" s="1" t="s">
        <v>1149</v>
      </c>
      <c r="C24" s="1">
        <v>870.00000020116568</v>
      </c>
      <c r="D24" s="1">
        <v>0</v>
      </c>
      <c r="E24">
        <f>(R24-S24*(1000-T24)/(1000-U24))*AK24</f>
        <v>-3.2787130863120773</v>
      </c>
      <c r="F24">
        <f>IF(AV24&lt;&gt;0,1/(1/AV24-1/N24),0)</f>
        <v>0.51656492523746711</v>
      </c>
      <c r="G24">
        <f>((AY24-AL24/2)*S24-E24)/(AY24+AL24/2)</f>
        <v>356.14271870151686</v>
      </c>
      <c r="H24">
        <f>AL24*1000</f>
        <v>35.398215455831227</v>
      </c>
      <c r="I24">
        <f>(AQ24-AW24)</f>
        <v>6.3759521745002479</v>
      </c>
      <c r="J24">
        <f>(P24+AP24*D24)</f>
        <v>43.88079833984375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29.831487655639648</v>
      </c>
      <c r="P24" s="1">
        <v>43.88079833984375</v>
      </c>
      <c r="Q24" s="1">
        <v>29.947345733642578</v>
      </c>
      <c r="R24" s="1">
        <v>400.020751953125</v>
      </c>
      <c r="S24" s="1">
        <v>390.449462890625</v>
      </c>
      <c r="T24" s="1">
        <v>-0.2174995094537735</v>
      </c>
      <c r="U24" s="1">
        <v>30.925838470458984</v>
      </c>
      <c r="V24" s="1">
        <v>-0.45336532592773438</v>
      </c>
      <c r="W24" s="1">
        <v>64.463150024414063</v>
      </c>
      <c r="X24" s="1">
        <v>299.6002197265625</v>
      </c>
      <c r="Y24" s="1">
        <v>50.481220245361328</v>
      </c>
      <c r="Z24" s="1">
        <v>0.18860429525375366</v>
      </c>
      <c r="AA24" s="1">
        <v>87.95068359375</v>
      </c>
      <c r="AB24" s="1">
        <v>28.483720779418945</v>
      </c>
      <c r="AC24" s="1">
        <v>1.5627584457397461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1.1014713960535383</v>
      </c>
      <c r="AL24">
        <f>(U24-T24)/(1000-U24)*AK24</f>
        <v>3.5398215455831231E-2</v>
      </c>
      <c r="AM24">
        <f>(P24+273.15)</f>
        <v>317.03079833984373</v>
      </c>
      <c r="AN24">
        <f>(O24+273.15)</f>
        <v>302.98148765563963</v>
      </c>
      <c r="AO24">
        <f>(Y24*AG24+Z24*AH24)*AI24</f>
        <v>8.0769950587229005</v>
      </c>
      <c r="AP24">
        <f>((AO24+0.00000010773*(AN24^4-AM24^4))-AL24*44100)/(L24*51.4+0.00000043092*AM24^3)</f>
        <v>-14.009241366083064</v>
      </c>
      <c r="AQ24">
        <f>0.61365*EXP(17.502*J24/(240.97+J24))</f>
        <v>9.0959008086870075</v>
      </c>
      <c r="AR24">
        <f>AQ24*1000/AA24</f>
        <v>103.4204674372012</v>
      </c>
      <c r="AS24">
        <f>(AR24-U24)</f>
        <v>72.494628966742212</v>
      </c>
      <c r="AT24">
        <f>IF(D24,P24,(O24+P24)/2)</f>
        <v>36.856142997741699</v>
      </c>
      <c r="AU24">
        <f>0.61365*EXP(17.502*AT24/(240.97+AT24))</f>
        <v>6.2555406044449304</v>
      </c>
      <c r="AV24">
        <f>IF(AS24&lt;&gt;0,(1000-(AR24+U24)/2)/AS24*AL24,0)</f>
        <v>0.45548761591527775</v>
      </c>
      <c r="AW24">
        <f>U24*AA24/1000</f>
        <v>2.7199486341867596</v>
      </c>
      <c r="AX24">
        <f>(AU24-AW24)</f>
        <v>3.5355919702581708</v>
      </c>
      <c r="AY24">
        <f>1/(1.6/F24+1.37/N24)</f>
        <v>0.28960201847603673</v>
      </c>
      <c r="AZ24">
        <f>G24*AA24*0.001</f>
        <v>31.32299556673502</v>
      </c>
      <c r="BA24">
        <f>G24/S24</f>
        <v>0.91213525065414591</v>
      </c>
      <c r="BB24">
        <f>(1-AL24*AA24/AQ24/F24)*100</f>
        <v>33.74022485931971</v>
      </c>
      <c r="BC24">
        <f>(S24-E24/(N24/1.35))</f>
        <v>391.59845115080134</v>
      </c>
      <c r="BD24">
        <f>E24*BB24/100/BC24</f>
        <v>-2.8249477610615731E-3</v>
      </c>
    </row>
    <row r="25" spans="1:56" x14ac:dyDescent="0.35">
      <c r="A25" s="1" t="s">
        <v>9</v>
      </c>
      <c r="B25" s="1" t="s">
        <v>1148</v>
      </c>
      <c r="K25" s="1">
        <f t="shared" si="0"/>
        <v>2.72</v>
      </c>
    </row>
    <row r="26" spans="1:56" x14ac:dyDescent="0.35">
      <c r="A26" s="1" t="s">
        <v>9</v>
      </c>
      <c r="B26" s="1" t="s">
        <v>1147</v>
      </c>
      <c r="K26" s="1">
        <f t="shared" si="0"/>
        <v>2.72</v>
      </c>
    </row>
    <row r="27" spans="1:56" x14ac:dyDescent="0.35">
      <c r="A27" s="1">
        <v>4</v>
      </c>
      <c r="B27" s="1" t="s">
        <v>1146</v>
      </c>
      <c r="C27" s="1">
        <v>1073.5000001899898</v>
      </c>
      <c r="D27" s="1">
        <v>0</v>
      </c>
      <c r="E27">
        <f>(R27-S27*(1000-T27)/(1000-U27))*AK27</f>
        <v>-3.1401164484940161</v>
      </c>
      <c r="F27">
        <f>IF(AV27&lt;&gt;0,1/(1/AV27-1/N27),0)</f>
        <v>0.38166556748442265</v>
      </c>
      <c r="G27">
        <f>((AY27-AL27/2)*S27-E27)/(AY27+AL27/2)</f>
        <v>345.52455909206213</v>
      </c>
      <c r="H27">
        <f>AL27*1000</f>
        <v>35.265997179681385</v>
      </c>
      <c r="I27">
        <f>(AQ27-AW27)</f>
        <v>8.2382973214313715</v>
      </c>
      <c r="J27">
        <f>(P27+AP27*D27)</f>
        <v>47.49737548828125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29.782812118530273</v>
      </c>
      <c r="P27" s="1">
        <v>47.49737548828125</v>
      </c>
      <c r="Q27" s="1">
        <v>29.898826599121094</v>
      </c>
      <c r="R27" s="1">
        <v>399.89035034179688</v>
      </c>
      <c r="S27" s="1">
        <v>390.2462158203125</v>
      </c>
      <c r="T27" s="1">
        <v>-0.18637743592262268</v>
      </c>
      <c r="U27" s="1">
        <v>30.844503402709961</v>
      </c>
      <c r="V27" s="1">
        <v>-0.38959607481956482</v>
      </c>
      <c r="W27" s="1">
        <v>64.47613525390625</v>
      </c>
      <c r="X27" s="1">
        <v>299.5880126953125</v>
      </c>
      <c r="Y27" s="1">
        <v>100.08122253417969</v>
      </c>
      <c r="Z27" s="1">
        <v>0.20824900269508362</v>
      </c>
      <c r="AA27" s="1">
        <v>87.953765869140625</v>
      </c>
      <c r="AB27" s="1">
        <v>28.410276412963867</v>
      </c>
      <c r="AC27" s="1">
        <v>1.5592591762542725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1.1014265172621782</v>
      </c>
      <c r="AL27">
        <f>(U27-T27)/(1000-U27)*AK27</f>
        <v>3.5265997179681388E-2</v>
      </c>
      <c r="AM27">
        <f>(P27+273.15)</f>
        <v>320.64737548828123</v>
      </c>
      <c r="AN27">
        <f>(O27+273.15)</f>
        <v>302.93281211853025</v>
      </c>
      <c r="AO27">
        <f>(Y27*AG27+Z27*AH27)*AI27</f>
        <v>16.012995247550407</v>
      </c>
      <c r="AP27">
        <f>((AO27+0.00000010773*(AN27^4-AM27^4))-AL27*44100)/(L27*51.4+0.00000043092*AM27^3)</f>
        <v>-14.256185308617725</v>
      </c>
      <c r="AQ27">
        <f>0.61365*EXP(17.502*J27/(240.97+J27))</f>
        <v>10.951187552063235</v>
      </c>
      <c r="AR27">
        <f>AQ27*1000/AA27</f>
        <v>124.51072951619412</v>
      </c>
      <c r="AS27">
        <f>(AR27-U27)</f>
        <v>93.666226113484157</v>
      </c>
      <c r="AT27">
        <f>IF(D27,P27,(O27+P27)/2)</f>
        <v>38.640093803405762</v>
      </c>
      <c r="AU27">
        <f>0.61365*EXP(17.502*AT27/(240.97+AT27))</f>
        <v>6.8917106955739866</v>
      </c>
      <c r="AV27">
        <f>IF(AS27&lt;&gt;0,(1000-(AR27+U27)/2)/AS27*AL27,0)</f>
        <v>0.34726090637290513</v>
      </c>
      <c r="AW27">
        <f>U27*AA27/1000</f>
        <v>2.7128902306318632</v>
      </c>
      <c r="AX27">
        <f>(AU27-AW27)</f>
        <v>4.1788204649421239</v>
      </c>
      <c r="AY27">
        <f>1/(1.6/F27+1.37/N27)</f>
        <v>0.21988739477466601</v>
      </c>
      <c r="AZ27">
        <f>G27*AA27*0.001</f>
        <v>30.390186172421277</v>
      </c>
      <c r="BA27">
        <f>G27/S27</f>
        <v>0.88540143397869031</v>
      </c>
      <c r="BB27">
        <f>(1-AL27*AA27/AQ27/F27)*100</f>
        <v>25.789320263401393</v>
      </c>
      <c r="BC27">
        <f>(S27-E27/(N27/1.35))</f>
        <v>391.34663444186515</v>
      </c>
      <c r="BD27">
        <f>E27*BB27/100/BC27</f>
        <v>-2.0693028028740236E-3</v>
      </c>
    </row>
    <row r="28" spans="1:56" x14ac:dyDescent="0.35">
      <c r="A28" s="1" t="s">
        <v>9</v>
      </c>
      <c r="B28" s="1" t="s">
        <v>1145</v>
      </c>
      <c r="K28" s="1">
        <f t="shared" si="0"/>
        <v>2.72</v>
      </c>
    </row>
    <row r="29" spans="1:56" x14ac:dyDescent="0.35">
      <c r="A29" s="1" t="s">
        <v>9</v>
      </c>
      <c r="B29" s="1" t="s">
        <v>1144</v>
      </c>
      <c r="K29" s="1">
        <f t="shared" si="0"/>
        <v>2.72</v>
      </c>
    </row>
    <row r="30" spans="1:56" x14ac:dyDescent="0.35">
      <c r="A30" s="1">
        <v>5</v>
      </c>
      <c r="B30" s="1" t="s">
        <v>1143</v>
      </c>
      <c r="C30" s="1">
        <v>1276.5000001899898</v>
      </c>
      <c r="D30" s="1">
        <v>0</v>
      </c>
      <c r="E30">
        <f>(R30-S30*(1000-T30)/(1000-U30))*AK30</f>
        <v>-3.1788558753487961</v>
      </c>
      <c r="F30">
        <f>IF(AV30&lt;&gt;0,1/(1/AV30-1/N30),0)</f>
        <v>0.50277885084872964</v>
      </c>
      <c r="G30">
        <f>((AY30-AL30/2)*S30-E30)/(AY30+AL30/2)</f>
        <v>355.26859373805945</v>
      </c>
      <c r="H30">
        <f>AL30*1000</f>
        <v>35.203841287717346</v>
      </c>
      <c r="I30">
        <f>(AQ30-AW30)</f>
        <v>6.4907995368729789</v>
      </c>
      <c r="J30">
        <f>(P30+AP30*D30)</f>
        <v>44.104629516601563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29.735143661499023</v>
      </c>
      <c r="P30" s="1">
        <v>44.104629516601563</v>
      </c>
      <c r="Q30" s="1">
        <v>29.852350234985352</v>
      </c>
      <c r="R30" s="1">
        <v>400.05596923828125</v>
      </c>
      <c r="S30" s="1">
        <v>390.46206665039063</v>
      </c>
      <c r="T30" s="1">
        <v>-0.14950147271156311</v>
      </c>
      <c r="U30" s="1">
        <v>30.827438354492188</v>
      </c>
      <c r="V30" s="1">
        <v>-0.31337836384773254</v>
      </c>
      <c r="W30" s="1">
        <v>64.619110107421875</v>
      </c>
      <c r="X30" s="1">
        <v>299.58602905273438</v>
      </c>
      <c r="Y30" s="1">
        <v>149.43312072753906</v>
      </c>
      <c r="Z30" s="1">
        <v>0.11394225805997849</v>
      </c>
      <c r="AA30" s="1">
        <v>87.956016540527344</v>
      </c>
      <c r="AB30" s="1">
        <v>28.433107376098633</v>
      </c>
      <c r="AC30" s="1">
        <v>1.5558290481567383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1.1014192244585819</v>
      </c>
      <c r="AL30">
        <f>(U30-T30)/(1000-U30)*AK30</f>
        <v>3.5203841287717343E-2</v>
      </c>
      <c r="AM30">
        <f>(P30+273.15)</f>
        <v>317.25462951660154</v>
      </c>
      <c r="AN30">
        <f>(O30+273.15)</f>
        <v>302.885143661499</v>
      </c>
      <c r="AO30">
        <f>(Y30*AG30+Z30*AH30)*AI30</f>
        <v>23.909298781991765</v>
      </c>
      <c r="AP30">
        <f>((AO30+0.00000010773*(AN30^4-AM30^4))-AL30*44100)/(L30*51.4+0.00000043092*AM30^3)</f>
        <v>-13.842949614683185</v>
      </c>
      <c r="AQ30">
        <f>0.61365*EXP(17.502*J30/(240.97+J30))</f>
        <v>9.2022582146827805</v>
      </c>
      <c r="AR30">
        <f>AQ30*1000/AA30</f>
        <v>104.62340811492608</v>
      </c>
      <c r="AS30">
        <f>(AR30-U30)</f>
        <v>73.795969760433891</v>
      </c>
      <c r="AT30">
        <f>IF(D30,P30,(O30+P30)/2)</f>
        <v>36.919886589050293</v>
      </c>
      <c r="AU30">
        <f>0.61365*EXP(17.502*AT30/(240.97+AT30))</f>
        <v>6.2773609954842788</v>
      </c>
      <c r="AV30">
        <f>IF(AS30&lt;&gt;0,(1000-(AR30+U30)/2)/AS30*AL30,0)</f>
        <v>0.44473494072322078</v>
      </c>
      <c r="AW30">
        <f>U30*AA30/1000</f>
        <v>2.711458677809802</v>
      </c>
      <c r="AX30">
        <f>(AU30-AW30)</f>
        <v>3.5659023176744769</v>
      </c>
      <c r="AY30">
        <f>1/(1.6/F30+1.37/N30)</f>
        <v>0.28265002590908311</v>
      </c>
      <c r="AZ30">
        <f>G30*AA30*0.001</f>
        <v>31.248010307154647</v>
      </c>
      <c r="BA30">
        <f>G30/S30</f>
        <v>0.90986711407271614</v>
      </c>
      <c r="BB30">
        <f>(1-AL30*AA30/AQ30/F30)*100</f>
        <v>33.075645616891251</v>
      </c>
      <c r="BC30">
        <f>(S30-E30/(N30/1.35))</f>
        <v>391.57606106997451</v>
      </c>
      <c r="BD30">
        <f>E30*BB30/100/BC30</f>
        <v>-2.6851158907137697E-3</v>
      </c>
    </row>
    <row r="31" spans="1:56" x14ac:dyDescent="0.35">
      <c r="A31" s="1" t="s">
        <v>9</v>
      </c>
      <c r="B31" s="1" t="s">
        <v>1142</v>
      </c>
      <c r="K31" s="1">
        <f t="shared" si="0"/>
        <v>2.72</v>
      </c>
    </row>
    <row r="32" spans="1:56" x14ac:dyDescent="0.35">
      <c r="A32" s="1" t="s">
        <v>9</v>
      </c>
      <c r="B32" s="1" t="s">
        <v>1141</v>
      </c>
      <c r="K32" s="1">
        <f t="shared" si="0"/>
        <v>2.72</v>
      </c>
    </row>
    <row r="33" spans="1:56" x14ac:dyDescent="0.35">
      <c r="A33" s="1">
        <v>6</v>
      </c>
      <c r="B33" s="1" t="s">
        <v>1140</v>
      </c>
      <c r="C33" s="1">
        <v>1479.5000001899898</v>
      </c>
      <c r="D33" s="1">
        <v>0</v>
      </c>
      <c r="E33">
        <f>(R33-S33*(1000-T33)/(1000-U33))*AK33</f>
        <v>-2.9605241753389375</v>
      </c>
      <c r="F33">
        <f>IF(AV33&lt;&gt;0,1/(1/AV33-1/N33),0)</f>
        <v>0.55001059298512511</v>
      </c>
      <c r="G33">
        <f>((AY33-AL33/2)*S33-E33)/(AY33+AL33/2)</f>
        <v>356.59266280272067</v>
      </c>
      <c r="H33">
        <f>AL33*1000</f>
        <v>35.409659621661326</v>
      </c>
      <c r="I33">
        <f>(AQ33-AW33)</f>
        <v>6.0472060951307895</v>
      </c>
      <c r="J33">
        <f>(P33+AP33*D33)</f>
        <v>43.19842529296875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29.711664199829102</v>
      </c>
      <c r="P33" s="1">
        <v>43.19842529296875</v>
      </c>
      <c r="Q33" s="1">
        <v>29.822067260742188</v>
      </c>
      <c r="R33" s="1">
        <v>399.93692016601563</v>
      </c>
      <c r="S33" s="1">
        <v>390.0858154296875</v>
      </c>
      <c r="T33" s="1">
        <v>-9.2996992170810699E-2</v>
      </c>
      <c r="U33" s="1">
        <v>31.051847457885742</v>
      </c>
      <c r="V33" s="1">
        <v>-0.19518479704856873</v>
      </c>
      <c r="W33" s="1">
        <v>65.172523498535156</v>
      </c>
      <c r="X33" s="1">
        <v>299.64361572265625</v>
      </c>
      <c r="Y33" s="1">
        <v>298.72274780273438</v>
      </c>
      <c r="Z33" s="1">
        <v>1.9645640626549721E-2</v>
      </c>
      <c r="AA33" s="1">
        <v>87.949264526367188</v>
      </c>
      <c r="AB33" s="1">
        <v>28.405977249145508</v>
      </c>
      <c r="AC33" s="1">
        <v>1.5657961368560791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1.1016309401568241</v>
      </c>
      <c r="AL33">
        <f>(U33-T33)/(1000-U33)*AK33</f>
        <v>3.540965962166133E-2</v>
      </c>
      <c r="AM33">
        <f>(P33+273.15)</f>
        <v>316.34842529296873</v>
      </c>
      <c r="AN33">
        <f>(O33+273.15)</f>
        <v>302.86166419982908</v>
      </c>
      <c r="AO33">
        <f>(Y33*AG33+Z33*AH33)*AI33</f>
        <v>47.795638580121704</v>
      </c>
      <c r="AP33">
        <f>((AO33+0.00000010773*(AN33^4-AM33^4))-AL33*44100)/(L33*51.4+0.00000043092*AM33^3)</f>
        <v>-13.638196854844519</v>
      </c>
      <c r="AQ33">
        <f>0.61365*EXP(17.502*J33/(240.97+J33))</f>
        <v>8.7781932412367851</v>
      </c>
      <c r="AR33">
        <f>AQ33*1000/AA33</f>
        <v>99.809740178157867</v>
      </c>
      <c r="AS33">
        <f>(AR33-U33)</f>
        <v>68.757892720272125</v>
      </c>
      <c r="AT33">
        <f>IF(D33,P33,(O33+P33)/2)</f>
        <v>36.455044746398926</v>
      </c>
      <c r="AU33">
        <f>0.61365*EXP(17.502*AT33/(240.97+AT33))</f>
        <v>6.1197435335556323</v>
      </c>
      <c r="AV33">
        <f>IF(AS33&lt;&gt;0,(1000-(AR33+U33)/2)/AS33*AL33,0)</f>
        <v>0.48129423655290732</v>
      </c>
      <c r="AW33">
        <f>U33*AA33/1000</f>
        <v>2.7309871461059956</v>
      </c>
      <c r="AX33">
        <f>(AU33-AW33)</f>
        <v>3.3887563874496367</v>
      </c>
      <c r="AY33">
        <f>1/(1.6/F33+1.37/N33)</f>
        <v>0.30631010820150917</v>
      </c>
      <c r="AZ33">
        <f>G33*AA33*0.001</f>
        <v>31.362062428998136</v>
      </c>
      <c r="BA33">
        <f>G33/S33</f>
        <v>0.91413901428311761</v>
      </c>
      <c r="BB33">
        <f>(1-AL33*AA33/AQ33/F33)*100</f>
        <v>35.49731795622462</v>
      </c>
      <c r="BC33">
        <f>(S33-E33/(N33/1.35))</f>
        <v>391.12329795160554</v>
      </c>
      <c r="BD33">
        <f>E33*BB33/100/BC33</f>
        <v>-2.6868935836724056E-3</v>
      </c>
    </row>
    <row r="34" spans="1:56" x14ac:dyDescent="0.35">
      <c r="A34" s="1" t="s">
        <v>9</v>
      </c>
      <c r="B34" s="1" t="s">
        <v>1139</v>
      </c>
      <c r="K34" s="1">
        <f t="shared" si="0"/>
        <v>2.72</v>
      </c>
    </row>
    <row r="35" spans="1:56" x14ac:dyDescent="0.35">
      <c r="A35" s="1" t="s">
        <v>9</v>
      </c>
      <c r="B35" s="1" t="s">
        <v>1138</v>
      </c>
      <c r="K35" s="1">
        <f t="shared" si="0"/>
        <v>2.72</v>
      </c>
    </row>
    <row r="36" spans="1:56" x14ac:dyDescent="0.35">
      <c r="A36" s="1">
        <v>7</v>
      </c>
      <c r="B36" s="1" t="s">
        <v>1137</v>
      </c>
      <c r="C36" s="1">
        <v>1682.0000002011657</v>
      </c>
      <c r="D36" s="1">
        <v>0</v>
      </c>
      <c r="E36">
        <f>(R36-S36*(1000-T36)/(1000-U36))*AK36</f>
        <v>-2.8366772287107924</v>
      </c>
      <c r="F36">
        <f>IF(AV36&lt;&gt;0,1/(1/AV36-1/N36),0)</f>
        <v>0.45198311352925929</v>
      </c>
      <c r="G36">
        <f>((AY36-AL36/2)*S36-E36)/(AY36+AL36/2)</f>
        <v>349.51477018001117</v>
      </c>
      <c r="H36">
        <f>AL36*1000</f>
        <v>35.70114108617004</v>
      </c>
      <c r="I36">
        <f>(AQ36-AW36)</f>
        <v>7.2006522962536028</v>
      </c>
      <c r="J36">
        <f>(P36+AP36*D36)</f>
        <v>45.648151397705078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29.710624694824219</v>
      </c>
      <c r="P36" s="1">
        <v>45.648151397705078</v>
      </c>
      <c r="Q36" s="1">
        <v>29.809076309204102</v>
      </c>
      <c r="R36" s="1">
        <v>399.94155883789063</v>
      </c>
      <c r="S36" s="1">
        <v>389.88064575195313</v>
      </c>
      <c r="T36" s="1">
        <v>4.2718224227428436E-2</v>
      </c>
      <c r="U36" s="1">
        <v>31.434116363525391</v>
      </c>
      <c r="V36" s="1">
        <v>8.9668489992618561E-2</v>
      </c>
      <c r="W36" s="1">
        <v>65.982368469238281</v>
      </c>
      <c r="X36" s="1">
        <v>299.61911010742188</v>
      </c>
      <c r="Y36" s="1">
        <v>499.83404541015625</v>
      </c>
      <c r="Z36" s="1">
        <v>9.1681722551584244E-3</v>
      </c>
      <c r="AA36" s="1">
        <v>87.95404052734375</v>
      </c>
      <c r="AB36" s="1">
        <v>28.44502067565918</v>
      </c>
      <c r="AC36" s="1">
        <v>1.5673601627349854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1.1015408459831684</v>
      </c>
      <c r="AL36">
        <f>(U36-T36)/(1000-U36)*AK36</f>
        <v>3.5701141086170042E-2</v>
      </c>
      <c r="AM36">
        <f>(P36+273.15)</f>
        <v>318.79815139770506</v>
      </c>
      <c r="AN36">
        <f>(O36+273.15)</f>
        <v>302.8606246948242</v>
      </c>
      <c r="AO36">
        <f>(Y36*AG36+Z36*AH36)*AI36</f>
        <v>79.973445478079157</v>
      </c>
      <c r="AP36">
        <f>((AO36+0.00000010773*(AN36^4-AM36^4))-AL36*44100)/(L36*51.4+0.00000043092*AM36^3)</f>
        <v>-13.720021948183426</v>
      </c>
      <c r="AQ36">
        <f>0.61365*EXP(17.502*J36/(240.97+J36))</f>
        <v>9.9654098408323541</v>
      </c>
      <c r="AR36">
        <f>AQ36*1000/AA36</f>
        <v>113.30246775569383</v>
      </c>
      <c r="AS36">
        <f>(AR36-U36)</f>
        <v>81.868351392168435</v>
      </c>
      <c r="AT36">
        <f>IF(D36,P36,(O36+P36)/2)</f>
        <v>37.679388046264648</v>
      </c>
      <c r="AU36">
        <f>0.61365*EXP(17.502*AT36/(240.97+AT36))</f>
        <v>6.5424789355980142</v>
      </c>
      <c r="AV36">
        <f>IF(AS36&lt;&gt;0,(1000-(AR36+U36)/2)/AS36*AL36,0)</f>
        <v>0.40452152654869261</v>
      </c>
      <c r="AW36">
        <f>U36*AA36/1000</f>
        <v>2.7647575445787513</v>
      </c>
      <c r="AX36">
        <f>(AU36-AW36)</f>
        <v>3.7777213910192629</v>
      </c>
      <c r="AY36">
        <f>1/(1.6/F36+1.37/N36)</f>
        <v>0.25670080620817637</v>
      </c>
      <c r="AZ36">
        <f>G36*AA36*0.001</f>
        <v>30.74123626131794</v>
      </c>
      <c r="BA36">
        <f>G36/S36</f>
        <v>0.89646606977863885</v>
      </c>
      <c r="BB36">
        <f>(1-AL36*AA36/AQ36/F36)*100</f>
        <v>30.285917053490465</v>
      </c>
      <c r="BC36">
        <f>(S36-E36/(N36/1.35))</f>
        <v>390.87472749924143</v>
      </c>
      <c r="BD36">
        <f>E36*BB36/100/BC36</f>
        <v>-2.1979259648201989E-3</v>
      </c>
    </row>
    <row r="37" spans="1:56" x14ac:dyDescent="0.35">
      <c r="A37" s="1" t="s">
        <v>9</v>
      </c>
      <c r="B37" s="1" t="s">
        <v>1136</v>
      </c>
      <c r="K37" s="1">
        <f t="shared" si="0"/>
        <v>2.72</v>
      </c>
    </row>
    <row r="38" spans="1:56" x14ac:dyDescent="0.35">
      <c r="A38" s="1" t="s">
        <v>9</v>
      </c>
      <c r="B38" s="1" t="s">
        <v>1135</v>
      </c>
      <c r="K38" s="1">
        <f t="shared" si="0"/>
        <v>2.72</v>
      </c>
    </row>
    <row r="39" spans="1:56" x14ac:dyDescent="0.35">
      <c r="A39" s="1">
        <v>8</v>
      </c>
      <c r="B39" s="1" t="s">
        <v>1134</v>
      </c>
      <c r="C39" s="1">
        <v>1884.5000001899898</v>
      </c>
      <c r="D39" s="1">
        <v>0</v>
      </c>
      <c r="E39">
        <f>(R39-S39*(1000-T39)/(1000-U39))*AK39</f>
        <v>-2.6579047989564937</v>
      </c>
      <c r="F39">
        <f>IF(AV39&lt;&gt;0,1/(1/AV39-1/N39),0)</f>
        <v>0.37979965683869887</v>
      </c>
      <c r="G39">
        <f>((AY39-AL39/2)*S39-E39)/(AY39+AL39/2)</f>
        <v>341.7088418613348</v>
      </c>
      <c r="H39">
        <f>AL39*1000</f>
        <v>35.990419535994072</v>
      </c>
      <c r="I39">
        <f>(AQ39-AW39)</f>
        <v>8.4253887810107635</v>
      </c>
      <c r="J39">
        <f>(P39+AP39*D39)</f>
        <v>48.006923675537109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29.730581283569336</v>
      </c>
      <c r="P39" s="1">
        <v>48.006923675537109</v>
      </c>
      <c r="Q39" s="1">
        <v>29.811811447143555</v>
      </c>
      <c r="R39" s="1">
        <v>400.01382446289063</v>
      </c>
      <c r="S39" s="1">
        <v>389.69439697265625</v>
      </c>
      <c r="T39" s="1">
        <v>0.3397432267665863</v>
      </c>
      <c r="U39" s="1">
        <v>31.967813491821289</v>
      </c>
      <c r="V39" s="1">
        <v>0.71234804391860962</v>
      </c>
      <c r="W39" s="1">
        <v>67.027702331542969</v>
      </c>
      <c r="X39" s="1">
        <v>299.6214599609375</v>
      </c>
      <c r="Y39" s="1">
        <v>749.5677490234375</v>
      </c>
      <c r="Z39" s="1">
        <v>1.9645491614937782E-2</v>
      </c>
      <c r="AA39" s="1">
        <v>87.956794738769531</v>
      </c>
      <c r="AB39" s="1">
        <v>28.538070678710938</v>
      </c>
      <c r="AC39" s="1">
        <v>1.577513575553894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1.1015494851505052</v>
      </c>
      <c r="AL39">
        <f>(U39-T39)/(1000-U39)*AK39</f>
        <v>3.5990419535994071E-2</v>
      </c>
      <c r="AM39">
        <f>(P39+273.15)</f>
        <v>321.15692367553709</v>
      </c>
      <c r="AN39">
        <f>(O39+273.15)</f>
        <v>302.88058128356931</v>
      </c>
      <c r="AO39">
        <f>(Y39*AG39+Z39*AH39)*AI39</f>
        <v>119.93083716308684</v>
      </c>
      <c r="AP39">
        <f>((AO39+0.00000010773*(AN39^4-AM39^4))-AL39*44100)/(L39*51.4+0.00000043092*AM39^3)</f>
        <v>-13.732715748975661</v>
      </c>
      <c r="AQ39">
        <f>0.61365*EXP(17.502*J39/(240.97+J39))</f>
        <v>11.237175190558157</v>
      </c>
      <c r="AR39">
        <f>AQ39*1000/AA39</f>
        <v>127.75789777165497</v>
      </c>
      <c r="AS39">
        <f>(AR39-U39)</f>
        <v>95.790084279833678</v>
      </c>
      <c r="AT39">
        <f>IF(D39,P39,(O39+P39)/2)</f>
        <v>38.868752479553223</v>
      </c>
      <c r="AU39">
        <f>0.61365*EXP(17.502*AT39/(240.97+AT39))</f>
        <v>6.9771747928993317</v>
      </c>
      <c r="AV39">
        <f>IF(AS39&lt;&gt;0,(1000-(AR39+U39)/2)/AS39*AL39,0)</f>
        <v>0.34571555193251979</v>
      </c>
      <c r="AW39">
        <f>U39*AA39/1000</f>
        <v>2.8117864095473926</v>
      </c>
      <c r="AX39">
        <f>(AU39-AW39)</f>
        <v>4.1653883833519387</v>
      </c>
      <c r="AY39">
        <f>1/(1.6/F39+1.37/N39)</f>
        <v>0.21889607996585192</v>
      </c>
      <c r="AZ39">
        <f>G39*AA39*0.001</f>
        <v>30.055614464020085</v>
      </c>
      <c r="BA39">
        <f>G39/S39</f>
        <v>0.87686362574340926</v>
      </c>
      <c r="BB39">
        <f>(1-AL39*AA39/AQ39/F39)*100</f>
        <v>25.827215297821525</v>
      </c>
      <c r="BC39">
        <f>(S39-E39/(N39/1.35))</f>
        <v>390.62582992524267</v>
      </c>
      <c r="BD39">
        <f>E39*BB39/100/BC39</f>
        <v>-1.7573410211224334E-3</v>
      </c>
    </row>
    <row r="40" spans="1:56" x14ac:dyDescent="0.35">
      <c r="A40" s="1" t="s">
        <v>9</v>
      </c>
      <c r="B40" s="1" t="s">
        <v>1133</v>
      </c>
      <c r="K40" s="1">
        <f t="shared" si="0"/>
        <v>2.72</v>
      </c>
    </row>
    <row r="41" spans="1:56" x14ac:dyDescent="0.35">
      <c r="A41" s="1" t="s">
        <v>9</v>
      </c>
      <c r="B41" s="1" t="s">
        <v>1132</v>
      </c>
      <c r="K41" s="1">
        <f t="shared" si="0"/>
        <v>2.72</v>
      </c>
    </row>
    <row r="42" spans="1:56" x14ac:dyDescent="0.35">
      <c r="A42" s="1">
        <v>9</v>
      </c>
      <c r="B42" s="1" t="s">
        <v>1131</v>
      </c>
      <c r="C42" s="1">
        <v>2087.5000001899898</v>
      </c>
      <c r="D42" s="1">
        <v>0</v>
      </c>
      <c r="E42">
        <f>(R42-S42*(1000-T42)/(1000-U42))*AK42</f>
        <v>-2.3618974014640797</v>
      </c>
      <c r="F42">
        <f>IF(AV42&lt;&gt;0,1/(1/AV42-1/N42),0)</f>
        <v>0.44449175836947552</v>
      </c>
      <c r="G42">
        <f>((AY42-AL42/2)*S42-E42)/(AY42+AL42/2)</f>
        <v>346.16513926530286</v>
      </c>
      <c r="H42">
        <f>AL42*1000</f>
        <v>36.122196595914737</v>
      </c>
      <c r="I42">
        <f>(AQ42-AW42)</f>
        <v>7.3780078721560933</v>
      </c>
      <c r="J42">
        <f>(P42+AP42*D42)</f>
        <v>46.186729431152344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29.769433975219727</v>
      </c>
      <c r="P42" s="1">
        <v>46.186729431152344</v>
      </c>
      <c r="Q42" s="1">
        <v>29.832057952880859</v>
      </c>
      <c r="R42" s="1">
        <v>399.9915771484375</v>
      </c>
      <c r="S42" s="1">
        <v>389.36679077148438</v>
      </c>
      <c r="T42" s="1">
        <v>0.86325794458389282</v>
      </c>
      <c r="U42" s="1">
        <v>32.589042663574219</v>
      </c>
      <c r="V42" s="1">
        <v>1.8058644533157349</v>
      </c>
      <c r="W42" s="1">
        <v>68.173591613769531</v>
      </c>
      <c r="X42" s="1">
        <v>299.59991455078125</v>
      </c>
      <c r="Y42" s="1">
        <v>999.540771484375</v>
      </c>
      <c r="Z42" s="1">
        <v>8.3821497857570648E-2</v>
      </c>
      <c r="AA42" s="1">
        <v>87.951553344726563</v>
      </c>
      <c r="AB42" s="1">
        <v>28.587026596069336</v>
      </c>
      <c r="AC42" s="1">
        <v>1.585236668586731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1.1014702740837543</v>
      </c>
      <c r="AL42">
        <f>(U42-T42)/(1000-U42)*AK42</f>
        <v>3.6122196595914736E-2</v>
      </c>
      <c r="AM42">
        <f>(P42+273.15)</f>
        <v>319.33672943115232</v>
      </c>
      <c r="AN42">
        <f>(O42+273.15)</f>
        <v>302.9194339752197</v>
      </c>
      <c r="AO42">
        <f>(Y42*AG42+Z42*AH42)*AI42</f>
        <v>159.92651986286364</v>
      </c>
      <c r="AP42">
        <f>((AO42+0.00000010773*(AN42^4-AM42^4))-AL42*44100)/(L42*51.4+0.00000043092*AM42^3)</f>
        <v>-13.272395329701245</v>
      </c>
      <c r="AQ42">
        <f>0.61365*EXP(17.502*J42/(240.97+J42))</f>
        <v>10.244264796435012</v>
      </c>
      <c r="AR42">
        <f>AQ42*1000/AA42</f>
        <v>116.47622363510241</v>
      </c>
      <c r="AS42">
        <f>(AR42-U42)</f>
        <v>83.887180971528196</v>
      </c>
      <c r="AT42">
        <f>IF(D42,P42,(O42+P42)/2)</f>
        <v>37.978081703186035</v>
      </c>
      <c r="AU42">
        <f>0.61365*EXP(17.502*AT42/(240.97+AT42))</f>
        <v>6.6493749505963295</v>
      </c>
      <c r="AV42">
        <f>IF(AS42&lt;&gt;0,(1000-(AR42+U42)/2)/AS42*AL42,0)</f>
        <v>0.39851040148588918</v>
      </c>
      <c r="AW42">
        <f>U42*AA42/1000</f>
        <v>2.8662569242789178</v>
      </c>
      <c r="AX42">
        <f>(AU42-AW42)</f>
        <v>3.7831180263174118</v>
      </c>
      <c r="AY42">
        <f>1/(1.6/F42+1.37/N42)</f>
        <v>0.25282869305711086</v>
      </c>
      <c r="AZ42">
        <f>G42*AA42*0.001</f>
        <v>30.445761712176985</v>
      </c>
      <c r="BA42">
        <f>G42/S42</f>
        <v>0.88904638882894316</v>
      </c>
      <c r="BB42">
        <f>(1-AL42*AA42/AQ42/F42)*100</f>
        <v>30.229287580444907</v>
      </c>
      <c r="BC42">
        <f>(S42-E42/(N42/1.35))</f>
        <v>390.19449124864803</v>
      </c>
      <c r="BD42">
        <f>E42*BB42/100/BC42</f>
        <v>-1.829817626483741E-3</v>
      </c>
    </row>
    <row r="43" spans="1:56" x14ac:dyDescent="0.35">
      <c r="A43" s="1" t="s">
        <v>9</v>
      </c>
      <c r="B43" s="1" t="s">
        <v>1130</v>
      </c>
      <c r="K43" s="1">
        <f t="shared" si="0"/>
        <v>2.72</v>
      </c>
    </row>
    <row r="44" spans="1:56" x14ac:dyDescent="0.35">
      <c r="A44" s="1" t="s">
        <v>9</v>
      </c>
      <c r="B44" s="1" t="s">
        <v>1129</v>
      </c>
      <c r="K44" s="1">
        <f t="shared" si="0"/>
        <v>2.72</v>
      </c>
    </row>
    <row r="45" spans="1:56" x14ac:dyDescent="0.35">
      <c r="A45" s="1">
        <v>10</v>
      </c>
      <c r="B45" s="1" t="s">
        <v>1128</v>
      </c>
      <c r="C45" s="1">
        <v>2290.5000001899898</v>
      </c>
      <c r="D45" s="1">
        <v>0</v>
      </c>
      <c r="E45">
        <f>(R45-S45*(1000-T45)/(1000-U45))*AK45</f>
        <v>-2.1813399834979745</v>
      </c>
      <c r="F45">
        <f>IF(AV45&lt;&gt;0,1/(1/AV45-1/N45),0)</f>
        <v>0.48591609024211185</v>
      </c>
      <c r="G45">
        <f>((AY45-AL45/2)*S45-E45)/(AY45+AL45/2)</f>
        <v>348.66736332801815</v>
      </c>
      <c r="H45">
        <f>AL45*1000</f>
        <v>36.030412969825036</v>
      </c>
      <c r="I45">
        <f>(AQ45-AW45)</f>
        <v>6.8161574996948158</v>
      </c>
      <c r="J45">
        <f>(P45+AP45*D45)</f>
        <v>45.192028045654297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29.826431274414063</v>
      </c>
      <c r="P45" s="1">
        <v>45.192028045654297</v>
      </c>
      <c r="Q45" s="1">
        <v>29.871803283691406</v>
      </c>
      <c r="R45" s="1">
        <v>399.9588623046875</v>
      </c>
      <c r="S45" s="1">
        <v>389.20675659179688</v>
      </c>
      <c r="T45" s="1">
        <v>1.5499238967895508</v>
      </c>
      <c r="U45" s="1">
        <v>33.178962707519531</v>
      </c>
      <c r="V45" s="1">
        <v>3.2318120002746582</v>
      </c>
      <c r="W45" s="1">
        <v>69.182861328125</v>
      </c>
      <c r="X45" s="1">
        <v>299.5699462890625</v>
      </c>
      <c r="Y45" s="1">
        <v>1249.5411376953125</v>
      </c>
      <c r="Z45" s="1">
        <v>0.19907200336456299</v>
      </c>
      <c r="AA45" s="1">
        <v>87.954620361328125</v>
      </c>
      <c r="AB45" s="1">
        <v>28.646810531616211</v>
      </c>
      <c r="AC45" s="1">
        <v>1.60004723072052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1.1013600966509647</v>
      </c>
      <c r="AL45">
        <f>(U45-T45)/(1000-U45)*AK45</f>
        <v>3.6030412969825037E-2</v>
      </c>
      <c r="AM45">
        <f>(P45+273.15)</f>
        <v>318.34202804565427</v>
      </c>
      <c r="AN45">
        <f>(O45+273.15)</f>
        <v>302.97643127441404</v>
      </c>
      <c r="AO45">
        <f>(Y45*AG45+Z45*AH45)*AI45</f>
        <v>199.92657756254266</v>
      </c>
      <c r="AP45">
        <f>((AO45+0.00000010773*(AN45^4-AM45^4))-AL45*44100)/(L45*51.4+0.00000043092*AM45^3)</f>
        <v>-12.81326930858239</v>
      </c>
      <c r="AQ45">
        <f>0.61365*EXP(17.502*J45/(240.97+J45))</f>
        <v>9.7344005686173602</v>
      </c>
      <c r="AR45">
        <f>AQ45*1000/AA45</f>
        <v>110.67526104515346</v>
      </c>
      <c r="AS45">
        <f>(AR45-U45)</f>
        <v>77.496298337633931</v>
      </c>
      <c r="AT45">
        <f>IF(D45,P45,(O45+P45)/2)</f>
        <v>37.50922966003418</v>
      </c>
      <c r="AU45">
        <f>0.61365*EXP(17.502*AT45/(240.97+AT45))</f>
        <v>6.4822522739076662</v>
      </c>
      <c r="AV45">
        <f>IF(AS45&lt;&gt;0,(1000-(AR45+U45)/2)/AS45*AL45,0)</f>
        <v>0.43148963424689374</v>
      </c>
      <c r="AW45">
        <f>U45*AA45/1000</f>
        <v>2.918243068922544</v>
      </c>
      <c r="AX45">
        <f>(AU45-AW45)</f>
        <v>3.5640092049851222</v>
      </c>
      <c r="AY45">
        <f>1/(1.6/F45+1.37/N45)</f>
        <v>0.27409425134782761</v>
      </c>
      <c r="AZ45">
        <f>G45*AA45*0.001</f>
        <v>30.666905573901097</v>
      </c>
      <c r="BA45">
        <f>G45/S45</f>
        <v>0.89584098277539215</v>
      </c>
      <c r="BB45">
        <f>(1-AL45*AA45/AQ45/F45)*100</f>
        <v>33.002683989338657</v>
      </c>
      <c r="BC45">
        <f>(S45-E45/(N45/1.35))</f>
        <v>389.97118274514219</v>
      </c>
      <c r="BD45">
        <f>E45*BB45/100/BC45</f>
        <v>-1.8460357414599149E-3</v>
      </c>
    </row>
    <row r="46" spans="1:56" x14ac:dyDescent="0.35">
      <c r="A46" s="1" t="s">
        <v>9</v>
      </c>
      <c r="B46" s="1" t="s">
        <v>1127</v>
      </c>
      <c r="K46" s="1">
        <f t="shared" si="0"/>
        <v>2.72</v>
      </c>
    </row>
    <row r="47" spans="1:56" x14ac:dyDescent="0.35">
      <c r="A47" s="1" t="s">
        <v>9</v>
      </c>
      <c r="B47" s="1" t="s">
        <v>1126</v>
      </c>
      <c r="K47" s="1">
        <f t="shared" si="0"/>
        <v>2.72</v>
      </c>
    </row>
    <row r="48" spans="1:56" x14ac:dyDescent="0.35">
      <c r="A48" s="1">
        <v>11</v>
      </c>
      <c r="B48" s="1" t="s">
        <v>1125</v>
      </c>
      <c r="C48" s="1">
        <v>2493.5000001899898</v>
      </c>
      <c r="D48" s="1">
        <v>0</v>
      </c>
      <c r="E48">
        <f>(R48-S48*(1000-T48)/(1000-U48))*AK48</f>
        <v>-2.4207885433623639</v>
      </c>
      <c r="F48">
        <f>IF(AV48&lt;&gt;0,1/(1/AV48-1/N48),0)</f>
        <v>0.59886458602702941</v>
      </c>
      <c r="G48">
        <f>((AY48-AL48/2)*S48-E48)/(AY48+AL48/2)</f>
        <v>355.89648072474125</v>
      </c>
      <c r="H48">
        <f>AL48*1000</f>
        <v>36.096350763172872</v>
      </c>
      <c r="I48">
        <f>(AQ48-AW48)</f>
        <v>5.7181295471478357</v>
      </c>
      <c r="J48">
        <f>(P48+AP48*D48)</f>
        <v>43.031726837158203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29.914873123168945</v>
      </c>
      <c r="P48" s="1">
        <v>43.031726837158203</v>
      </c>
      <c r="Q48" s="1">
        <v>29.934988021850586</v>
      </c>
      <c r="R48" s="1">
        <v>399.84130859375</v>
      </c>
      <c r="S48" s="1">
        <v>389.28317260742188</v>
      </c>
      <c r="T48" s="1">
        <v>2.2732999324798584</v>
      </c>
      <c r="U48" s="1">
        <v>33.928565979003906</v>
      </c>
      <c r="V48" s="1">
        <v>4.7157196998596191</v>
      </c>
      <c r="W48" s="1">
        <v>70.381217956542969</v>
      </c>
      <c r="X48" s="1">
        <v>299.63702392578125</v>
      </c>
      <c r="Y48" s="1">
        <v>1601.1761474609375</v>
      </c>
      <c r="Z48" s="1">
        <v>5.2388563752174377E-2</v>
      </c>
      <c r="AA48" s="1">
        <v>87.947303771972656</v>
      </c>
      <c r="AB48" s="1">
        <v>28.863069534301758</v>
      </c>
      <c r="AC48" s="1">
        <v>1.62351393699646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1.1016067056094896</v>
      </c>
      <c r="AL48">
        <f>(U48-T48)/(1000-U48)*AK48</f>
        <v>3.6096350763172871E-2</v>
      </c>
      <c r="AM48">
        <f>(P48+273.15)</f>
        <v>316.18172683715818</v>
      </c>
      <c r="AN48">
        <f>(O48+273.15)</f>
        <v>303.06487312316892</v>
      </c>
      <c r="AO48">
        <f>(Y48*AG48+Z48*AH48)*AI48</f>
        <v>256.18817786749787</v>
      </c>
      <c r="AP48">
        <f>((AO48+0.00000010773*(AN48^4-AM48^4))-AL48*44100)/(L48*51.4+0.00000043092*AM48^3)</f>
        <v>-12.161783263652291</v>
      </c>
      <c r="AQ48">
        <f>0.61365*EXP(17.502*J48/(240.97+J48))</f>
        <v>8.7020554458507089</v>
      </c>
      <c r="AR48">
        <f>AQ48*1000/AA48</f>
        <v>98.946244769631122</v>
      </c>
      <c r="AS48">
        <f>(AR48-U48)</f>
        <v>65.017678790627215</v>
      </c>
      <c r="AT48">
        <f>IF(D48,P48,(O48+P48)/2)</f>
        <v>36.473299980163574</v>
      </c>
      <c r="AU48">
        <f>0.61365*EXP(17.502*AT48/(240.97+AT48))</f>
        <v>6.1258680047468257</v>
      </c>
      <c r="AV48">
        <f>IF(AS48&lt;&gt;0,(1000-(AR48+U48)/2)/AS48*AL48,0)</f>
        <v>0.51829292435220331</v>
      </c>
      <c r="AW48">
        <f>U48*AA48/1000</f>
        <v>2.9839258987028732</v>
      </c>
      <c r="AX48">
        <f>(AU48-AW48)</f>
        <v>3.1419421060439525</v>
      </c>
      <c r="AY48">
        <f>1/(1.6/F48+1.37/N48)</f>
        <v>0.33032157152674502</v>
      </c>
      <c r="AZ48">
        <f>G48*AA48*0.001</f>
        <v>31.300135901674828</v>
      </c>
      <c r="BA48">
        <f>G48/S48</f>
        <v>0.91423546088813368</v>
      </c>
      <c r="BB48">
        <f>(1-AL48*AA48/AQ48/F48)*100</f>
        <v>39.083442862754211</v>
      </c>
      <c r="BC48">
        <f>(S48-E48/(N48/1.35))</f>
        <v>390.13151082533568</v>
      </c>
      <c r="BD48">
        <f>E48*BB48/100/BC48</f>
        <v>-2.4251501888980114E-3</v>
      </c>
    </row>
    <row r="49" spans="1:56" x14ac:dyDescent="0.35">
      <c r="A49" s="1" t="s">
        <v>9</v>
      </c>
      <c r="B49" s="1" t="s">
        <v>1124</v>
      </c>
      <c r="K49" s="1">
        <f t="shared" si="0"/>
        <v>2.72</v>
      </c>
    </row>
    <row r="50" spans="1:56" x14ac:dyDescent="0.35">
      <c r="A50" s="1" t="s">
        <v>9</v>
      </c>
      <c r="B50" s="1" t="s">
        <v>1119</v>
      </c>
      <c r="K50" s="1">
        <f t="shared" si="0"/>
        <v>2.72</v>
      </c>
    </row>
    <row r="51" spans="1:56" x14ac:dyDescent="0.35">
      <c r="A51" s="1">
        <v>12</v>
      </c>
      <c r="B51" s="1" t="s">
        <v>1123</v>
      </c>
      <c r="C51" s="1">
        <v>2696.5000001899898</v>
      </c>
      <c r="D51" s="1">
        <v>0</v>
      </c>
      <c r="E51">
        <f>(R51-S51*(1000-T51)/(1000-U51))*AK51</f>
        <v>-2.2524178090578166</v>
      </c>
      <c r="F51">
        <f>IF(AV51&lt;&gt;0,1/(1/AV51-1/N51),0)</f>
        <v>0.5934541115537012</v>
      </c>
      <c r="G51">
        <f>((AY51-AL51/2)*S51-E51)/(AY51+AL51/2)</f>
        <v>355.16470281263838</v>
      </c>
      <c r="H51">
        <f>AL51*1000</f>
        <v>36.233496011200927</v>
      </c>
      <c r="I51">
        <f>(AQ51-AW51)</f>
        <v>5.7778331251910933</v>
      </c>
      <c r="J51">
        <f>(P51+AP51*D51)</f>
        <v>43.316856384277344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30.069751739501953</v>
      </c>
      <c r="P51" s="1">
        <v>43.316856384277344</v>
      </c>
      <c r="Q51" s="1">
        <v>30.046955108642578</v>
      </c>
      <c r="R51" s="1">
        <v>400.2252197265625</v>
      </c>
      <c r="S51" s="1">
        <v>389.45904541015625</v>
      </c>
      <c r="T51" s="1">
        <v>2.9838681221008301</v>
      </c>
      <c r="U51" s="1">
        <v>34.73565673828125</v>
      </c>
      <c r="V51" s="1">
        <v>6.1346840858459473</v>
      </c>
      <c r="W51" s="1">
        <v>71.414779663085938</v>
      </c>
      <c r="X51" s="1">
        <v>299.61062622070313</v>
      </c>
      <c r="Y51" s="1">
        <v>2000.4671630859375</v>
      </c>
      <c r="Z51" s="1">
        <v>1.8335947766900063E-2</v>
      </c>
      <c r="AA51" s="1">
        <v>87.944267272949219</v>
      </c>
      <c r="AB51" s="1">
        <v>29.076292037963867</v>
      </c>
      <c r="AC51" s="1">
        <v>1.6546692848205566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1.1015096552231731</v>
      </c>
      <c r="AL51">
        <f>(U51-T51)/(1000-U51)*AK51</f>
        <v>3.6233496011200926E-2</v>
      </c>
      <c r="AM51">
        <f>(P51+273.15)</f>
        <v>316.46685638427732</v>
      </c>
      <c r="AN51">
        <f>(O51+273.15)</f>
        <v>303.21975173950193</v>
      </c>
      <c r="AO51">
        <f>(Y51*AG51+Z51*AH51)*AI51</f>
        <v>320.07473893952192</v>
      </c>
      <c r="AP51">
        <f>((AO51+0.00000010773*(AN51^4-AM51^4))-AL51*44100)/(L51*51.4+0.00000043092*AM51^3)</f>
        <v>-11.706858631518605</v>
      </c>
      <c r="AQ51">
        <f>0.61365*EXP(17.502*J51/(240.97+J51))</f>
        <v>8.8326350052839189</v>
      </c>
      <c r="AR51">
        <f>AQ51*1000/AA51</f>
        <v>100.4344601322382</v>
      </c>
      <c r="AS51">
        <f>(AR51-U51)</f>
        <v>65.69880339395695</v>
      </c>
      <c r="AT51">
        <f>IF(D51,P51,(O51+P51)/2)</f>
        <v>36.693304061889648</v>
      </c>
      <c r="AU51">
        <f>0.61365*EXP(17.502*AT51/(240.97+AT51))</f>
        <v>6.2000971322726519</v>
      </c>
      <c r="AV51">
        <f>IF(AS51&lt;&gt;0,(1000-(AR51+U51)/2)/AS51*AL51,0)</f>
        <v>0.5142354399270187</v>
      </c>
      <c r="AW51">
        <f>U51*AA51/1000</f>
        <v>3.0548018800928256</v>
      </c>
      <c r="AX51">
        <f>(AU51-AW51)</f>
        <v>3.1452952521798263</v>
      </c>
      <c r="AY51">
        <f>1/(1.6/F51+1.37/N51)</f>
        <v>0.32768503914385033</v>
      </c>
      <c r="AZ51">
        <f>G51*AA51*0.001</f>
        <v>31.23469955007225</v>
      </c>
      <c r="BA51">
        <f>G51/S51</f>
        <v>0.91194364849993148</v>
      </c>
      <c r="BB51">
        <f>(1-AL51*AA51/AQ51/F51)*100</f>
        <v>39.208851732314187</v>
      </c>
      <c r="BC51">
        <f>(S51-E51/(N51/1.35))</f>
        <v>390.24837999097821</v>
      </c>
      <c r="BD51">
        <f>E51*BB51/100/BC51</f>
        <v>-2.2630386298237437E-3</v>
      </c>
    </row>
    <row r="52" spans="1:56" x14ac:dyDescent="0.35">
      <c r="A52" s="1" t="s">
        <v>9</v>
      </c>
      <c r="B52" s="1" t="s">
        <v>1122</v>
      </c>
      <c r="K52" s="1">
        <v>2.2657600000000002</v>
      </c>
    </row>
    <row r="53" spans="1:56" x14ac:dyDescent="0.35">
      <c r="A53" s="1" t="s">
        <v>9</v>
      </c>
      <c r="B53" s="1" t="s">
        <v>1121</v>
      </c>
    </row>
    <row r="54" spans="1:56" x14ac:dyDescent="0.35">
      <c r="A54" s="1" t="s">
        <v>9</v>
      </c>
      <c r="B54" s="1" t="s">
        <v>1120</v>
      </c>
    </row>
    <row r="55" spans="1:56" x14ac:dyDescent="0.35">
      <c r="A55" s="1" t="s">
        <v>9</v>
      </c>
      <c r="B55" s="1" t="s">
        <v>1119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5E1C2-200C-456F-B280-CA64EF9828A8}">
  <dimension ref="A1:BD55"/>
  <sheetViews>
    <sheetView topLeftCell="A6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1250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1249</v>
      </c>
    </row>
    <row r="12" spans="1:56" x14ac:dyDescent="0.35">
      <c r="A12" s="1" t="s">
        <v>9</v>
      </c>
      <c r="B12" s="1" t="s">
        <v>1248</v>
      </c>
    </row>
    <row r="13" spans="1:56" x14ac:dyDescent="0.35">
      <c r="A13" s="1" t="s">
        <v>9</v>
      </c>
      <c r="B13" s="1" t="s">
        <v>1247</v>
      </c>
    </row>
    <row r="14" spans="1:56" x14ac:dyDescent="0.35">
      <c r="A14" s="1" t="s">
        <v>9</v>
      </c>
      <c r="B14" s="1" t="s">
        <v>1246</v>
      </c>
    </row>
    <row r="15" spans="1:56" x14ac:dyDescent="0.35">
      <c r="A15" s="1" t="s">
        <v>9</v>
      </c>
      <c r="B15" s="1" t="s">
        <v>1245</v>
      </c>
    </row>
    <row r="16" spans="1:56" x14ac:dyDescent="0.35">
      <c r="A16" s="1" t="s">
        <v>9</v>
      </c>
      <c r="B16" s="1" t="s">
        <v>1244</v>
      </c>
    </row>
    <row r="17" spans="1:56" x14ac:dyDescent="0.35">
      <c r="A17" s="1" t="s">
        <v>9</v>
      </c>
      <c r="B17" s="1" t="s">
        <v>1243</v>
      </c>
    </row>
    <row r="18" spans="1:56" x14ac:dyDescent="0.35">
      <c r="A18" s="1">
        <v>1</v>
      </c>
      <c r="B18" s="1" t="s">
        <v>1242</v>
      </c>
      <c r="C18" s="1">
        <v>386.00000252574682</v>
      </c>
      <c r="D18" s="1">
        <v>0</v>
      </c>
      <c r="E18">
        <f>(R18-S18*(1000-T18)/(1000-U18))*AK18</f>
        <v>-4.256308924876242</v>
      </c>
      <c r="F18">
        <f>IF(AV18&lt;&gt;0,1/(1/AV18-1/N18),0)</f>
        <v>0.93561934126873525</v>
      </c>
      <c r="G18">
        <f>((AY18-AL18/2)*S18-E18)/(AY18+AL18/2)</f>
        <v>382.20890890672626</v>
      </c>
      <c r="H18">
        <f>AL18*1000</f>
        <v>25.965029337764818</v>
      </c>
      <c r="I18">
        <f>(AQ18-AW18)</f>
        <v>2.8999110391348206</v>
      </c>
      <c r="J18">
        <f>(P18+AP18*D18)</f>
        <v>33.908897399902344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30.328220367431641</v>
      </c>
      <c r="P18" s="1">
        <v>33.908897399902344</v>
      </c>
      <c r="Q18" s="1">
        <v>30.357728958129883</v>
      </c>
      <c r="R18" s="1">
        <v>399.66842651367188</v>
      </c>
      <c r="S18" s="1">
        <v>394.23959350585938</v>
      </c>
      <c r="T18" s="1">
        <v>4.5491809844970703</v>
      </c>
      <c r="U18" s="1">
        <v>27.472953796386719</v>
      </c>
      <c r="V18" s="1">
        <v>9.2149486541748047</v>
      </c>
      <c r="W18" s="1">
        <v>55.649990081787109</v>
      </c>
      <c r="X18" s="1">
        <v>299.62173461914063</v>
      </c>
      <c r="Y18" s="1">
        <v>0.11913678050041199</v>
      </c>
      <c r="Z18" s="1">
        <v>0.22265228629112244</v>
      </c>
      <c r="AA18" s="1">
        <v>87.941299438476563</v>
      </c>
      <c r="AB18" s="1">
        <v>28.939144134521484</v>
      </c>
      <c r="AC18" s="1">
        <v>1.5594379901885986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1.1015504949233108</v>
      </c>
      <c r="AL18">
        <f>(U18-T18)/(1000-U18)*AK18</f>
        <v>2.5965029337764817E-2</v>
      </c>
      <c r="AM18">
        <f>(P18+273.15)</f>
        <v>307.05889739990232</v>
      </c>
      <c r="AN18">
        <f>(O18+273.15)</f>
        <v>303.47822036743162</v>
      </c>
      <c r="AO18">
        <f>(Y18*AG18+Z18*AH18)*AI18</f>
        <v>1.9061884453999589E-2</v>
      </c>
      <c r="AP18">
        <f>((AO18+0.00000010773*(AN18^4-AM18^4))-AL18*44100)/(L18*51.4+0.00000043092*AM18^3)</f>
        <v>-9.7071291182635395</v>
      </c>
      <c r="AQ18">
        <f>0.61365*EXP(17.502*J18/(240.97+J18))</f>
        <v>5.3159182954022963</v>
      </c>
      <c r="AR18">
        <f>AQ18*1000/AA18</f>
        <v>60.448484720438941</v>
      </c>
      <c r="AS18">
        <f>(AR18-U18)</f>
        <v>32.975530924052222</v>
      </c>
      <c r="AT18">
        <f>IF(D18,P18,(O18+P18)/2)</f>
        <v>32.118558883666992</v>
      </c>
      <c r="AU18">
        <f>0.61365*EXP(17.502*AT18/(240.97+AT18))</f>
        <v>4.8072201757614117</v>
      </c>
      <c r="AV18">
        <f>IF(AS18&lt;&gt;0,(1000-(AR18+U18)/2)/AS18*AL18,0)</f>
        <v>0.75278812127948658</v>
      </c>
      <c r="AW18">
        <f>U18*AA18/1000</f>
        <v>2.4160072562674757</v>
      </c>
      <c r="AX18">
        <f>(AU18-AW18)</f>
        <v>2.391212919493936</v>
      </c>
      <c r="AY18">
        <f>1/(1.6/F18+1.37/N18)</f>
        <v>0.4840909176312857</v>
      </c>
      <c r="AZ18">
        <f>G18*AA18*0.001</f>
        <v>33.611948106219828</v>
      </c>
      <c r="BA18">
        <f>G18/S18</f>
        <v>0.96948382456427651</v>
      </c>
      <c r="BB18">
        <f>(1-AL18*AA18/AQ18/F18)*100</f>
        <v>54.090326109753128</v>
      </c>
      <c r="BC18">
        <f>(S18-E18/(N18/1.35))</f>
        <v>395.73116927282206</v>
      </c>
      <c r="BD18">
        <f>E18*BB18/100/BC18</f>
        <v>-5.8177155515311092E-3</v>
      </c>
    </row>
    <row r="19" spans="1:56" x14ac:dyDescent="0.35">
      <c r="A19" s="1" t="s">
        <v>9</v>
      </c>
      <c r="B19" s="1" t="s">
        <v>1241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1240</v>
      </c>
      <c r="K20" s="1">
        <f t="shared" si="0"/>
        <v>2.72</v>
      </c>
    </row>
    <row r="21" spans="1:56" x14ac:dyDescent="0.35">
      <c r="A21" s="1">
        <v>2</v>
      </c>
      <c r="B21" s="1" t="s">
        <v>1239</v>
      </c>
      <c r="C21" s="1">
        <v>589.00000252574682</v>
      </c>
      <c r="D21" s="1">
        <v>0</v>
      </c>
      <c r="E21">
        <f>(R21-S21*(1000-T21)/(1000-U21))*AK21</f>
        <v>-2.6935784238066143</v>
      </c>
      <c r="F21">
        <f>IF(AV21&lt;&gt;0,1/(1/AV21-1/N21),0)</f>
        <v>0.93647258203217421</v>
      </c>
      <c r="G21">
        <f>((AY21-AL21/2)*S21-E21)/(AY21+AL21/2)</f>
        <v>379.88199528038427</v>
      </c>
      <c r="H21">
        <f>AL21*1000</f>
        <v>24.416201813215075</v>
      </c>
      <c r="I21">
        <f>(AQ21-AW21)</f>
        <v>2.7299135146718783</v>
      </c>
      <c r="J21">
        <f>(P21+AP21*D21)</f>
        <v>33.080165863037109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30.370229721069336</v>
      </c>
      <c r="P21" s="1">
        <v>33.080165863037109</v>
      </c>
      <c r="Q21" s="1">
        <v>30.431406021118164</v>
      </c>
      <c r="R21" s="1">
        <v>400.104248046875</v>
      </c>
      <c r="S21" s="1">
        <v>393.81893920898438</v>
      </c>
      <c r="T21" s="1">
        <v>5.0869131088256836</v>
      </c>
      <c r="U21" s="1">
        <v>26.666143417358398</v>
      </c>
      <c r="V21" s="1">
        <v>10.279157638549805</v>
      </c>
      <c r="W21" s="1">
        <v>53.884441375732422</v>
      </c>
      <c r="X21" s="1">
        <v>299.55245971679688</v>
      </c>
      <c r="Y21" s="1">
        <v>25.297395706176758</v>
      </c>
      <c r="Z21" s="1">
        <v>4.4530127197504044E-2</v>
      </c>
      <c r="AA21" s="1">
        <v>87.93902587890625</v>
      </c>
      <c r="AB21" s="1">
        <v>28.802766799926758</v>
      </c>
      <c r="AC21" s="1">
        <v>1.543608546257019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1.1012958077823412</v>
      </c>
      <c r="AL21">
        <f>(U21-T21)/(1000-U21)*AK21</f>
        <v>2.4416201813215074E-2</v>
      </c>
      <c r="AM21">
        <f>(P21+273.15)</f>
        <v>306.23016586303709</v>
      </c>
      <c r="AN21">
        <f>(O21+273.15)</f>
        <v>303.52022972106931</v>
      </c>
      <c r="AO21">
        <f>(Y21*AG21+Z21*AH21)*AI21</f>
        <v>4.0475832225177442</v>
      </c>
      <c r="AP21">
        <f>((AO21+0.00000010773*(AN21^4-AM21^4))-AL21*44100)/(L21*51.4+0.00000043092*AM21^3)</f>
        <v>-9.0357999108171345</v>
      </c>
      <c r="AQ21">
        <f>0.61365*EXP(17.502*J21/(240.97+J21))</f>
        <v>5.0749081907415841</v>
      </c>
      <c r="AR21">
        <f>AQ21*1000/AA21</f>
        <v>57.709397392345821</v>
      </c>
      <c r="AS21">
        <f>(AR21-U21)</f>
        <v>31.043253974987422</v>
      </c>
      <c r="AT21">
        <f>IF(D21,P21,(O21+P21)/2)</f>
        <v>31.725197792053223</v>
      </c>
      <c r="AU21">
        <f>0.61365*EXP(17.502*AT21/(240.97+AT21))</f>
        <v>4.7013126996481347</v>
      </c>
      <c r="AV21">
        <f>IF(AS21&lt;&gt;0,(1000-(AR21+U21)/2)/AS21*AL21,0)</f>
        <v>0.75334037842178547</v>
      </c>
      <c r="AW21">
        <f>U21*AA21/1000</f>
        <v>2.3449946760697058</v>
      </c>
      <c r="AX21">
        <f>(AU21-AW21)</f>
        <v>2.3563180235784289</v>
      </c>
      <c r="AY21">
        <f>1/(1.6/F21+1.37/N21)</f>
        <v>0.48445632633425573</v>
      </c>
      <c r="AZ21">
        <f>G21*AA21*0.001</f>
        <v>33.406452613892256</v>
      </c>
      <c r="BA21">
        <f>G21/S21</f>
        <v>0.96461078292325519</v>
      </c>
      <c r="BB21">
        <f>(1-AL21*AA21/AQ21/F21)*100</f>
        <v>54.821011860460231</v>
      </c>
      <c r="BC21">
        <f>(S21-E21/(N21/1.35))</f>
        <v>394.76287358364453</v>
      </c>
      <c r="BD21">
        <f>E21*BB21/100/BC21</f>
        <v>-3.7405922542332031E-3</v>
      </c>
    </row>
    <row r="22" spans="1:56" x14ac:dyDescent="0.35">
      <c r="A22" s="1" t="s">
        <v>9</v>
      </c>
      <c r="B22" s="1" t="s">
        <v>1238</v>
      </c>
      <c r="K22" s="1">
        <f t="shared" si="0"/>
        <v>2.72</v>
      </c>
    </row>
    <row r="23" spans="1:56" x14ac:dyDescent="0.35">
      <c r="A23" s="1" t="s">
        <v>9</v>
      </c>
      <c r="B23" s="1" t="s">
        <v>1237</v>
      </c>
      <c r="K23" s="1">
        <f t="shared" si="0"/>
        <v>2.72</v>
      </c>
    </row>
    <row r="24" spans="1:56" x14ac:dyDescent="0.35">
      <c r="A24" s="1">
        <v>3</v>
      </c>
      <c r="B24" s="1" t="s">
        <v>1236</v>
      </c>
      <c r="C24" s="1">
        <v>791.00000252574682</v>
      </c>
      <c r="D24" s="1">
        <v>0</v>
      </c>
      <c r="E24">
        <f>(R24-S24*(1000-T24)/(1000-U24))*AK24</f>
        <v>-1.9051230064223659</v>
      </c>
      <c r="F24">
        <f>IF(AV24&lt;&gt;0,1/(1/AV24-1/N24),0)</f>
        <v>0.98802322333373649</v>
      </c>
      <c r="G24">
        <f>((AY24-AL24/2)*S24-E24)/(AY24+AL24/2)</f>
        <v>379.01083243468867</v>
      </c>
      <c r="H24">
        <f>AL24*1000</f>
        <v>23.585706048459048</v>
      </c>
      <c r="I24">
        <f>(AQ24-AW24)</f>
        <v>2.5297637461588347</v>
      </c>
      <c r="J24">
        <f>(P24+AP24*D24)</f>
        <v>32.293243408203125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30.373489379882813</v>
      </c>
      <c r="P24" s="1">
        <v>32.293243408203125</v>
      </c>
      <c r="Q24" s="1">
        <v>30.452627182006836</v>
      </c>
      <c r="R24" s="1">
        <v>399.92498779296875</v>
      </c>
      <c r="S24" s="1">
        <v>393.23468017578125</v>
      </c>
      <c r="T24" s="1">
        <v>5.5970296859741211</v>
      </c>
      <c r="U24" s="1">
        <v>26.442560195922852</v>
      </c>
      <c r="V24" s="1">
        <v>11.306952476501465</v>
      </c>
      <c r="W24" s="1">
        <v>53.418472290039063</v>
      </c>
      <c r="X24" s="1">
        <v>299.61697387695313</v>
      </c>
      <c r="Y24" s="1">
        <v>48.691944122314453</v>
      </c>
      <c r="Z24" s="1">
        <v>0.13358873128890991</v>
      </c>
      <c r="AA24" s="1">
        <v>87.932106018066406</v>
      </c>
      <c r="AB24" s="1">
        <v>28.752080917358398</v>
      </c>
      <c r="AC24" s="1">
        <v>1.5378023386001587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1.1015329921946804</v>
      </c>
      <c r="AL24">
        <f>(U24-T24)/(1000-U24)*AK24</f>
        <v>2.3585706048459047E-2</v>
      </c>
      <c r="AM24">
        <f>(P24+273.15)</f>
        <v>305.4432434082031</v>
      </c>
      <c r="AN24">
        <f>(O24+273.15)</f>
        <v>303.52348937988279</v>
      </c>
      <c r="AO24">
        <f>(Y24*AG24+Z24*AH24)*AI24</f>
        <v>7.7907108854343505</v>
      </c>
      <c r="AP24">
        <f>((AO24+0.00000010773*(AN24^4-AM24^4))-AL24*44100)/(L24*51.4+0.00000043092*AM24^3)</f>
        <v>-8.6330669636658293</v>
      </c>
      <c r="AQ24">
        <f>0.61365*EXP(17.502*J24/(240.97+J24))</f>
        <v>4.8549137526958255</v>
      </c>
      <c r="AR24">
        <f>AQ24*1000/AA24</f>
        <v>55.212071819345965</v>
      </c>
      <c r="AS24">
        <f>(AR24-U24)</f>
        <v>28.769511623423114</v>
      </c>
      <c r="AT24">
        <f>IF(D24,P24,(O24+P24)/2)</f>
        <v>31.333366394042969</v>
      </c>
      <c r="AU24">
        <f>0.61365*EXP(17.502*AT24/(240.97+AT24))</f>
        <v>4.5978425754176007</v>
      </c>
      <c r="AV24">
        <f>IF(AS24&lt;&gt;0,(1000-(AR24+U24)/2)/AS24*AL24,0)</f>
        <v>0.78634511668028406</v>
      </c>
      <c r="AW24">
        <f>U24*AA24/1000</f>
        <v>2.3251500065369908</v>
      </c>
      <c r="AX24">
        <f>(AU24-AW24)</f>
        <v>2.2726925688806099</v>
      </c>
      <c r="AY24">
        <f>1/(1.6/F24+1.37/N24)</f>
        <v>0.50632254742207128</v>
      </c>
      <c r="AZ24">
        <f>G24*AA24*0.001</f>
        <v>33.327220699642645</v>
      </c>
      <c r="BA24">
        <f>G24/S24</f>
        <v>0.96382860297384165</v>
      </c>
      <c r="BB24">
        <f>(1-AL24*AA24/AQ24/F24)*100</f>
        <v>56.763783325858462</v>
      </c>
      <c r="BC24">
        <f>(S24-E24/(N24/1.35))</f>
        <v>393.90230918476942</v>
      </c>
      <c r="BD24">
        <f>E24*BB24/100/BC24</f>
        <v>-2.7454012587405422E-3</v>
      </c>
    </row>
    <row r="25" spans="1:56" x14ac:dyDescent="0.35">
      <c r="A25" s="1" t="s">
        <v>9</v>
      </c>
      <c r="B25" s="1" t="s">
        <v>1235</v>
      </c>
      <c r="K25" s="1">
        <f t="shared" si="0"/>
        <v>2.72</v>
      </c>
    </row>
    <row r="26" spans="1:56" x14ac:dyDescent="0.35">
      <c r="A26" s="1" t="s">
        <v>9</v>
      </c>
      <c r="B26" s="1" t="s">
        <v>1234</v>
      </c>
      <c r="K26" s="1">
        <f t="shared" si="0"/>
        <v>2.72</v>
      </c>
    </row>
    <row r="27" spans="1:56" x14ac:dyDescent="0.35">
      <c r="A27" s="1">
        <v>4</v>
      </c>
      <c r="B27" s="1" t="s">
        <v>1233</v>
      </c>
      <c r="C27" s="1">
        <v>994.00000252574682</v>
      </c>
      <c r="D27" s="1">
        <v>0</v>
      </c>
      <c r="E27">
        <f>(R27-S27*(1000-T27)/(1000-U27))*AK27</f>
        <v>-0.8149743809835267</v>
      </c>
      <c r="F27">
        <f>IF(AV27&lt;&gt;0,1/(1/AV27-1/N27),0)</f>
        <v>0.93837744883701624</v>
      </c>
      <c r="G27">
        <f>((AY27-AL27/2)*S27-E27)/(AY27+AL27/2)</f>
        <v>375.78845227639692</v>
      </c>
      <c r="H27">
        <f>AL27*1000</f>
        <v>23.159831260218063</v>
      </c>
      <c r="I27">
        <f>(AQ27-AW27)</f>
        <v>2.5873850434239665</v>
      </c>
      <c r="J27">
        <f>(P27+AP27*D27)</f>
        <v>32.550331115722656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30.3878173828125</v>
      </c>
      <c r="P27" s="1">
        <v>32.550331115722656</v>
      </c>
      <c r="Q27" s="1">
        <v>30.471168518066406</v>
      </c>
      <c r="R27" s="1">
        <v>399.95382690429688</v>
      </c>
      <c r="S27" s="1">
        <v>392.44110107421875</v>
      </c>
      <c r="T27" s="1">
        <v>6.124114990234375</v>
      </c>
      <c r="U27" s="1">
        <v>26.594070434570313</v>
      </c>
      <c r="V27" s="1">
        <v>12.361589431762695</v>
      </c>
      <c r="W27" s="1">
        <v>53.680408477783203</v>
      </c>
      <c r="X27" s="1">
        <v>299.55831909179688</v>
      </c>
      <c r="Y27" s="1">
        <v>100.52622985839844</v>
      </c>
      <c r="Z27" s="1">
        <v>0.21609874069690704</v>
      </c>
      <c r="AA27" s="1">
        <v>87.931991577148438</v>
      </c>
      <c r="AB27" s="1">
        <v>28.744373321533203</v>
      </c>
      <c r="AC27" s="1">
        <v>1.5386416912078857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1.1013173496021942</v>
      </c>
      <c r="AL27">
        <f>(U27-T27)/(1000-U27)*AK27</f>
        <v>2.3159831260218061E-2</v>
      </c>
      <c r="AM27">
        <f>(P27+273.15)</f>
        <v>305.70033111572263</v>
      </c>
      <c r="AN27">
        <f>(O27+273.15)</f>
        <v>303.53781738281248</v>
      </c>
      <c r="AO27">
        <f>(Y27*AG27+Z27*AH27)*AI27</f>
        <v>16.084196417833937</v>
      </c>
      <c r="AP27">
        <f>((AO27+0.00000010773*(AN27^4-AM27^4))-AL27*44100)/(L27*51.4+0.00000043092*AM27^3)</f>
        <v>-8.4339577339440002</v>
      </c>
      <c r="AQ27">
        <f>0.61365*EXP(17.502*J27/(240.97+J27))</f>
        <v>4.9258546208786953</v>
      </c>
      <c r="AR27">
        <f>AQ27*1000/AA27</f>
        <v>56.018913395779556</v>
      </c>
      <c r="AS27">
        <f>(AR27-U27)</f>
        <v>29.424842961209244</v>
      </c>
      <c r="AT27">
        <f>IF(D27,P27,(O27+P27)/2)</f>
        <v>31.469074249267578</v>
      </c>
      <c r="AU27">
        <f>0.61365*EXP(17.502*AT27/(240.97+AT27))</f>
        <v>4.6334518964321667</v>
      </c>
      <c r="AV27">
        <f>IF(AS27&lt;&gt;0,(1000-(AR27+U27)/2)/AS27*AL27,0)</f>
        <v>0.75457258707485675</v>
      </c>
      <c r="AW27">
        <f>U27*AA27/1000</f>
        <v>2.3384695774547288</v>
      </c>
      <c r="AX27">
        <f>(AU27-AW27)</f>
        <v>2.2949823189774379</v>
      </c>
      <c r="AY27">
        <f>1/(1.6/F27+1.37/N27)</f>
        <v>0.4852716903769656</v>
      </c>
      <c r="AZ27">
        <f>G27*AA27*0.001</f>
        <v>33.043827020357789</v>
      </c>
      <c r="BA27">
        <f>G27/S27</f>
        <v>0.95756650169353064</v>
      </c>
      <c r="BB27">
        <f>(1-AL27*AA27/AQ27/F27)*100</f>
        <v>55.942165408781499</v>
      </c>
      <c r="BC27">
        <f>(S27-E27/(N27/1.35))</f>
        <v>392.7266997135153</v>
      </c>
      <c r="BD27">
        <f>E27*BB27/100/BC27</f>
        <v>-1.1608946287114581E-3</v>
      </c>
    </row>
    <row r="28" spans="1:56" x14ac:dyDescent="0.35">
      <c r="A28" s="1" t="s">
        <v>9</v>
      </c>
      <c r="B28" s="1" t="s">
        <v>1232</v>
      </c>
      <c r="K28" s="1">
        <f t="shared" si="0"/>
        <v>2.72</v>
      </c>
    </row>
    <row r="29" spans="1:56" x14ac:dyDescent="0.35">
      <c r="A29" s="1" t="s">
        <v>9</v>
      </c>
      <c r="B29" s="1" t="s">
        <v>1231</v>
      </c>
      <c r="K29" s="1">
        <f t="shared" si="0"/>
        <v>2.72</v>
      </c>
    </row>
    <row r="30" spans="1:56" x14ac:dyDescent="0.35">
      <c r="A30" s="1">
        <v>5</v>
      </c>
      <c r="B30" s="1" t="s">
        <v>1230</v>
      </c>
      <c r="C30" s="1">
        <v>1197.0000025257468</v>
      </c>
      <c r="D30" s="1">
        <v>0</v>
      </c>
      <c r="E30">
        <f>(R30-S30*(1000-T30)/(1000-U30))*AK30</f>
        <v>8.4778518238203329E-2</v>
      </c>
      <c r="F30">
        <f>IF(AV30&lt;&gt;0,1/(1/AV30-1/N30),0)</f>
        <v>0.99271754136450507</v>
      </c>
      <c r="G30">
        <f>((AY30-AL30/2)*S30-E30)/(AY30+AL30/2)</f>
        <v>374.60882721337771</v>
      </c>
      <c r="H30">
        <f>AL30*1000</f>
        <v>22.864096687824865</v>
      </c>
      <c r="I30">
        <f>(AQ30-AW30)</f>
        <v>2.4432821599143608</v>
      </c>
      <c r="J30">
        <f>(P30+AP30*D30)</f>
        <v>32.115291595458984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30.410451889038086</v>
      </c>
      <c r="P30" s="1">
        <v>32.115291595458984</v>
      </c>
      <c r="Q30" s="1">
        <v>30.493192672729492</v>
      </c>
      <c r="R30" s="1">
        <v>400.23220825195313</v>
      </c>
      <c r="S30" s="1">
        <v>392.01785278320313</v>
      </c>
      <c r="T30" s="1">
        <v>6.6737985610961914</v>
      </c>
      <c r="U30" s="1">
        <v>26.873659133911133</v>
      </c>
      <c r="V30" s="1">
        <v>13.453655242919922</v>
      </c>
      <c r="W30" s="1">
        <v>54.174385070800781</v>
      </c>
      <c r="X30" s="1">
        <v>299.60137939453125</v>
      </c>
      <c r="Y30" s="1">
        <v>150.367919921875</v>
      </c>
      <c r="Z30" s="1">
        <v>3.1432498246431351E-2</v>
      </c>
      <c r="AA30" s="1">
        <v>87.93182373046875</v>
      </c>
      <c r="AB30" s="1">
        <v>28.793968200683594</v>
      </c>
      <c r="AC30" s="1">
        <v>1.5481784343719482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1.1014756595387176</v>
      </c>
      <c r="AL30">
        <f>(U30-T30)/(1000-U30)*AK30</f>
        <v>2.2864096687824867E-2</v>
      </c>
      <c r="AM30">
        <f>(P30+273.15)</f>
        <v>305.26529159545896</v>
      </c>
      <c r="AN30">
        <f>(O30+273.15)</f>
        <v>303.56045188903806</v>
      </c>
      <c r="AO30">
        <f>(Y30*AG30+Z30*AH30)*AI30</f>
        <v>24.058866649742413</v>
      </c>
      <c r="AP30">
        <f>((AO30+0.00000010773*(AN30^4-AM30^4))-AL30*44100)/(L30*51.4+0.00000043092*AM30^3)</f>
        <v>-8.2197398143793539</v>
      </c>
      <c r="AQ30">
        <f>0.61365*EXP(17.502*J30/(240.97+J30))</f>
        <v>4.8063320178701359</v>
      </c>
      <c r="AR30">
        <f>AQ30*1000/AA30</f>
        <v>54.659755864982948</v>
      </c>
      <c r="AS30">
        <f>(AR30-U30)</f>
        <v>27.786096731071815</v>
      </c>
      <c r="AT30">
        <f>IF(D30,P30,(O30+P30)/2)</f>
        <v>31.262871742248535</v>
      </c>
      <c r="AU30">
        <f>0.61365*EXP(17.502*AT30/(240.97+AT30))</f>
        <v>4.5794392315104382</v>
      </c>
      <c r="AV30">
        <f>IF(AS30&lt;&gt;0,(1000-(AR30+U30)/2)/AS30*AL30,0)</f>
        <v>0.78931571275312529</v>
      </c>
      <c r="AW30">
        <f>U30*AA30/1000</f>
        <v>2.363049857955775</v>
      </c>
      <c r="AX30">
        <f>(AU30-AW30)</f>
        <v>2.2163893735546631</v>
      </c>
      <c r="AY30">
        <f>1/(1.6/F30+1.37/N30)</f>
        <v>0.50829334187605202</v>
      </c>
      <c r="AZ30">
        <f>G30*AA30*0.001</f>
        <v>32.940037362404361</v>
      </c>
      <c r="BA30">
        <f>G30/S30</f>
        <v>0.95559124298491305</v>
      </c>
      <c r="BB30">
        <f>(1-AL30*AA30/AQ30/F30)*100</f>
        <v>57.863286002257098</v>
      </c>
      <c r="BC30">
        <f>(S30-E30/(N30/1.35))</f>
        <v>391.9881431015059</v>
      </c>
      <c r="BD30">
        <f>E30*BB30/100/BC30</f>
        <v>1.2514571509359215E-4</v>
      </c>
    </row>
    <row r="31" spans="1:56" x14ac:dyDescent="0.35">
      <c r="A31" s="1" t="s">
        <v>9</v>
      </c>
      <c r="B31" s="1" t="s">
        <v>1229</v>
      </c>
      <c r="K31" s="1">
        <f t="shared" si="0"/>
        <v>2.72</v>
      </c>
    </row>
    <row r="32" spans="1:56" x14ac:dyDescent="0.35">
      <c r="A32" s="1" t="s">
        <v>9</v>
      </c>
      <c r="B32" s="1" t="s">
        <v>1228</v>
      </c>
      <c r="K32" s="1">
        <f t="shared" si="0"/>
        <v>2.72</v>
      </c>
    </row>
    <row r="33" spans="1:56" x14ac:dyDescent="0.35">
      <c r="A33" s="1">
        <v>6</v>
      </c>
      <c r="B33" s="1" t="s">
        <v>1227</v>
      </c>
      <c r="C33" s="1">
        <v>1400.0000025257468</v>
      </c>
      <c r="D33" s="1">
        <v>0</v>
      </c>
      <c r="E33">
        <f>(R33-S33*(1000-T33)/(1000-U33))*AK33</f>
        <v>0.87666405862838881</v>
      </c>
      <c r="F33">
        <f>IF(AV33&lt;&gt;0,1/(1/AV33-1/N33),0)</f>
        <v>1.0004032698460152</v>
      </c>
      <c r="G33">
        <f>((AY33-AL33/2)*S33-E33)/(AY33+AL33/2)</f>
        <v>372.29089668315896</v>
      </c>
      <c r="H33">
        <f>AL33*1000</f>
        <v>22.865394875055848</v>
      </c>
      <c r="I33">
        <f>(AQ33-AW33)</f>
        <v>2.4272044745898094</v>
      </c>
      <c r="J33">
        <f>(P33+AP33*D33)</f>
        <v>32.233242034912109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30.448942184448242</v>
      </c>
      <c r="P33" s="1">
        <v>32.233242034912109</v>
      </c>
      <c r="Q33" s="1">
        <v>30.525646209716797</v>
      </c>
      <c r="R33" s="1">
        <v>399.98080444335938</v>
      </c>
      <c r="S33" s="1">
        <v>391.06637573242188</v>
      </c>
      <c r="T33" s="1">
        <v>7.2330446243286133</v>
      </c>
      <c r="U33" s="1">
        <v>27.423612594604492</v>
      </c>
      <c r="V33" s="1">
        <v>14.54816722869873</v>
      </c>
      <c r="W33" s="1">
        <v>55.158420562744141</v>
      </c>
      <c r="X33" s="1">
        <v>299.58688354492188</v>
      </c>
      <c r="Y33" s="1">
        <v>301.03167724609375</v>
      </c>
      <c r="Z33" s="1">
        <v>0.11001469194889069</v>
      </c>
      <c r="AA33" s="1">
        <v>87.92718505859375</v>
      </c>
      <c r="AB33" s="1">
        <v>28.743267059326172</v>
      </c>
      <c r="AC33" s="1">
        <v>1.555333137512207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1.1014223659739772</v>
      </c>
      <c r="AL33">
        <f>(U33-T33)/(1000-U33)*AK33</f>
        <v>2.2865394875055848E-2</v>
      </c>
      <c r="AM33">
        <f>(P33+273.15)</f>
        <v>305.38324203491209</v>
      </c>
      <c r="AN33">
        <f>(O33+273.15)</f>
        <v>303.59894218444822</v>
      </c>
      <c r="AO33">
        <f>(Y33*AG33+Z33*AH33)*AI33</f>
        <v>48.165067282801829</v>
      </c>
      <c r="AP33">
        <f>((AO33+0.00000010773*(AN33^4-AM33^4))-AL33*44100)/(L33*51.4+0.00000043092*AM33^3)</f>
        <v>-8.030145221738314</v>
      </c>
      <c r="AQ33">
        <f>0.61365*EXP(17.502*J33/(240.97+J33))</f>
        <v>4.8384855341707809</v>
      </c>
      <c r="AR33">
        <f>AQ33*1000/AA33</f>
        <v>55.028322935011111</v>
      </c>
      <c r="AS33">
        <f>(AR33-U33)</f>
        <v>27.604710340406619</v>
      </c>
      <c r="AT33">
        <f>IF(D33,P33,(O33+P33)/2)</f>
        <v>31.341092109680176</v>
      </c>
      <c r="AU33">
        <f>0.61365*EXP(17.502*AT33/(240.97+AT33))</f>
        <v>4.5998633624746343</v>
      </c>
      <c r="AV33">
        <f>IF(AS33&lt;&gt;0,(1000-(AR33+U33)/2)/AS33*AL33,0)</f>
        <v>0.7941668857476688</v>
      </c>
      <c r="AW33">
        <f>U33*AA33/1000</f>
        <v>2.4112810595809715</v>
      </c>
      <c r="AX33">
        <f>(AU33-AW33)</f>
        <v>2.1885823028936628</v>
      </c>
      <c r="AY33">
        <f>1/(1.6/F33+1.37/N33)</f>
        <v>0.51151274306736583</v>
      </c>
      <c r="AZ33">
        <f>G33*AA33*0.001</f>
        <v>32.734490568289921</v>
      </c>
      <c r="BA33">
        <f>G33/S33</f>
        <v>0.9519890222878441</v>
      </c>
      <c r="BB33">
        <f>(1-AL33*AA33/AQ33/F33)*100</f>
        <v>58.464702450044534</v>
      </c>
      <c r="BC33">
        <f>(S33-E33/(N33/1.35))</f>
        <v>390.75915863688289</v>
      </c>
      <c r="BD33">
        <f>E33*BB33/100/BC33</f>
        <v>1.3116494445107908E-3</v>
      </c>
    </row>
    <row r="34" spans="1:56" x14ac:dyDescent="0.35">
      <c r="A34" s="1" t="s">
        <v>9</v>
      </c>
      <c r="B34" s="1" t="s">
        <v>1226</v>
      </c>
      <c r="K34" s="1">
        <f t="shared" si="0"/>
        <v>2.72</v>
      </c>
    </row>
    <row r="35" spans="1:56" x14ac:dyDescent="0.35">
      <c r="A35" s="1" t="s">
        <v>9</v>
      </c>
      <c r="B35" s="1" t="s">
        <v>1225</v>
      </c>
      <c r="K35" s="1">
        <f t="shared" si="0"/>
        <v>2.72</v>
      </c>
    </row>
    <row r="36" spans="1:56" x14ac:dyDescent="0.35">
      <c r="A36" s="1">
        <v>7</v>
      </c>
      <c r="B36" s="1" t="s">
        <v>1224</v>
      </c>
      <c r="C36" s="1">
        <v>1602.0000025257468</v>
      </c>
      <c r="D36" s="1">
        <v>0</v>
      </c>
      <c r="E36">
        <f>(R36-S36*(1000-T36)/(1000-U36))*AK36</f>
        <v>1.120565383275228</v>
      </c>
      <c r="F36">
        <f>IF(AV36&lt;&gt;0,1/(1/AV36-1/N36),0)</f>
        <v>0.99703151388318756</v>
      </c>
      <c r="G36">
        <f>((AY36-AL36/2)*S36-E36)/(AY36+AL36/2)</f>
        <v>371.95913121384666</v>
      </c>
      <c r="H36">
        <f>AL36*1000</f>
        <v>22.563925416514326</v>
      </c>
      <c r="I36">
        <f>(AQ36-AW36)</f>
        <v>2.401342781508558</v>
      </c>
      <c r="J36">
        <f>(P36+AP36*D36)</f>
        <v>32.23486328125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30.509040832519531</v>
      </c>
      <c r="P36" s="1">
        <v>32.23486328125</v>
      </c>
      <c r="Q36" s="1">
        <v>30.574409484863281</v>
      </c>
      <c r="R36" s="1">
        <v>400.05947875976563</v>
      </c>
      <c r="S36" s="1">
        <v>391.031005859375</v>
      </c>
      <c r="T36" s="1">
        <v>7.8027148246765137</v>
      </c>
      <c r="U36" s="1">
        <v>27.721776962280273</v>
      </c>
      <c r="V36" s="1">
        <v>15.640646934509277</v>
      </c>
      <c r="W36" s="1">
        <v>55.568675994873047</v>
      </c>
      <c r="X36" s="1">
        <v>299.57476806640625</v>
      </c>
      <c r="Y36" s="1">
        <v>501.3709716796875</v>
      </c>
      <c r="Z36" s="1">
        <v>2.4884710088372231E-2</v>
      </c>
      <c r="AA36" s="1">
        <v>87.930366516113281</v>
      </c>
      <c r="AB36" s="1">
        <v>28.761148452758789</v>
      </c>
      <c r="AC36" s="1">
        <v>1.5643664598464966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1.1013778237735521</v>
      </c>
      <c r="AL36">
        <f>(U36-T36)/(1000-U36)*AK36</f>
        <v>2.2563925416514325E-2</v>
      </c>
      <c r="AM36">
        <f>(P36+273.15)</f>
        <v>305.38486328124998</v>
      </c>
      <c r="AN36">
        <f>(O36+273.15)</f>
        <v>303.65904083251951</v>
      </c>
      <c r="AO36">
        <f>(Y36*AG36+Z36*AH36)*AI36</f>
        <v>80.21935367570768</v>
      </c>
      <c r="AP36">
        <f>((AO36+0.00000010773*(AN36^4-AM36^4))-AL36*44100)/(L36*51.4+0.00000043092*AM36^3)</f>
        <v>-7.653496699971611</v>
      </c>
      <c r="AQ36">
        <f>0.61365*EXP(17.502*J36/(240.97+J36))</f>
        <v>4.8389287902798079</v>
      </c>
      <c r="AR36">
        <f>AQ36*1000/AA36</f>
        <v>55.031372914760588</v>
      </c>
      <c r="AS36">
        <f>(AR36-U36)</f>
        <v>27.309595952480315</v>
      </c>
      <c r="AT36">
        <f>IF(D36,P36,(O36+P36)/2)</f>
        <v>31.371952056884766</v>
      </c>
      <c r="AU36">
        <f>0.61365*EXP(17.502*AT36/(240.97+AT36))</f>
        <v>4.6079430028096358</v>
      </c>
      <c r="AV36">
        <f>IF(AS36&lt;&gt;0,(1000-(AR36+U36)/2)/AS36*AL36,0)</f>
        <v>0.79204055245812688</v>
      </c>
      <c r="AW36">
        <f>U36*AA36/1000</f>
        <v>2.43758600877125</v>
      </c>
      <c r="AX36">
        <f>(AU36-AW36)</f>
        <v>2.1703569940383858</v>
      </c>
      <c r="AY36">
        <f>1/(1.6/F36+1.37/N36)</f>
        <v>0.51010148909427566</v>
      </c>
      <c r="AZ36">
        <f>G36*AA36*0.001</f>
        <v>32.706502736648609</v>
      </c>
      <c r="BA36">
        <f>G36/S36</f>
        <v>0.95122669466168341</v>
      </c>
      <c r="BB36">
        <f>(1-AL36*AA36/AQ36/F36)*100</f>
        <v>58.875993200879861</v>
      </c>
      <c r="BC36">
        <f>(S36-E36/(N36/1.35))</f>
        <v>390.63831627774664</v>
      </c>
      <c r="BD36">
        <f>E36*BB36/100/BC36</f>
        <v>1.68888706349905E-3</v>
      </c>
    </row>
    <row r="37" spans="1:56" x14ac:dyDescent="0.35">
      <c r="A37" s="1" t="s">
        <v>9</v>
      </c>
      <c r="B37" s="1" t="s">
        <v>1223</v>
      </c>
      <c r="K37" s="1">
        <f t="shared" si="0"/>
        <v>2.72</v>
      </c>
    </row>
    <row r="38" spans="1:56" x14ac:dyDescent="0.35">
      <c r="A38" s="1" t="s">
        <v>9</v>
      </c>
      <c r="B38" s="1" t="s">
        <v>1222</v>
      </c>
      <c r="K38" s="1">
        <f t="shared" si="0"/>
        <v>2.72</v>
      </c>
    </row>
    <row r="39" spans="1:56" x14ac:dyDescent="0.35">
      <c r="A39" s="1">
        <v>8</v>
      </c>
      <c r="B39" s="1" t="s">
        <v>1221</v>
      </c>
      <c r="C39" s="1">
        <v>1805.0000025257468</v>
      </c>
      <c r="D39" s="1">
        <v>0</v>
      </c>
      <c r="E39">
        <f>(R39-S39*(1000-T39)/(1000-U39))*AK39</f>
        <v>0.7975973401297084</v>
      </c>
      <c r="F39">
        <f>IF(AV39&lt;&gt;0,1/(1/AV39-1/N39),0)</f>
        <v>0.93180568438376488</v>
      </c>
      <c r="G39">
        <f>((AY39-AL39/2)*S39-E39)/(AY39+AL39/2)</f>
        <v>372.97037647514361</v>
      </c>
      <c r="H39">
        <f>AL39*1000</f>
        <v>21.43026227634541</v>
      </c>
      <c r="I39">
        <f>(AQ39-AW39)</f>
        <v>2.4083226455520053</v>
      </c>
      <c r="J39">
        <f>(P39+AP39*D39)</f>
        <v>32.126358032226563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30.581657409667969</v>
      </c>
      <c r="P39" s="1">
        <v>32.126358032226563</v>
      </c>
      <c r="Q39" s="1">
        <v>30.633808135986328</v>
      </c>
      <c r="R39" s="1">
        <v>399.94723510742188</v>
      </c>
      <c r="S39" s="1">
        <v>391.60443115234375</v>
      </c>
      <c r="T39" s="1">
        <v>8.3835544586181641</v>
      </c>
      <c r="U39" s="1">
        <v>27.30742073059082</v>
      </c>
      <c r="V39" s="1">
        <v>16.734348297119141</v>
      </c>
      <c r="W39" s="1">
        <v>54.508132934570313</v>
      </c>
      <c r="X39" s="1">
        <v>299.614013671875</v>
      </c>
      <c r="Y39" s="1">
        <v>750.4080810546875</v>
      </c>
      <c r="Z39" s="1">
        <v>0.10477583110332489</v>
      </c>
      <c r="AA39" s="1">
        <v>87.925483703613281</v>
      </c>
      <c r="AB39" s="1">
        <v>28.806734085083008</v>
      </c>
      <c r="AC39" s="1">
        <v>1.5709030628204346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1.1015221090877754</v>
      </c>
      <c r="AL39">
        <f>(U39-T39)/(1000-U39)*AK39</f>
        <v>2.143026227634541E-2</v>
      </c>
      <c r="AM39">
        <f>(P39+273.15)</f>
        <v>305.27635803222654</v>
      </c>
      <c r="AN39">
        <f>(O39+273.15)</f>
        <v>303.73165740966795</v>
      </c>
      <c r="AO39">
        <f>(Y39*AG39+Z39*AH39)*AI39</f>
        <v>120.06529028508157</v>
      </c>
      <c r="AP39">
        <f>((AO39+0.00000010773*(AN39^4-AM39^4))-AL39*44100)/(L39*51.4+0.00000043092*AM39^3)</f>
        <v>-6.9014566940337474</v>
      </c>
      <c r="AQ39">
        <f>0.61365*EXP(17.502*J39/(240.97+J39))</f>
        <v>4.8093408219872797</v>
      </c>
      <c r="AR39">
        <f>AQ39*1000/AA39</f>
        <v>54.697917138551276</v>
      </c>
      <c r="AS39">
        <f>(AR39-U39)</f>
        <v>27.390496407960455</v>
      </c>
      <c r="AT39">
        <f>IF(D39,P39,(O39+P39)/2)</f>
        <v>31.354007720947266</v>
      </c>
      <c r="AU39">
        <f>0.61365*EXP(17.502*AT39/(240.97+AT39))</f>
        <v>4.6032433788518139</v>
      </c>
      <c r="AV39">
        <f>IF(AS39&lt;&gt;0,(1000-(AR39+U39)/2)/AS39*AL39,0)</f>
        <v>0.75031733711385118</v>
      </c>
      <c r="AW39">
        <f>U39*AA39/1000</f>
        <v>2.4010181764352745</v>
      </c>
      <c r="AX39">
        <f>(AU39-AW39)</f>
        <v>2.2022252024165394</v>
      </c>
      <c r="AY39">
        <f>1/(1.6/F39+1.37/N39)</f>
        <v>0.48245627827857157</v>
      </c>
      <c r="AZ39">
        <f>G39*AA39*0.001</f>
        <v>32.793600758695753</v>
      </c>
      <c r="BA39">
        <f>G39/S39</f>
        <v>0.95241612914755036</v>
      </c>
      <c r="BB39">
        <f>(1-AL39*AA39/AQ39/F39)*100</f>
        <v>57.953355619500343</v>
      </c>
      <c r="BC39">
        <f>(S39-E39/(N39/1.35))</f>
        <v>391.32492210228907</v>
      </c>
      <c r="BD39">
        <f>E39*BB39/100/BC39</f>
        <v>1.1812036413469762E-3</v>
      </c>
    </row>
    <row r="40" spans="1:56" x14ac:dyDescent="0.35">
      <c r="A40" s="1" t="s">
        <v>9</v>
      </c>
      <c r="B40" s="1" t="s">
        <v>1220</v>
      </c>
      <c r="K40" s="1">
        <f t="shared" si="0"/>
        <v>2.72</v>
      </c>
    </row>
    <row r="41" spans="1:56" x14ac:dyDescent="0.35">
      <c r="A41" s="1" t="s">
        <v>9</v>
      </c>
      <c r="B41" s="1" t="s">
        <v>1219</v>
      </c>
      <c r="K41" s="1">
        <f t="shared" si="0"/>
        <v>2.72</v>
      </c>
    </row>
    <row r="42" spans="1:56" x14ac:dyDescent="0.35">
      <c r="A42" s="1">
        <v>9</v>
      </c>
      <c r="B42" s="1" t="s">
        <v>1218</v>
      </c>
      <c r="C42" s="1">
        <v>2008.0000025257468</v>
      </c>
      <c r="D42" s="1">
        <v>0</v>
      </c>
      <c r="E42">
        <f>(R42-S42*(1000-T42)/(1000-U42))*AK42</f>
        <v>-0.20849964068452695</v>
      </c>
      <c r="F42">
        <f>IF(AV42&lt;&gt;0,1/(1/AV42-1/N42),0)</f>
        <v>0.81646413213445401</v>
      </c>
      <c r="G42">
        <f>((AY42-AL42/2)*S42-E42)/(AY42+AL42/2)</f>
        <v>376.33553512604027</v>
      </c>
      <c r="H42">
        <f>AL42*1000</f>
        <v>19.741889490589902</v>
      </c>
      <c r="I42">
        <f>(AQ42-AW42)</f>
        <v>2.4722058017803836</v>
      </c>
      <c r="J42">
        <f>(P42+AP42*D42)</f>
        <v>32.070510864257813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30.681779861450195</v>
      </c>
      <c r="P42" s="1">
        <v>32.070510864257813</v>
      </c>
      <c r="Q42" s="1">
        <v>30.715110778808594</v>
      </c>
      <c r="R42" s="1">
        <v>400.30703735351563</v>
      </c>
      <c r="S42" s="1">
        <v>393.44552612304688</v>
      </c>
      <c r="T42" s="1">
        <v>8.9624061584472656</v>
      </c>
      <c r="U42" s="1">
        <v>26.409717559814453</v>
      </c>
      <c r="V42" s="1">
        <v>17.786762237548828</v>
      </c>
      <c r="W42" s="1">
        <v>52.412639617919922</v>
      </c>
      <c r="X42" s="1">
        <v>299.64382934570313</v>
      </c>
      <c r="Y42" s="1">
        <v>1000.8518676757813</v>
      </c>
      <c r="Z42" s="1">
        <v>3.9291046559810638E-2</v>
      </c>
      <c r="AA42" s="1">
        <v>87.92095947265625</v>
      </c>
      <c r="AB42" s="1">
        <v>28.889848709106445</v>
      </c>
      <c r="AC42" s="1">
        <v>1.575039267539978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1.1016317255356729</v>
      </c>
      <c r="AL42">
        <f>(U42-T42)/(1000-U42)*AK42</f>
        <v>1.9741889490589901E-2</v>
      </c>
      <c r="AM42">
        <f>(P42+273.15)</f>
        <v>305.22051086425779</v>
      </c>
      <c r="AN42">
        <f>(O42+273.15)</f>
        <v>303.83177986145017</v>
      </c>
      <c r="AO42">
        <f>(Y42*AG42+Z42*AH42)*AI42</f>
        <v>160.1362952487998</v>
      </c>
      <c r="AP42">
        <f>((AO42+0.00000010773*(AN42^4-AM42^4))-AL42*44100)/(L42*51.4+0.00000043092*AM42^3)</f>
        <v>-5.9495681328372623</v>
      </c>
      <c r="AQ42">
        <f>0.61365*EXP(17.502*J42/(240.97+J42))</f>
        <v>4.7941735090411282</v>
      </c>
      <c r="AR42">
        <f>AQ42*1000/AA42</f>
        <v>54.528221004368525</v>
      </c>
      <c r="AS42">
        <f>(AR42-U42)</f>
        <v>28.118503444554072</v>
      </c>
      <c r="AT42">
        <f>IF(D42,P42,(O42+P42)/2)</f>
        <v>31.376145362854004</v>
      </c>
      <c r="AU42">
        <f>0.61365*EXP(17.502*AT42/(240.97+AT42))</f>
        <v>4.6090418322982813</v>
      </c>
      <c r="AV42">
        <f>IF(AS42&lt;&gt;0,(1000-(AR42+U42)/2)/AS42*AL42,0)</f>
        <v>0.67368292229982107</v>
      </c>
      <c r="AW42">
        <f>U42*AA42/1000</f>
        <v>2.3219677072607445</v>
      </c>
      <c r="AX42">
        <f>(AU42-AW42)</f>
        <v>2.2870741250375368</v>
      </c>
      <c r="AY42">
        <f>1/(1.6/F42+1.37/N42)</f>
        <v>0.43190944297823192</v>
      </c>
      <c r="AZ42">
        <f>G42*AA42*0.001</f>
        <v>33.087781331936988</v>
      </c>
      <c r="BA42">
        <f>G42/S42</f>
        <v>0.95651242710622264</v>
      </c>
      <c r="BB42">
        <f>(1-AL42*AA42/AQ42/F42)*100</f>
        <v>55.656468524495239</v>
      </c>
      <c r="BC42">
        <f>(S42-E42/(N42/1.35))</f>
        <v>393.51859248569923</v>
      </c>
      <c r="BD42">
        <f>E42*BB42/100/BC42</f>
        <v>-2.948870500838827E-4</v>
      </c>
    </row>
    <row r="43" spans="1:56" x14ac:dyDescent="0.35">
      <c r="A43" s="1" t="s">
        <v>9</v>
      </c>
      <c r="B43" s="1" t="s">
        <v>1217</v>
      </c>
      <c r="K43" s="1">
        <f t="shared" si="0"/>
        <v>2.72</v>
      </c>
    </row>
    <row r="44" spans="1:56" x14ac:dyDescent="0.35">
      <c r="A44" s="1" t="s">
        <v>9</v>
      </c>
      <c r="B44" s="1" t="s">
        <v>1216</v>
      </c>
      <c r="K44" s="1">
        <f t="shared" si="0"/>
        <v>2.72</v>
      </c>
    </row>
    <row r="45" spans="1:56" x14ac:dyDescent="0.35">
      <c r="A45" s="1">
        <v>10</v>
      </c>
      <c r="B45" s="1" t="s">
        <v>1215</v>
      </c>
      <c r="C45" s="1">
        <v>2210.0000025257468</v>
      </c>
      <c r="D45" s="1">
        <v>0</v>
      </c>
      <c r="E45">
        <f>(R45-S45*(1000-T45)/(1000-U45))*AK45</f>
        <v>-1.154578689005584</v>
      </c>
      <c r="F45">
        <f>IF(AV45&lt;&gt;0,1/(1/AV45-1/N45),0)</f>
        <v>0.59571951801965839</v>
      </c>
      <c r="G45">
        <f>((AY45-AL45/2)*S45-E45)/(AY45+AL45/2)</f>
        <v>379.03778997668172</v>
      </c>
      <c r="H45">
        <f>AL45*1000</f>
        <v>16.591502223321022</v>
      </c>
      <c r="I45">
        <f>(AQ45-AW45)</f>
        <v>2.7152598345635197</v>
      </c>
      <c r="J45">
        <f>(P45+AP45*D45)</f>
        <v>32.25750732421875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30.80267333984375</v>
      </c>
      <c r="P45" s="1">
        <v>32.25750732421875</v>
      </c>
      <c r="Q45" s="1">
        <v>30.815828323364258</v>
      </c>
      <c r="R45" s="1">
        <v>399.95986938476563</v>
      </c>
      <c r="S45" s="1">
        <v>395.05752563476563</v>
      </c>
      <c r="T45" s="1">
        <v>9.5268831253051758</v>
      </c>
      <c r="U45" s="1">
        <v>24.224405288696289</v>
      </c>
      <c r="V45" s="1">
        <v>18.777168273925781</v>
      </c>
      <c r="W45" s="1">
        <v>47.745491027832031</v>
      </c>
      <c r="X45" s="1">
        <v>299.61285400390625</v>
      </c>
      <c r="Y45" s="1">
        <v>1249.792236328125</v>
      </c>
      <c r="Z45" s="1">
        <v>2.7503836899995804E-2</v>
      </c>
      <c r="AA45" s="1">
        <v>87.922225952148438</v>
      </c>
      <c r="AB45" s="1">
        <v>28.867780685424805</v>
      </c>
      <c r="AC45" s="1">
        <v>1.5566612482070923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1.1015178456025962</v>
      </c>
      <c r="AL45">
        <f>(U45-T45)/(1000-U45)*AK45</f>
        <v>1.6591502223321022E-2</v>
      </c>
      <c r="AM45">
        <f>(P45+273.15)</f>
        <v>305.40750732421873</v>
      </c>
      <c r="AN45">
        <f>(O45+273.15)</f>
        <v>303.95267333984373</v>
      </c>
      <c r="AO45">
        <f>(Y45*AG45+Z45*AH45)*AI45</f>
        <v>199.96675334289466</v>
      </c>
      <c r="AP45">
        <f>((AO45+0.00000010773*(AN45^4-AM45^4))-AL45*44100)/(L45*51.4+0.00000043092*AM45^3)</f>
        <v>-4.4933628090923889</v>
      </c>
      <c r="AQ45">
        <f>0.61365*EXP(17.502*J45/(240.97+J45))</f>
        <v>4.8451234699126946</v>
      </c>
      <c r="AR45">
        <f>AQ45*1000/AA45</f>
        <v>55.106924528385427</v>
      </c>
      <c r="AS45">
        <f>(AR45-U45)</f>
        <v>30.882519239689138</v>
      </c>
      <c r="AT45">
        <f>IF(D45,P45,(O45+P45)/2)</f>
        <v>31.53009033203125</v>
      </c>
      <c r="AU45">
        <f>0.61365*EXP(17.502*AT45/(240.97+AT45))</f>
        <v>4.6495404312304256</v>
      </c>
      <c r="AV45">
        <f>IF(AS45&lt;&gt;0,(1000-(AR45+U45)/2)/AS45*AL45,0)</f>
        <v>0.51593554049581625</v>
      </c>
      <c r="AW45">
        <f>U45*AA45/1000</f>
        <v>2.1298636353491749</v>
      </c>
      <c r="AX45">
        <f>(AU45-AW45)</f>
        <v>2.5196767958812507</v>
      </c>
      <c r="AY45">
        <f>1/(1.6/F45+1.37/N45)</f>
        <v>0.32878965661030657</v>
      </c>
      <c r="AZ45">
        <f>G45*AA45*0.001</f>
        <v>33.325846214732799</v>
      </c>
      <c r="BA45">
        <f>G45/S45</f>
        <v>0.95944961273084495</v>
      </c>
      <c r="BB45">
        <f>(1-AL45*AA45/AQ45/F45)*100</f>
        <v>49.459712739306752</v>
      </c>
      <c r="BC45">
        <f>(S45-E45/(N45/1.35))</f>
        <v>395.46213479823757</v>
      </c>
      <c r="BD45">
        <f>E45*BB45/100/BC45</f>
        <v>-1.4440100648896832E-3</v>
      </c>
    </row>
    <row r="46" spans="1:56" x14ac:dyDescent="0.35">
      <c r="A46" s="1" t="s">
        <v>9</v>
      </c>
      <c r="B46" s="1" t="s">
        <v>1214</v>
      </c>
      <c r="K46" s="1">
        <f t="shared" si="0"/>
        <v>2.72</v>
      </c>
    </row>
    <row r="47" spans="1:56" x14ac:dyDescent="0.35">
      <c r="A47" s="1" t="s">
        <v>9</v>
      </c>
      <c r="B47" s="1" t="s">
        <v>1213</v>
      </c>
      <c r="K47" s="1">
        <f t="shared" si="0"/>
        <v>2.72</v>
      </c>
    </row>
    <row r="48" spans="1:56" x14ac:dyDescent="0.35">
      <c r="A48" s="1">
        <v>11</v>
      </c>
      <c r="B48" s="1" t="s">
        <v>1212</v>
      </c>
      <c r="C48" s="1">
        <v>2412.5000025369227</v>
      </c>
      <c r="D48" s="1">
        <v>0</v>
      </c>
      <c r="E48">
        <f>(R48-S48*(1000-T48)/(1000-U48))*AK48</f>
        <v>-0.64902629347937091</v>
      </c>
      <c r="F48">
        <f>IF(AV48&lt;&gt;0,1/(1/AV48-1/N48),0)</f>
        <v>0.37952010744718701</v>
      </c>
      <c r="G48">
        <f>((AY48-AL48/2)*S48-E48)/(AY48+AL48/2)</f>
        <v>377.82054200245051</v>
      </c>
      <c r="H48">
        <f>AL48*1000</f>
        <v>12.172515248546492</v>
      </c>
      <c r="I48">
        <f>(AQ48-AW48)</f>
        <v>2.9804228196649563</v>
      </c>
      <c r="J48">
        <f>(P48+AP48*D48)</f>
        <v>32.15045166015625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30.943265914916992</v>
      </c>
      <c r="P48" s="1">
        <v>32.15045166015625</v>
      </c>
      <c r="Q48" s="1">
        <v>30.930976867675781</v>
      </c>
      <c r="R48" s="1">
        <v>400.18661499023438</v>
      </c>
      <c r="S48" s="1">
        <v>396.39468383789063</v>
      </c>
      <c r="T48" s="1">
        <v>10.055371284484863</v>
      </c>
      <c r="U48" s="1">
        <v>20.877372741699219</v>
      </c>
      <c r="V48" s="1">
        <v>19.659231185913086</v>
      </c>
      <c r="W48" s="1">
        <v>40.817298889160156</v>
      </c>
      <c r="X48" s="1">
        <v>299.55648803710938</v>
      </c>
      <c r="Y48" s="1">
        <v>1600.35986328125</v>
      </c>
      <c r="Z48" s="1">
        <v>3.9290809072554111E-3</v>
      </c>
      <c r="AA48" s="1">
        <v>87.916923522949219</v>
      </c>
      <c r="AB48" s="1">
        <v>29.120565414428711</v>
      </c>
      <c r="AC48" s="1">
        <v>1.5052502155303955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1.1013106177834899</v>
      </c>
      <c r="AL48">
        <f>(U48-T48)/(1000-U48)*AK48</f>
        <v>1.2172515248546492E-2</v>
      </c>
      <c r="AM48">
        <f>(P48+273.15)</f>
        <v>305.30045166015623</v>
      </c>
      <c r="AN48">
        <f>(O48+273.15)</f>
        <v>304.09326591491697</v>
      </c>
      <c r="AO48">
        <f>(Y48*AG48+Z48*AH48)*AI48</f>
        <v>256.05757240166713</v>
      </c>
      <c r="AP48">
        <f>((AO48+0.00000010773*(AN48^4-AM48^4))-AL48*44100)/(L48*51.4+0.00000043092*AM48^3)</f>
        <v>-2.4165541370458294</v>
      </c>
      <c r="AQ48">
        <f>0.61365*EXP(17.502*J48/(240.97+J48))</f>
        <v>4.8158972023570312</v>
      </c>
      <c r="AR48">
        <f>AQ48*1000/AA48</f>
        <v>54.777817618924338</v>
      </c>
      <c r="AS48">
        <f>(AR48-U48)</f>
        <v>33.900444877225119</v>
      </c>
      <c r="AT48">
        <f>IF(D48,P48,(O48+P48)/2)</f>
        <v>31.546858787536621</v>
      </c>
      <c r="AU48">
        <f>0.61365*EXP(17.502*AT48/(240.97+AT48))</f>
        <v>4.6539703986695029</v>
      </c>
      <c r="AV48">
        <f>IF(AS48&lt;&gt;0,(1000-(AR48+U48)/2)/AS48*AL48,0)</f>
        <v>0.34548391066297363</v>
      </c>
      <c r="AW48">
        <f>U48*AA48/1000</f>
        <v>1.835474382692075</v>
      </c>
      <c r="AX48">
        <f>(AU48-AW48)</f>
        <v>2.8184960159774279</v>
      </c>
      <c r="AY48">
        <f>1/(1.6/F48+1.37/N48)</f>
        <v>0.2187474965797567</v>
      </c>
      <c r="AZ48">
        <f>G48*AA48*0.001</f>
        <v>33.216819696628662</v>
      </c>
      <c r="BA48">
        <f>G48/S48</f>
        <v>0.95314230338407824</v>
      </c>
      <c r="BB48">
        <f>(1-AL48*AA48/AQ48/F48)*100</f>
        <v>41.448124426509168</v>
      </c>
      <c r="BC48">
        <f>(S48-E48/(N48/1.35))</f>
        <v>396.62212782951855</v>
      </c>
      <c r="BD48">
        <f>E48*BB48/100/BC48</f>
        <v>-6.7825067439938555E-4</v>
      </c>
    </row>
    <row r="49" spans="1:56" x14ac:dyDescent="0.35">
      <c r="A49" s="1" t="s">
        <v>9</v>
      </c>
      <c r="B49" s="1" t="s">
        <v>1211</v>
      </c>
      <c r="K49" s="1">
        <f t="shared" si="0"/>
        <v>2.72</v>
      </c>
    </row>
    <row r="50" spans="1:56" x14ac:dyDescent="0.35">
      <c r="A50" s="1" t="s">
        <v>9</v>
      </c>
      <c r="B50" s="1" t="s">
        <v>1206</v>
      </c>
      <c r="K50" s="1">
        <f t="shared" si="0"/>
        <v>2.72</v>
      </c>
    </row>
    <row r="51" spans="1:56" x14ac:dyDescent="0.35">
      <c r="A51" s="1">
        <v>12</v>
      </c>
      <c r="B51" s="1" t="s">
        <v>1210</v>
      </c>
      <c r="C51" s="1">
        <v>2614.5000025369227</v>
      </c>
      <c r="D51" s="1">
        <v>0</v>
      </c>
      <c r="E51">
        <f>(R51-S51*(1000-T51)/(1000-U51))*AK51</f>
        <v>-0.361608146189835</v>
      </c>
      <c r="F51">
        <f>IF(AV51&lt;&gt;0,1/(1/AV51-1/N51),0)</f>
        <v>0.21757999337972653</v>
      </c>
      <c r="G51">
        <f>((AY51-AL51/2)*S51-E51)/(AY51+AL51/2)</f>
        <v>376.65309367849324</v>
      </c>
      <c r="H51">
        <f>AL51*1000</f>
        <v>7.8835808885569287</v>
      </c>
      <c r="I51">
        <f>(AQ51-AW51)</f>
        <v>3.2435740366754304</v>
      </c>
      <c r="J51">
        <f>(P51+AP51*D51)</f>
        <v>32.040985107421875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31.096868515014648</v>
      </c>
      <c r="P51" s="1">
        <v>32.040985107421875</v>
      </c>
      <c r="Q51" s="1">
        <v>31.049367904663086</v>
      </c>
      <c r="R51" s="1">
        <v>399.9034423828125</v>
      </c>
      <c r="S51" s="1">
        <v>397.3870849609375</v>
      </c>
      <c r="T51" s="1">
        <v>10.516875267028809</v>
      </c>
      <c r="U51" s="1">
        <v>17.549777984619141</v>
      </c>
      <c r="V51" s="1">
        <v>20.377956390380859</v>
      </c>
      <c r="W51" s="1">
        <v>34.005214691162109</v>
      </c>
      <c r="X51" s="1">
        <v>299.54934692382813</v>
      </c>
      <c r="Y51" s="1">
        <v>2000.049560546875</v>
      </c>
      <c r="Z51" s="1">
        <v>0.17811968922615051</v>
      </c>
      <c r="AA51" s="1">
        <v>87.898406982421875</v>
      </c>
      <c r="AB51" s="1">
        <v>28.998317718505859</v>
      </c>
      <c r="AC51" s="1">
        <v>1.4670646190643311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1.1012843636905443</v>
      </c>
      <c r="AL51">
        <f>(U51-T51)/(1000-U51)*AK51</f>
        <v>7.8835808885569288E-3</v>
      </c>
      <c r="AM51">
        <f>(P51+273.15)</f>
        <v>305.19098510742185</v>
      </c>
      <c r="AN51">
        <f>(O51+273.15)</f>
        <v>304.24686851501463</v>
      </c>
      <c r="AO51">
        <f>(Y51*AG51+Z51*AH51)*AI51</f>
        <v>320.00792253476538</v>
      </c>
      <c r="AP51">
        <f>((AO51+0.00000010773*(AN51^4-AM51^4))-AL51*44100)/(L51*51.4+0.00000043092*AM51^3)</f>
        <v>-0.32039147123279765</v>
      </c>
      <c r="AQ51">
        <f>0.61365*EXP(17.502*J51/(240.97+J51))</f>
        <v>4.7861715644186313</v>
      </c>
      <c r="AR51">
        <f>AQ51*1000/AA51</f>
        <v>54.451175268463977</v>
      </c>
      <c r="AS51">
        <f>(AR51-U51)</f>
        <v>36.901397283844837</v>
      </c>
      <c r="AT51">
        <f>IF(D51,P51,(O51+P51)/2)</f>
        <v>31.568926811218262</v>
      </c>
      <c r="AU51">
        <f>0.61365*EXP(17.502*AT51/(240.97+AT51))</f>
        <v>4.6598060312331251</v>
      </c>
      <c r="AV51">
        <f>IF(AS51&lt;&gt;0,(1000-(AR51+U51)/2)/AS51*AL51,0)</f>
        <v>0.20594797970894474</v>
      </c>
      <c r="AW51">
        <f>U51*AA51/1000</f>
        <v>1.5425975277432007</v>
      </c>
      <c r="AX51">
        <f>(AU51-AW51)</f>
        <v>3.1172085034899242</v>
      </c>
      <c r="AY51">
        <f>1/(1.6/F51+1.37/N51)</f>
        <v>0.12971434186604999</v>
      </c>
      <c r="AZ51">
        <f>G51*AA51*0.001</f>
        <v>33.10720691934047</v>
      </c>
      <c r="BA51">
        <f>G51/S51</f>
        <v>0.94782419442624211</v>
      </c>
      <c r="BB51">
        <f>(1-AL51*AA51/AQ51/F51)*100</f>
        <v>33.45777616693664</v>
      </c>
      <c r="BC51">
        <f>(S51-E51/(N51/1.35))</f>
        <v>397.51380648362601</v>
      </c>
      <c r="BD51">
        <f>E51*BB51/100/BC51</f>
        <v>-3.0435683536085572E-4</v>
      </c>
    </row>
    <row r="52" spans="1:56" x14ac:dyDescent="0.35">
      <c r="A52" s="1" t="s">
        <v>9</v>
      </c>
      <c r="B52" s="1" t="s">
        <v>1209</v>
      </c>
      <c r="K52" s="1">
        <v>0.9655999999999999</v>
      </c>
    </row>
    <row r="53" spans="1:56" x14ac:dyDescent="0.35">
      <c r="A53" s="1" t="s">
        <v>9</v>
      </c>
      <c r="B53" s="1" t="s">
        <v>1208</v>
      </c>
    </row>
    <row r="54" spans="1:56" x14ac:dyDescent="0.35">
      <c r="A54" s="1" t="s">
        <v>9</v>
      </c>
      <c r="B54" s="1" t="s">
        <v>1207</v>
      </c>
    </row>
    <row r="55" spans="1:56" x14ac:dyDescent="0.35">
      <c r="A55" s="1" t="s">
        <v>9</v>
      </c>
      <c r="B55" s="1" t="s">
        <v>1206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F3F4D-44E5-495B-B1FE-C8B8520D4EFC}">
  <dimension ref="A1:BD55"/>
  <sheetViews>
    <sheetView topLeftCell="A5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1296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1295</v>
      </c>
    </row>
    <row r="12" spans="1:56" x14ac:dyDescent="0.35">
      <c r="A12" s="1" t="s">
        <v>9</v>
      </c>
      <c r="B12" s="1" t="s">
        <v>1294</v>
      </c>
    </row>
    <row r="13" spans="1:56" x14ac:dyDescent="0.35">
      <c r="A13" s="1" t="s">
        <v>9</v>
      </c>
      <c r="B13" s="1" t="s">
        <v>1293</v>
      </c>
    </row>
    <row r="14" spans="1:56" x14ac:dyDescent="0.35">
      <c r="A14" s="1" t="s">
        <v>9</v>
      </c>
      <c r="B14" s="1" t="s">
        <v>1292</v>
      </c>
    </row>
    <row r="15" spans="1:56" x14ac:dyDescent="0.35">
      <c r="A15" s="1" t="s">
        <v>9</v>
      </c>
      <c r="B15" s="1" t="s">
        <v>1291</v>
      </c>
    </row>
    <row r="16" spans="1:56" x14ac:dyDescent="0.35">
      <c r="A16" s="1" t="s">
        <v>9</v>
      </c>
      <c r="B16" s="1" t="s">
        <v>1290</v>
      </c>
    </row>
    <row r="17" spans="1:56" x14ac:dyDescent="0.35">
      <c r="A17" s="1" t="s">
        <v>9</v>
      </c>
      <c r="B17" s="1" t="s">
        <v>1289</v>
      </c>
    </row>
    <row r="18" spans="1:56" x14ac:dyDescent="0.35">
      <c r="A18" s="1">
        <v>1</v>
      </c>
      <c r="B18" s="1" t="s">
        <v>1288</v>
      </c>
      <c r="C18" s="1">
        <v>456.50000079348683</v>
      </c>
      <c r="D18" s="1">
        <v>0</v>
      </c>
      <c r="E18">
        <f>(R18-S18*(1000-T18)/(1000-U18))*AK18</f>
        <v>-6.1047388596852459</v>
      </c>
      <c r="F18">
        <f>IF(AV18&lt;&gt;0,1/(1/AV18-1/N18),0)</f>
        <v>0.10644918102828109</v>
      </c>
      <c r="G18">
        <f>((AY18-AL18/2)*S18-E18)/(AY18+AL18/2)</f>
        <v>331.85206490203666</v>
      </c>
      <c r="H18">
        <f>AL18*1000</f>
        <v>28.168715594937549</v>
      </c>
      <c r="I18">
        <f>(AQ18-AW18)</f>
        <v>20.277028870014728</v>
      </c>
      <c r="J18">
        <f>(P18+AP18*D18)</f>
        <v>63.349113464355469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31.105775833129883</v>
      </c>
      <c r="P18" s="1">
        <v>63.349113464355469</v>
      </c>
      <c r="Q18" s="1">
        <v>31.139320373535156</v>
      </c>
      <c r="R18" s="1">
        <v>400.12930297851563</v>
      </c>
      <c r="S18" s="1">
        <v>395.55654907226563</v>
      </c>
      <c r="T18" s="1">
        <v>11.495474815368652</v>
      </c>
      <c r="U18" s="1">
        <v>36.140903472900391</v>
      </c>
      <c r="V18" s="1">
        <v>22.258363723754883</v>
      </c>
      <c r="W18" s="1">
        <v>69.978614807128906</v>
      </c>
      <c r="X18" s="1">
        <v>299.64920043945313</v>
      </c>
      <c r="Y18" s="1">
        <v>8.9678488671779633E-2</v>
      </c>
      <c r="Z18" s="1">
        <v>6.5484950318932533E-3</v>
      </c>
      <c r="AA18" s="1">
        <v>87.880760192871094</v>
      </c>
      <c r="AB18" s="1">
        <v>30.049333572387695</v>
      </c>
      <c r="AC18" s="1">
        <v>1.7172114849090576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1.1016514722038715</v>
      </c>
      <c r="AL18">
        <f>(U18-T18)/(1000-U18)*AK18</f>
        <v>2.8168715594937548E-2</v>
      </c>
      <c r="AM18">
        <f>(P18+273.15)</f>
        <v>336.49911346435545</v>
      </c>
      <c r="AN18">
        <f>(O18+273.15)</f>
        <v>304.25577583312986</v>
      </c>
      <c r="AO18">
        <f>(Y18*AG18+Z18*AH18)*AI18</f>
        <v>1.4348557866769474E-2</v>
      </c>
      <c r="AP18">
        <f>((AO18+0.00000010773*(AN18^4-AM18^4))-AL18*44100)/(L18*51.4+0.00000043092*AM18^3)</f>
        <v>-13.449061845535725</v>
      </c>
      <c r="AQ18">
        <f>0.61365*EXP(17.502*J18/(240.97+J18))</f>
        <v>23.45311894127039</v>
      </c>
      <c r="AR18">
        <f>AQ18*1000/AA18</f>
        <v>266.87432937309654</v>
      </c>
      <c r="AS18">
        <f>(AR18-U18)</f>
        <v>230.73342590019615</v>
      </c>
      <c r="AT18">
        <f>IF(D18,P18,(O18+P18)/2)</f>
        <v>47.227444648742676</v>
      </c>
      <c r="AU18">
        <f>0.61365*EXP(17.502*AT18/(240.97+AT18))</f>
        <v>10.802248897945736</v>
      </c>
      <c r="AV18">
        <f>IF(AS18&lt;&gt;0,(1000-(AR18+U18)/2)/AS18*AL18,0)</f>
        <v>0.10358681471573858</v>
      </c>
      <c r="AW18">
        <f>U18*AA18/1000</f>
        <v>3.1760900712556612</v>
      </c>
      <c r="AX18">
        <f>(AU18-AW18)</f>
        <v>7.6261588266900748</v>
      </c>
      <c r="AY18">
        <f>1/(1.6/F18+1.37/N18)</f>
        <v>6.4992980924639204E-2</v>
      </c>
      <c r="AZ18">
        <f>G18*AA18*0.001</f>
        <v>29.163411735164978</v>
      </c>
      <c r="BA18">
        <f>G18/S18</f>
        <v>0.83894974228175256</v>
      </c>
      <c r="BB18">
        <f>(1-AL18*AA18/AQ18/F18)*100</f>
        <v>0.84424644068559207</v>
      </c>
      <c r="BC18">
        <f>(S18-E18/(N18/1.35))</f>
        <v>397.69588639656632</v>
      </c>
      <c r="BD18">
        <f>E18*BB18/100/BC18</f>
        <v>-1.2959410016288232E-4</v>
      </c>
    </row>
    <row r="19" spans="1:56" x14ac:dyDescent="0.35">
      <c r="A19" s="1" t="s">
        <v>9</v>
      </c>
      <c r="B19" s="1" t="s">
        <v>1287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1286</v>
      </c>
      <c r="K20" s="1">
        <f t="shared" si="0"/>
        <v>2.72</v>
      </c>
    </row>
    <row r="21" spans="1:56" x14ac:dyDescent="0.35">
      <c r="A21" s="1">
        <v>2</v>
      </c>
      <c r="B21" s="1" t="s">
        <v>1285</v>
      </c>
      <c r="C21" s="1">
        <v>659.50000079348683</v>
      </c>
      <c r="D21" s="1">
        <v>0</v>
      </c>
      <c r="E21">
        <f>(R21-S21*(1000-T21)/(1000-U21))*AK21</f>
        <v>-4.8381979820580945</v>
      </c>
      <c r="F21">
        <f>IF(AV21&lt;&gt;0,1/(1/AV21-1/N21),0)</f>
        <v>0.22847082424913318</v>
      </c>
      <c r="G21">
        <f>((AY21-AL21/2)*S21-E21)/(AY21+AL21/2)</f>
        <v>355.16333148294285</v>
      </c>
      <c r="H21">
        <f>AL21*1000</f>
        <v>27.226977747891468</v>
      </c>
      <c r="I21">
        <f>(AQ21-AW21)</f>
        <v>10.063079017406217</v>
      </c>
      <c r="J21">
        <f>(P21+AP21*D21)</f>
        <v>51.228191375732422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31.044086456298828</v>
      </c>
      <c r="P21" s="1">
        <v>51.228191375732422</v>
      </c>
      <c r="Q21" s="1">
        <v>31.124608993530273</v>
      </c>
      <c r="R21" s="1">
        <v>400.03887939453125</v>
      </c>
      <c r="S21" s="1">
        <v>394.67782592773438</v>
      </c>
      <c r="T21" s="1">
        <v>11.854001998901367</v>
      </c>
      <c r="U21" s="1">
        <v>35.680118560791016</v>
      </c>
      <c r="V21" s="1">
        <v>23.033781051635742</v>
      </c>
      <c r="W21" s="1">
        <v>69.330848693847656</v>
      </c>
      <c r="X21" s="1">
        <v>299.734130859375</v>
      </c>
      <c r="Y21" s="1">
        <v>25.923171997070313</v>
      </c>
      <c r="Z21" s="1">
        <v>0.1650233119726181</v>
      </c>
      <c r="AA21" s="1">
        <v>87.882209777832031</v>
      </c>
      <c r="AB21" s="1">
        <v>29.873628616333008</v>
      </c>
      <c r="AC21" s="1">
        <v>1.7252455949783325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1.1019637163947609</v>
      </c>
      <c r="AL21">
        <f>(U21-T21)/(1000-U21)*AK21</f>
        <v>2.7226977747891467E-2</v>
      </c>
      <c r="AM21">
        <f>(P21+273.15)</f>
        <v>324.3781913757324</v>
      </c>
      <c r="AN21">
        <f>(O21+273.15)</f>
        <v>304.19408645629881</v>
      </c>
      <c r="AO21">
        <f>(Y21*AG21+Z21*AH21)*AI21</f>
        <v>4.1477074268227625</v>
      </c>
      <c r="AP21">
        <f>((AO21+0.00000010773*(AN21^4-AM21^4))-AL21*44100)/(L21*51.4+0.00000043092*AM21^3)</f>
        <v>-11.761830113291694</v>
      </c>
      <c r="AQ21">
        <f>0.61365*EXP(17.502*J21/(240.97+J21))</f>
        <v>13.198726681663571</v>
      </c>
      <c r="AR21">
        <f>AQ21*1000/AA21</f>
        <v>150.18655897513517</v>
      </c>
      <c r="AS21">
        <f>(AR21-U21)</f>
        <v>114.50644041434415</v>
      </c>
      <c r="AT21">
        <f>IF(D21,P21,(O21+P21)/2)</f>
        <v>41.136138916015625</v>
      </c>
      <c r="AU21">
        <f>0.61365*EXP(17.502*AT21/(240.97+AT21))</f>
        <v>7.8756460424979862</v>
      </c>
      <c r="AV21">
        <f>IF(AS21&lt;&gt;0,(1000-(AR21+U21)/2)/AS21*AL21,0)</f>
        <v>0.21567943001156412</v>
      </c>
      <c r="AW21">
        <f>U21*AA21/1000</f>
        <v>3.1356476642573545</v>
      </c>
      <c r="AX21">
        <f>(AU21-AW21)</f>
        <v>4.7399983782406316</v>
      </c>
      <c r="AY21">
        <f>1/(1.6/F21+1.37/N21)</f>
        <v>0.13589333096697467</v>
      </c>
      <c r="AZ21">
        <f>G21*AA21*0.001</f>
        <v>31.212538402777678</v>
      </c>
      <c r="BA21">
        <f>G21/S21</f>
        <v>0.89988164561333461</v>
      </c>
      <c r="BB21">
        <f>(1-AL21*AA21/AQ21/F21)*100</f>
        <v>20.651701043567229</v>
      </c>
      <c r="BC21">
        <f>(S21-E21/(N21/1.35))</f>
        <v>396.37331819419751</v>
      </c>
      <c r="BD21">
        <f>E21*BB21/100/BC21</f>
        <v>-2.52078063100355E-3</v>
      </c>
    </row>
    <row r="22" spans="1:56" x14ac:dyDescent="0.35">
      <c r="A22" s="1" t="s">
        <v>9</v>
      </c>
      <c r="B22" s="1" t="s">
        <v>1284</v>
      </c>
      <c r="K22" s="1">
        <f t="shared" si="0"/>
        <v>2.72</v>
      </c>
    </row>
    <row r="23" spans="1:56" x14ac:dyDescent="0.35">
      <c r="A23" s="1" t="s">
        <v>9</v>
      </c>
      <c r="B23" s="1" t="s">
        <v>1283</v>
      </c>
      <c r="K23" s="1">
        <f t="shared" si="0"/>
        <v>2.72</v>
      </c>
    </row>
    <row r="24" spans="1:56" x14ac:dyDescent="0.35">
      <c r="A24" s="1">
        <v>3</v>
      </c>
      <c r="B24" s="1" t="s">
        <v>1282</v>
      </c>
      <c r="C24" s="1">
        <v>862.50000079348683</v>
      </c>
      <c r="D24" s="1">
        <v>0</v>
      </c>
      <c r="E24">
        <f>(R24-S24*(1000-T24)/(1000-U24))*AK24</f>
        <v>-4.1445764508095735</v>
      </c>
      <c r="F24">
        <f>IF(AV24&lt;&gt;0,1/(1/AV24-1/N24),0)</f>
        <v>0.40511616497155306</v>
      </c>
      <c r="G24">
        <f>((AY24-AL24/2)*S24-E24)/(AY24+AL24/2)</f>
        <v>368.68479179008898</v>
      </c>
      <c r="H24">
        <f>AL24*1000</f>
        <v>26.408104143307174</v>
      </c>
      <c r="I24">
        <f>(AQ24-AW24)</f>
        <v>5.8946005812118472</v>
      </c>
      <c r="J24">
        <f>(P24+AP24*D24)</f>
        <v>43.679485321044922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30.948280334472656</v>
      </c>
      <c r="P24" s="1">
        <v>43.679485321044922</v>
      </c>
      <c r="Q24" s="1">
        <v>31.046886444091797</v>
      </c>
      <c r="R24" s="1">
        <v>399.89666748046875</v>
      </c>
      <c r="S24" s="1">
        <v>394.20855712890625</v>
      </c>
      <c r="T24" s="1">
        <v>12.22541332244873</v>
      </c>
      <c r="U24" s="1">
        <v>35.351547241210938</v>
      </c>
      <c r="V24" s="1">
        <v>23.883914947509766</v>
      </c>
      <c r="W24" s="1">
        <v>69.063789367675781</v>
      </c>
      <c r="X24" s="1">
        <v>299.62094116210938</v>
      </c>
      <c r="Y24" s="1">
        <v>50.351425170898438</v>
      </c>
      <c r="Z24" s="1">
        <v>0.21479296684265137</v>
      </c>
      <c r="AA24" s="1">
        <v>87.875999450683594</v>
      </c>
      <c r="AB24" s="1">
        <v>29.952110290527344</v>
      </c>
      <c r="AC24" s="1">
        <v>1.7141927480697632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1.1015475778018724</v>
      </c>
      <c r="AL24">
        <f>(U24-T24)/(1000-U24)*AK24</f>
        <v>2.6408104143307173E-2</v>
      </c>
      <c r="AM24">
        <f>(P24+273.15)</f>
        <v>316.8294853210449</v>
      </c>
      <c r="AN24">
        <f>(O24+273.15)</f>
        <v>304.09828033447263</v>
      </c>
      <c r="AO24">
        <f>(Y24*AG24+Z24*AH24)*AI24</f>
        <v>8.0562278472730213</v>
      </c>
      <c r="AP24">
        <f>((AO24+0.00000010773*(AN24^4-AM24^4))-AL24*44100)/(L24*51.4+0.00000043092*AM24^3)</f>
        <v>-10.676459398577258</v>
      </c>
      <c r="AQ24">
        <f>0.61365*EXP(17.502*J24/(240.97+J24))</f>
        <v>9.0011531271613148</v>
      </c>
      <c r="AR24">
        <f>AQ24*1000/AA24</f>
        <v>102.43016504424286</v>
      </c>
      <c r="AS24">
        <f>(AR24-U24)</f>
        <v>67.078617803031918</v>
      </c>
      <c r="AT24">
        <f>IF(D24,P24,(O24+P24)/2)</f>
        <v>37.313882827758789</v>
      </c>
      <c r="AU24">
        <f>0.61365*EXP(17.502*AT24/(240.97+AT24))</f>
        <v>6.4137041397972077</v>
      </c>
      <c r="AV24">
        <f>IF(AS24&lt;&gt;0,(1000-(AR24+U24)/2)/AS24*AL24,0)</f>
        <v>0.36656729141274952</v>
      </c>
      <c r="AW24">
        <f>U24*AA24/1000</f>
        <v>3.1065525459494676</v>
      </c>
      <c r="AX24">
        <f>(AU24-AW24)</f>
        <v>3.30715159384774</v>
      </c>
      <c r="AY24">
        <f>1/(1.6/F24+1.37/N24)</f>
        <v>0.2322818351733745</v>
      </c>
      <c r="AZ24">
        <f>G24*AA24*0.001</f>
        <v>32.398544560821257</v>
      </c>
      <c r="BA24">
        <f>G24/S24</f>
        <v>0.93525314233483015</v>
      </c>
      <c r="BB24">
        <f>(1-AL24*AA24/AQ24/F24)*100</f>
        <v>36.360057475426835</v>
      </c>
      <c r="BC24">
        <f>(S24-E24/(N24/1.35))</f>
        <v>395.66097750239487</v>
      </c>
      <c r="BD24">
        <f>E24*BB24/100/BC24</f>
        <v>-3.8087414865628113E-3</v>
      </c>
    </row>
    <row r="25" spans="1:56" x14ac:dyDescent="0.35">
      <c r="A25" s="1" t="s">
        <v>9</v>
      </c>
      <c r="B25" s="1" t="s">
        <v>1281</v>
      </c>
      <c r="K25" s="1">
        <f t="shared" si="0"/>
        <v>2.72</v>
      </c>
    </row>
    <row r="26" spans="1:56" x14ac:dyDescent="0.35">
      <c r="A26" s="1" t="s">
        <v>9</v>
      </c>
      <c r="B26" s="1" t="s">
        <v>1280</v>
      </c>
      <c r="K26" s="1">
        <f t="shared" si="0"/>
        <v>2.72</v>
      </c>
    </row>
    <row r="27" spans="1:56" x14ac:dyDescent="0.35">
      <c r="A27" s="1">
        <v>4</v>
      </c>
      <c r="B27" s="1" t="s">
        <v>1279</v>
      </c>
      <c r="C27" s="1">
        <v>1065.5000007934868</v>
      </c>
      <c r="D27" s="1">
        <v>0</v>
      </c>
      <c r="E27">
        <f>(R27-S27*(1000-T27)/(1000-U27))*AK27</f>
        <v>-3.0607132017256959</v>
      </c>
      <c r="F27">
        <f>IF(AV27&lt;&gt;0,1/(1/AV27-1/N27),0)</f>
        <v>0.30024997400451181</v>
      </c>
      <c r="G27">
        <f>((AY27-AL27/2)*S27-E27)/(AY27+AL27/2)</f>
        <v>355.7308448193665</v>
      </c>
      <c r="H27">
        <f>AL27*1000</f>
        <v>25.966882575193644</v>
      </c>
      <c r="I27">
        <f>(AQ27-AW27)</f>
        <v>7.550083427621308</v>
      </c>
      <c r="J27">
        <f>(P27+AP27*D27)</f>
        <v>46.960624694824219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30.870141983032227</v>
      </c>
      <c r="P27" s="1">
        <v>46.960624694824219</v>
      </c>
      <c r="Q27" s="1">
        <v>30.973554611206055</v>
      </c>
      <c r="R27" s="1">
        <v>400.14044189453125</v>
      </c>
      <c r="S27" s="1">
        <v>393.63916015625</v>
      </c>
      <c r="T27" s="1">
        <v>12.613822937011719</v>
      </c>
      <c r="U27" s="1">
        <v>35.355392456054688</v>
      </c>
      <c r="V27" s="1">
        <v>24.751039505004883</v>
      </c>
      <c r="W27" s="1">
        <v>69.374893188476563</v>
      </c>
      <c r="X27" s="1">
        <v>299.59573364257813</v>
      </c>
      <c r="Y27" s="1">
        <v>99.946075439453125</v>
      </c>
      <c r="Z27" s="1">
        <v>3.6671947687864304E-2</v>
      </c>
      <c r="AA27" s="1">
        <v>87.86962890625</v>
      </c>
      <c r="AB27" s="1">
        <v>29.853679656982422</v>
      </c>
      <c r="AC27" s="1">
        <v>1.7232809066772461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1.1014549030977134</v>
      </c>
      <c r="AL27">
        <f>(U27-T27)/(1000-U27)*AK27</f>
        <v>2.5966882575193643E-2</v>
      </c>
      <c r="AM27">
        <f>(P27+273.15)</f>
        <v>320.1106246948242</v>
      </c>
      <c r="AN27">
        <f>(O27+273.15)</f>
        <v>304.0201419830322</v>
      </c>
      <c r="AO27">
        <f>(Y27*AG27+Z27*AH27)*AI27</f>
        <v>15.991371712877481</v>
      </c>
      <c r="AP27">
        <f>((AO27+0.00000010773*(AN27^4-AM27^4))-AL27*44100)/(L27*51.4+0.00000043092*AM27^3)</f>
        <v>-10.794319648588528</v>
      </c>
      <c r="AQ27">
        <f>0.61365*EXP(17.502*J27/(240.97+J27))</f>
        <v>10.656748642569664</v>
      </c>
      <c r="AR27">
        <f>AQ27*1000/AA27</f>
        <v>121.27909011587586</v>
      </c>
      <c r="AS27">
        <f>(AR27-U27)</f>
        <v>85.923697659821173</v>
      </c>
      <c r="AT27">
        <f>IF(D27,P27,(O27+P27)/2)</f>
        <v>38.915383338928223</v>
      </c>
      <c r="AU27">
        <f>0.61365*EXP(17.502*AT27/(240.97+AT27))</f>
        <v>6.994716060027236</v>
      </c>
      <c r="AV27">
        <f>IF(AS27&lt;&gt;0,(1000-(AR27+U27)/2)/AS27*AL27,0)</f>
        <v>0.27854047973891266</v>
      </c>
      <c r="AW27">
        <f>U27*AA27/1000</f>
        <v>3.106665214948356</v>
      </c>
      <c r="AX27">
        <f>(AU27-AW27)</f>
        <v>3.88805084507888</v>
      </c>
      <c r="AY27">
        <f>1/(1.6/F27+1.37/N27)</f>
        <v>0.17591623899131592</v>
      </c>
      <c r="AZ27">
        <f>G27*AA27*0.001</f>
        <v>31.257937324784539</v>
      </c>
      <c r="BA27">
        <f>G27/S27</f>
        <v>0.90369780455319459</v>
      </c>
      <c r="BB27">
        <f>(1-AL27*AA27/AQ27/F27)*100</f>
        <v>28.689922982706683</v>
      </c>
      <c r="BC27">
        <f>(S27-E27/(N27/1.35))</f>
        <v>394.71175279975733</v>
      </c>
      <c r="BD27">
        <f>E27*BB27/100/BC27</f>
        <v>-2.2247025939005124E-3</v>
      </c>
    </row>
    <row r="28" spans="1:56" x14ac:dyDescent="0.35">
      <c r="A28" s="1" t="s">
        <v>9</v>
      </c>
      <c r="B28" s="1" t="s">
        <v>1278</v>
      </c>
      <c r="K28" s="1">
        <f t="shared" si="0"/>
        <v>2.72</v>
      </c>
    </row>
    <row r="29" spans="1:56" x14ac:dyDescent="0.35">
      <c r="A29" s="1" t="s">
        <v>9</v>
      </c>
      <c r="B29" s="1" t="s">
        <v>1277</v>
      </c>
      <c r="K29" s="1">
        <f t="shared" si="0"/>
        <v>2.72</v>
      </c>
    </row>
    <row r="30" spans="1:56" x14ac:dyDescent="0.35">
      <c r="A30" s="1">
        <v>5</v>
      </c>
      <c r="B30" s="1" t="s">
        <v>1276</v>
      </c>
      <c r="C30" s="1">
        <v>1268.5000007934868</v>
      </c>
      <c r="D30" s="1">
        <v>0</v>
      </c>
      <c r="E30">
        <f>(R30-S30*(1000-T30)/(1000-U30))*AK30</f>
        <v>-2.3748446521033149</v>
      </c>
      <c r="F30">
        <f>IF(AV30&lt;&gt;0,1/(1/AV30-1/N30),0)</f>
        <v>0.30274711846453506</v>
      </c>
      <c r="G30">
        <f>((AY30-AL30/2)*S30-E30)/(AY30+AL30/2)</f>
        <v>352.34831145461453</v>
      </c>
      <c r="H30">
        <f>AL30*1000</f>
        <v>25.640813599366243</v>
      </c>
      <c r="I30">
        <f>(AQ30-AW30)</f>
        <v>7.4036667130506633</v>
      </c>
      <c r="J30">
        <f>(P30+AP30*D30)</f>
        <v>46.709651947021484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30.816734313964844</v>
      </c>
      <c r="P30" s="1">
        <v>46.709651947021484</v>
      </c>
      <c r="Q30" s="1">
        <v>30.918357849121094</v>
      </c>
      <c r="R30" s="1">
        <v>399.82891845703125</v>
      </c>
      <c r="S30" s="1">
        <v>392.84072875976563</v>
      </c>
      <c r="T30" s="1">
        <v>13.031932830810547</v>
      </c>
      <c r="U30" s="1">
        <v>35.482822418212891</v>
      </c>
      <c r="V30" s="1">
        <v>25.648784637451172</v>
      </c>
      <c r="W30" s="1">
        <v>69.835479736328125</v>
      </c>
      <c r="X30" s="1">
        <v>299.62435913085938</v>
      </c>
      <c r="Y30" s="1">
        <v>151.27047729492188</v>
      </c>
      <c r="Z30" s="1">
        <v>0.23050783574581146</v>
      </c>
      <c r="AA30" s="1">
        <v>87.867050170898438</v>
      </c>
      <c r="AB30" s="1">
        <v>29.927980422973633</v>
      </c>
      <c r="AC30" s="1">
        <v>1.7280654907226563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1.1015601438634532</v>
      </c>
      <c r="AL30">
        <f>(U30-T30)/(1000-U30)*AK30</f>
        <v>2.5640813599366243E-2</v>
      </c>
      <c r="AM30">
        <f>(P30+273.15)</f>
        <v>319.85965194702146</v>
      </c>
      <c r="AN30">
        <f>(O30+273.15)</f>
        <v>303.96673431396482</v>
      </c>
      <c r="AO30">
        <f>(Y30*AG30+Z30*AH30)*AI30</f>
        <v>24.203275826202116</v>
      </c>
      <c r="AP30">
        <f>((AO30+0.00000010773*(AN30^4-AM30^4))-AL30*44100)/(L30*51.4+0.00000043092*AM30^3)</f>
        <v>-10.591834645225315</v>
      </c>
      <c r="AQ30">
        <f>0.61365*EXP(17.502*J30/(240.97+J30))</f>
        <v>10.521437650676855</v>
      </c>
      <c r="AR30">
        <f>AQ30*1000/AA30</f>
        <v>119.74269797623813</v>
      </c>
      <c r="AS30">
        <f>(AR30-U30)</f>
        <v>84.259875558025243</v>
      </c>
      <c r="AT30">
        <f>IF(D30,P30,(O30+P30)/2)</f>
        <v>38.763193130493164</v>
      </c>
      <c r="AU30">
        <f>0.61365*EXP(17.502*AT30/(240.97+AT30))</f>
        <v>6.9376070990357155</v>
      </c>
      <c r="AV30">
        <f>IF(AS30&lt;&gt;0,(1000-(AR30+U30)/2)/AS30*AL30,0)</f>
        <v>0.28068827690031262</v>
      </c>
      <c r="AW30">
        <f>U30*AA30/1000</f>
        <v>3.117770937626192</v>
      </c>
      <c r="AX30">
        <f>(AU30-AW30)</f>
        <v>3.8198361614095235</v>
      </c>
      <c r="AY30">
        <f>1/(1.6/F30+1.37/N30)</f>
        <v>0.17728706913225564</v>
      </c>
      <c r="AZ30">
        <f>G30*AA30*0.001</f>
        <v>30.959806760213965</v>
      </c>
      <c r="BA30">
        <f>G30/S30</f>
        <v>0.89692408566446413</v>
      </c>
      <c r="BB30">
        <f>(1-AL30*AA30/AQ30/F30)*100</f>
        <v>29.270148858119949</v>
      </c>
      <c r="BC30">
        <f>(S30-E30/(N30/1.35))</f>
        <v>393.67296645583025</v>
      </c>
      <c r="BD30">
        <f>E30*BB30/100/BC30</f>
        <v>-1.7657310103810064E-3</v>
      </c>
    </row>
    <row r="31" spans="1:56" x14ac:dyDescent="0.35">
      <c r="A31" s="1" t="s">
        <v>9</v>
      </c>
      <c r="B31" s="1" t="s">
        <v>1275</v>
      </c>
      <c r="K31" s="1">
        <f t="shared" si="0"/>
        <v>2.72</v>
      </c>
    </row>
    <row r="32" spans="1:56" x14ac:dyDescent="0.35">
      <c r="A32" s="1" t="s">
        <v>9</v>
      </c>
      <c r="B32" s="1" t="s">
        <v>1274</v>
      </c>
      <c r="K32" s="1">
        <f t="shared" si="0"/>
        <v>2.72</v>
      </c>
    </row>
    <row r="33" spans="1:56" x14ac:dyDescent="0.35">
      <c r="A33" s="1">
        <v>6</v>
      </c>
      <c r="B33" s="1" t="s">
        <v>1273</v>
      </c>
      <c r="C33" s="1">
        <v>1471.5000007934868</v>
      </c>
      <c r="D33" s="1">
        <v>0</v>
      </c>
      <c r="E33">
        <f>(R33-S33*(1000-T33)/(1000-U33))*AK33</f>
        <v>-1.3490837581029702</v>
      </c>
      <c r="F33">
        <f>IF(AV33&lt;&gt;0,1/(1/AV33-1/N33),0)</f>
        <v>0.28952119316114788</v>
      </c>
      <c r="G33">
        <f>((AY33-AL33/2)*S33-E33)/(AY33+AL33/2)</f>
        <v>344.54794034902841</v>
      </c>
      <c r="H33">
        <f>AL33*1000</f>
        <v>25.568653661594489</v>
      </c>
      <c r="I33">
        <f>(AQ33-AW33)</f>
        <v>7.6793382620998232</v>
      </c>
      <c r="J33">
        <f>(P33+AP33*D33)</f>
        <v>47.279026031494141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30.785917282104492</v>
      </c>
      <c r="P33" s="1">
        <v>47.279026031494141</v>
      </c>
      <c r="Q33" s="1">
        <v>30.881349563598633</v>
      </c>
      <c r="R33" s="1">
        <v>399.87271118164063</v>
      </c>
      <c r="S33" s="1">
        <v>391.9990234375</v>
      </c>
      <c r="T33" s="1">
        <v>13.485638618469238</v>
      </c>
      <c r="U33" s="1">
        <v>35.863319396972656</v>
      </c>
      <c r="V33" s="1">
        <v>26.588756561279297</v>
      </c>
      <c r="W33" s="1">
        <v>70.709373474121094</v>
      </c>
      <c r="X33" s="1">
        <v>299.64035034179688</v>
      </c>
      <c r="Y33" s="1">
        <v>300.53567504882813</v>
      </c>
      <c r="Z33" s="1">
        <v>0.18335714936256409</v>
      </c>
      <c r="AA33" s="1">
        <v>87.867927551269531</v>
      </c>
      <c r="AB33" s="1">
        <v>29.943803787231445</v>
      </c>
      <c r="AC33" s="1">
        <v>1.7401098012924194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1.1016189350801353</v>
      </c>
      <c r="AL33">
        <f>(U33-T33)/(1000-U33)*AK33</f>
        <v>2.5568653661594488E-2</v>
      </c>
      <c r="AM33">
        <f>(P33+273.15)</f>
        <v>320.42902603149412</v>
      </c>
      <c r="AN33">
        <f>(O33+273.15)</f>
        <v>303.93591728210447</v>
      </c>
      <c r="AO33">
        <f>(Y33*AG33+Z33*AH33)*AI33</f>
        <v>48.085706933013171</v>
      </c>
      <c r="AP33">
        <f>((AO33+0.00000010773*(AN33^4-AM33^4))-AL33*44100)/(L33*51.4+0.00000043092*AM33^3)</f>
        <v>-10.435289151419507</v>
      </c>
      <c r="AQ33">
        <f>0.61365*EXP(17.502*J33/(240.97+J33))</f>
        <v>10.830573812621056</v>
      </c>
      <c r="AR33">
        <f>AQ33*1000/AA33</f>
        <v>123.25969343366599</v>
      </c>
      <c r="AS33">
        <f>(AR33-U33)</f>
        <v>87.396374036693331</v>
      </c>
      <c r="AT33">
        <f>IF(D33,P33,(O33+P33)/2)</f>
        <v>39.032471656799316</v>
      </c>
      <c r="AU33">
        <f>0.61365*EXP(17.502*AT33/(240.97+AT33))</f>
        <v>7.0389302052348466</v>
      </c>
      <c r="AV33">
        <f>IF(AS33&lt;&gt;0,(1000-(AR33+U33)/2)/AS33*AL33,0)</f>
        <v>0.26928317471598495</v>
      </c>
      <c r="AW33">
        <f>U33*AA33/1000</f>
        <v>3.1512355505212328</v>
      </c>
      <c r="AX33">
        <f>(AU33-AW33)</f>
        <v>3.8876946547136138</v>
      </c>
      <c r="AY33">
        <f>1/(1.6/F33+1.37/N33)</f>
        <v>0.17001031015739532</v>
      </c>
      <c r="AZ33">
        <f>G33*AA33*0.001</f>
        <v>30.274713460527565</v>
      </c>
      <c r="BA33">
        <f>G33/S33</f>
        <v>0.87895101709089551</v>
      </c>
      <c r="BB33">
        <f>(1-AL33*AA33/AQ33/F33)*100</f>
        <v>28.351613054774649</v>
      </c>
      <c r="BC33">
        <f>(S33-E33/(N33/1.35))</f>
        <v>392.47179472283329</v>
      </c>
      <c r="BD33">
        <f>E33*BB33/100/BC33</f>
        <v>-9.745592218984335E-4</v>
      </c>
    </row>
    <row r="34" spans="1:56" x14ac:dyDescent="0.35">
      <c r="A34" s="1" t="s">
        <v>9</v>
      </c>
      <c r="B34" s="1" t="s">
        <v>1272</v>
      </c>
      <c r="K34" s="1">
        <f t="shared" si="0"/>
        <v>2.72</v>
      </c>
    </row>
    <row r="35" spans="1:56" x14ac:dyDescent="0.35">
      <c r="A35" s="1" t="s">
        <v>9</v>
      </c>
      <c r="B35" s="1" t="s">
        <v>1271</v>
      </c>
      <c r="K35" s="1">
        <f t="shared" si="0"/>
        <v>2.72</v>
      </c>
    </row>
    <row r="36" spans="1:56" x14ac:dyDescent="0.35">
      <c r="A36" s="1">
        <v>7</v>
      </c>
      <c r="B36" s="1" t="s">
        <v>1270</v>
      </c>
      <c r="C36" s="1">
        <v>1674.5000007934868</v>
      </c>
      <c r="D36" s="1">
        <v>0</v>
      </c>
      <c r="E36">
        <f>(R36-S36*(1000-T36)/(1000-U36))*AK36</f>
        <v>-0.47100923886800389</v>
      </c>
      <c r="F36">
        <f>IF(AV36&lt;&gt;0,1/(1/AV36-1/N36),0)</f>
        <v>0.3179471012383881</v>
      </c>
      <c r="G36">
        <f>((AY36-AL36/2)*S36-E36)/(AY36+AL36/2)</f>
        <v>342.88109941622639</v>
      </c>
      <c r="H36">
        <f>AL36*1000</f>
        <v>25.704356318526113</v>
      </c>
      <c r="I36">
        <f>(AQ36-AW36)</f>
        <v>7.0984667171092308</v>
      </c>
      <c r="J36">
        <f>(P36+AP36*D36)</f>
        <v>46.293537139892578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30.787857055664063</v>
      </c>
      <c r="P36" s="1">
        <v>46.293537139892578</v>
      </c>
      <c r="Q36" s="1">
        <v>30.868932723999023</v>
      </c>
      <c r="R36" s="1">
        <v>399.87460327148438</v>
      </c>
      <c r="S36" s="1">
        <v>391.17404174804688</v>
      </c>
      <c r="T36" s="1">
        <v>13.958024978637695</v>
      </c>
      <c r="U36" s="1">
        <v>36.442909240722656</v>
      </c>
      <c r="V36" s="1">
        <v>27.514759063720703</v>
      </c>
      <c r="W36" s="1">
        <v>71.838088989257813</v>
      </c>
      <c r="X36" s="1">
        <v>299.61422729492188</v>
      </c>
      <c r="Y36" s="1">
        <v>500.16928100585938</v>
      </c>
      <c r="Z36" s="1">
        <v>0.12180349975824356</v>
      </c>
      <c r="AA36" s="1">
        <v>87.860511779785156</v>
      </c>
      <c r="AB36" s="1">
        <v>29.983444213867188</v>
      </c>
      <c r="AC36" s="1">
        <v>1.7491140365600586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1.1015228944666242</v>
      </c>
      <c r="AL36">
        <f>(U36-T36)/(1000-U36)*AK36</f>
        <v>2.5704356318526113E-2</v>
      </c>
      <c r="AM36">
        <f>(P36+273.15)</f>
        <v>319.44353713989256</v>
      </c>
      <c r="AN36">
        <f>(O36+273.15)</f>
        <v>303.93785705566404</v>
      </c>
      <c r="AO36">
        <f>(Y36*AG36+Z36*AH36)*AI36</f>
        <v>80.027083172192761</v>
      </c>
      <c r="AP36">
        <f>((AO36+0.00000010773*(AN36^4-AM36^4))-AL36*44100)/(L36*51.4+0.00000043092*AM36^3)</f>
        <v>-10.124719344596775</v>
      </c>
      <c r="AQ36">
        <f>0.61365*EXP(17.502*J36/(240.97+J36))</f>
        <v>10.300359373743385</v>
      </c>
      <c r="AR36">
        <f>AQ36*1000/AA36</f>
        <v>117.23536734637233</v>
      </c>
      <c r="AS36">
        <f>(AR36-U36)</f>
        <v>80.792458105649672</v>
      </c>
      <c r="AT36">
        <f>IF(D36,P36,(O36+P36)/2)</f>
        <v>38.54069709777832</v>
      </c>
      <c r="AU36">
        <f>0.61365*EXP(17.502*AT36/(240.97+AT36))</f>
        <v>6.8548440013648495</v>
      </c>
      <c r="AV36">
        <f>IF(AS36&lt;&gt;0,(1000-(AR36+U36)/2)/AS36*AL36,0)</f>
        <v>0.29370632216178255</v>
      </c>
      <c r="AW36">
        <f>U36*AA36/1000</f>
        <v>3.2018926566341541</v>
      </c>
      <c r="AX36">
        <f>(AU36-AW36)</f>
        <v>3.6529513447306954</v>
      </c>
      <c r="AY36">
        <f>1/(1.6/F36+1.37/N36)</f>
        <v>0.18560058222404766</v>
      </c>
      <c r="AZ36">
        <f>G36*AA36*0.001</f>
        <v>30.125708874325042</v>
      </c>
      <c r="BA36">
        <f>G36/S36</f>
        <v>0.87654359139984628</v>
      </c>
      <c r="BB36">
        <f>(1-AL36*AA36/AQ36/F36)*100</f>
        <v>31.040641236320489</v>
      </c>
      <c r="BC36">
        <f>(S36-E36/(N36/1.35))</f>
        <v>391.33910165772704</v>
      </c>
      <c r="BD36">
        <f>E36*BB36/100/BC36</f>
        <v>-3.7359999909953814E-4</v>
      </c>
    </row>
    <row r="37" spans="1:56" x14ac:dyDescent="0.35">
      <c r="A37" s="1" t="s">
        <v>9</v>
      </c>
      <c r="B37" s="1" t="s">
        <v>1269</v>
      </c>
      <c r="K37" s="1">
        <f t="shared" si="0"/>
        <v>2.72</v>
      </c>
    </row>
    <row r="38" spans="1:56" x14ac:dyDescent="0.35">
      <c r="A38" s="1" t="s">
        <v>9</v>
      </c>
      <c r="B38" s="1" t="s">
        <v>1268</v>
      </c>
      <c r="K38" s="1">
        <f t="shared" si="0"/>
        <v>2.72</v>
      </c>
    </row>
    <row r="39" spans="1:56" x14ac:dyDescent="0.35">
      <c r="A39" s="1">
        <v>8</v>
      </c>
      <c r="B39" s="1" t="s">
        <v>1267</v>
      </c>
      <c r="C39" s="1">
        <v>1877.5000007934868</v>
      </c>
      <c r="D39" s="1">
        <v>0</v>
      </c>
      <c r="E39">
        <f>(R39-S39*(1000-T39)/(1000-U39))*AK39</f>
        <v>-0.14485932739318511</v>
      </c>
      <c r="F39">
        <f>IF(AV39&lt;&gt;0,1/(1/AV39-1/N39),0)</f>
        <v>0.37058493165613637</v>
      </c>
      <c r="G39">
        <f>((AY39-AL39/2)*S39-E39)/(AY39+AL39/2)</f>
        <v>346.54771687158774</v>
      </c>
      <c r="H39">
        <f>AL39*1000</f>
        <v>26.056325098458728</v>
      </c>
      <c r="I39">
        <f>(AQ39-AW39)</f>
        <v>6.2775626209727706</v>
      </c>
      <c r="J39">
        <f>(P39+AP39*D39)</f>
        <v>44.817188262939453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30.808448791503906</v>
      </c>
      <c r="P39" s="1">
        <v>44.817188262939453</v>
      </c>
      <c r="Q39" s="1">
        <v>30.877479553222656</v>
      </c>
      <c r="R39" s="1">
        <v>399.87222290039063</v>
      </c>
      <c r="S39" s="1">
        <v>390.75973510742188</v>
      </c>
      <c r="T39" s="1">
        <v>14.44929313659668</v>
      </c>
      <c r="U39" s="1">
        <v>37.225170135498047</v>
      </c>
      <c r="V39" s="1">
        <v>28.448415756225586</v>
      </c>
      <c r="W39" s="1">
        <v>73.290580749511719</v>
      </c>
      <c r="X39" s="1">
        <v>299.593017578125</v>
      </c>
      <c r="Y39" s="1">
        <v>748.496826171875</v>
      </c>
      <c r="Z39" s="1">
        <v>7.7272258698940277E-2</v>
      </c>
      <c r="AA39" s="1">
        <v>87.856544494628906</v>
      </c>
      <c r="AB39" s="1">
        <v>30.047403335571289</v>
      </c>
      <c r="AC39" s="1">
        <v>1.764285683631897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1.1014449175666359</v>
      </c>
      <c r="AL39">
        <f>(U39-T39)/(1000-U39)*AK39</f>
        <v>2.6056325098458729E-2</v>
      </c>
      <c r="AM39">
        <f>(P39+273.15)</f>
        <v>317.96718826293943</v>
      </c>
      <c r="AN39">
        <f>(O39+273.15)</f>
        <v>303.95844879150388</v>
      </c>
      <c r="AO39">
        <f>(Y39*AG39+Z39*AH39)*AI39</f>
        <v>119.75948951066675</v>
      </c>
      <c r="AP39">
        <f>((AO39+0.00000010773*(AN39^4-AM39^4))-AL39*44100)/(L39*51.4+0.00000043092*AM39^3)</f>
        <v>-9.7768069723339988</v>
      </c>
      <c r="AQ39">
        <f>0.61365*EXP(17.502*J39/(240.97+J39))</f>
        <v>9.5480374373022858</v>
      </c>
      <c r="AR39">
        <f>AQ39*1000/AA39</f>
        <v>108.67758904273778</v>
      </c>
      <c r="AS39">
        <f>(AR39-U39)</f>
        <v>71.452418907239732</v>
      </c>
      <c r="AT39">
        <f>IF(D39,P39,(O39+P39)/2)</f>
        <v>37.81281852722168</v>
      </c>
      <c r="AU39">
        <f>0.61365*EXP(17.502*AT39/(240.97+AT39))</f>
        <v>6.5900450766278444</v>
      </c>
      <c r="AV39">
        <f>IF(AS39&lt;&gt;0,(1000-(AR39+U39)/2)/AS39*AL39,0)</f>
        <v>0.33806385570882491</v>
      </c>
      <c r="AW39">
        <f>U39*AA39/1000</f>
        <v>3.2704748163295152</v>
      </c>
      <c r="AX39">
        <f>(AU39-AW39)</f>
        <v>3.3195702602983292</v>
      </c>
      <c r="AY39">
        <f>1/(1.6/F39+1.37/N39)</f>
        <v>0.21398937174235017</v>
      </c>
      <c r="AZ39">
        <f>G39*AA39*0.001</f>
        <v>30.446484906840709</v>
      </c>
      <c r="BA39">
        <f>G39/S39</f>
        <v>0.88685625906753152</v>
      </c>
      <c r="BB39">
        <f>(1-AL39*AA39/AQ39/F39)*100</f>
        <v>35.302810878496494</v>
      </c>
      <c r="BC39">
        <f>(S39-E39/(N39/1.35))</f>
        <v>390.81049943542808</v>
      </c>
      <c r="BD39">
        <f>E39*BB39/100/BC39</f>
        <v>-1.3085476071741963E-4</v>
      </c>
    </row>
    <row r="40" spans="1:56" x14ac:dyDescent="0.35">
      <c r="A40" s="1" t="s">
        <v>9</v>
      </c>
      <c r="B40" s="1" t="s">
        <v>1266</v>
      </c>
      <c r="K40" s="1">
        <f t="shared" si="0"/>
        <v>2.72</v>
      </c>
    </row>
    <row r="41" spans="1:56" x14ac:dyDescent="0.35">
      <c r="A41" s="1" t="s">
        <v>9</v>
      </c>
      <c r="B41" s="1" t="s">
        <v>1265</v>
      </c>
      <c r="K41" s="1">
        <f t="shared" si="0"/>
        <v>2.72</v>
      </c>
    </row>
    <row r="42" spans="1:56" x14ac:dyDescent="0.35">
      <c r="A42" s="1">
        <v>9</v>
      </c>
      <c r="B42" s="1" t="s">
        <v>1264</v>
      </c>
      <c r="C42" s="1">
        <v>2080.5000007934868</v>
      </c>
      <c r="D42" s="1">
        <v>0</v>
      </c>
      <c r="E42">
        <f>(R42-S42*(1000-T42)/(1000-U42))*AK42</f>
        <v>0.31307511404273292</v>
      </c>
      <c r="F42">
        <f>IF(AV42&lt;&gt;0,1/(1/AV42-1/N42),0)</f>
        <v>0.37728467837545526</v>
      </c>
      <c r="G42">
        <f>((AY42-AL42/2)*S42-E42)/(AY42+AL42/2)</f>
        <v>344.2567425192463</v>
      </c>
      <c r="H42">
        <f>AL42*1000</f>
        <v>26.526259136399901</v>
      </c>
      <c r="I42">
        <f>(AQ42-AW42)</f>
        <v>6.2808238798008862</v>
      </c>
      <c r="J42">
        <f>(P42+AP42*D42)</f>
        <v>44.980751037597656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30.862834930419922</v>
      </c>
      <c r="P42" s="1">
        <v>44.980751037597656</v>
      </c>
      <c r="Q42" s="1">
        <v>30.909194946289063</v>
      </c>
      <c r="R42" s="1">
        <v>400.17568969726563</v>
      </c>
      <c r="S42" s="1">
        <v>390.48837280273438</v>
      </c>
      <c r="T42" s="1">
        <v>14.948369026184082</v>
      </c>
      <c r="U42" s="1">
        <v>38.11102294921875</v>
      </c>
      <c r="V42" s="1">
        <v>29.338455200195313</v>
      </c>
      <c r="W42" s="1">
        <v>74.798698425292969</v>
      </c>
      <c r="X42" s="1">
        <v>299.62741088867188</v>
      </c>
      <c r="Y42" s="1">
        <v>999.59552001953125</v>
      </c>
      <c r="Z42" s="1">
        <v>0.16502463817596436</v>
      </c>
      <c r="AA42" s="1">
        <v>87.852561950683594</v>
      </c>
      <c r="AB42" s="1">
        <v>30.244802474975586</v>
      </c>
      <c r="AC42" s="1">
        <v>1.7855551242828369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1.1015713635612934</v>
      </c>
      <c r="AL42">
        <f>(U42-T42)/(1000-U42)*AK42</f>
        <v>2.6526259136399902E-2</v>
      </c>
      <c r="AM42">
        <f>(P42+273.15)</f>
        <v>318.13075103759763</v>
      </c>
      <c r="AN42">
        <f>(O42+273.15)</f>
        <v>304.0128349304199</v>
      </c>
      <c r="AO42">
        <f>(Y42*AG42+Z42*AH42)*AI42</f>
        <v>159.93527962829285</v>
      </c>
      <c r="AP42">
        <f>((AO42+0.00000010773*(AN42^4-AM42^4))-AL42*44100)/(L42*51.4+0.00000043092*AM42^3)</f>
        <v>-9.6310880385234885</v>
      </c>
      <c r="AQ42">
        <f>0.61365*EXP(17.502*J42/(240.97+J42))</f>
        <v>9.6289748844510505</v>
      </c>
      <c r="AR42">
        <f>AQ42*1000/AA42</f>
        <v>109.6038029016879</v>
      </c>
      <c r="AS42">
        <f>(AR42-U42)</f>
        <v>71.492779952469149</v>
      </c>
      <c r="AT42">
        <f>IF(D42,P42,(O42+P42)/2)</f>
        <v>37.921792984008789</v>
      </c>
      <c r="AU42">
        <f>0.61365*EXP(17.502*AT42/(240.97+AT42))</f>
        <v>6.6291153314169051</v>
      </c>
      <c r="AV42">
        <f>IF(AS42&lt;&gt;0,(1000-(AR42+U42)/2)/AS42*AL42,0)</f>
        <v>0.34363047958588666</v>
      </c>
      <c r="AW42">
        <f>U42*AA42/1000</f>
        <v>3.3481510046501644</v>
      </c>
      <c r="AX42">
        <f>(AU42-AW42)</f>
        <v>3.2809643267667408</v>
      </c>
      <c r="AY42">
        <f>1/(1.6/F42+1.37/N42)</f>
        <v>0.21755873016990457</v>
      </c>
      <c r="AZ42">
        <f>G42*AA42*0.001</f>
        <v>30.243836799112618</v>
      </c>
      <c r="BA42">
        <f>G42/S42</f>
        <v>0.88160561618862021</v>
      </c>
      <c r="BB42">
        <f>(1-AL42*AA42/AQ42/F42)*100</f>
        <v>35.852281286505175</v>
      </c>
      <c r="BC42">
        <f>(S42-E42/(N42/1.35))</f>
        <v>390.37865913730565</v>
      </c>
      <c r="BD42">
        <f>E42*BB42/100/BC42</f>
        <v>2.8752742471295885E-4</v>
      </c>
    </row>
    <row r="43" spans="1:56" x14ac:dyDescent="0.35">
      <c r="A43" s="1" t="s">
        <v>9</v>
      </c>
      <c r="B43" s="1" t="s">
        <v>1263</v>
      </c>
      <c r="K43" s="1">
        <f t="shared" si="0"/>
        <v>2.72</v>
      </c>
    </row>
    <row r="44" spans="1:56" x14ac:dyDescent="0.35">
      <c r="A44" s="1" t="s">
        <v>9</v>
      </c>
      <c r="B44" s="1" t="s">
        <v>1262</v>
      </c>
      <c r="K44" s="1">
        <f t="shared" si="0"/>
        <v>2.72</v>
      </c>
    </row>
    <row r="45" spans="1:56" x14ac:dyDescent="0.35">
      <c r="A45" s="1">
        <v>10</v>
      </c>
      <c r="B45" s="1" t="s">
        <v>1261</v>
      </c>
      <c r="C45" s="1">
        <v>2283.5000007934868</v>
      </c>
      <c r="D45" s="1">
        <v>0</v>
      </c>
      <c r="E45">
        <f>(R45-S45*(1000-T45)/(1000-U45))*AK45</f>
        <v>0.66919514056466234</v>
      </c>
      <c r="F45">
        <f>IF(AV45&lt;&gt;0,1/(1/AV45-1/N45),0)</f>
        <v>0.41255594238635696</v>
      </c>
      <c r="G45">
        <f>((AY45-AL45/2)*S45-E45)/(AY45+AL45/2)</f>
        <v>344.93677643810184</v>
      </c>
      <c r="H45">
        <f>AL45*1000</f>
        <v>27.02715994815421</v>
      </c>
      <c r="I45">
        <f>(AQ45-AW45)</f>
        <v>5.9090040373329007</v>
      </c>
      <c r="J45">
        <f>(P45+AP45*D45)</f>
        <v>44.386573791503906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30.930086135864258</v>
      </c>
      <c r="P45" s="1">
        <v>44.386573791503906</v>
      </c>
      <c r="Q45" s="1">
        <v>30.958515167236328</v>
      </c>
      <c r="R45" s="1">
        <v>399.97903442382813</v>
      </c>
      <c r="S45" s="1">
        <v>389.80856323242188</v>
      </c>
      <c r="T45" s="1">
        <v>15.451735496520996</v>
      </c>
      <c r="U45" s="1">
        <v>39.026958465576172</v>
      </c>
      <c r="V45" s="1">
        <v>30.211435317993164</v>
      </c>
      <c r="W45" s="1">
        <v>76.306015014648438</v>
      </c>
      <c r="X45" s="1">
        <v>299.65719604492188</v>
      </c>
      <c r="Y45" s="1">
        <v>1249.145751953125</v>
      </c>
      <c r="Z45" s="1">
        <v>5.7626713067293167E-2</v>
      </c>
      <c r="AA45" s="1">
        <v>87.856048583984375</v>
      </c>
      <c r="AB45" s="1">
        <v>30.353212356567383</v>
      </c>
      <c r="AC45" s="1">
        <v>1.8147150278091431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1.1016808678122125</v>
      </c>
      <c r="AL45">
        <f>(U45-T45)/(1000-U45)*AK45</f>
        <v>2.702715994815421E-2</v>
      </c>
      <c r="AM45">
        <f>(P45+273.15)</f>
        <v>317.53657379150388</v>
      </c>
      <c r="AN45">
        <f>(O45+273.15)</f>
        <v>304.08008613586424</v>
      </c>
      <c r="AO45">
        <f>(Y45*AG45+Z45*AH45)*AI45</f>
        <v>199.86331584520667</v>
      </c>
      <c r="AP45">
        <f>((AO45+0.00000010773*(AN45^4-AM45^4))-AL45*44100)/(L45*51.4+0.00000043092*AM45^3)</f>
        <v>-9.4200545729441973</v>
      </c>
      <c r="AQ45">
        <f>0.61365*EXP(17.502*J45/(240.97+J45))</f>
        <v>9.3377583963697006</v>
      </c>
      <c r="AR45">
        <f>AQ45*1000/AA45</f>
        <v>106.28475269341804</v>
      </c>
      <c r="AS45">
        <f>(AR45-U45)</f>
        <v>67.25779422784187</v>
      </c>
      <c r="AT45">
        <f>IF(D45,P45,(O45+P45)/2)</f>
        <v>37.658329963684082</v>
      </c>
      <c r="AU45">
        <f>0.61365*EXP(17.502*AT45/(240.97+AT45))</f>
        <v>6.5349993062116933</v>
      </c>
      <c r="AV45">
        <f>IF(AS45&lt;&gt;0,(1000-(AR45+U45)/2)/AS45*AL45,0)</f>
        <v>0.37264794074769009</v>
      </c>
      <c r="AW45">
        <f>U45*AA45/1000</f>
        <v>3.4287543590368004</v>
      </c>
      <c r="AX45">
        <f>(AU45-AW45)</f>
        <v>3.106244947174893</v>
      </c>
      <c r="AY45">
        <f>1/(1.6/F45+1.37/N45)</f>
        <v>0.23618928074698997</v>
      </c>
      <c r="AZ45">
        <f>G45*AA45*0.001</f>
        <v>30.304782189148831</v>
      </c>
      <c r="BA45">
        <f>G45/S45</f>
        <v>0.88488763196419218</v>
      </c>
      <c r="BB45">
        <f>(1-AL45*AA45/AQ45/F45)*100</f>
        <v>38.362275340504702</v>
      </c>
      <c r="BC45">
        <f>(S45-E45/(N45/1.35))</f>
        <v>389.57405129434295</v>
      </c>
      <c r="BD45">
        <f>E45*BB45/100/BC45</f>
        <v>6.589722327135423E-4</v>
      </c>
    </row>
    <row r="46" spans="1:56" x14ac:dyDescent="0.35">
      <c r="A46" s="1" t="s">
        <v>9</v>
      </c>
      <c r="B46" s="1" t="s">
        <v>1260</v>
      </c>
      <c r="K46" s="1">
        <f t="shared" si="0"/>
        <v>2.72</v>
      </c>
    </row>
    <row r="47" spans="1:56" x14ac:dyDescent="0.35">
      <c r="A47" s="1" t="s">
        <v>9</v>
      </c>
      <c r="B47" s="1" t="s">
        <v>1259</v>
      </c>
      <c r="K47" s="1">
        <f t="shared" si="0"/>
        <v>2.72</v>
      </c>
    </row>
    <row r="48" spans="1:56" x14ac:dyDescent="0.35">
      <c r="A48" s="1">
        <v>11</v>
      </c>
      <c r="B48" s="1" t="s">
        <v>1258</v>
      </c>
      <c r="C48" s="1">
        <v>2487.000000782311</v>
      </c>
      <c r="D48" s="1">
        <v>0</v>
      </c>
      <c r="E48">
        <f>(R48-S48*(1000-T48)/(1000-U48))*AK48</f>
        <v>0.64247820840823244</v>
      </c>
      <c r="F48">
        <f>IF(AV48&lt;&gt;0,1/(1/AV48-1/N48),0)</f>
        <v>0.50937650360972386</v>
      </c>
      <c r="G48">
        <f>((AY48-AL48/2)*S48-E48)/(AY48+AL48/2)</f>
        <v>351.20126919242148</v>
      </c>
      <c r="H48">
        <f>AL48*1000</f>
        <v>27.854079994728451</v>
      </c>
      <c r="I48">
        <f>(AQ48-AW48)</f>
        <v>5.062889595933755</v>
      </c>
      <c r="J48">
        <f>(P48+AP48*D48)</f>
        <v>42.804233551025391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31.030126571655273</v>
      </c>
      <c r="P48" s="1">
        <v>42.804233551025391</v>
      </c>
      <c r="Q48" s="1">
        <v>31.029851913452148</v>
      </c>
      <c r="R48" s="1">
        <v>399.952880859375</v>
      </c>
      <c r="S48" s="1">
        <v>389.520263671875</v>
      </c>
      <c r="T48" s="1">
        <v>15.988340377807617</v>
      </c>
      <c r="U48" s="1">
        <v>40.256336212158203</v>
      </c>
      <c r="V48" s="1">
        <v>31.077686309814453</v>
      </c>
      <c r="W48" s="1">
        <v>78.249137878417969</v>
      </c>
      <c r="X48" s="1">
        <v>299.62570190429688</v>
      </c>
      <c r="Y48" s="1">
        <v>1599.0419921875</v>
      </c>
      <c r="Z48" s="1">
        <v>6.5486514940857887E-3</v>
      </c>
      <c r="AA48" s="1">
        <v>87.841651916503906</v>
      </c>
      <c r="AB48" s="1">
        <v>30.583183288574219</v>
      </c>
      <c r="AC48" s="1">
        <v>1.8393964767456055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1.1015650805305031</v>
      </c>
      <c r="AL48">
        <f>(U48-T48)/(1000-U48)*AK48</f>
        <v>2.7854079994728453E-2</v>
      </c>
      <c r="AM48">
        <f>(P48+273.15)</f>
        <v>315.95423355102537</v>
      </c>
      <c r="AN48">
        <f>(O48+273.15)</f>
        <v>304.18012657165525</v>
      </c>
      <c r="AO48">
        <f>(Y48*AG48+Z48*AH48)*AI48</f>
        <v>255.8467130313802</v>
      </c>
      <c r="AP48">
        <f>((AO48+0.00000010773*(AN48^4-AM48^4))-AL48*44100)/(L48*51.4+0.00000043092*AM48^3)</f>
        <v>-9.0926649528647445</v>
      </c>
      <c r="AQ48">
        <f>0.61365*EXP(17.502*J48/(240.97+J48))</f>
        <v>8.5990726689159072</v>
      </c>
      <c r="AR48">
        <f>AQ48*1000/AA48</f>
        <v>97.892884312894992</v>
      </c>
      <c r="AS48">
        <f>(AR48-U48)</f>
        <v>57.636548100736789</v>
      </c>
      <c r="AT48">
        <f>IF(D48,P48,(O48+P48)/2)</f>
        <v>36.917180061340332</v>
      </c>
      <c r="AU48">
        <f>0.61365*EXP(17.502*AT48/(240.97+AT48))</f>
        <v>6.2764331687353989</v>
      </c>
      <c r="AV48">
        <f>IF(AS48&lt;&gt;0,(1000-(AR48+U48)/2)/AS48*AL48,0)</f>
        <v>0.44988936932085061</v>
      </c>
      <c r="AW48">
        <f>U48*AA48/1000</f>
        <v>3.5361830729821522</v>
      </c>
      <c r="AX48">
        <f>(AU48-AW48)</f>
        <v>2.7402500957532467</v>
      </c>
      <c r="AY48">
        <f>1/(1.6/F48+1.37/N48)</f>
        <v>0.28598184196597709</v>
      </c>
      <c r="AZ48">
        <f>G48*AA48*0.001</f>
        <v>30.850099641035076</v>
      </c>
      <c r="BA48">
        <f>G48/S48</f>
        <v>0.90162515778195107</v>
      </c>
      <c r="BB48">
        <f>(1-AL48*AA48/AQ48/F48)*100</f>
        <v>44.140275977283153</v>
      </c>
      <c r="BC48">
        <f>(S48-E48/(N48/1.35))</f>
        <v>389.29511438328308</v>
      </c>
      <c r="BD48">
        <f>E48*BB48/100/BC48</f>
        <v>7.2847473242648036E-4</v>
      </c>
    </row>
    <row r="49" spans="1:56" x14ac:dyDescent="0.35">
      <c r="A49" s="1" t="s">
        <v>9</v>
      </c>
      <c r="B49" s="1" t="s">
        <v>1257</v>
      </c>
      <c r="K49" s="1">
        <f t="shared" si="0"/>
        <v>2.72</v>
      </c>
    </row>
    <row r="50" spans="1:56" x14ac:dyDescent="0.35">
      <c r="A50" s="1" t="s">
        <v>9</v>
      </c>
      <c r="B50" s="1" t="s">
        <v>1256</v>
      </c>
      <c r="K50" s="1">
        <f t="shared" si="0"/>
        <v>2.72</v>
      </c>
    </row>
    <row r="51" spans="1:56" x14ac:dyDescent="0.35">
      <c r="A51" s="1">
        <v>12</v>
      </c>
      <c r="B51" s="1" t="s">
        <v>1255</v>
      </c>
      <c r="C51" s="1">
        <v>2691.000000782311</v>
      </c>
      <c r="D51" s="1">
        <v>0</v>
      </c>
      <c r="E51">
        <f>(R51-S51*(1000-T51)/(1000-U51))*AK51</f>
        <v>0.82549778959537545</v>
      </c>
      <c r="F51">
        <f>IF(AV51&lt;&gt;0,1/(1/AV51-1/N51),0)</f>
        <v>0.65445017139584649</v>
      </c>
      <c r="G51">
        <f>((AY51-AL51/2)*S51-E51)/(AY51+AL51/2)</f>
        <v>356.70344654697004</v>
      </c>
      <c r="H51">
        <f>AL51*1000</f>
        <v>28.828592567664774</v>
      </c>
      <c r="I51">
        <f>(AQ51-AW51)</f>
        <v>4.2294749643765961</v>
      </c>
      <c r="J51">
        <f>(P51+AP51*D51)</f>
        <v>41.171241760253906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31.159465789794922</v>
      </c>
      <c r="P51" s="1">
        <v>41.171241760253906</v>
      </c>
      <c r="Q51" s="1">
        <v>31.128938674926758</v>
      </c>
      <c r="R51" s="1">
        <v>400.06576538085938</v>
      </c>
      <c r="S51" s="1">
        <v>389.121337890625</v>
      </c>
      <c r="T51" s="1">
        <v>16.566043853759766</v>
      </c>
      <c r="U51" s="1">
        <v>41.672435760498047</v>
      </c>
      <c r="V51" s="1">
        <v>31.966432571411133</v>
      </c>
      <c r="W51" s="1">
        <v>80.412628173828125</v>
      </c>
      <c r="X51" s="1">
        <v>299.310546875</v>
      </c>
      <c r="Y51" s="1">
        <v>2000.4781494140625</v>
      </c>
      <c r="Z51" s="1">
        <v>0.11263468116521835</v>
      </c>
      <c r="AA51" s="1">
        <v>87.84783935546875</v>
      </c>
      <c r="AB51" s="1">
        <v>30.868108749389648</v>
      </c>
      <c r="AC51" s="1">
        <v>1.87565016746521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1.1004064223345587</v>
      </c>
      <c r="AL51">
        <f>(U51-T51)/(1000-U51)*AK51</f>
        <v>2.8828592567664773E-2</v>
      </c>
      <c r="AM51">
        <f>(P51+273.15)</f>
        <v>314.32124176025388</v>
      </c>
      <c r="AN51">
        <f>(O51+273.15)</f>
        <v>304.3094657897949</v>
      </c>
      <c r="AO51">
        <f>(Y51*AG51+Z51*AH51)*AI51</f>
        <v>320.07649675198263</v>
      </c>
      <c r="AP51">
        <f>((AO51+0.00000010773*(AN51^4-AM51^4))-AL51*44100)/(L51*51.4+0.00000043092*AM51^3)</f>
        <v>-8.7446496369964937</v>
      </c>
      <c r="AQ51">
        <f>0.61365*EXP(17.502*J51/(240.97+J51))</f>
        <v>7.8903084066159197</v>
      </c>
      <c r="AR51">
        <f>AQ51*1000/AA51</f>
        <v>89.817899501073256</v>
      </c>
      <c r="AS51">
        <f>(AR51-U51)</f>
        <v>48.145463740575209</v>
      </c>
      <c r="AT51">
        <f>IF(D51,P51,(O51+P51)/2)</f>
        <v>36.165353775024414</v>
      </c>
      <c r="AU51">
        <f>0.61365*EXP(17.502*AT51/(240.97+AT51))</f>
        <v>6.0232640098003083</v>
      </c>
      <c r="AV51">
        <f>IF(AS51&lt;&gt;0,(1000-(AR51+U51)/2)/AS51*AL51,0)</f>
        <v>0.55941411348470793</v>
      </c>
      <c r="AW51">
        <f>U51*AA51/1000</f>
        <v>3.6608334422393236</v>
      </c>
      <c r="AX51">
        <f>(AU51-AW51)</f>
        <v>2.3624305675609847</v>
      </c>
      <c r="AY51">
        <f>1/(1.6/F51+1.37/N51)</f>
        <v>0.35708791437386411</v>
      </c>
      <c r="AZ51">
        <f>G51*AA51*0.001</f>
        <v>31.33562706980026</v>
      </c>
      <c r="BA51">
        <f>G51/S51</f>
        <v>0.91668950482287082</v>
      </c>
      <c r="BB51">
        <f>(1-AL51*AA51/AQ51/F51)*100</f>
        <v>50.956217222048927</v>
      </c>
      <c r="BC51">
        <f>(S51-E51/(N51/1.35))</f>
        <v>388.83205144070467</v>
      </c>
      <c r="BD51">
        <f>E51*BB51/100/BC51</f>
        <v>1.0818101164008034E-3</v>
      </c>
    </row>
    <row r="52" spans="1:56" x14ac:dyDescent="0.35">
      <c r="A52" s="1" t="s">
        <v>9</v>
      </c>
      <c r="B52" s="1" t="s">
        <v>1254</v>
      </c>
      <c r="K52" s="1">
        <v>2.7009600000000002</v>
      </c>
    </row>
    <row r="53" spans="1:56" x14ac:dyDescent="0.35">
      <c r="A53" s="1" t="s">
        <v>9</v>
      </c>
      <c r="B53" s="1" t="s">
        <v>1253</v>
      </c>
      <c r="K53" s="1">
        <v>2.7009600000000002</v>
      </c>
    </row>
    <row r="54" spans="1:56" x14ac:dyDescent="0.35">
      <c r="A54" s="1" t="s">
        <v>9</v>
      </c>
      <c r="B54" s="1" t="s">
        <v>1252</v>
      </c>
      <c r="K54" s="1">
        <v>2.7009600000000002</v>
      </c>
    </row>
    <row r="55" spans="1:56" x14ac:dyDescent="0.35">
      <c r="A55" s="1" t="s">
        <v>9</v>
      </c>
      <c r="B55" s="1" t="s">
        <v>1251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5DF2-E765-4D8C-ABAA-22A2D2D5F9F0}">
  <dimension ref="A1:BD55"/>
  <sheetViews>
    <sheetView topLeftCell="A8"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1205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1204</v>
      </c>
    </row>
    <row r="12" spans="1:56" x14ac:dyDescent="0.35">
      <c r="A12" s="1" t="s">
        <v>9</v>
      </c>
      <c r="B12" s="1" t="s">
        <v>1203</v>
      </c>
    </row>
    <row r="13" spans="1:56" x14ac:dyDescent="0.35">
      <c r="A13" s="1" t="s">
        <v>9</v>
      </c>
      <c r="B13" s="1" t="s">
        <v>1202</v>
      </c>
    </row>
    <row r="14" spans="1:56" x14ac:dyDescent="0.35">
      <c r="A14" s="1" t="s">
        <v>9</v>
      </c>
      <c r="B14" s="1" t="s">
        <v>1201</v>
      </c>
    </row>
    <row r="15" spans="1:56" x14ac:dyDescent="0.35">
      <c r="A15" s="1" t="s">
        <v>9</v>
      </c>
      <c r="B15" s="1" t="s">
        <v>1200</v>
      </c>
    </row>
    <row r="16" spans="1:56" x14ac:dyDescent="0.35">
      <c r="A16" s="1" t="s">
        <v>9</v>
      </c>
      <c r="B16" s="1" t="s">
        <v>1199</v>
      </c>
    </row>
    <row r="17" spans="1:56" x14ac:dyDescent="0.35">
      <c r="A17" s="1" t="s">
        <v>9</v>
      </c>
      <c r="B17" s="1" t="s">
        <v>1198</v>
      </c>
    </row>
    <row r="18" spans="1:56" x14ac:dyDescent="0.35">
      <c r="A18" s="1">
        <v>1</v>
      </c>
      <c r="B18" s="1" t="s">
        <v>1197</v>
      </c>
      <c r="C18" s="1">
        <v>477.00001504272223</v>
      </c>
      <c r="D18" s="1">
        <v>0</v>
      </c>
      <c r="E18">
        <f>(R18-S18*(1000-T18)/(1000-U18))*AK18</f>
        <v>-9.1564324361758462</v>
      </c>
      <c r="F18">
        <f>IF(AV18&lt;&gt;0,1/(1/AV18-1/N18),0)</f>
        <v>2.097853517360492</v>
      </c>
      <c r="G18">
        <f>((AY18-AL18/2)*S18-E18)/(AY18+AL18/2)</f>
        <v>390.54486167563027</v>
      </c>
      <c r="H18">
        <f>AL18*1000</f>
        <v>35.117783516128881</v>
      </c>
      <c r="I18">
        <f>(AQ18-AW18)</f>
        <v>2.1729881662464261</v>
      </c>
      <c r="J18">
        <f>(P18+AP18*D18)</f>
        <v>32.327510833740234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31.137189865112305</v>
      </c>
      <c r="P18" s="1">
        <v>32.327510833740234</v>
      </c>
      <c r="Q18" s="1">
        <v>31.205266952514648</v>
      </c>
      <c r="R18" s="1">
        <v>400.04837036132813</v>
      </c>
      <c r="S18" s="1">
        <v>395.74496459960938</v>
      </c>
      <c r="T18" s="1">
        <v>-0.25194057822227478</v>
      </c>
      <c r="U18" s="1">
        <v>30.645936965942383</v>
      </c>
      <c r="V18" s="1">
        <v>-0.48661720752716064</v>
      </c>
      <c r="W18" s="1">
        <v>59.19189453125</v>
      </c>
      <c r="X18" s="1">
        <v>299.67449951171875</v>
      </c>
      <c r="Y18" s="1">
        <v>0.10080667585134506</v>
      </c>
      <c r="Z18" s="1">
        <v>9.1679111123085022E-2</v>
      </c>
      <c r="AA18" s="1">
        <v>87.820114135742188</v>
      </c>
      <c r="AB18" s="1">
        <v>29.728494644165039</v>
      </c>
      <c r="AC18" s="1">
        <v>1.5906254053115845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1.1017444834989658</v>
      </c>
      <c r="AL18">
        <f>(U18-T18)/(1000-U18)*AK18</f>
        <v>3.5117783516128882E-2</v>
      </c>
      <c r="AM18">
        <f>(P18+273.15)</f>
        <v>305.47751083374021</v>
      </c>
      <c r="AN18">
        <f>(O18+273.15)</f>
        <v>304.28718986511228</v>
      </c>
      <c r="AO18">
        <f>(Y18*AG18+Z18*AH18)*AI18</f>
        <v>1.6129067775702444E-2</v>
      </c>
      <c r="AP18">
        <f>((AO18+0.00000010773*(AN18^4-AM18^4))-AL18*44100)/(L18*51.4+0.00000043092*AM18^3)</f>
        <v>-12.782975400787626</v>
      </c>
      <c r="AQ18">
        <f>0.61365*EXP(17.502*J18/(240.97+J18))</f>
        <v>4.8643178483922469</v>
      </c>
      <c r="AR18">
        <f>AQ18*1000/AA18</f>
        <v>55.38956418199988</v>
      </c>
      <c r="AS18">
        <f>(AR18-U18)</f>
        <v>24.743627216057497</v>
      </c>
      <c r="AT18">
        <f>IF(D18,P18,(O18+P18)/2)</f>
        <v>31.73235034942627</v>
      </c>
      <c r="AU18">
        <f>0.61365*EXP(17.502*AT18/(240.97+AT18))</f>
        <v>4.7032201483291374</v>
      </c>
      <c r="AV18">
        <f>IF(AS18&lt;&gt;0,(1000-(AR18+U18)/2)/AS18*AL18,0)</f>
        <v>1.3582121639107076</v>
      </c>
      <c r="AW18">
        <f>U18*AA18/1000</f>
        <v>2.6913296821458208</v>
      </c>
      <c r="AX18">
        <f>(AU18-AW18)</f>
        <v>2.0118904661833166</v>
      </c>
      <c r="AY18">
        <f>1/(1.6/F18+1.37/N18)</f>
        <v>0.89420259210951558</v>
      </c>
      <c r="AZ18">
        <f>G18*AA18*0.001</f>
        <v>34.297694327481501</v>
      </c>
      <c r="BA18">
        <f>G18/S18</f>
        <v>0.9868599643984346</v>
      </c>
      <c r="BB18">
        <f>(1-AL18*AA18/AQ18/F18)*100</f>
        <v>69.777945183346361</v>
      </c>
      <c r="BC18">
        <f>(S18-E18/(N18/1.35))</f>
        <v>398.95373374082675</v>
      </c>
      <c r="BD18">
        <f>E18*BB18/100/BC18</f>
        <v>-1.6014815417708411E-2</v>
      </c>
    </row>
    <row r="19" spans="1:56" x14ac:dyDescent="0.35">
      <c r="A19" s="1" t="s">
        <v>9</v>
      </c>
      <c r="B19" s="1" t="s">
        <v>1196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1195</v>
      </c>
      <c r="K20" s="1">
        <f t="shared" si="0"/>
        <v>2.72</v>
      </c>
    </row>
    <row r="21" spans="1:56" x14ac:dyDescent="0.35">
      <c r="A21" s="1">
        <v>2</v>
      </c>
      <c r="B21" s="1" t="s">
        <v>1194</v>
      </c>
      <c r="C21" s="1">
        <v>680.00001504272223</v>
      </c>
      <c r="D21" s="1">
        <v>0</v>
      </c>
      <c r="E21">
        <f>(R21-S21*(1000-T21)/(1000-U21))*AK21</f>
        <v>-8.0255409149737176</v>
      </c>
      <c r="F21">
        <f>IF(AV21&lt;&gt;0,1/(1/AV21-1/N21),0)</f>
        <v>0.60330046693163031</v>
      </c>
      <c r="G21">
        <f>((AY21-AL21/2)*S21-E21)/(AY21+AL21/2)</f>
        <v>380.02669543272242</v>
      </c>
      <c r="H21">
        <f>AL21*1000</f>
        <v>33.688437440612901</v>
      </c>
      <c r="I21">
        <f>(AQ21-AW21)</f>
        <v>5.332942464467612</v>
      </c>
      <c r="J21">
        <f>(P21+AP21*D21)</f>
        <v>41.232357025146484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31.133232116699219</v>
      </c>
      <c r="P21" s="1">
        <v>41.232357025146484</v>
      </c>
      <c r="Q21" s="1">
        <v>31.224292755126953</v>
      </c>
      <c r="R21" s="1">
        <v>399.95944213867188</v>
      </c>
      <c r="S21" s="1">
        <v>395.16116333007813</v>
      </c>
      <c r="T21" s="1">
        <v>-0.26477858424186707</v>
      </c>
      <c r="U21" s="1">
        <v>29.41132926940918</v>
      </c>
      <c r="V21" s="1">
        <v>-0.51153743267059326</v>
      </c>
      <c r="W21" s="1">
        <v>56.821044921875</v>
      </c>
      <c r="X21" s="1">
        <v>299.69400024414063</v>
      </c>
      <c r="Y21" s="1">
        <v>25.749748229980469</v>
      </c>
      <c r="Z21" s="1">
        <v>0.19514694809913635</v>
      </c>
      <c r="AA21" s="1">
        <v>87.821601867675781</v>
      </c>
      <c r="AB21" s="1">
        <v>29.527631759643555</v>
      </c>
      <c r="AC21" s="1">
        <v>1.5742504596710205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1.1018161773681638</v>
      </c>
      <c r="AL21">
        <f>(U21-T21)/(1000-U21)*AK21</f>
        <v>3.3688437440612902E-2</v>
      </c>
      <c r="AM21">
        <f>(P21+273.15)</f>
        <v>314.38235702514646</v>
      </c>
      <c r="AN21">
        <f>(O21+273.15)</f>
        <v>304.2832321166992</v>
      </c>
      <c r="AO21">
        <f>(Y21*AG21+Z21*AH21)*AI21</f>
        <v>4.1199596247085992</v>
      </c>
      <c r="AP21">
        <f>((AO21+0.00000010773*(AN21^4-AM21^4))-AL21*44100)/(L21*51.4+0.00000043092*AM21^3)</f>
        <v>-13.050703528365254</v>
      </c>
      <c r="AQ21">
        <f>0.61365*EXP(17.502*J21/(240.97+J21))</f>
        <v>7.9158925139647849</v>
      </c>
      <c r="AR21">
        <f>AQ21*1000/AA21</f>
        <v>90.136052470233551</v>
      </c>
      <c r="AS21">
        <f>(AR21-U21)</f>
        <v>60.724723200824371</v>
      </c>
      <c r="AT21">
        <f>IF(D21,P21,(O21+P21)/2)</f>
        <v>36.182794570922852</v>
      </c>
      <c r="AU21">
        <f>0.61365*EXP(17.502*AT21/(240.97+AT21))</f>
        <v>6.029034937453722</v>
      </c>
      <c r="AV21">
        <f>IF(AS21&lt;&gt;0,(1000-(AR21+U21)/2)/AS21*AL21,0)</f>
        <v>0.52161217911851077</v>
      </c>
      <c r="AW21">
        <f>U21*AA21/1000</f>
        <v>2.5829500494971724</v>
      </c>
      <c r="AX21">
        <f>(AU21-AW21)</f>
        <v>3.4460848879565495</v>
      </c>
      <c r="AY21">
        <f>1/(1.6/F21+1.37/N21)</f>
        <v>0.3324790115833598</v>
      </c>
      <c r="AZ21">
        <f>G21*AA21*0.001</f>
        <v>33.374553145381036</v>
      </c>
      <c r="BA21">
        <f>G21/S21</f>
        <v>0.96170051791067868</v>
      </c>
      <c r="BB21">
        <f>(1-AL21*AA21/AQ21/F21)*100</f>
        <v>38.048949917900984</v>
      </c>
      <c r="BC21">
        <f>(S21-E21/(N21/1.35))</f>
        <v>397.97362421034433</v>
      </c>
      <c r="BD21">
        <f>E21*BB21/100/BC21</f>
        <v>-7.6729558383121371E-3</v>
      </c>
    </row>
    <row r="22" spans="1:56" x14ac:dyDescent="0.35">
      <c r="A22" s="1" t="s">
        <v>9</v>
      </c>
      <c r="B22" s="1" t="s">
        <v>1193</v>
      </c>
      <c r="K22" s="1">
        <f t="shared" si="0"/>
        <v>2.72</v>
      </c>
    </row>
    <row r="23" spans="1:56" x14ac:dyDescent="0.35">
      <c r="A23" s="1" t="s">
        <v>9</v>
      </c>
      <c r="B23" s="1" t="s">
        <v>1192</v>
      </c>
      <c r="K23" s="1">
        <f t="shared" si="0"/>
        <v>2.72</v>
      </c>
    </row>
    <row r="24" spans="1:56" x14ac:dyDescent="0.35">
      <c r="A24" s="1">
        <v>3</v>
      </c>
      <c r="B24" s="1" t="s">
        <v>1191</v>
      </c>
      <c r="C24" s="1">
        <v>883.00001504272223</v>
      </c>
      <c r="D24" s="1">
        <v>0</v>
      </c>
      <c r="E24">
        <f>(R24-S24*(1000-T24)/(1000-U24))*AK24</f>
        <v>-6.8580988934629268</v>
      </c>
      <c r="F24">
        <f>IF(AV24&lt;&gt;0,1/(1/AV24-1/N24),0)</f>
        <v>0.57190240683390137</v>
      </c>
      <c r="G24">
        <f>((AY24-AL24/2)*S24-E24)/(AY24+AL24/2)</f>
        <v>376.34260047825734</v>
      </c>
      <c r="H24">
        <f>AL24*1000</f>
        <v>32.747747370559296</v>
      </c>
      <c r="I24">
        <f>(AQ24-AW24)</f>
        <v>5.4308789302049174</v>
      </c>
      <c r="J24">
        <f>(P24+AP24*D24)</f>
        <v>41.295364379882813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31.101589202880859</v>
      </c>
      <c r="P24" s="1">
        <v>41.295364379882813</v>
      </c>
      <c r="Q24" s="1">
        <v>31.204998016357422</v>
      </c>
      <c r="R24" s="1">
        <v>400.019775390625</v>
      </c>
      <c r="S24" s="1">
        <v>394.51788330078125</v>
      </c>
      <c r="T24" s="1">
        <v>-0.27357316017150879</v>
      </c>
      <c r="U24" s="1">
        <v>28.600831985473633</v>
      </c>
      <c r="V24" s="1">
        <v>-0.52941721677780151</v>
      </c>
      <c r="W24" s="1">
        <v>55.348163604736328</v>
      </c>
      <c r="X24" s="1">
        <v>299.664306640625</v>
      </c>
      <c r="Y24" s="1">
        <v>49.946578979492188</v>
      </c>
      <c r="Z24" s="1">
        <v>5.1077835261821747E-2</v>
      </c>
      <c r="AA24" s="1">
        <v>87.810905456542969</v>
      </c>
      <c r="AB24" s="1">
        <v>29.498504638671875</v>
      </c>
      <c r="AC24" s="1">
        <v>1.5646193027496338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1.10170700970818</v>
      </c>
      <c r="AL24">
        <f>(U24-T24)/(1000-U24)*AK24</f>
        <v>3.2747747370559299E-2</v>
      </c>
      <c r="AM24">
        <f>(P24+273.15)</f>
        <v>314.44536437988279</v>
      </c>
      <c r="AN24">
        <f>(O24+273.15)</f>
        <v>304.25158920288084</v>
      </c>
      <c r="AO24">
        <f>(Y24*AG24+Z24*AH24)*AI24</f>
        <v>7.9914524580958641</v>
      </c>
      <c r="AP24">
        <f>((AO24+0.00000010773*(AN24^4-AM24^4))-AL24*44100)/(L24*51.4+0.00000043092*AM24^3)</f>
        <v>-12.69225910408457</v>
      </c>
      <c r="AQ24">
        <f>0.61365*EXP(17.502*J24/(240.97+J24))</f>
        <v>7.942343883659813</v>
      </c>
      <c r="AR24">
        <f>AQ24*1000/AA24</f>
        <v>90.448263144153842</v>
      </c>
      <c r="AS24">
        <f>(AR24-U24)</f>
        <v>61.847431158680209</v>
      </c>
      <c r="AT24">
        <f>IF(D24,P24,(O24+P24)/2)</f>
        <v>36.198476791381836</v>
      </c>
      <c r="AU24">
        <f>0.61365*EXP(17.502*AT24/(240.97+AT24))</f>
        <v>6.0342280757605264</v>
      </c>
      <c r="AV24">
        <f>IF(AS24&lt;&gt;0,(1000-(AR24+U24)/2)/AS24*AL24,0)</f>
        <v>0.49797464417788379</v>
      </c>
      <c r="AW24">
        <f>U24*AA24/1000</f>
        <v>2.5114649534548952</v>
      </c>
      <c r="AX24">
        <f>(AU24-AW24)</f>
        <v>3.5227631223056313</v>
      </c>
      <c r="AY24">
        <f>1/(1.6/F24+1.37/N24)</f>
        <v>0.31712702097629453</v>
      </c>
      <c r="AZ24">
        <f>G24*AA24*0.001</f>
        <v>33.046984509865773</v>
      </c>
      <c r="BA24">
        <f>G24/S24</f>
        <v>0.95393039557431913</v>
      </c>
      <c r="BB24">
        <f>(1-AL24*AA24/AQ24/F24)*100</f>
        <v>36.691900608504113</v>
      </c>
      <c r="BC24">
        <f>(S24-E24/(N24/1.35))</f>
        <v>396.92122720684426</v>
      </c>
      <c r="BD24">
        <f>E24*BB24/100/BC24</f>
        <v>-6.3397134170176395E-3</v>
      </c>
    </row>
    <row r="25" spans="1:56" x14ac:dyDescent="0.35">
      <c r="A25" s="1" t="s">
        <v>9</v>
      </c>
      <c r="B25" s="1" t="s">
        <v>1190</v>
      </c>
      <c r="K25" s="1">
        <f t="shared" si="0"/>
        <v>2.72</v>
      </c>
    </row>
    <row r="26" spans="1:56" x14ac:dyDescent="0.35">
      <c r="A26" s="1" t="s">
        <v>9</v>
      </c>
      <c r="B26" s="1" t="s">
        <v>1189</v>
      </c>
      <c r="K26" s="1">
        <f t="shared" si="0"/>
        <v>2.72</v>
      </c>
    </row>
    <row r="27" spans="1:56" x14ac:dyDescent="0.35">
      <c r="A27" s="1">
        <v>4</v>
      </c>
      <c r="B27" s="1" t="s">
        <v>1188</v>
      </c>
      <c r="C27" s="1">
        <v>1085.0000150427222</v>
      </c>
      <c r="D27" s="1">
        <v>0</v>
      </c>
      <c r="E27">
        <f>(R27-S27*(1000-T27)/(1000-U27))*AK27</f>
        <v>-5.8124671144838969</v>
      </c>
      <c r="F27">
        <f>IF(AV27&lt;&gt;0,1/(1/AV27-1/N27),0)</f>
        <v>0.83948128891127649</v>
      </c>
      <c r="G27">
        <f>((AY27-AL27/2)*S27-E27)/(AY27+AL27/2)</f>
        <v>378.5051904383493</v>
      </c>
      <c r="H27">
        <f>AL27*1000</f>
        <v>32.27216724493524</v>
      </c>
      <c r="I27">
        <f>(AQ27-AW27)</f>
        <v>3.9036861633572926</v>
      </c>
      <c r="J27">
        <f>(P27+AP27*D27)</f>
        <v>37.214035034179688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31.08221435546875</v>
      </c>
      <c r="P27" s="1">
        <v>37.214035034179688</v>
      </c>
      <c r="Q27" s="1">
        <v>31.185993194580078</v>
      </c>
      <c r="R27" s="1">
        <v>399.78643798828125</v>
      </c>
      <c r="S27" s="1">
        <v>393.5338134765625</v>
      </c>
      <c r="T27" s="1">
        <v>-0.27987554669380188</v>
      </c>
      <c r="U27" s="1">
        <v>28.190679550170898</v>
      </c>
      <c r="V27" s="1">
        <v>-0.54216259717941284</v>
      </c>
      <c r="W27" s="1">
        <v>54.6097412109375</v>
      </c>
      <c r="X27" s="1">
        <v>299.62783813476563</v>
      </c>
      <c r="Y27" s="1">
        <v>101.09446716308594</v>
      </c>
      <c r="Z27" s="1">
        <v>0.13751745223999023</v>
      </c>
      <c r="AA27" s="1">
        <v>87.802940368652344</v>
      </c>
      <c r="AB27" s="1">
        <v>29.441762924194336</v>
      </c>
      <c r="AC27" s="1">
        <v>1.5492314100265503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1.1015729343189908</v>
      </c>
      <c r="AL27">
        <f>(U27-T27)/(1000-U27)*AK27</f>
        <v>3.2272167244935236E-2</v>
      </c>
      <c r="AM27">
        <f>(P27+273.15)</f>
        <v>310.36403503417966</v>
      </c>
      <c r="AN27">
        <f>(O27+273.15)</f>
        <v>304.23221435546873</v>
      </c>
      <c r="AO27">
        <f>(Y27*AG27+Z27*AH27)*AI27</f>
        <v>16.175114384551762</v>
      </c>
      <c r="AP27">
        <f>((AO27+0.00000010773*(AN27^4-AM27^4))-AL27*44100)/(L27*51.4+0.00000043092*AM27^3)</f>
        <v>-12.07371841849052</v>
      </c>
      <c r="AQ27">
        <f>0.61365*EXP(17.502*J27/(240.97+J27))</f>
        <v>6.378910718852735</v>
      </c>
      <c r="AR27">
        <f>AQ27*1000/AA27</f>
        <v>72.65030865788809</v>
      </c>
      <c r="AS27">
        <f>(AR27-U27)</f>
        <v>44.459629107717191</v>
      </c>
      <c r="AT27">
        <f>IF(D27,P27,(O27+P27)/2)</f>
        <v>34.148124694824219</v>
      </c>
      <c r="AU27">
        <f>0.61365*EXP(17.502*AT27/(240.97+AT27))</f>
        <v>5.3873151938933326</v>
      </c>
      <c r="AV27">
        <f>IF(AS27&lt;&gt;0,(1000-(AR27+U27)/2)/AS27*AL27,0)</f>
        <v>0.68927674930420069</v>
      </c>
      <c r="AW27">
        <f>U27*AA27/1000</f>
        <v>2.4752245554954424</v>
      </c>
      <c r="AX27">
        <f>(AU27-AW27)</f>
        <v>2.9120906383978902</v>
      </c>
      <c r="AY27">
        <f>1/(1.6/F27+1.37/N27)</f>
        <v>0.44217083598390472</v>
      </c>
      <c r="AZ27">
        <f>G27*AA27*0.001</f>
        <v>33.233868665283786</v>
      </c>
      <c r="BA27">
        <f>G27/S27</f>
        <v>0.96181110104504841</v>
      </c>
      <c r="BB27">
        <f>(1-AL27*AA27/AQ27/F27)*100</f>
        <v>47.084896841410263</v>
      </c>
      <c r="BC27">
        <f>(S27-E27/(N27/1.35))</f>
        <v>395.57072744292452</v>
      </c>
      <c r="BD27">
        <f>E27*BB27/100/BC27</f>
        <v>-6.9185962330605482E-3</v>
      </c>
    </row>
    <row r="28" spans="1:56" x14ac:dyDescent="0.35">
      <c r="A28" s="1" t="s">
        <v>9</v>
      </c>
      <c r="B28" s="1" t="s">
        <v>1187</v>
      </c>
      <c r="K28" s="1">
        <f t="shared" si="0"/>
        <v>2.72</v>
      </c>
    </row>
    <row r="29" spans="1:56" x14ac:dyDescent="0.35">
      <c r="A29" s="1" t="s">
        <v>9</v>
      </c>
      <c r="B29" s="1" t="s">
        <v>1186</v>
      </c>
      <c r="K29" s="1">
        <f t="shared" si="0"/>
        <v>2.72</v>
      </c>
    </row>
    <row r="30" spans="1:56" x14ac:dyDescent="0.35">
      <c r="A30" s="1">
        <v>5</v>
      </c>
      <c r="B30" s="1" t="s">
        <v>1185</v>
      </c>
      <c r="C30" s="1">
        <v>1288.0000150427222</v>
      </c>
      <c r="D30" s="1">
        <v>0</v>
      </c>
      <c r="E30">
        <f>(R30-S30*(1000-T30)/(1000-U30))*AK30</f>
        <v>-4.4510053292302363</v>
      </c>
      <c r="F30">
        <f>IF(AV30&lt;&gt;0,1/(1/AV30-1/N30),0)</f>
        <v>1.1542079099406128</v>
      </c>
      <c r="G30">
        <f>((AY30-AL30/2)*S30-E30)/(AY30+AL30/2)</f>
        <v>378.95405099180238</v>
      </c>
      <c r="H30">
        <f>AL30*1000</f>
        <v>32.022481703173064</v>
      </c>
      <c r="I30">
        <f>(AQ30-AW30)</f>
        <v>3.0229649532132181</v>
      </c>
      <c r="J30">
        <f>(P30+AP30*D30)</f>
        <v>34.454002380371094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31.077953338623047</v>
      </c>
      <c r="P30" s="1">
        <v>34.454002380371094</v>
      </c>
      <c r="Q30" s="1">
        <v>31.179359436035156</v>
      </c>
      <c r="R30" s="1">
        <v>400.1004638671875</v>
      </c>
      <c r="S30" s="1">
        <v>392.72259521484375</v>
      </c>
      <c r="T30" s="1">
        <v>-0.28451797366142273</v>
      </c>
      <c r="U30" s="1">
        <v>27.979936599731445</v>
      </c>
      <c r="V30" s="1">
        <v>-0.55131912231445313</v>
      </c>
      <c r="W30" s="1">
        <v>54.217571258544922</v>
      </c>
      <c r="X30" s="1">
        <v>299.54254150390625</v>
      </c>
      <c r="Y30" s="1">
        <v>150.21527099609375</v>
      </c>
      <c r="Z30" s="1">
        <v>0</v>
      </c>
      <c r="AA30" s="1">
        <v>87.807647705078125</v>
      </c>
      <c r="AB30" s="1">
        <v>29.381057739257813</v>
      </c>
      <c r="AC30" s="1">
        <v>1.5505954027175903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1.101259343764361</v>
      </c>
      <c r="AL30">
        <f>(U30-T30)/(1000-U30)*AK30</f>
        <v>3.2022481703173067E-2</v>
      </c>
      <c r="AM30">
        <f>(P30+273.15)</f>
        <v>307.60400238037107</v>
      </c>
      <c r="AN30">
        <f>(O30+273.15)</f>
        <v>304.22795333862302</v>
      </c>
      <c r="AO30">
        <f>(Y30*AG30+Z30*AH30)*AI30</f>
        <v>24.034442822163328</v>
      </c>
      <c r="AP30">
        <f>((AO30+0.00000010773*(AN30^4-AM30^4))-AL30*44100)/(L30*51.4+0.00000043092*AM30^3)</f>
        <v>-11.667414664172419</v>
      </c>
      <c r="AQ30">
        <f>0.61365*EXP(17.502*J30/(240.97+J30))</f>
        <v>5.4798173689728582</v>
      </c>
      <c r="AR30">
        <f>AQ30*1000/AA30</f>
        <v>62.407062621448034</v>
      </c>
      <c r="AS30">
        <f>(AR30-U30)</f>
        <v>34.427126021716589</v>
      </c>
      <c r="AT30">
        <f>IF(D30,P30,(O30+P30)/2)</f>
        <v>32.76597785949707</v>
      </c>
      <c r="AU30">
        <f>0.61365*EXP(17.502*AT30/(240.97+AT30))</f>
        <v>4.9860542801112642</v>
      </c>
      <c r="AV30">
        <f>IF(AS30&lt;&gt;0,(1000-(AR30+U30)/2)/AS30*AL30,0)</f>
        <v>0.88811577444785117</v>
      </c>
      <c r="AW30">
        <f>U30*AA30/1000</f>
        <v>2.4568524157596401</v>
      </c>
      <c r="AX30">
        <f>(AU30-AW30)</f>
        <v>2.5292018643516241</v>
      </c>
      <c r="AY30">
        <f>1/(1.6/F30+1.37/N30)</f>
        <v>0.57409811703265834</v>
      </c>
      <c r="AZ30">
        <f>G30*AA30*0.001</f>
        <v>33.275063805900402</v>
      </c>
      <c r="BA30">
        <f>G30/S30</f>
        <v>0.96494078927261839</v>
      </c>
      <c r="BB30">
        <f>(1-AL30*AA30/AQ30/F30)*100</f>
        <v>55.543302439823236</v>
      </c>
      <c r="BC30">
        <f>(S30-E30/(N30/1.35))</f>
        <v>394.28240015496442</v>
      </c>
      <c r="BD30">
        <f>E30*BB30/100/BC30</f>
        <v>-6.2702148273809334E-3</v>
      </c>
    </row>
    <row r="31" spans="1:56" x14ac:dyDescent="0.35">
      <c r="A31" s="1" t="s">
        <v>9</v>
      </c>
      <c r="B31" s="1" t="s">
        <v>1184</v>
      </c>
      <c r="K31" s="1">
        <f t="shared" si="0"/>
        <v>2.72</v>
      </c>
    </row>
    <row r="32" spans="1:56" x14ac:dyDescent="0.35">
      <c r="A32" s="1" t="s">
        <v>9</v>
      </c>
      <c r="B32" s="1" t="s">
        <v>1183</v>
      </c>
      <c r="K32" s="1">
        <f t="shared" si="0"/>
        <v>2.72</v>
      </c>
    </row>
    <row r="33" spans="1:56" x14ac:dyDescent="0.35">
      <c r="A33" s="1">
        <v>6</v>
      </c>
      <c r="B33" s="1" t="s">
        <v>1182</v>
      </c>
      <c r="C33" s="1">
        <v>1490.0000150427222</v>
      </c>
      <c r="D33" s="1">
        <v>0</v>
      </c>
      <c r="E33">
        <f>(R33-S33*(1000-T33)/(1000-U33))*AK33</f>
        <v>-3.0440849643810437</v>
      </c>
      <c r="F33">
        <f>IF(AV33&lt;&gt;0,1/(1/AV33-1/N33),0)</f>
        <v>1.0941790848706046</v>
      </c>
      <c r="G33">
        <f>((AY33-AL33/2)*S33-E33)/(AY33+AL33/2)</f>
        <v>374.37520548054681</v>
      </c>
      <c r="H33">
        <f>AL33*1000</f>
        <v>32.146082055333544</v>
      </c>
      <c r="I33">
        <f>(AQ33-AW33)</f>
        <v>3.159741179800716</v>
      </c>
      <c r="J33">
        <f>(P33+AP33*D33)</f>
        <v>34.924701690673828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31.088407516479492</v>
      </c>
      <c r="P33" s="1">
        <v>34.924701690673828</v>
      </c>
      <c r="Q33" s="1">
        <v>31.184640884399414</v>
      </c>
      <c r="R33" s="1">
        <v>399.86453247070313</v>
      </c>
      <c r="S33" s="1">
        <v>391.2113037109375</v>
      </c>
      <c r="T33" s="1">
        <v>-0.28872156143188477</v>
      </c>
      <c r="U33" s="1">
        <v>28.074979782104492</v>
      </c>
      <c r="V33" s="1">
        <v>-0.55911374092102051</v>
      </c>
      <c r="W33" s="1">
        <v>54.367630004882813</v>
      </c>
      <c r="X33" s="1">
        <v>299.61724853515625</v>
      </c>
      <c r="Y33" s="1">
        <v>300.5064697265625</v>
      </c>
      <c r="Z33" s="1">
        <v>6.0245044529438019E-2</v>
      </c>
      <c r="AA33" s="1">
        <v>87.804885864257813</v>
      </c>
      <c r="AB33" s="1">
        <v>29.372646331787109</v>
      </c>
      <c r="AC33" s="1">
        <v>1.5475122928619385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1.101534001967486</v>
      </c>
      <c r="AL33">
        <f>(U33-T33)/(1000-U33)*AK33</f>
        <v>3.2146082055333543E-2</v>
      </c>
      <c r="AM33">
        <f>(P33+273.15)</f>
        <v>308.07470169067381</v>
      </c>
      <c r="AN33">
        <f>(O33+273.15)</f>
        <v>304.23840751647947</v>
      </c>
      <c r="AO33">
        <f>(Y33*AG33+Z33*AH33)*AI33</f>
        <v>48.081034081555117</v>
      </c>
      <c r="AP33">
        <f>((AO33+0.00000010773*(AN33^4-AM33^4))-AL33*44100)/(L33*51.4+0.00000043092*AM33^3)</f>
        <v>-11.55748163928782</v>
      </c>
      <c r="AQ33">
        <f>0.61365*EXP(17.502*J33/(240.97+J33))</f>
        <v>5.6248615752097466</v>
      </c>
      <c r="AR33">
        <f>AQ33*1000/AA33</f>
        <v>64.060917793407484</v>
      </c>
      <c r="AS33">
        <f>(AR33-U33)</f>
        <v>35.985938011302991</v>
      </c>
      <c r="AT33">
        <f>IF(D33,P33,(O33+P33)/2)</f>
        <v>33.00655460357666</v>
      </c>
      <c r="AU33">
        <f>0.61365*EXP(17.502*AT33/(240.97+AT33))</f>
        <v>5.0539679301657765</v>
      </c>
      <c r="AV33">
        <f>IF(AS33&lt;&gt;0,(1000-(AR33+U33)/2)/AS33*AL33,0)</f>
        <v>0.8521433562145766</v>
      </c>
      <c r="AW33">
        <f>U33*AA33/1000</f>
        <v>2.4651203954090306</v>
      </c>
      <c r="AX33">
        <f>(AU33-AW33)</f>
        <v>2.5888475347567459</v>
      </c>
      <c r="AY33">
        <f>1/(1.6/F33+1.37/N33)</f>
        <v>0.55008103904766781</v>
      </c>
      <c r="AZ33">
        <f>G33*AA33*0.001</f>
        <v>32.871972187627478</v>
      </c>
      <c r="BA33">
        <f>G33/S33</f>
        <v>0.95696418260237504</v>
      </c>
      <c r="BB33">
        <f>(1-AL33*AA33/AQ33/F33)*100</f>
        <v>54.138687092360406</v>
      </c>
      <c r="BC33">
        <f>(S33-E33/(N33/1.35))</f>
        <v>392.27806917500169</v>
      </c>
      <c r="BD33">
        <f>E33*BB33/100/BC33</f>
        <v>-4.2011719828177075E-3</v>
      </c>
    </row>
    <row r="34" spans="1:56" x14ac:dyDescent="0.35">
      <c r="A34" s="1" t="s">
        <v>9</v>
      </c>
      <c r="B34" s="1" t="s">
        <v>1181</v>
      </c>
      <c r="K34" s="1">
        <f t="shared" si="0"/>
        <v>2.72</v>
      </c>
    </row>
    <row r="35" spans="1:56" x14ac:dyDescent="0.35">
      <c r="A35" s="1" t="s">
        <v>9</v>
      </c>
      <c r="B35" s="1" t="s">
        <v>1180</v>
      </c>
      <c r="K35" s="1">
        <f t="shared" si="0"/>
        <v>2.72</v>
      </c>
    </row>
    <row r="36" spans="1:56" x14ac:dyDescent="0.35">
      <c r="A36" s="1">
        <v>7</v>
      </c>
      <c r="B36" s="1" t="s">
        <v>1179</v>
      </c>
      <c r="C36" s="1">
        <v>1693.0000150427222</v>
      </c>
      <c r="D36" s="1">
        <v>0</v>
      </c>
      <c r="E36">
        <f>(R36-S36*(1000-T36)/(1000-U36))*AK36</f>
        <v>-2.0424496496183133</v>
      </c>
      <c r="F36">
        <f>IF(AV36&lt;&gt;0,1/(1/AV36-1/N36),0)</f>
        <v>1.2203487700763234</v>
      </c>
      <c r="G36">
        <f>((AY36-AL36/2)*S36-E36)/(AY36+AL36/2)</f>
        <v>372.98089705947126</v>
      </c>
      <c r="H36">
        <f>AL36*1000</f>
        <v>32.568412537297156</v>
      </c>
      <c r="I36">
        <f>(AQ36-AW36)</f>
        <v>2.9457587196700263</v>
      </c>
      <c r="J36">
        <f>(P36+AP36*D36)</f>
        <v>34.329414367675781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31.121381759643555</v>
      </c>
      <c r="P36" s="1">
        <v>34.329414367675781</v>
      </c>
      <c r="Q36" s="1">
        <v>31.204185485839844</v>
      </c>
      <c r="R36" s="1">
        <v>399.9779052734375</v>
      </c>
      <c r="S36" s="1">
        <v>390.29299926757813</v>
      </c>
      <c r="T36" s="1">
        <v>-0.2915307879447937</v>
      </c>
      <c r="U36" s="1">
        <v>28.432826995849609</v>
      </c>
      <c r="V36" s="1">
        <v>-0.56342083215713501</v>
      </c>
      <c r="W36" s="1">
        <v>54.950103759765625</v>
      </c>
      <c r="X36" s="1">
        <v>299.63186645507813</v>
      </c>
      <c r="Y36" s="1">
        <v>499.20736694335938</v>
      </c>
      <c r="Z36" s="1">
        <v>6.0246381908655167E-2</v>
      </c>
      <c r="AA36" s="1">
        <v>87.793449401855469</v>
      </c>
      <c r="AB36" s="1">
        <v>29.385478973388672</v>
      </c>
      <c r="AC36" s="1">
        <v>1.5574208498001099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1.1015877443201398</v>
      </c>
      <c r="AL36">
        <f>(U36-T36)/(1000-U36)*AK36</f>
        <v>3.2568412537297156E-2</v>
      </c>
      <c r="AM36">
        <f>(P36+273.15)</f>
        <v>307.47941436767576</v>
      </c>
      <c r="AN36">
        <f>(O36+273.15)</f>
        <v>304.27138175964353</v>
      </c>
      <c r="AO36">
        <f>(Y36*AG36+Z36*AH36)*AI36</f>
        <v>79.873176925632833</v>
      </c>
      <c r="AP36">
        <f>((AO36+0.00000010773*(AN36^4-AM36^4))-AL36*44100)/(L36*51.4+0.00000043092*AM36^3)</f>
        <v>-11.392595049474421</v>
      </c>
      <c r="AQ36">
        <f>0.61365*EXP(17.502*J36/(240.97+J36))</f>
        <v>5.4419746778818592</v>
      </c>
      <c r="AR36">
        <f>AQ36*1000/AA36</f>
        <v>61.986113029599743</v>
      </c>
      <c r="AS36">
        <f>(AR36-U36)</f>
        <v>33.553286033750133</v>
      </c>
      <c r="AT36">
        <f>IF(D36,P36,(O36+P36)/2)</f>
        <v>32.725398063659668</v>
      </c>
      <c r="AU36">
        <f>0.61365*EXP(17.502*AT36/(240.97+AT36))</f>
        <v>4.9746774258191699</v>
      </c>
      <c r="AV36">
        <f>IF(AS36&lt;&gt;0,(1000-(AR36+U36)/2)/AS36*AL36,0)</f>
        <v>0.92676502194305899</v>
      </c>
      <c r="AW36">
        <f>U36*AA36/1000</f>
        <v>2.4962159582118328</v>
      </c>
      <c r="AX36">
        <f>(AU36-AW36)</f>
        <v>2.4784614676073371</v>
      </c>
      <c r="AY36">
        <f>1/(1.6/F36+1.37/N36)</f>
        <v>0.59997681349076848</v>
      </c>
      <c r="AZ36">
        <f>G36*AA36*0.001</f>
        <v>32.745279513849354</v>
      </c>
      <c r="BA36">
        <f>G36/S36</f>
        <v>0.95564331863345064</v>
      </c>
      <c r="BB36">
        <f>(1-AL36*AA36/AQ36/F36)*100</f>
        <v>56.945532830433876</v>
      </c>
      <c r="BC36">
        <f>(S36-E36/(N36/1.35))</f>
        <v>391.00875285980607</v>
      </c>
      <c r="BD36">
        <f>E36*BB36/100/BC36</f>
        <v>-2.9745723778861169E-3</v>
      </c>
    </row>
    <row r="37" spans="1:56" x14ac:dyDescent="0.35">
      <c r="A37" s="1" t="s">
        <v>9</v>
      </c>
      <c r="B37" s="1" t="s">
        <v>1178</v>
      </c>
      <c r="K37" s="1">
        <f t="shared" si="0"/>
        <v>2.72</v>
      </c>
    </row>
    <row r="38" spans="1:56" x14ac:dyDescent="0.35">
      <c r="A38" s="1" t="s">
        <v>9</v>
      </c>
      <c r="B38" s="1" t="s">
        <v>1177</v>
      </c>
      <c r="K38" s="1">
        <f t="shared" si="0"/>
        <v>2.72</v>
      </c>
    </row>
    <row r="39" spans="1:56" x14ac:dyDescent="0.35">
      <c r="A39" s="1">
        <v>8</v>
      </c>
      <c r="B39" s="1" t="s">
        <v>1176</v>
      </c>
      <c r="C39" s="1">
        <v>1896.0000150427222</v>
      </c>
      <c r="D39" s="1">
        <v>0</v>
      </c>
      <c r="E39">
        <f>(R39-S39*(1000-T39)/(1000-U39))*AK39</f>
        <v>-1.170666593091594</v>
      </c>
      <c r="F39">
        <f>IF(AV39&lt;&gt;0,1/(1/AV39-1/N39),0)</f>
        <v>1.2003091764519596</v>
      </c>
      <c r="G39">
        <f>((AY39-AL39/2)*S39-E39)/(AY39+AL39/2)</f>
        <v>370.23842296716344</v>
      </c>
      <c r="H39">
        <f>AL39*1000</f>
        <v>33.211723618595379</v>
      </c>
      <c r="I39">
        <f>(AQ39-AW39)</f>
        <v>3.0382389168157573</v>
      </c>
      <c r="J39">
        <f>(P39+AP39*D39)</f>
        <v>34.78717041015625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31.170244216918945</v>
      </c>
      <c r="P39" s="1">
        <v>34.78717041015625</v>
      </c>
      <c r="Q39" s="1">
        <v>31.239585876464844</v>
      </c>
      <c r="R39" s="1">
        <v>400.249267578125</v>
      </c>
      <c r="S39" s="1">
        <v>389.56732177734375</v>
      </c>
      <c r="T39" s="1">
        <v>-0.29469269514083862</v>
      </c>
      <c r="U39" s="1">
        <v>28.979482650756836</v>
      </c>
      <c r="V39" s="1">
        <v>-0.56788033246994019</v>
      </c>
      <c r="W39" s="1">
        <v>55.844200134277344</v>
      </c>
      <c r="X39" s="1">
        <v>299.6429443359375</v>
      </c>
      <c r="Y39" s="1">
        <v>749.96563720703125</v>
      </c>
      <c r="Z39" s="1">
        <v>3.2742533832788467E-2</v>
      </c>
      <c r="AA39" s="1">
        <v>87.782859802246094</v>
      </c>
      <c r="AB39" s="1">
        <v>29.402420043945313</v>
      </c>
      <c r="AC39" s="1">
        <v>1.5587466955184937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1.1016284718232994</v>
      </c>
      <c r="AL39">
        <f>(U39-T39)/(1000-U39)*AK39</f>
        <v>3.3211723618595382E-2</v>
      </c>
      <c r="AM39">
        <f>(P39+273.15)</f>
        <v>307.93717041015623</v>
      </c>
      <c r="AN39">
        <f>(O39+273.15)</f>
        <v>304.32024421691892</v>
      </c>
      <c r="AO39">
        <f>(Y39*AG39+Z39*AH39)*AI39</f>
        <v>119.99449927103888</v>
      </c>
      <c r="AP39">
        <f>((AO39+0.00000010773*(AN39^4-AM39^4))-AL39*44100)/(L39*51.4+0.00000043092*AM39^3)</f>
        <v>-11.333569425744402</v>
      </c>
      <c r="AQ39">
        <f>0.61365*EXP(17.502*J39/(240.97+J39))</f>
        <v>5.5821407794887676</v>
      </c>
      <c r="AR39">
        <f>AQ39*1000/AA39</f>
        <v>63.590327224061767</v>
      </c>
      <c r="AS39">
        <f>(AR39-U39)</f>
        <v>34.610844573304931</v>
      </c>
      <c r="AT39">
        <f>IF(D39,P39,(O39+P39)/2)</f>
        <v>32.978707313537598</v>
      </c>
      <c r="AU39">
        <f>0.61365*EXP(17.502*AT39/(240.97+AT39))</f>
        <v>5.0460658090787769</v>
      </c>
      <c r="AV39">
        <f>IF(AS39&lt;&gt;0,(1000-(AR39+U39)/2)/AS39*AL39,0)</f>
        <v>0.91516178060940734</v>
      </c>
      <c r="AW39">
        <f>U39*AA39/1000</f>
        <v>2.5439018626730103</v>
      </c>
      <c r="AX39">
        <f>(AU39-AW39)</f>
        <v>2.5021639464057666</v>
      </c>
      <c r="AY39">
        <f>1/(1.6/F39+1.37/N39)</f>
        <v>0.5921994169692395</v>
      </c>
      <c r="AZ39">
        <f>G39*AA39*0.001</f>
        <v>32.500587576731199</v>
      </c>
      <c r="BA39">
        <f>G39/S39</f>
        <v>0.95038367509370381</v>
      </c>
      <c r="BB39">
        <f>(1-AL39*AA39/AQ39/F39)*100</f>
        <v>56.488182021637158</v>
      </c>
      <c r="BC39">
        <f>(S39-E39/(N39/1.35))</f>
        <v>389.97756876652323</v>
      </c>
      <c r="BD39">
        <f>E39*BB39/100/BC39</f>
        <v>-1.695708494372369E-3</v>
      </c>
    </row>
    <row r="40" spans="1:56" x14ac:dyDescent="0.35">
      <c r="A40" s="1" t="s">
        <v>9</v>
      </c>
      <c r="B40" s="1" t="s">
        <v>1175</v>
      </c>
      <c r="K40" s="1">
        <f t="shared" si="0"/>
        <v>2.72</v>
      </c>
    </row>
    <row r="41" spans="1:56" x14ac:dyDescent="0.35">
      <c r="A41" s="1" t="s">
        <v>9</v>
      </c>
      <c r="B41" s="1" t="s">
        <v>1174</v>
      </c>
      <c r="K41" s="1">
        <f t="shared" si="0"/>
        <v>2.72</v>
      </c>
    </row>
    <row r="42" spans="1:56" x14ac:dyDescent="0.35">
      <c r="A42" s="1">
        <v>9</v>
      </c>
      <c r="B42" s="1" t="s">
        <v>1173</v>
      </c>
      <c r="C42" s="1">
        <v>2098.0000150427222</v>
      </c>
      <c r="D42" s="1">
        <v>0</v>
      </c>
      <c r="E42">
        <f>(R42-S42*(1000-T42)/(1000-U42))*AK42</f>
        <v>-0.90145394395618472</v>
      </c>
      <c r="F42">
        <f>IF(AV42&lt;&gt;0,1/(1/AV42-1/N42),0)</f>
        <v>1.4826677522790692</v>
      </c>
      <c r="G42">
        <f>((AY42-AL42/2)*S42-E42)/(AY42+AL42/2)</f>
        <v>371.37390026062201</v>
      </c>
      <c r="H42">
        <f>AL42*1000</f>
        <v>33.937900111014969</v>
      </c>
      <c r="I42">
        <f>(AQ42-AW42)</f>
        <v>2.6584263855457886</v>
      </c>
      <c r="J42">
        <f>(P42+AP42*D42)</f>
        <v>33.708473205566406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31.240863800048828</v>
      </c>
      <c r="P42" s="1">
        <v>33.708473205566406</v>
      </c>
      <c r="Q42" s="1">
        <v>31.293598175048828</v>
      </c>
      <c r="R42" s="1">
        <v>399.73486328125</v>
      </c>
      <c r="S42" s="1">
        <v>388.58279418945313</v>
      </c>
      <c r="T42" s="1">
        <v>-0.2967255711555481</v>
      </c>
      <c r="U42" s="1">
        <v>29.596590042114258</v>
      </c>
      <c r="V42" s="1">
        <v>-0.56955546140670776</v>
      </c>
      <c r="W42" s="1">
        <v>56.809726715087891</v>
      </c>
      <c r="X42" s="1">
        <v>299.66229248046875</v>
      </c>
      <c r="Y42" s="1">
        <v>1000.4083862304688</v>
      </c>
      <c r="Z42" s="1">
        <v>9.6916541457176208E-2</v>
      </c>
      <c r="AA42" s="1">
        <v>87.790878295898438</v>
      </c>
      <c r="AB42" s="1">
        <v>29.416027069091797</v>
      </c>
      <c r="AC42" s="1">
        <v>1.5741666555404663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1.1016996047076055</v>
      </c>
      <c r="AL42">
        <f>(U42-T42)/(1000-U42)*AK42</f>
        <v>3.3937900111014968E-2</v>
      </c>
      <c r="AM42">
        <f>(P42+273.15)</f>
        <v>306.85847320556638</v>
      </c>
      <c r="AN42">
        <f>(O42+273.15)</f>
        <v>304.39086380004881</v>
      </c>
      <c r="AO42">
        <f>(Y42*AG42+Z42*AH42)*AI42</f>
        <v>160.06533821913581</v>
      </c>
      <c r="AP42">
        <f>((AO42+0.00000010773*(AN42^4-AM42^4))-AL42*44100)/(L42*51.4+0.00000043092*AM42^3)</f>
        <v>-11.162789633642872</v>
      </c>
      <c r="AQ42">
        <f>0.61365*EXP(17.502*J42/(240.97+J42))</f>
        <v>5.256737019906641</v>
      </c>
      <c r="AR42">
        <f>AQ42*1000/AA42</f>
        <v>59.877940874322405</v>
      </c>
      <c r="AS42">
        <f>(AR42-U42)</f>
        <v>30.281350832208147</v>
      </c>
      <c r="AT42">
        <f>IF(D42,P42,(O42+P42)/2)</f>
        <v>32.474668502807617</v>
      </c>
      <c r="AU42">
        <f>0.61365*EXP(17.502*AT42/(240.97+AT42))</f>
        <v>4.904883174859104</v>
      </c>
      <c r="AV42">
        <f>IF(AS42&lt;&gt;0,(1000-(AR42+U42)/2)/AS42*AL42,0)</f>
        <v>1.0706131124828002</v>
      </c>
      <c r="AW42">
        <f>U42*AA42/1000</f>
        <v>2.5983106343608524</v>
      </c>
      <c r="AX42">
        <f>(AU42-AW42)</f>
        <v>2.3065725404982516</v>
      </c>
      <c r="AY42">
        <f>1/(1.6/F42+1.37/N42)</f>
        <v>0.69697758020467548</v>
      </c>
      <c r="AZ42">
        <f>G42*AA42*0.001</f>
        <v>32.603240880053391</v>
      </c>
      <c r="BA42">
        <f>G42/S42</f>
        <v>0.9557137006934977</v>
      </c>
      <c r="BB42">
        <f>(1-AL42*AA42/AQ42/F42)*100</f>
        <v>61.772643373902824</v>
      </c>
      <c r="BC42">
        <f>(S42-E42/(N42/1.35))</f>
        <v>388.89869862251237</v>
      </c>
      <c r="BD42">
        <f>E42*BB42/100/BC42</f>
        <v>-1.4318688438722407E-3</v>
      </c>
    </row>
    <row r="43" spans="1:56" x14ac:dyDescent="0.35">
      <c r="A43" s="1" t="s">
        <v>9</v>
      </c>
      <c r="B43" s="1" t="s">
        <v>1172</v>
      </c>
      <c r="K43" s="1">
        <f t="shared" si="0"/>
        <v>2.72</v>
      </c>
    </row>
    <row r="44" spans="1:56" x14ac:dyDescent="0.35">
      <c r="A44" s="1" t="s">
        <v>9</v>
      </c>
      <c r="B44" s="1" t="s">
        <v>836</v>
      </c>
      <c r="K44" s="1">
        <f t="shared" si="0"/>
        <v>2.72</v>
      </c>
    </row>
    <row r="45" spans="1:56" x14ac:dyDescent="0.35">
      <c r="A45" s="1">
        <v>10</v>
      </c>
      <c r="B45" s="1" t="s">
        <v>1171</v>
      </c>
      <c r="C45" s="1">
        <v>2300.0000150427222</v>
      </c>
      <c r="D45" s="1">
        <v>0</v>
      </c>
      <c r="E45">
        <f>(R45-S45*(1000-T45)/(1000-U45))*AK45</f>
        <v>-0.69420795514406697</v>
      </c>
      <c r="F45">
        <f>IF(AV45&lt;&gt;0,1/(1/AV45-1/N45),0)</f>
        <v>1.4986263375466284</v>
      </c>
      <c r="G45">
        <f>((AY45-AL45/2)*S45-E45)/(AY45+AL45/2)</f>
        <v>370.89147927124606</v>
      </c>
      <c r="H45">
        <f>AL45*1000</f>
        <v>34.434680695832071</v>
      </c>
      <c r="I45">
        <f>(AQ45-AW45)</f>
        <v>2.6748775381328254</v>
      </c>
      <c r="J45">
        <f>(P45+AP45*D45)</f>
        <v>33.889850616455078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31.328485488891602</v>
      </c>
      <c r="P45" s="1">
        <v>33.889850616455078</v>
      </c>
      <c r="Q45" s="1">
        <v>31.361661911010742</v>
      </c>
      <c r="R45" s="1">
        <v>400.02676391601563</v>
      </c>
      <c r="S45" s="1">
        <v>388.51263427734375</v>
      </c>
      <c r="T45" s="1">
        <v>-0.29808840155601501</v>
      </c>
      <c r="U45" s="1">
        <v>30.021926879882813</v>
      </c>
      <c r="V45" s="1">
        <v>-0.56926983594894409</v>
      </c>
      <c r="W45" s="1">
        <v>57.33392333984375</v>
      </c>
      <c r="X45" s="1">
        <v>299.63839721679688</v>
      </c>
      <c r="Y45" s="1">
        <v>1249.5977783203125</v>
      </c>
      <c r="Z45" s="1">
        <v>0.10215602815151215</v>
      </c>
      <c r="AA45" s="1">
        <v>87.782234191894531</v>
      </c>
      <c r="AB45" s="1">
        <v>29.44318962097168</v>
      </c>
      <c r="AC45" s="1">
        <v>1.5813350677490234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1.1016117544735176</v>
      </c>
      <c r="AL45">
        <f>(U45-T45)/(1000-U45)*AK45</f>
        <v>3.4434680695832075E-2</v>
      </c>
      <c r="AM45">
        <f>(P45+273.15)</f>
        <v>307.03985061645506</v>
      </c>
      <c r="AN45">
        <f>(O45+273.15)</f>
        <v>304.47848548889158</v>
      </c>
      <c r="AO45">
        <f>(Y45*AG45+Z45*AH45)*AI45</f>
        <v>199.9356400623401</v>
      </c>
      <c r="AP45">
        <f>((AO45+0.00000010773*(AN45^4-AM45^4))-AL45*44100)/(L45*51.4+0.00000043092*AM45^3)</f>
        <v>-11.023876267965639</v>
      </c>
      <c r="AQ45">
        <f>0.61365*EXP(17.502*J45/(240.97+J45))</f>
        <v>5.3102693543946318</v>
      </c>
      <c r="AR45">
        <f>AQ45*1000/AA45</f>
        <v>60.493668260780737</v>
      </c>
      <c r="AS45">
        <f>(AR45-U45)</f>
        <v>30.471741380897925</v>
      </c>
      <c r="AT45">
        <f>IF(D45,P45,(O45+P45)/2)</f>
        <v>32.60916805267334</v>
      </c>
      <c r="AU45">
        <f>0.61365*EXP(17.502*AT45/(240.97+AT45))</f>
        <v>4.9422163781754174</v>
      </c>
      <c r="AV45">
        <f>IF(AS45&lt;&gt;0,(1000-(AR45+U45)/2)/AS45*AL45,0)</f>
        <v>1.0789092253227937</v>
      </c>
      <c r="AW45">
        <f>U45*AA45/1000</f>
        <v>2.6353918162618064</v>
      </c>
      <c r="AX45">
        <f>(AU45-AW45)</f>
        <v>2.306824561913611</v>
      </c>
      <c r="AY45">
        <f>1/(1.6/F45+1.37/N45)</f>
        <v>0.70260497255402432</v>
      </c>
      <c r="AZ45">
        <f>G45*AA45*0.001</f>
        <v>32.557682693166718</v>
      </c>
      <c r="BA45">
        <f>G45/S45</f>
        <v>0.95464457664581726</v>
      </c>
      <c r="BB45">
        <f>(1-AL45*AA45/AQ45/F45)*100</f>
        <v>62.016692534059601</v>
      </c>
      <c r="BC45">
        <f>(S45-E45/(N45/1.35))</f>
        <v>388.75591167600101</v>
      </c>
      <c r="BD45">
        <f>E45*BB45/100/BC45</f>
        <v>-1.1074424855241523E-3</v>
      </c>
    </row>
    <row r="46" spans="1:56" x14ac:dyDescent="0.35">
      <c r="A46" s="1" t="s">
        <v>9</v>
      </c>
      <c r="B46" s="1" t="s">
        <v>1170</v>
      </c>
      <c r="K46" s="1">
        <f t="shared" si="0"/>
        <v>2.72</v>
      </c>
    </row>
    <row r="47" spans="1:56" x14ac:dyDescent="0.35">
      <c r="A47" s="1" t="s">
        <v>9</v>
      </c>
      <c r="B47" s="1" t="s">
        <v>833</v>
      </c>
      <c r="K47" s="1">
        <f t="shared" si="0"/>
        <v>2.72</v>
      </c>
    </row>
    <row r="48" spans="1:56" x14ac:dyDescent="0.35">
      <c r="A48" s="1">
        <v>11</v>
      </c>
      <c r="B48" s="1" t="s">
        <v>1169</v>
      </c>
      <c r="C48" s="1">
        <v>2503.0000150427222</v>
      </c>
      <c r="D48" s="1">
        <v>0</v>
      </c>
      <c r="E48">
        <f>(R48-S48*(1000-T48)/(1000-U48))*AK48</f>
        <v>-0.74101861748839759</v>
      </c>
      <c r="F48">
        <f>IF(AV48&lt;&gt;0,1/(1/AV48-1/N48),0)</f>
        <v>1.4849301628790921</v>
      </c>
      <c r="G48">
        <f>((AY48-AL48/2)*S48-E48)/(AY48+AL48/2)</f>
        <v>370.88447562583184</v>
      </c>
      <c r="H48">
        <f>AL48*1000</f>
        <v>34.686282546075276</v>
      </c>
      <c r="I48">
        <f>(AQ48-AW48)</f>
        <v>2.711341868558351</v>
      </c>
      <c r="J48">
        <f>(P48+AP48*D48)</f>
        <v>34.076393127441406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31.441526412963867</v>
      </c>
      <c r="P48" s="1">
        <v>34.076393127441406</v>
      </c>
      <c r="Q48" s="1">
        <v>31.450830459594727</v>
      </c>
      <c r="R48" s="1">
        <v>400.26812744140625</v>
      </c>
      <c r="S48" s="1">
        <v>388.701904296875</v>
      </c>
      <c r="T48" s="1">
        <v>-0.29765960574150085</v>
      </c>
      <c r="U48" s="1">
        <v>30.236843109130859</v>
      </c>
      <c r="V48" s="1">
        <v>-0.56485611200332642</v>
      </c>
      <c r="W48" s="1">
        <v>57.379184722900391</v>
      </c>
      <c r="X48" s="1">
        <v>299.64117431640625</v>
      </c>
      <c r="Y48" s="1">
        <v>1601.2115478515625</v>
      </c>
      <c r="Z48" s="1">
        <v>0.15192720293998718</v>
      </c>
      <c r="AA48" s="1">
        <v>87.789527893066406</v>
      </c>
      <c r="AB48" s="1">
        <v>29.524419784545898</v>
      </c>
      <c r="AC48" s="1">
        <v>1.5810185670852661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1.1016219643985521</v>
      </c>
      <c r="AL48">
        <f>(U48-T48)/(1000-U48)*AK48</f>
        <v>3.4686282546075274E-2</v>
      </c>
      <c r="AM48">
        <f>(P48+273.15)</f>
        <v>307.22639312744138</v>
      </c>
      <c r="AN48">
        <f>(O48+273.15)</f>
        <v>304.59152641296384</v>
      </c>
      <c r="AO48">
        <f>(Y48*AG48+Z48*AH48)*AI48</f>
        <v>256.19384192987127</v>
      </c>
      <c r="AP48">
        <f>((AO48+0.00000010773*(AN48^4-AM48^4))-AL48*44100)/(L48*51.4+0.00000043092*AM48^3)</f>
        <v>-10.660938926399947</v>
      </c>
      <c r="AQ48">
        <f>0.61365*EXP(17.502*J48/(240.97+J48))</f>
        <v>5.3658200500856674</v>
      </c>
      <c r="AR48">
        <f>AQ48*1000/AA48</f>
        <v>61.121413668172359</v>
      </c>
      <c r="AS48">
        <f>(AR48-U48)</f>
        <v>30.884570559041499</v>
      </c>
      <c r="AT48">
        <f>IF(D48,P48,(O48+P48)/2)</f>
        <v>32.758959770202637</v>
      </c>
      <c r="AU48">
        <f>0.61365*EXP(17.502*AT48/(240.97+AT48))</f>
        <v>4.9840850877338427</v>
      </c>
      <c r="AV48">
        <f>IF(AS48&lt;&gt;0,(1000-(AR48+U48)/2)/AS48*AL48,0)</f>
        <v>1.07179225073076</v>
      </c>
      <c r="AW48">
        <f>U48*AA48/1000</f>
        <v>2.6544781815273164</v>
      </c>
      <c r="AX48">
        <f>(AU48-AW48)</f>
        <v>2.3296069062065263</v>
      </c>
      <c r="AY48">
        <f>1/(1.6/F48+1.37/N48)</f>
        <v>0.69777718817484191</v>
      </c>
      <c r="AZ48">
        <f>G48*AA48*0.001</f>
        <v>32.559773018059275</v>
      </c>
      <c r="BA48">
        <f>G48/S48</f>
        <v>0.95416171499526559</v>
      </c>
      <c r="BB48">
        <f>(1-AL48*AA48/AQ48/F48)*100</f>
        <v>61.782846384576729</v>
      </c>
      <c r="BC48">
        <f>(S48-E48/(N48/1.35))</f>
        <v>388.9615859675954</v>
      </c>
      <c r="BD48">
        <f>E48*BB48/100/BC48</f>
        <v>-1.1770375549685062E-3</v>
      </c>
    </row>
    <row r="49" spans="1:56" x14ac:dyDescent="0.35">
      <c r="A49" s="1" t="s">
        <v>9</v>
      </c>
      <c r="B49" s="1" t="s">
        <v>1168</v>
      </c>
      <c r="K49" s="1">
        <f t="shared" si="0"/>
        <v>2.72</v>
      </c>
    </row>
    <row r="50" spans="1:56" x14ac:dyDescent="0.35">
      <c r="A50" s="1" t="s">
        <v>9</v>
      </c>
      <c r="B50" s="1" t="s">
        <v>1167</v>
      </c>
      <c r="K50" s="1">
        <f t="shared" si="0"/>
        <v>2.72</v>
      </c>
    </row>
    <row r="51" spans="1:56" x14ac:dyDescent="0.35">
      <c r="A51" s="1">
        <v>12</v>
      </c>
      <c r="B51" s="1" t="s">
        <v>829</v>
      </c>
      <c r="C51" s="1">
        <v>2706.0000150427222</v>
      </c>
      <c r="D51" s="1">
        <v>0</v>
      </c>
      <c r="E51">
        <f>(R51-S51*(1000-T51)/(1000-U51))*AK51</f>
        <v>-1.8330385458232394</v>
      </c>
      <c r="F51">
        <f>IF(AV51&lt;&gt;0,1/(1/AV51-1/N51),0)</f>
        <v>1.5192820325490271</v>
      </c>
      <c r="G51">
        <f>((AY51-AL51/2)*S51-E51)/(AY51+AL51/2)</f>
        <v>373.67117470096497</v>
      </c>
      <c r="H51">
        <f>AL51*1000</f>
        <v>34.254844780871025</v>
      </c>
      <c r="I51">
        <f>(AQ51-AW51)</f>
        <v>2.6358628530630326</v>
      </c>
      <c r="J51">
        <f>(P51+AP51*D51)</f>
        <v>33.710765838623047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31.546104431152344</v>
      </c>
      <c r="P51" s="1">
        <v>33.710765838623047</v>
      </c>
      <c r="Q51" s="1">
        <v>31.526882171630859</v>
      </c>
      <c r="R51" s="1">
        <v>399.95037841796875</v>
      </c>
      <c r="S51" s="1">
        <v>389.5030517578125</v>
      </c>
      <c r="T51" s="1">
        <v>-0.30068224668502808</v>
      </c>
      <c r="U51" s="1">
        <v>29.86474609375</v>
      </c>
      <c r="V51" s="1">
        <v>-0.56715500354766846</v>
      </c>
      <c r="W51" s="1">
        <v>56.331691741943359</v>
      </c>
      <c r="X51" s="1">
        <v>299.64959716796875</v>
      </c>
      <c r="Y51" s="1">
        <v>2000.017578125</v>
      </c>
      <c r="Z51" s="1">
        <v>6.548435240983963E-2</v>
      </c>
      <c r="AA51" s="1">
        <v>87.780685424804688</v>
      </c>
      <c r="AB51" s="1">
        <v>29.550485610961914</v>
      </c>
      <c r="AC51" s="1">
        <v>1.5875439643859863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1.1016529307645908</v>
      </c>
      <c r="AL51">
        <f>(U51-T51)/(1000-U51)*AK51</f>
        <v>3.4254844780871027E-2</v>
      </c>
      <c r="AM51">
        <f>(P51+273.15)</f>
        <v>306.86076583862302</v>
      </c>
      <c r="AN51">
        <f>(O51+273.15)</f>
        <v>304.69610443115232</v>
      </c>
      <c r="AO51">
        <f>(Y51*AG51+Z51*AH51)*AI51</f>
        <v>320.00280534737976</v>
      </c>
      <c r="AP51">
        <f>((AO51+0.00000010773*(AN51^4-AM51^4))-AL51*44100)/(L51*51.4+0.00000043092*AM51^3)</f>
        <v>-9.9407220564387178</v>
      </c>
      <c r="AQ51">
        <f>0.61365*EXP(17.502*J51/(240.97+J51))</f>
        <v>5.2574107352101658</v>
      </c>
      <c r="AR51">
        <f>AQ51*1000/AA51</f>
        <v>59.892568732717471</v>
      </c>
      <c r="AS51">
        <f>(AR51-U51)</f>
        <v>30.027822638967471</v>
      </c>
      <c r="AT51">
        <f>IF(D51,P51,(O51+P51)/2)</f>
        <v>32.628435134887695</v>
      </c>
      <c r="AU51">
        <f>0.61365*EXP(17.502*AT51/(240.97+AT51))</f>
        <v>4.9475845633229687</v>
      </c>
      <c r="AV51">
        <f>IF(AS51&lt;&gt;0,(1000-(AR51+U51)/2)/AS51*AL51,0)</f>
        <v>1.0895739504851369</v>
      </c>
      <c r="AW51">
        <f>U51*AA51/1000</f>
        <v>2.6215478821471332</v>
      </c>
      <c r="AX51">
        <f>(AU51-AW51)</f>
        <v>2.3260366811758355</v>
      </c>
      <c r="AY51">
        <f>1/(1.6/F51+1.37/N51)</f>
        <v>0.70984436955120611</v>
      </c>
      <c r="AZ51">
        <f>G51*AA51*0.001</f>
        <v>32.801111838742642</v>
      </c>
      <c r="BA51">
        <f>G51/S51</f>
        <v>0.95935365079837276</v>
      </c>
      <c r="BB51">
        <f>(1-AL51*AA51/AQ51/F51)*100</f>
        <v>62.354708687369694</v>
      </c>
      <c r="BC51">
        <f>(S51-E51/(N51/1.35))</f>
        <v>390.14541957535477</v>
      </c>
      <c r="BD51">
        <f>E51*BB51/100/BC51</f>
        <v>-2.9296405597157502E-3</v>
      </c>
    </row>
    <row r="52" spans="1:56" x14ac:dyDescent="0.35">
      <c r="A52" s="1" t="s">
        <v>9</v>
      </c>
      <c r="B52" s="1" t="s">
        <v>1166</v>
      </c>
    </row>
    <row r="53" spans="1:56" x14ac:dyDescent="0.35">
      <c r="A53" s="1" t="s">
        <v>9</v>
      </c>
      <c r="B53" s="1" t="s">
        <v>1165</v>
      </c>
    </row>
    <row r="54" spans="1:56" x14ac:dyDescent="0.35">
      <c r="A54" s="1" t="s">
        <v>9</v>
      </c>
      <c r="B54" s="1" t="s">
        <v>1164</v>
      </c>
    </row>
    <row r="55" spans="1:56" x14ac:dyDescent="0.35">
      <c r="A55" s="1" t="s">
        <v>9</v>
      </c>
      <c r="B55" s="1" t="s">
        <v>830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E08E8-5F63-439D-B0F3-3261626446F6}">
  <dimension ref="A1:BH55"/>
  <sheetViews>
    <sheetView zoomScale="35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5443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5442</v>
      </c>
    </row>
    <row r="12" spans="1:60" x14ac:dyDescent="0.35">
      <c r="A12" s="1" t="s">
        <v>9</v>
      </c>
      <c r="B12" s="1" t="s">
        <v>5441</v>
      </c>
    </row>
    <row r="13" spans="1:60" x14ac:dyDescent="0.35">
      <c r="A13" s="1" t="s">
        <v>9</v>
      </c>
      <c r="B13" s="1" t="s">
        <v>5440</v>
      </c>
    </row>
    <row r="14" spans="1:60" x14ac:dyDescent="0.35">
      <c r="A14" s="1" t="s">
        <v>9</v>
      </c>
      <c r="B14" s="1" t="s">
        <v>5439</v>
      </c>
    </row>
    <row r="15" spans="1:60" x14ac:dyDescent="0.35">
      <c r="A15" s="1" t="s">
        <v>9</v>
      </c>
      <c r="B15" s="1" t="s">
        <v>5438</v>
      </c>
    </row>
    <row r="16" spans="1:60" x14ac:dyDescent="0.35">
      <c r="A16" s="1" t="s">
        <v>9</v>
      </c>
      <c r="B16" s="1" t="s">
        <v>5437</v>
      </c>
    </row>
    <row r="17" spans="1:60" x14ac:dyDescent="0.35">
      <c r="A17" s="1" t="s">
        <v>9</v>
      </c>
      <c r="B17" s="1" t="s">
        <v>5436</v>
      </c>
    </row>
    <row r="18" spans="1:60" x14ac:dyDescent="0.35">
      <c r="A18" s="1">
        <v>1</v>
      </c>
      <c r="B18" s="1" t="s">
        <v>5435</v>
      </c>
      <c r="C18" s="1">
        <v>377.50000108405948</v>
      </c>
      <c r="D18" s="1">
        <v>0</v>
      </c>
      <c r="E18">
        <f>(R18-S18*(1000-T18)/(1000-U18))*AO18</f>
        <v>-9.3989743920808362</v>
      </c>
      <c r="F18">
        <f>IF(AZ18&lt;&gt;0,1/(1/AZ18-1/N18),0)</f>
        <v>34.87310690899109</v>
      </c>
      <c r="G18">
        <f>((BC18-AP18/2)*S18-E18)/(BC18+AP18/2)</f>
        <v>399.41009221420023</v>
      </c>
      <c r="H18">
        <f>AP18*1000</f>
        <v>24.916368772857634</v>
      </c>
      <c r="I18">
        <f>(AU18-BA18)</f>
        <v>0.55583475634387502</v>
      </c>
      <c r="J18">
        <f>(P18+AT18*D18)</f>
        <v>28.640077590942383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31.093328475952148</v>
      </c>
      <c r="P18" s="1">
        <v>28.640077590942383</v>
      </c>
      <c r="Q18" s="1">
        <v>31.177228927612305</v>
      </c>
      <c r="R18" s="1">
        <v>400.11859130859375</v>
      </c>
      <c r="S18" s="1">
        <v>399.61334228515625</v>
      </c>
      <c r="T18" s="1">
        <v>16.432651519775391</v>
      </c>
      <c r="U18" s="1">
        <v>38.135532379150391</v>
      </c>
      <c r="V18" s="1">
        <v>32.140430450439453</v>
      </c>
      <c r="W18" s="1">
        <v>74.588844299316406</v>
      </c>
      <c r="X18" s="1">
        <v>300.36557006835938</v>
      </c>
      <c r="Y18" s="1">
        <v>0.12082847207784653</v>
      </c>
      <c r="Z18" s="1">
        <v>0.10518436878919601</v>
      </c>
      <c r="AA18" s="1">
        <v>88.708160400390625</v>
      </c>
      <c r="AB18" s="1">
        <v>6.6025447845458984</v>
      </c>
      <c r="AC18" s="1">
        <v>2.9530653730034828E-2</v>
      </c>
      <c r="AD18" s="1">
        <v>6.2755696475505829E-2</v>
      </c>
      <c r="AE18" s="1">
        <v>4.1840877383947372E-3</v>
      </c>
      <c r="AF18" s="1">
        <v>3.3872954547405243E-2</v>
      </c>
      <c r="AG18" s="1">
        <v>2.4816799908876419E-2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1.1042851840748504</v>
      </c>
      <c r="AP18">
        <f>(U18-T18)/(1000-U18)*AO18</f>
        <v>2.4916368772857633E-2</v>
      </c>
      <c r="AQ18">
        <f>(P18+273.15)</f>
        <v>301.79007759094236</v>
      </c>
      <c r="AR18">
        <f>(O18+273.15)</f>
        <v>304.24332847595213</v>
      </c>
      <c r="AS18">
        <f>(Y18*AK18+Z18*AL18)*AM18</f>
        <v>1.9332555100339155E-2</v>
      </c>
      <c r="AT18">
        <f>((AS18+0.00000010773*(AR18^4-AQ18^4))-AP18*44100)/(L18*0.92*2*29.3+0.00000043092*AQ18^3)</f>
        <v>-8.4053888184889072</v>
      </c>
      <c r="AU18">
        <f>0.61365*EXP(17.502*J18/(240.97+J18))</f>
        <v>3.9387676795878384</v>
      </c>
      <c r="AV18">
        <f>AU18*1000/AA18</f>
        <v>44.401413148575379</v>
      </c>
      <c r="AW18">
        <f>(AV18-U18)</f>
        <v>6.2658807694249887</v>
      </c>
      <c r="AX18">
        <f>IF(D18,P18,(O18+P18)/2)</f>
        <v>29.866703033447266</v>
      </c>
      <c r="AY18">
        <f>0.61365*EXP(17.502*AX18/(240.97+AX18))</f>
        <v>4.2279383997820945</v>
      </c>
      <c r="AZ18">
        <f>IF(AW18&lt;&gt;0,(1000-(AV18+U18)/2)/AW18*AP18,0)</f>
        <v>3.8124102844958494</v>
      </c>
      <c r="BA18">
        <f>U18*AA18/1000</f>
        <v>3.3829329232439633</v>
      </c>
      <c r="BB18">
        <f>(AY18-BA18)</f>
        <v>0.84500547653813118</v>
      </c>
      <c r="BC18">
        <f>1/(1.6/F18+1.37/N18)</f>
        <v>2.7326282415419918</v>
      </c>
      <c r="BD18">
        <f>G18*AA18*0.001</f>
        <v>35.430934525672086</v>
      </c>
      <c r="BE18">
        <f>G18/S18</f>
        <v>0.9994913831710579</v>
      </c>
      <c r="BF18">
        <f>(1-AP18*AA18/AU18/F18)*100</f>
        <v>98.390847084936979</v>
      </c>
      <c r="BG18">
        <f>(S18-E18/(N18/1.35))</f>
        <v>402.57773101174394</v>
      </c>
      <c r="BH18">
        <f>E18*BF18/100/BG18</f>
        <v>-2.2971291776183386E-2</v>
      </c>
    </row>
    <row r="19" spans="1:60" x14ac:dyDescent="0.35">
      <c r="A19" s="1" t="s">
        <v>9</v>
      </c>
      <c r="B19" s="1" t="s">
        <v>5434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5433</v>
      </c>
      <c r="K20" s="1">
        <f t="shared" si="0"/>
        <v>2.72</v>
      </c>
    </row>
    <row r="21" spans="1:60" x14ac:dyDescent="0.35">
      <c r="A21" s="1">
        <v>2</v>
      </c>
      <c r="B21" s="1" t="s">
        <v>5432</v>
      </c>
      <c r="C21" s="1">
        <v>584.00000109523535</v>
      </c>
      <c r="D21" s="1">
        <v>0</v>
      </c>
      <c r="E21">
        <f>(R21-S21*(1000-T21)/(1000-U21))*AO21</f>
        <v>-9.5579824199304682</v>
      </c>
      <c r="F21">
        <f>IF(AZ21&lt;&gt;0,1/(1/AZ21-1/N21),0)</f>
        <v>24.770727465867164</v>
      </c>
      <c r="G21">
        <f>((BC21-AP21/2)*S21-E21)/(BC21+AP21/2)</f>
        <v>400.00079543971589</v>
      </c>
      <c r="H21">
        <f>AP21*1000</f>
        <v>23.865281119931705</v>
      </c>
      <c r="I21">
        <f>(AU21-BA21)</f>
        <v>0.55636455128771578</v>
      </c>
      <c r="J21">
        <f>(P21+AT21*D21)</f>
        <v>28.47125244140625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31.024955749511719</v>
      </c>
      <c r="P21" s="1">
        <v>28.47125244140625</v>
      </c>
      <c r="Q21" s="1">
        <v>31.156055450439453</v>
      </c>
      <c r="R21" s="1">
        <v>399.98538208007813</v>
      </c>
      <c r="S21" s="1">
        <v>399.9962158203125</v>
      </c>
      <c r="T21" s="1">
        <v>16.894798278808594</v>
      </c>
      <c r="U21" s="1">
        <v>37.697284698486328</v>
      </c>
      <c r="V21" s="1">
        <v>33.172657012939453</v>
      </c>
      <c r="W21" s="1">
        <v>74.017997741699219</v>
      </c>
      <c r="X21" s="1">
        <v>300.2838134765625</v>
      </c>
      <c r="Y21" s="1">
        <v>24.887996673583984</v>
      </c>
      <c r="Z21" s="1">
        <v>3.7729796022176743E-2</v>
      </c>
      <c r="AA21" s="1">
        <v>88.706291198730469</v>
      </c>
      <c r="AB21" s="1">
        <v>6.6476192474365234</v>
      </c>
      <c r="AC21" s="1">
        <v>6.2347348779439926E-2</v>
      </c>
      <c r="AD21" s="1">
        <v>7.2882413864135742E-2</v>
      </c>
      <c r="AE21" s="1">
        <v>8.9359749108552933E-3</v>
      </c>
      <c r="AF21" s="1">
        <v>2.4404570460319519E-2</v>
      </c>
      <c r="AG21" s="1">
        <v>7.4549950659275055E-3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1.1039846083697147</v>
      </c>
      <c r="AP21">
        <f>(U21-T21)/(1000-U21)*AO21</f>
        <v>2.3865281119931706E-2</v>
      </c>
      <c r="AQ21">
        <f>(P21+273.15)</f>
        <v>301.62125244140623</v>
      </c>
      <c r="AR21">
        <f>(O21+273.15)</f>
        <v>304.1749557495117</v>
      </c>
      <c r="AS21">
        <f>(Y21*AK21+Z21*AL21)*AM21</f>
        <v>3.9820793787670254</v>
      </c>
      <c r="AT21">
        <f>((AS21+0.00000010773*(AR21^4-AQ21^4))-AP21*44100)/(L21*0.92*2*29.3+0.00000043092*AQ21^3)</f>
        <v>-8.0019692206759707</v>
      </c>
      <c r="AU21">
        <f>0.61365*EXP(17.502*J21/(240.97+J21))</f>
        <v>3.9003508651530905</v>
      </c>
      <c r="AV21">
        <f>AU21*1000/AA21</f>
        <v>43.969269963221173</v>
      </c>
      <c r="AW21">
        <f>(AV21-U21)</f>
        <v>6.2719852647348446</v>
      </c>
      <c r="AX21">
        <f>IF(D21,P21,(O21+P21)/2)</f>
        <v>29.748104095458984</v>
      </c>
      <c r="AY21">
        <f>0.61365*EXP(17.502*AX21/(240.97+AX21))</f>
        <v>4.1991938989614148</v>
      </c>
      <c r="AZ21">
        <f>IF(AW21&lt;&gt;0,(1000-(AV21+U21)/2)/AW21*AP21,0)</f>
        <v>3.6496870625780207</v>
      </c>
      <c r="BA21">
        <f>U21*AA21/1000</f>
        <v>3.3439863138653747</v>
      </c>
      <c r="BB21">
        <f>(AY21-BA21)</f>
        <v>0.85520758509604011</v>
      </c>
      <c r="BC21">
        <f>1/(1.6/F21+1.37/N21)</f>
        <v>2.5996997717742865</v>
      </c>
      <c r="BD21">
        <f>G21*AA21*0.001</f>
        <v>35.48258703999926</v>
      </c>
      <c r="BE21">
        <f>G21/S21</f>
        <v>1.0000114491568226</v>
      </c>
      <c r="BF21">
        <f>(1-AP21*AA21/AU21/F21)*100</f>
        <v>97.808817562150082</v>
      </c>
      <c r="BG21">
        <f>(S21-E21/(N21/1.35))</f>
        <v>403.01075487027924</v>
      </c>
      <c r="BH21">
        <f>E21*BF21/100/BG21</f>
        <v>-2.3196774465091562E-2</v>
      </c>
    </row>
    <row r="22" spans="1:60" x14ac:dyDescent="0.35">
      <c r="A22" s="1" t="s">
        <v>9</v>
      </c>
      <c r="B22" s="1" t="s">
        <v>5431</v>
      </c>
      <c r="K22" s="1">
        <f t="shared" si="0"/>
        <v>2.72</v>
      </c>
    </row>
    <row r="23" spans="1:60" x14ac:dyDescent="0.35">
      <c r="A23" s="1" t="s">
        <v>9</v>
      </c>
      <c r="B23" s="1" t="s">
        <v>5430</v>
      </c>
      <c r="K23" s="1">
        <f t="shared" si="0"/>
        <v>2.72</v>
      </c>
    </row>
    <row r="24" spans="1:60" x14ac:dyDescent="0.35">
      <c r="A24" s="1">
        <v>3</v>
      </c>
      <c r="B24" s="1" t="s">
        <v>5429</v>
      </c>
      <c r="C24" s="1">
        <v>791.00000109523535</v>
      </c>
      <c r="D24" s="1">
        <v>0</v>
      </c>
      <c r="E24">
        <f>(R24-S24*(1000-T24)/(1000-U24))*AO24</f>
        <v>-8.8843974249524766</v>
      </c>
      <c r="F24">
        <f>IF(AZ24&lt;&gt;0,1/(1/AZ24-1/N24),0)</f>
        <v>20.758997715267299</v>
      </c>
      <c r="G24">
        <f>((BC24-AP24/2)*S24-E24)/(BC24+AP24/2)</f>
        <v>399.66704804118831</v>
      </c>
      <c r="H24">
        <f>AP24*1000</f>
        <v>22.884669695387828</v>
      </c>
      <c r="I24">
        <f>(AU24-BA24)</f>
        <v>0.54895939884936995</v>
      </c>
      <c r="J24">
        <f>(P24+AT24*D24)</f>
        <v>28.26715087890625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30.915124893188477</v>
      </c>
      <c r="P24" s="1">
        <v>28.26715087890625</v>
      </c>
      <c r="Q24" s="1">
        <v>31.072292327880859</v>
      </c>
      <c r="R24" s="1">
        <v>400.01083374023438</v>
      </c>
      <c r="S24" s="1">
        <v>399.77151489257813</v>
      </c>
      <c r="T24" s="1">
        <v>17.308723449707031</v>
      </c>
      <c r="U24" s="1">
        <v>37.262638092041016</v>
      </c>
      <c r="V24" s="1">
        <v>34.198455810546875</v>
      </c>
      <c r="W24" s="1">
        <v>73.623260498046875</v>
      </c>
      <c r="X24" s="1">
        <v>300.32623291015625</v>
      </c>
      <c r="Y24" s="1">
        <v>51.100208282470703</v>
      </c>
      <c r="Z24" s="1">
        <v>0.26524558663368225</v>
      </c>
      <c r="AA24" s="1">
        <v>88.705047607421875</v>
      </c>
      <c r="AB24" s="1">
        <v>6.5177211761474609</v>
      </c>
      <c r="AC24" s="1">
        <v>5.8569081127643585E-2</v>
      </c>
      <c r="AD24" s="1">
        <v>3.939371183514595E-2</v>
      </c>
      <c r="AE24" s="1">
        <v>4.9369442276656628E-3</v>
      </c>
      <c r="AF24" s="1">
        <v>4.7910105437040329E-2</v>
      </c>
      <c r="AG24" s="1">
        <v>1.644568145275116E-2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1.1041405621696918</v>
      </c>
      <c r="AP24">
        <f>(U24-T24)/(1000-U24)*AO24</f>
        <v>2.2884669695387827E-2</v>
      </c>
      <c r="AQ24">
        <f>(P24+273.15)</f>
        <v>301.41715087890623</v>
      </c>
      <c r="AR24">
        <f>(O24+273.15)</f>
        <v>304.06512489318845</v>
      </c>
      <c r="AS24">
        <f>(Y24*AK24+Z24*AL24)*AM24</f>
        <v>8.1760331424467267</v>
      </c>
      <c r="AT24">
        <f>((AS24+0.00000010773*(AR24^4-AQ24^4))-AP24*44100)/(L24*0.92*2*29.3+0.00000043092*AQ24^3)</f>
        <v>-7.6219874549386395</v>
      </c>
      <c r="AU24">
        <f>0.61365*EXP(17.502*J24/(240.97+J24))</f>
        <v>3.854343484782</v>
      </c>
      <c r="AV24">
        <f>AU24*1000/AA24</f>
        <v>43.451230665474668</v>
      </c>
      <c r="AW24">
        <f>(AV24-U24)</f>
        <v>6.1885925734336524</v>
      </c>
      <c r="AX24">
        <f>IF(D24,P24,(O24+P24)/2)</f>
        <v>29.591137886047363</v>
      </c>
      <c r="AY24">
        <f>0.61365*EXP(17.502*AX24/(240.97+AX24))</f>
        <v>4.161412421843159</v>
      </c>
      <c r="AZ24">
        <f>IF(AW24&lt;&gt;0,(1000-(AV24+U24)/2)/AW24*AP24,0)</f>
        <v>3.5486444327400117</v>
      </c>
      <c r="BA24">
        <f>U24*AA24/1000</f>
        <v>3.30538408593263</v>
      </c>
      <c r="BB24">
        <f>(AY24-BA24)</f>
        <v>0.85602833591052896</v>
      </c>
      <c r="BC24">
        <f>1/(1.6/F24+1.37/N24)</f>
        <v>2.5179882306705448</v>
      </c>
      <c r="BD24">
        <f>G24*AA24*0.001</f>
        <v>35.452484523611375</v>
      </c>
      <c r="BE24">
        <f>G24/S24</f>
        <v>0.99973868360426354</v>
      </c>
      <c r="BF24">
        <f>(1-AP24*AA24/AU24/F24)*100</f>
        <v>97.462908175203737</v>
      </c>
      <c r="BG24">
        <f>(S24-E24/(N24/1.35))</f>
        <v>402.57360866051562</v>
      </c>
      <c r="BH24">
        <f>E24*BF24/100/BG24</f>
        <v>-2.1509090307764309E-2</v>
      </c>
    </row>
    <row r="25" spans="1:60" x14ac:dyDescent="0.35">
      <c r="A25" s="1" t="s">
        <v>9</v>
      </c>
      <c r="B25" s="1" t="s">
        <v>5428</v>
      </c>
      <c r="K25" s="1">
        <f t="shared" si="0"/>
        <v>2.72</v>
      </c>
    </row>
    <row r="26" spans="1:60" x14ac:dyDescent="0.35">
      <c r="A26" s="1" t="s">
        <v>9</v>
      </c>
      <c r="B26" s="1" t="s">
        <v>5427</v>
      </c>
      <c r="K26" s="1">
        <f t="shared" si="0"/>
        <v>2.72</v>
      </c>
    </row>
    <row r="27" spans="1:60" x14ac:dyDescent="0.35">
      <c r="A27" s="1">
        <v>4</v>
      </c>
      <c r="B27" s="1" t="s">
        <v>5426</v>
      </c>
      <c r="C27" s="1">
        <v>998.00000109523535</v>
      </c>
      <c r="D27" s="1">
        <v>0</v>
      </c>
      <c r="E27">
        <f>(R27-S27*(1000-T27)/(1000-U27))*AO27</f>
        <v>-7.2915189432148857</v>
      </c>
      <c r="F27">
        <f>IF(AZ27&lt;&gt;0,1/(1/AZ27-1/N27),0)</f>
        <v>19.829195384609932</v>
      </c>
      <c r="G27">
        <f>((BC27-AP27/2)*S27-E27)/(BC27+AP27/2)</f>
        <v>397.90969868754519</v>
      </c>
      <c r="H27">
        <f>AP27*1000</f>
        <v>22.34981624485135</v>
      </c>
      <c r="I27">
        <f>(AU27-BA27)</f>
        <v>0.54047390302050591</v>
      </c>
      <c r="J27">
        <f>(P27+AT27*D27)</f>
        <v>28.197528839111328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30.824592590332031</v>
      </c>
      <c r="P27" s="1">
        <v>28.197528839111328</v>
      </c>
      <c r="Q27" s="1">
        <v>30.988632202148438</v>
      </c>
      <c r="R27" s="1">
        <v>400.01834106445313</v>
      </c>
      <c r="S27" s="1">
        <v>398.55447387695313</v>
      </c>
      <c r="T27" s="1">
        <v>17.692506790161133</v>
      </c>
      <c r="U27" s="1">
        <v>37.184242248535156</v>
      </c>
      <c r="V27" s="1">
        <v>35.136268615722656</v>
      </c>
      <c r="W27" s="1">
        <v>73.845695495605469</v>
      </c>
      <c r="X27" s="1">
        <v>300.28631591796875</v>
      </c>
      <c r="Y27" s="1">
        <v>99.960197448730469</v>
      </c>
      <c r="Z27" s="1">
        <v>1.1433001607656479E-2</v>
      </c>
      <c r="AA27" s="1">
        <v>88.701133728027344</v>
      </c>
      <c r="AB27" s="1">
        <v>6.6271786689758301</v>
      </c>
      <c r="AC27" s="1">
        <v>5.797170102596283E-2</v>
      </c>
      <c r="AD27" s="1">
        <v>7.8729502856731415E-2</v>
      </c>
      <c r="AE27" s="1">
        <v>2.2323906887322664E-3</v>
      </c>
      <c r="AF27" s="1">
        <v>4.5420516282320023E-2</v>
      </c>
      <c r="AG27" s="1">
        <v>1.6416085883975029E-2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1.1039938085219436</v>
      </c>
      <c r="AP27">
        <f>(U27-T27)/(1000-U27)*AO27</f>
        <v>2.2349816244851349E-2</v>
      </c>
      <c r="AQ27">
        <f>(P27+273.15)</f>
        <v>301.34752883911131</v>
      </c>
      <c r="AR27">
        <f>(O27+273.15)</f>
        <v>303.97459259033201</v>
      </c>
      <c r="AS27">
        <f>(Y27*AK27+Z27*AL27)*AM27</f>
        <v>15.993631234311351</v>
      </c>
      <c r="AT27">
        <f>((AS27+0.00000010773*(AR27^4-AQ27^4))-AP27*44100)/(L27*0.92*2*29.3+0.00000043092*AQ27^3)</f>
        <v>-7.3776959939579729</v>
      </c>
      <c r="AU27">
        <f>0.61365*EXP(17.502*J27/(240.97+J27))</f>
        <v>3.838758347283187</v>
      </c>
      <c r="AV27">
        <f>AU27*1000/AA27</f>
        <v>43.277443995850923</v>
      </c>
      <c r="AW27">
        <f>(AV27-U27)</f>
        <v>6.0932017473157671</v>
      </c>
      <c r="AX27">
        <f>IF(D27,P27,(O27+P27)/2)</f>
        <v>29.51106071472168</v>
      </c>
      <c r="AY27">
        <f>0.61365*EXP(17.502*AX27/(240.97+AX27))</f>
        <v>4.142252393514366</v>
      </c>
      <c r="AZ27">
        <f>IF(AW27&lt;&gt;0,(1000-(AV27+U27)/2)/AW27*AP27,0)</f>
        <v>3.520425743845514</v>
      </c>
      <c r="BA27">
        <f>U27*AA27/1000</f>
        <v>3.2982844442626811</v>
      </c>
      <c r="BB27">
        <f>(AY27-BA27)</f>
        <v>0.84396794925168495</v>
      </c>
      <c r="BC27">
        <f>1/(1.6/F27+1.37/N27)</f>
        <v>2.4952805790721366</v>
      </c>
      <c r="BD27">
        <f>G27*AA27*0.001</f>
        <v>35.295041394963008</v>
      </c>
      <c r="BE27">
        <f>G27/S27</f>
        <v>0.99838221565264129</v>
      </c>
      <c r="BF27">
        <f>(1-AP27*AA27/AU27/F27)*100</f>
        <v>97.395602548447229</v>
      </c>
      <c r="BG27">
        <f>(S27-E27/(N27/1.35))</f>
        <v>400.85418187202737</v>
      </c>
      <c r="BH27">
        <f>E27*BF27/100/BG27</f>
        <v>-1.7716214850280645E-2</v>
      </c>
    </row>
    <row r="28" spans="1:60" x14ac:dyDescent="0.35">
      <c r="A28" s="1" t="s">
        <v>9</v>
      </c>
      <c r="B28" s="1" t="s">
        <v>5425</v>
      </c>
      <c r="K28" s="1">
        <f t="shared" si="0"/>
        <v>2.72</v>
      </c>
    </row>
    <row r="29" spans="1:60" x14ac:dyDescent="0.35">
      <c r="A29" s="1" t="s">
        <v>9</v>
      </c>
      <c r="B29" s="1" t="s">
        <v>5424</v>
      </c>
      <c r="K29" s="1">
        <f t="shared" si="0"/>
        <v>2.72</v>
      </c>
    </row>
    <row r="30" spans="1:60" x14ac:dyDescent="0.35">
      <c r="A30" s="1">
        <v>5</v>
      </c>
      <c r="B30" s="1" t="s">
        <v>5423</v>
      </c>
      <c r="C30" s="1">
        <v>1204.0000010952353</v>
      </c>
      <c r="D30" s="1">
        <v>0</v>
      </c>
      <c r="E30">
        <f>(R30-S30*(1000-T30)/(1000-U30))*AO30</f>
        <v>-6.6054004630983103</v>
      </c>
      <c r="F30">
        <f>IF(AZ30&lt;&gt;0,1/(1/AZ30-1/N30),0)</f>
        <v>20.906924250580381</v>
      </c>
      <c r="G30">
        <f>((BC30-AP30/2)*S30-E30)/(BC30+AP30/2)</f>
        <v>397.4146245748729</v>
      </c>
      <c r="H30">
        <f>AP30*1000</f>
        <v>22.01361141465393</v>
      </c>
      <c r="I30">
        <f>(AU30-BA30)</f>
        <v>0.52743418355184435</v>
      </c>
      <c r="J30">
        <f>(P30+AT30*D30)</f>
        <v>28.166404724121094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30.760997772216797</v>
      </c>
      <c r="P30" s="1">
        <v>28.166404724121094</v>
      </c>
      <c r="Q30" s="1">
        <v>30.926399230957031</v>
      </c>
      <c r="R30" s="1">
        <v>400.22650146484375</v>
      </c>
      <c r="S30" s="1">
        <v>398.268310546875</v>
      </c>
      <c r="T30" s="1">
        <v>18.059349060058594</v>
      </c>
      <c r="U30" s="1">
        <v>37.255626678466797</v>
      </c>
      <c r="V30" s="1">
        <v>35.992641448974609</v>
      </c>
      <c r="W30" s="1">
        <v>74.251205444335938</v>
      </c>
      <c r="X30" s="1">
        <v>300.2991943359375</v>
      </c>
      <c r="Y30" s="1">
        <v>150.34564208984375</v>
      </c>
      <c r="Z30" s="1">
        <v>0.12919585406780243</v>
      </c>
      <c r="AA30" s="1">
        <v>88.694648742675781</v>
      </c>
      <c r="AB30" s="1">
        <v>6.6274013519287109</v>
      </c>
      <c r="AC30" s="1">
        <v>6.6523678600788116E-2</v>
      </c>
      <c r="AD30" s="1">
        <v>5.2408993244171143E-2</v>
      </c>
      <c r="AE30" s="1">
        <v>3.9196135476231575E-3</v>
      </c>
      <c r="AF30" s="1">
        <v>2.8737526386976242E-2</v>
      </c>
      <c r="AG30" s="1">
        <v>1.937079057097435E-2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1.1040411556468288</v>
      </c>
      <c r="AP30">
        <f>(U30-T30)/(1000-U30)*AO30</f>
        <v>2.2013611414653932E-2</v>
      </c>
      <c r="AQ30">
        <f>(P30+273.15)</f>
        <v>301.31640472412107</v>
      </c>
      <c r="AR30">
        <f>(O30+273.15)</f>
        <v>303.91099777221677</v>
      </c>
      <c r="AS30">
        <f>(Y30*AK30+Z30*AL30)*AM30</f>
        <v>24.055302196697085</v>
      </c>
      <c r="AT30">
        <f>((AS30+0.00000010773*(AR30^4-AQ30^4))-AP30*44100)/(L30*0.92*2*29.3+0.00000043092*AQ30^3)</f>
        <v>-7.201090730528211</v>
      </c>
      <c r="AU30">
        <f>0.61365*EXP(17.502*J30/(240.97+J30))</f>
        <v>3.8318089054867177</v>
      </c>
      <c r="AV30">
        <f>AU30*1000/AA30</f>
        <v>43.202255827222501</v>
      </c>
      <c r="AW30">
        <f>(AV30-U30)</f>
        <v>5.9466291487557044</v>
      </c>
      <c r="AX30">
        <f>IF(D30,P30,(O30+P30)/2)</f>
        <v>29.463701248168945</v>
      </c>
      <c r="AY30">
        <f>0.61365*EXP(17.502*AX30/(240.97+AX30))</f>
        <v>4.1309569436041835</v>
      </c>
      <c r="AZ30">
        <f>IF(AW30&lt;&gt;0,(1000-(AV30+U30)/2)/AW30*AP30,0)</f>
        <v>3.5529417768908256</v>
      </c>
      <c r="BA30">
        <f>U30*AA30/1000</f>
        <v>3.3043747219348734</v>
      </c>
      <c r="BB30">
        <f>(AY30-BA30)</f>
        <v>0.82658222166931017</v>
      </c>
      <c r="BC30">
        <f>1/(1.6/F30+1.37/N30)</f>
        <v>2.5214506024672803</v>
      </c>
      <c r="BD30">
        <f>G30*AA30*0.001</f>
        <v>35.24855053187072</v>
      </c>
      <c r="BE30">
        <f>G30/S30</f>
        <v>0.99785650540252657</v>
      </c>
      <c r="BF30">
        <f>(1-AP30*AA30/AU30/F30)*100</f>
        <v>97.562780041109434</v>
      </c>
      <c r="BG30">
        <f>(S30-E30/(N30/1.35))</f>
        <v>400.35162026244393</v>
      </c>
      <c r="BH30">
        <f>E30*BF30/100/BG30</f>
        <v>-1.6096880837955643E-2</v>
      </c>
    </row>
    <row r="31" spans="1:60" x14ac:dyDescent="0.35">
      <c r="A31" s="1" t="s">
        <v>9</v>
      </c>
      <c r="B31" s="1" t="s">
        <v>5422</v>
      </c>
      <c r="K31" s="1">
        <f t="shared" si="0"/>
        <v>2.72</v>
      </c>
    </row>
    <row r="32" spans="1:60" x14ac:dyDescent="0.35">
      <c r="A32" s="1" t="s">
        <v>9</v>
      </c>
      <c r="B32" s="1" t="s">
        <v>5421</v>
      </c>
      <c r="K32" s="1">
        <f t="shared" si="0"/>
        <v>2.72</v>
      </c>
    </row>
    <row r="33" spans="1:60" x14ac:dyDescent="0.35">
      <c r="A33" s="1">
        <v>6</v>
      </c>
      <c r="B33" s="1" t="s">
        <v>5420</v>
      </c>
      <c r="C33" s="1">
        <v>1411.5000010840595</v>
      </c>
      <c r="D33" s="1">
        <v>0</v>
      </c>
      <c r="E33">
        <f>(R33-S33*(1000-T33)/(1000-U33))*AO33</f>
        <v>-4.6988822683332874</v>
      </c>
      <c r="F33">
        <f>IF(AZ33&lt;&gt;0,1/(1/AZ33-1/N33),0)</f>
        <v>23.640500590164411</v>
      </c>
      <c r="G33">
        <f>((BC33-AP33/2)*S33-E33)/(BC33+AP33/2)</f>
        <v>394.81320201470527</v>
      </c>
      <c r="H33">
        <f>AP33*1000</f>
        <v>22.01628083331952</v>
      </c>
      <c r="I33">
        <f>(AU33-BA33)</f>
        <v>0.51694908553919072</v>
      </c>
      <c r="J33">
        <f>(P33+AT33*D33)</f>
        <v>28.257656097412109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30.723119735717773</v>
      </c>
      <c r="P33" s="1">
        <v>28.257656097412109</v>
      </c>
      <c r="Q33" s="1">
        <v>30.879613876342773</v>
      </c>
      <c r="R33" s="1">
        <v>400.016357421875</v>
      </c>
      <c r="S33" s="1">
        <v>396.3682861328125</v>
      </c>
      <c r="T33" s="1">
        <v>18.414470672607422</v>
      </c>
      <c r="U33" s="1">
        <v>37.605842590332031</v>
      </c>
      <c r="V33" s="1">
        <v>36.778018951416016</v>
      </c>
      <c r="W33" s="1">
        <v>75.107688903808594</v>
      </c>
      <c r="X33" s="1">
        <v>300.3031005859375</v>
      </c>
      <c r="Y33" s="1">
        <v>300.95571899414063</v>
      </c>
      <c r="Z33" s="1">
        <v>0.11318833380937576</v>
      </c>
      <c r="AA33" s="1">
        <v>88.690093994140625</v>
      </c>
      <c r="AB33" s="1">
        <v>6.6257610321044922</v>
      </c>
      <c r="AC33" s="1">
        <v>5.861237645149231E-2</v>
      </c>
      <c r="AD33" s="1">
        <v>4.035540297627449E-2</v>
      </c>
      <c r="AE33" s="1">
        <v>3.5655468236654997E-3</v>
      </c>
      <c r="AF33" s="1">
        <v>2.2702105343341827E-2</v>
      </c>
      <c r="AG33" s="1">
        <v>1.7857680097222328E-2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1.1040555168600641</v>
      </c>
      <c r="AP33">
        <f>(U33-T33)/(1000-U33)*AO33</f>
        <v>2.201628083331952E-2</v>
      </c>
      <c r="AQ33">
        <f>(P33+273.15)</f>
        <v>301.40765609741209</v>
      </c>
      <c r="AR33">
        <f>(O33+273.15)</f>
        <v>303.87311973571775</v>
      </c>
      <c r="AS33">
        <f>(Y33*AK33+Z33*AL33)*AM33</f>
        <v>48.152913962760977</v>
      </c>
      <c r="AT33">
        <f>((AS33+0.00000010773*(AR33^4-AQ33^4))-AP33*44100)/(L33*0.92*2*29.3+0.00000043092*AQ33^3)</f>
        <v>-7.0239979658322191</v>
      </c>
      <c r="AU33">
        <f>0.61365*EXP(17.502*J33/(240.97+J33))</f>
        <v>3.8522147996045955</v>
      </c>
      <c r="AV33">
        <f>AU33*1000/AA33</f>
        <v>43.434555384044295</v>
      </c>
      <c r="AW33">
        <f>(AV33-U33)</f>
        <v>5.8287127937122634</v>
      </c>
      <c r="AX33">
        <f>IF(D33,P33,(O33+P33)/2)</f>
        <v>29.490387916564941</v>
      </c>
      <c r="AY33">
        <f>0.61365*EXP(17.502*AX33/(240.97+AX33))</f>
        <v>4.1373185294752384</v>
      </c>
      <c r="AZ33">
        <f>IF(AW33&lt;&gt;0,(1000-(AV33+U33)/2)/AW33*AP33,0)</f>
        <v>3.6241581118533319</v>
      </c>
      <c r="BA33">
        <f>U33*AA33/1000</f>
        <v>3.3352657140654047</v>
      </c>
      <c r="BB33">
        <f>(AY33-BA33)</f>
        <v>0.80205281540983364</v>
      </c>
      <c r="BC33">
        <f>1/(1.6/F33+1.37/N33)</f>
        <v>2.5789953106445003</v>
      </c>
      <c r="BD33">
        <f>G33*AA33*0.001</f>
        <v>35.016019996811842</v>
      </c>
      <c r="BE33">
        <f>G33/S33</f>
        <v>0.99607666866267353</v>
      </c>
      <c r="BF33">
        <f>(1-AP33*AA33/AU33/F33)*100</f>
        <v>97.855866079122549</v>
      </c>
      <c r="BG33">
        <f>(S33-E33/(N33/1.35))</f>
        <v>397.85028970498377</v>
      </c>
      <c r="BH33">
        <f>E33*BF33/100/BG33</f>
        <v>-1.1557442733359553E-2</v>
      </c>
    </row>
    <row r="34" spans="1:60" x14ac:dyDescent="0.35">
      <c r="A34" s="1" t="s">
        <v>9</v>
      </c>
      <c r="B34" s="1" t="s">
        <v>5419</v>
      </c>
      <c r="K34" s="1">
        <f t="shared" si="0"/>
        <v>2.72</v>
      </c>
    </row>
    <row r="35" spans="1:60" x14ac:dyDescent="0.35">
      <c r="A35" s="1" t="s">
        <v>9</v>
      </c>
      <c r="B35" s="1" t="s">
        <v>5418</v>
      </c>
      <c r="K35" s="1">
        <f t="shared" si="0"/>
        <v>2.72</v>
      </c>
    </row>
    <row r="36" spans="1:60" x14ac:dyDescent="0.35">
      <c r="A36" s="1">
        <v>7</v>
      </c>
      <c r="B36" s="1" t="s">
        <v>5417</v>
      </c>
      <c r="C36" s="1">
        <v>1618.5000010840595</v>
      </c>
      <c r="D36" s="1">
        <v>0</v>
      </c>
      <c r="E36">
        <f>(R36-S36*(1000-T36)/(1000-U36))*AO36</f>
        <v>-3.5654564550426597</v>
      </c>
      <c r="F36">
        <f>IF(AZ36&lt;&gt;0,1/(1/AZ36-1/N36),0)</f>
        <v>29.273654140881462</v>
      </c>
      <c r="G36">
        <f>((BC36-AP36/2)*S36-E36)/(BC36+AP36/2)</f>
        <v>393.47413912331473</v>
      </c>
      <c r="H36">
        <f>AP36*1000</f>
        <v>22.238060766345349</v>
      </c>
      <c r="I36">
        <f>(AU36-BA36)</f>
        <v>0.506493934126929</v>
      </c>
      <c r="J36">
        <f>(P36+AT36*D36)</f>
        <v>28.417865753173828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30.706047058105469</v>
      </c>
      <c r="P36" s="1">
        <v>28.417865753173828</v>
      </c>
      <c r="Q36" s="1">
        <v>30.851474761962891</v>
      </c>
      <c r="R36" s="1">
        <v>400.1597900390625</v>
      </c>
      <c r="S36" s="1">
        <v>395.42507934570313</v>
      </c>
      <c r="T36" s="1">
        <v>18.759490966796875</v>
      </c>
      <c r="U36" s="1">
        <v>38.131206512451172</v>
      </c>
      <c r="V36" s="1">
        <v>37.50274658203125</v>
      </c>
      <c r="W36" s="1">
        <v>76.229408264160156</v>
      </c>
      <c r="X36" s="1">
        <v>300.34027099609375</v>
      </c>
      <c r="Y36" s="1">
        <v>499.82968139648438</v>
      </c>
      <c r="Z36" s="1">
        <v>2.0579366013407707E-2</v>
      </c>
      <c r="AA36" s="1">
        <v>88.687904357910156</v>
      </c>
      <c r="AB36" s="1">
        <v>6.6747236251831055</v>
      </c>
      <c r="AC36" s="1">
        <v>5.0329335033893585E-2</v>
      </c>
      <c r="AD36" s="1">
        <v>3.8775559514760971E-2</v>
      </c>
      <c r="AE36" s="1">
        <v>4.0374388918280602E-3</v>
      </c>
      <c r="AF36" s="1">
        <v>5.5292263627052307E-2</v>
      </c>
      <c r="AG36" s="1">
        <v>2.214055135846138E-2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1.1041921727797561</v>
      </c>
      <c r="AP36">
        <f>(U36-T36)/(1000-U36)*AO36</f>
        <v>2.2238060766345349E-2</v>
      </c>
      <c r="AQ36">
        <f>(P36+273.15)</f>
        <v>301.56786575317381</v>
      </c>
      <c r="AR36">
        <f>(O36+273.15)</f>
        <v>303.85604705810545</v>
      </c>
      <c r="AS36">
        <f>(Y36*AK36+Z36*AL36)*AM36</f>
        <v>79.972747235907264</v>
      </c>
      <c r="AT36">
        <f>((AS36+0.00000010773*(AR36^4-AQ36^4))-AP36*44100)/(L36*0.92*2*29.3+0.00000043092*AQ36^3)</f>
        <v>-6.8661883324970514</v>
      </c>
      <c r="AU36">
        <f>0.61365*EXP(17.502*J36/(240.97+J36))</f>
        <v>3.8882707303549195</v>
      </c>
      <c r="AV36">
        <f>AU36*1000/AA36</f>
        <v>43.842176207742597</v>
      </c>
      <c r="AW36">
        <f>(AV36-U36)</f>
        <v>5.7109696952914248</v>
      </c>
      <c r="AX36">
        <f>IF(D36,P36,(O36+P36)/2)</f>
        <v>29.561956405639648</v>
      </c>
      <c r="AY36">
        <f>0.61365*EXP(17.502*AX36/(240.97+AX36))</f>
        <v>4.1544212547193977</v>
      </c>
      <c r="AZ36">
        <f>IF(AW36&lt;&gt;0,(1000-(AV36+U36)/2)/AW36*AP36,0)</f>
        <v>3.7343213799315738</v>
      </c>
      <c r="BA36">
        <f>U36*AA36/1000</f>
        <v>3.3817767962279905</v>
      </c>
      <c r="BB36">
        <f>(AY36-BA36)</f>
        <v>0.77264445849140717</v>
      </c>
      <c r="BC36">
        <f>1/(1.6/F36+1.37/N36)</f>
        <v>2.6686301633587126</v>
      </c>
      <c r="BD36">
        <f>G36*AA36*0.001</f>
        <v>34.89639681787957</v>
      </c>
      <c r="BE36">
        <f>G36/S36</f>
        <v>0.99506622031759706</v>
      </c>
      <c r="BF36">
        <f>(1-AP36*AA36/AU36/F36)*100</f>
        <v>98.267282060136552</v>
      </c>
      <c r="BG36">
        <f>(S36-E36/(N36/1.35))</f>
        <v>396.54960618018123</v>
      </c>
      <c r="BH36">
        <f>E36*BF36/100/BG36</f>
        <v>-8.8354069624674951E-3</v>
      </c>
    </row>
    <row r="37" spans="1:60" x14ac:dyDescent="0.35">
      <c r="A37" s="1" t="s">
        <v>9</v>
      </c>
      <c r="B37" s="1" t="s">
        <v>5416</v>
      </c>
      <c r="K37" s="1">
        <f t="shared" si="0"/>
        <v>2.72</v>
      </c>
    </row>
    <row r="38" spans="1:60" x14ac:dyDescent="0.35">
      <c r="A38" s="1" t="s">
        <v>9</v>
      </c>
      <c r="B38" s="1" t="s">
        <v>5415</v>
      </c>
      <c r="K38" s="1">
        <f t="shared" si="0"/>
        <v>2.72</v>
      </c>
    </row>
    <row r="39" spans="1:60" x14ac:dyDescent="0.35">
      <c r="A39" s="1">
        <v>8</v>
      </c>
      <c r="B39" s="1" t="s">
        <v>5414</v>
      </c>
      <c r="C39" s="1">
        <v>1826.0000010728836</v>
      </c>
      <c r="D39" s="1">
        <v>0</v>
      </c>
      <c r="E39">
        <f>(R39-S39*(1000-T39)/(1000-U39))*AO39</f>
        <v>-2.0175040433443661</v>
      </c>
      <c r="F39">
        <f>IF(AZ39&lt;&gt;0,1/(1/AZ39-1/N39),0)</f>
        <v>47.940573476163152</v>
      </c>
      <c r="G39">
        <f>((BC39-AP39/2)*S39-E39)/(BC39+AP39/2)</f>
        <v>391.36706255782002</v>
      </c>
      <c r="H39">
        <f>AP39*1000</f>
        <v>22.682797856133483</v>
      </c>
      <c r="I39">
        <f>(AU39-BA39)</f>
        <v>0.49063932547725697</v>
      </c>
      <c r="J39">
        <f>(P39+AT39*D39)</f>
        <v>28.61939811706543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30.709831237792969</v>
      </c>
      <c r="P39" s="1">
        <v>28.61939811706543</v>
      </c>
      <c r="Q39" s="1">
        <v>30.839811325073242</v>
      </c>
      <c r="R39" s="1">
        <v>400.06399536132813</v>
      </c>
      <c r="S39" s="1">
        <v>393.80136108398438</v>
      </c>
      <c r="T39" s="1">
        <v>19.081825256347656</v>
      </c>
      <c r="U39" s="1">
        <v>38.827056884765625</v>
      </c>
      <c r="V39" s="1">
        <v>38.137943267822266</v>
      </c>
      <c r="W39" s="1">
        <v>77.601799011230469</v>
      </c>
      <c r="X39" s="1">
        <v>300.334228515625</v>
      </c>
      <c r="Y39" s="1">
        <v>749.14752197265625</v>
      </c>
      <c r="Z39" s="1">
        <v>5.4878152906894684E-2</v>
      </c>
      <c r="AA39" s="1">
        <v>88.685707092285156</v>
      </c>
      <c r="AB39" s="1">
        <v>6.6771359443664551</v>
      </c>
      <c r="AC39" s="1">
        <v>3.8077861070632935E-2</v>
      </c>
      <c r="AD39" s="1">
        <v>4.7353621572256088E-2</v>
      </c>
      <c r="AE39" s="1">
        <v>4.6958252787590027E-3</v>
      </c>
      <c r="AF39" s="1">
        <v>3.0036615207791328E-2</v>
      </c>
      <c r="AG39" s="1">
        <v>2.2947875782847404E-2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1.1041699577780328</v>
      </c>
      <c r="AP39">
        <f>(U39-T39)/(1000-U39)*AO39</f>
        <v>2.2682797856133485E-2</v>
      </c>
      <c r="AQ39">
        <f>(P39+273.15)</f>
        <v>301.76939811706541</v>
      </c>
      <c r="AR39">
        <f>(O39+273.15)</f>
        <v>303.85983123779295</v>
      </c>
      <c r="AS39">
        <f>(Y39*AK39+Z39*AL39)*AM39</f>
        <v>119.86360083646468</v>
      </c>
      <c r="AT39">
        <f>((AS39+0.00000010773*(AR39^4-AQ39^4))-AP39*44100)/(L39*0.92*2*29.3+0.00000043092*AQ39^3)</f>
        <v>-6.7238999728109121</v>
      </c>
      <c r="AU39">
        <f>0.61365*EXP(17.502*J39/(240.97+J39))</f>
        <v>3.9340443196150749</v>
      </c>
      <c r="AV39">
        <f>AU39*1000/AA39</f>
        <v>44.359395088561016</v>
      </c>
      <c r="AW39">
        <f>(AV39-U39)</f>
        <v>5.5323382037953905</v>
      </c>
      <c r="AX39">
        <f>IF(D39,P39,(O39+P39)/2)</f>
        <v>29.664614677429199</v>
      </c>
      <c r="AY39">
        <f>0.61365*EXP(17.502*AX39/(240.97+AX39))</f>
        <v>4.1790610984262306</v>
      </c>
      <c r="AZ39">
        <f>IF(AW39&lt;&gt;0,(1000-(AV39+U39)/2)/AW39*AP39,0)</f>
        <v>3.9295043647149988</v>
      </c>
      <c r="BA39">
        <f>U39*AA39/1000</f>
        <v>3.443404994137818</v>
      </c>
      <c r="BB39">
        <f>(AY39-BA39)</f>
        <v>0.73565610428841266</v>
      </c>
      <c r="BC39">
        <f>1/(1.6/F39+1.37/N39)</f>
        <v>2.8293178510652992</v>
      </c>
      <c r="BD39">
        <f>G39*AA39*0.001</f>
        <v>34.708664675570866</v>
      </c>
      <c r="BE39">
        <f>G39/S39</f>
        <v>0.99381846086193393</v>
      </c>
      <c r="BF39">
        <f>(1-AP39*AA39/AU39/F39)*100</f>
        <v>98.933384765603066</v>
      </c>
      <c r="BG39">
        <f>(S39-E39/(N39/1.35))</f>
        <v>394.43767159962681</v>
      </c>
      <c r="BH39">
        <f>E39*BF39/100/BG39</f>
        <v>-5.0603306468391829E-3</v>
      </c>
    </row>
    <row r="40" spans="1:60" x14ac:dyDescent="0.35">
      <c r="A40" s="1" t="s">
        <v>9</v>
      </c>
      <c r="B40" s="1" t="s">
        <v>5413</v>
      </c>
      <c r="K40" s="1">
        <f t="shared" si="0"/>
        <v>2.72</v>
      </c>
    </row>
    <row r="41" spans="1:60" x14ac:dyDescent="0.35">
      <c r="A41" s="1" t="s">
        <v>9</v>
      </c>
      <c r="B41" s="1" t="s">
        <v>5412</v>
      </c>
      <c r="K41" s="1">
        <f t="shared" si="0"/>
        <v>2.72</v>
      </c>
    </row>
    <row r="42" spans="1:60" x14ac:dyDescent="0.35">
      <c r="A42" s="1">
        <v>9</v>
      </c>
      <c r="B42" s="1" t="s">
        <v>5411</v>
      </c>
      <c r="C42" s="1">
        <v>2034.5000010617077</v>
      </c>
      <c r="D42" s="1">
        <v>0</v>
      </c>
      <c r="E42">
        <f>(R42-S42*(1000-T42)/(1000-U42))*AO42</f>
        <v>-1.2274892874205205</v>
      </c>
      <c r="F42">
        <f>IF(AZ42&lt;&gt;0,1/(1/AZ42-1/N42),0)</f>
        <v>169.85385001699805</v>
      </c>
      <c r="G42">
        <f>((BC42-AP42/2)*S42-E42)/(BC42+AP42/2)</f>
        <v>390.20157667053604</v>
      </c>
      <c r="H42">
        <f>AP42*1000</f>
        <v>23.219528373730327</v>
      </c>
      <c r="I42">
        <f>(AU42-BA42)</f>
        <v>0.47235951546710719</v>
      </c>
      <c r="J42">
        <f>(P42+AT42*D42)</f>
        <v>28.841806411743164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30.732475280761719</v>
      </c>
      <c r="P42" s="1">
        <v>28.841806411743164</v>
      </c>
      <c r="Q42" s="1">
        <v>30.845537185668945</v>
      </c>
      <c r="R42" s="1">
        <v>399.94180297851563</v>
      </c>
      <c r="S42" s="1">
        <v>392.79229736328125</v>
      </c>
      <c r="T42" s="1">
        <v>19.41010856628418</v>
      </c>
      <c r="U42" s="1">
        <v>39.609451293945313</v>
      </c>
      <c r="V42" s="1">
        <v>38.743385314941406</v>
      </c>
      <c r="W42" s="1">
        <v>79.062110900878906</v>
      </c>
      <c r="X42" s="1">
        <v>300.28451538085938</v>
      </c>
      <c r="Y42" s="1">
        <v>999.75177001953125</v>
      </c>
      <c r="Z42" s="1">
        <v>8.9177913963794708E-2</v>
      </c>
      <c r="AA42" s="1">
        <v>88.68450927734375</v>
      </c>
      <c r="AB42" s="1">
        <v>6.7316403388977051</v>
      </c>
      <c r="AC42" s="1">
        <v>2.6925593614578247E-2</v>
      </c>
      <c r="AD42" s="1">
        <v>7.067415863275528E-2</v>
      </c>
      <c r="AE42" s="1">
        <v>4.1113528423011303E-3</v>
      </c>
      <c r="AF42" s="1">
        <v>3.821917250752449E-2</v>
      </c>
      <c r="AG42" s="1">
        <v>2.0393224433064461E-2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1.103987188900218</v>
      </c>
      <c r="AP42">
        <f>(U42-T42)/(1000-U42)*AO42</f>
        <v>2.3219528373730328E-2</v>
      </c>
      <c r="AQ42">
        <f>(P42+273.15)</f>
        <v>301.99180641174314</v>
      </c>
      <c r="AR42">
        <f>(O42+273.15)</f>
        <v>303.8824752807617</v>
      </c>
      <c r="AS42">
        <f>(Y42*AK42+Z42*AL42)*AM42</f>
        <v>159.96027962773405</v>
      </c>
      <c r="AT42">
        <f>((AS42+0.00000010773*(AR42^4-AQ42^4))-AP42*44100)/(L42*0.92*2*29.3+0.00000043092*AQ42^3)</f>
        <v>-6.6119921421564616</v>
      </c>
      <c r="AU42">
        <f>0.61365*EXP(17.502*J42/(240.97+J42))</f>
        <v>3.9851042662154956</v>
      </c>
      <c r="AV42">
        <f>AU42*1000/AA42</f>
        <v>44.935742427720363</v>
      </c>
      <c r="AW42">
        <f>(AV42-U42)</f>
        <v>5.3262911337750509</v>
      </c>
      <c r="AX42">
        <f>IF(D42,P42,(O42+P42)/2)</f>
        <v>29.787140846252441</v>
      </c>
      <c r="AY42">
        <f>0.61365*EXP(17.502*AX42/(240.97+AX42))</f>
        <v>4.2086362654401492</v>
      </c>
      <c r="AZ42">
        <f>IF(AW42&lt;&gt;0,(1000-(AV42+U42)/2)/AW42*AP42,0)</f>
        <v>4.1751338882836491</v>
      </c>
      <c r="BA42">
        <f>U42*AA42/1000</f>
        <v>3.5127447507483884</v>
      </c>
      <c r="BB42">
        <f>(AY42-BA42)</f>
        <v>0.6958915146917608</v>
      </c>
      <c r="BC42">
        <f>1/(1.6/F42+1.37/N42)</f>
        <v>3.035018391558272</v>
      </c>
      <c r="BD42">
        <f>G42*AA42*0.001</f>
        <v>34.60483534627231</v>
      </c>
      <c r="BE42">
        <f>G42/S42</f>
        <v>0.99340434955029389</v>
      </c>
      <c r="BF42">
        <f>(1-AP42*AA42/AU42/F42)*100</f>
        <v>99.695781180006492</v>
      </c>
      <c r="BG42">
        <f>(S42-E42/(N42/1.35))</f>
        <v>393.17944124237323</v>
      </c>
      <c r="BH42">
        <f>E42*BF42/100/BG42</f>
        <v>-3.1124593649351222E-3</v>
      </c>
    </row>
    <row r="43" spans="1:60" x14ac:dyDescent="0.35">
      <c r="A43" s="1" t="s">
        <v>9</v>
      </c>
      <c r="B43" s="1" t="s">
        <v>5410</v>
      </c>
      <c r="K43" s="1">
        <f t="shared" si="0"/>
        <v>2.72</v>
      </c>
    </row>
    <row r="44" spans="1:60" x14ac:dyDescent="0.35">
      <c r="A44" s="1" t="s">
        <v>9</v>
      </c>
      <c r="B44" s="1" t="s">
        <v>5409</v>
      </c>
      <c r="K44" s="1">
        <f t="shared" si="0"/>
        <v>2.72</v>
      </c>
    </row>
    <row r="45" spans="1:60" x14ac:dyDescent="0.35">
      <c r="A45" s="1">
        <v>10</v>
      </c>
      <c r="B45" s="1" t="s">
        <v>5408</v>
      </c>
      <c r="C45" s="1">
        <v>2243.0000010505319</v>
      </c>
      <c r="D45" s="1">
        <v>0</v>
      </c>
      <c r="E45">
        <f>(R45-S45*(1000-T45)/(1000-U45))*AO45</f>
        <v>-0.46157502471682416</v>
      </c>
      <c r="F45">
        <f>IF(AZ45&lt;&gt;0,1/(1/AZ45-1/N45),0)</f>
        <v>-128.24598128171567</v>
      </c>
      <c r="G45">
        <f>((BC45-AP45/2)*S45-E45)/(BC45+AP45/2)</f>
        <v>389.04842559314852</v>
      </c>
      <c r="H45">
        <f>AP45*1000</f>
        <v>23.822599448502846</v>
      </c>
      <c r="I45">
        <f>(AU45-BA45)</f>
        <v>0.45657394521434869</v>
      </c>
      <c r="J45">
        <f>(P45+AT45*D45)</f>
        <v>29.095014572143555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30.773054122924805</v>
      </c>
      <c r="P45" s="1">
        <v>29.095014572143555</v>
      </c>
      <c r="Q45" s="1">
        <v>30.866479873657227</v>
      </c>
      <c r="R45" s="1">
        <v>399.802734375</v>
      </c>
      <c r="S45" s="1">
        <v>391.7672119140625</v>
      </c>
      <c r="T45" s="1">
        <v>19.746000289916992</v>
      </c>
      <c r="U45" s="1">
        <v>40.451282501220703</v>
      </c>
      <c r="V45" s="1">
        <v>39.322166442871094</v>
      </c>
      <c r="W45" s="1">
        <v>80.554641723632813</v>
      </c>
      <c r="X45" s="1">
        <v>300.2921142578125</v>
      </c>
      <c r="Y45" s="1">
        <v>1248.907470703125</v>
      </c>
      <c r="Z45" s="1">
        <v>0.19893424212932587</v>
      </c>
      <c r="AA45" s="1">
        <v>88.683563232421875</v>
      </c>
      <c r="AB45" s="1">
        <v>6.6032195091247559</v>
      </c>
      <c r="AC45" s="1">
        <v>1.2096339836716652E-2</v>
      </c>
      <c r="AD45" s="1">
        <v>3.5211734473705292E-2</v>
      </c>
      <c r="AE45" s="1">
        <v>6.5567749552428722E-3</v>
      </c>
      <c r="AF45" s="1">
        <v>6.7929282784461975E-2</v>
      </c>
      <c r="AG45" s="1">
        <v>3.0411418527364731E-2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1.1040151259478399</v>
      </c>
      <c r="AP45">
        <f>(U45-T45)/(1000-U45)*AO45</f>
        <v>2.3822599448502846E-2</v>
      </c>
      <c r="AQ45">
        <f>(P45+273.15)</f>
        <v>302.24501457214353</v>
      </c>
      <c r="AR45">
        <f>(O45+273.15)</f>
        <v>303.92305412292478</v>
      </c>
      <c r="AS45">
        <f>(Y45*AK45+Z45*AL45)*AM45</f>
        <v>199.82519084605883</v>
      </c>
      <c r="AT45">
        <f>((AS45+0.00000010773*(AR45^4-AQ45^4))-AP45*44100)/(L45*0.92*2*29.3+0.00000043092*AQ45^3)</f>
        <v>-6.5259690670987691</v>
      </c>
      <c r="AU45">
        <f>0.61365*EXP(17.502*J45/(240.97+J45))</f>
        <v>4.0439378147439156</v>
      </c>
      <c r="AV45">
        <f>AU45*1000/AA45</f>
        <v>45.599631626726179</v>
      </c>
      <c r="AW45">
        <f>(AV45-U45)</f>
        <v>5.1483491255054759</v>
      </c>
      <c r="AX45">
        <f>IF(D45,P45,(O45+P45)/2)</f>
        <v>29.93403434753418</v>
      </c>
      <c r="AY45">
        <f>0.61365*EXP(17.502*AX45/(240.97+AX45))</f>
        <v>4.2443335010694874</v>
      </c>
      <c r="AZ45">
        <f>IF(AW45&lt;&gt;0,(1000-(AV45+U45)/2)/AW45*AP45,0)</f>
        <v>4.4281420437936463</v>
      </c>
      <c r="BA45">
        <f>U45*AA45/1000</f>
        <v>3.5873638695295669</v>
      </c>
      <c r="BB45">
        <f>(AY45-BA45)</f>
        <v>0.6569696315399205</v>
      </c>
      <c r="BC45">
        <f>1/(1.6/F45+1.37/N45)</f>
        <v>3.251066108072346</v>
      </c>
      <c r="BD45">
        <f>G45*AA45*0.001</f>
        <v>34.502200651564166</v>
      </c>
      <c r="BE45">
        <f>G45/S45</f>
        <v>0.9930601994290672</v>
      </c>
      <c r="BF45">
        <f>(1-AP45*AA45/AU45/F45)*100</f>
        <v>100.40736531597827</v>
      </c>
      <c r="BG45">
        <f>(S45-E45/(N45/1.35))</f>
        <v>391.91279032960728</v>
      </c>
      <c r="BH45">
        <f>E45*BF45/100/BG45</f>
        <v>-1.1825470684050971E-3</v>
      </c>
    </row>
    <row r="46" spans="1:60" x14ac:dyDescent="0.35">
      <c r="A46" s="1" t="s">
        <v>9</v>
      </c>
      <c r="B46" s="1" t="s">
        <v>5407</v>
      </c>
      <c r="K46" s="1">
        <f t="shared" si="0"/>
        <v>2.72</v>
      </c>
    </row>
    <row r="47" spans="1:60" x14ac:dyDescent="0.35">
      <c r="A47" s="1" t="s">
        <v>9</v>
      </c>
      <c r="B47" s="1" t="s">
        <v>5406</v>
      </c>
      <c r="K47" s="1">
        <f t="shared" si="0"/>
        <v>2.72</v>
      </c>
    </row>
    <row r="48" spans="1:60" x14ac:dyDescent="0.35">
      <c r="A48" s="1">
        <v>11</v>
      </c>
      <c r="B48" s="1" t="s">
        <v>5405</v>
      </c>
      <c r="C48" s="1">
        <v>2453.0000010281801</v>
      </c>
      <c r="D48" s="1">
        <v>0</v>
      </c>
      <c r="E48">
        <f>(R48-S48*(1000-T48)/(1000-U48))*AO48</f>
        <v>0.77905133783840042</v>
      </c>
      <c r="F48">
        <f>IF(AZ48&lt;&gt;0,1/(1/AZ48-1/N48),0)</f>
        <v>-36.897128497312387</v>
      </c>
      <c r="G48">
        <f>((BC48-AP48/2)*S48-E48)/(BC48+AP48/2)</f>
        <v>387.77730780363157</v>
      </c>
      <c r="H48">
        <f>AP48*1000</f>
        <v>24.809744818599455</v>
      </c>
      <c r="I48">
        <f>(AU48-BA48)</f>
        <v>0.43436938531415015</v>
      </c>
      <c r="J48">
        <f>(P48+AT48*D48)</f>
        <v>29.43927001953125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30.849660873413086</v>
      </c>
      <c r="P48" s="1">
        <v>29.43927001953125</v>
      </c>
      <c r="Q48" s="1">
        <v>30.916730880737305</v>
      </c>
      <c r="R48" s="1">
        <v>400.14785766601563</v>
      </c>
      <c r="S48" s="1">
        <v>390.66485595703125</v>
      </c>
      <c r="T48" s="1">
        <v>20.084629058837891</v>
      </c>
      <c r="U48" s="1">
        <v>41.617622375488281</v>
      </c>
      <c r="V48" s="1">
        <v>39.821651458740234</v>
      </c>
      <c r="W48" s="1">
        <v>82.514961242675781</v>
      </c>
      <c r="X48" s="1">
        <v>300.34860229492188</v>
      </c>
      <c r="Y48" s="1">
        <v>1599.3450927734375</v>
      </c>
      <c r="Z48" s="1">
        <v>9.4894640147686005E-2</v>
      </c>
      <c r="AA48" s="1">
        <v>88.682891845703125</v>
      </c>
      <c r="AB48" s="1">
        <v>6.680171012878418</v>
      </c>
      <c r="AC48" s="1">
        <v>-2.3872250691056252E-2</v>
      </c>
      <c r="AD48" s="1">
        <v>5.7732932269573212E-2</v>
      </c>
      <c r="AE48" s="1">
        <v>6.8971221335232258E-3</v>
      </c>
      <c r="AF48" s="1">
        <v>4.8245847225189209E-2</v>
      </c>
      <c r="AG48" s="1">
        <v>2.8308514505624771E-2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1.1042228025548595</v>
      </c>
      <c r="AP48">
        <f>(U48-T48)/(1000-U48)*AO48</f>
        <v>2.4809744818599454E-2</v>
      </c>
      <c r="AQ48">
        <f>(P48+273.15)</f>
        <v>302.58927001953123</v>
      </c>
      <c r="AR48">
        <f>(O48+273.15)</f>
        <v>303.99966087341306</v>
      </c>
      <c r="AS48">
        <f>(Y48*AK48+Z48*AL48)*AM48</f>
        <v>255.89520912404623</v>
      </c>
      <c r="AT48">
        <f>((AS48+0.00000010773*(AR48^4-AQ48^4))-AP48*44100)/(L48*0.92*2*29.3+0.00000043092*AQ48^3)</f>
        <v>-6.4503590270167184</v>
      </c>
      <c r="AU48">
        <f>0.61365*EXP(17.502*J48/(240.97+J48))</f>
        <v>4.1251404893148917</v>
      </c>
      <c r="AV48">
        <f>AU48*1000/AA48</f>
        <v>46.515628927528752</v>
      </c>
      <c r="AW48">
        <f>(AV48-U48)</f>
        <v>4.8980065520404708</v>
      </c>
      <c r="AX48">
        <f>IF(D48,P48,(O48+P48)/2)</f>
        <v>30.144465446472168</v>
      </c>
      <c r="AY48">
        <f>0.61365*EXP(17.502*AX48/(240.97+AX48))</f>
        <v>4.2959309770900749</v>
      </c>
      <c r="AZ48">
        <f>IF(AW48&lt;&gt;0,(1000-(AV48+U48)/2)/AW48*AP48,0)</f>
        <v>4.842064384599218</v>
      </c>
      <c r="BA48">
        <f>U48*AA48/1000</f>
        <v>3.6907711040007416</v>
      </c>
      <c r="BB48">
        <f>(AY48-BA48)</f>
        <v>0.60515987308933328</v>
      </c>
      <c r="BC48">
        <f>1/(1.6/F48+1.37/N48)</f>
        <v>3.6139750760597078</v>
      </c>
      <c r="BD48">
        <f>G48*AA48*0.001</f>
        <v>34.389213048167392</v>
      </c>
      <c r="BE48">
        <f>G48/S48</f>
        <v>0.99260863087792761</v>
      </c>
      <c r="BF48">
        <f>(1-AP48*AA48/AU48/F48)*100</f>
        <v>101.44554238865319</v>
      </c>
      <c r="BG48">
        <f>(S48-E48/(N48/1.35))</f>
        <v>390.41914712679261</v>
      </c>
      <c r="BH48">
        <f>E48*BF48/100/BG48</f>
        <v>2.0242676645660569E-3</v>
      </c>
    </row>
    <row r="49" spans="1:60" x14ac:dyDescent="0.35">
      <c r="A49" s="1" t="s">
        <v>9</v>
      </c>
      <c r="B49" s="1" t="s">
        <v>5404</v>
      </c>
      <c r="K49" s="1">
        <f t="shared" si="0"/>
        <v>2.72</v>
      </c>
    </row>
    <row r="50" spans="1:60" x14ac:dyDescent="0.35">
      <c r="A50" s="1" t="s">
        <v>9</v>
      </c>
      <c r="B50" s="1" t="s">
        <v>5399</v>
      </c>
      <c r="K50" s="1">
        <f t="shared" si="0"/>
        <v>2.72</v>
      </c>
    </row>
    <row r="51" spans="1:60" x14ac:dyDescent="0.35">
      <c r="A51" s="1">
        <v>12</v>
      </c>
      <c r="B51" s="1" t="s">
        <v>5403</v>
      </c>
      <c r="C51" s="1">
        <v>2663.5000009946525</v>
      </c>
      <c r="D51" s="1">
        <v>0</v>
      </c>
      <c r="E51">
        <f>(R51-S51*(1000-T51)/(1000-U51))*AO51</f>
        <v>1.4248793761035876</v>
      </c>
      <c r="F51">
        <f>IF(AZ51&lt;&gt;0,1/(1/AZ51-1/N51),0)</f>
        <v>-20.450667833248591</v>
      </c>
      <c r="G51">
        <f>((BC51-AP51/2)*S51-E51)/(BC51+AP51/2)</f>
        <v>386.7724719368963</v>
      </c>
      <c r="H51">
        <f>AP51*1000</f>
        <v>26.009769207849217</v>
      </c>
      <c r="I51">
        <f>(AU51-BA51)</f>
        <v>0.4067822459574888</v>
      </c>
      <c r="J51">
        <f>(P51+AT51*D51)</f>
        <v>29.8211669921875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30.951805114746094</v>
      </c>
      <c r="P51" s="1">
        <v>29.8211669921875</v>
      </c>
      <c r="Q51" s="1">
        <v>30.985649108886719</v>
      </c>
      <c r="R51" s="1">
        <v>400.02734375</v>
      </c>
      <c r="S51" s="1">
        <v>389.55859375</v>
      </c>
      <c r="T51" s="1">
        <v>20.418430328369141</v>
      </c>
      <c r="U51" s="1">
        <v>42.966304779052734</v>
      </c>
      <c r="V51" s="1">
        <v>40.245288848876953</v>
      </c>
      <c r="W51" s="1">
        <v>84.687767028808594</v>
      </c>
      <c r="X51" s="1">
        <v>300.28042602539063</v>
      </c>
      <c r="Y51" s="1">
        <v>1999.302734375</v>
      </c>
      <c r="Z51" s="1">
        <v>2.9726374894380569E-2</v>
      </c>
      <c r="AA51" s="1">
        <v>88.67645263671875</v>
      </c>
      <c r="AB51" s="1">
        <v>6.5564403533935547</v>
      </c>
      <c r="AC51" s="1">
        <v>-3.2841939479112625E-2</v>
      </c>
      <c r="AD51" s="1">
        <v>5.2469875663518906E-2</v>
      </c>
      <c r="AE51" s="1">
        <v>1.3915196992456913E-2</v>
      </c>
      <c r="AF51" s="1">
        <v>8.9416742324829102E-2</v>
      </c>
      <c r="AG51" s="1">
        <v>3.8622412830591202E-2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1.1039721545051124</v>
      </c>
      <c r="AP51">
        <f>(U51-T51)/(1000-U51)*AO51</f>
        <v>2.6009769207849216E-2</v>
      </c>
      <c r="AQ51">
        <f>(P51+273.15)</f>
        <v>302.97116699218748</v>
      </c>
      <c r="AR51">
        <f>(O51+273.15)</f>
        <v>304.10180511474607</v>
      </c>
      <c r="AS51">
        <f>(Y51*AK51+Z51*AL51)*AM51</f>
        <v>319.88843034993624</v>
      </c>
      <c r="AT51">
        <f>((AS51+0.00000010773*(AR51^4-AQ51^4))-AP51*44100)/(L51*0.92*2*29.3+0.00000043092*AQ51^3)</f>
        <v>-6.3872858019553096</v>
      </c>
      <c r="AU51">
        <f>0.61365*EXP(17.502*J51/(240.97+J51))</f>
        <v>4.2168817366719811</v>
      </c>
      <c r="AV51">
        <f>AU51*1000/AA51</f>
        <v>47.553568182833168</v>
      </c>
      <c r="AW51">
        <f>(AV51-U51)</f>
        <v>4.5872634037804332</v>
      </c>
      <c r="AX51">
        <f>IF(D51,P51,(O51+P51)/2)</f>
        <v>30.386486053466797</v>
      </c>
      <c r="AY51">
        <f>0.61365*EXP(17.502*AX51/(240.97+AX51))</f>
        <v>4.3559492706684733</v>
      </c>
      <c r="AZ51">
        <f>IF(AW51&lt;&gt;0,(1000-(AV51+U51)/2)/AW51*AP51,0)</f>
        <v>5.4133731856673153</v>
      </c>
      <c r="BA51">
        <f>U51*AA51/1000</f>
        <v>3.8100994907144923</v>
      </c>
      <c r="BB51">
        <f>(AY51-BA51)</f>
        <v>0.54584977995398098</v>
      </c>
      <c r="BC51">
        <f>1/(1.6/F51+1.37/N51)</f>
        <v>4.1351297870817882</v>
      </c>
      <c r="BD51">
        <f>G51*AA51*0.001</f>
        <v>34.297610788898822</v>
      </c>
      <c r="BE51">
        <f>G51/S51</f>
        <v>0.99284800320721023</v>
      </c>
      <c r="BF51">
        <f>(1-AP51*AA51/AU51/F51)*100</f>
        <v>102.67452027158095</v>
      </c>
      <c r="BG51">
        <f>(S51-E51/(N51/1.35))</f>
        <v>389.10919404072666</v>
      </c>
      <c r="BH51">
        <f>E51*BF51/100/BG51</f>
        <v>3.7598393619810702E-3</v>
      </c>
    </row>
    <row r="52" spans="1:60" x14ac:dyDescent="0.35">
      <c r="A52" s="1" t="s">
        <v>9</v>
      </c>
      <c r="B52" s="1" t="s">
        <v>5402</v>
      </c>
      <c r="K52" s="1">
        <v>2.46976</v>
      </c>
    </row>
    <row r="53" spans="1:60" x14ac:dyDescent="0.35">
      <c r="A53" s="1" t="s">
        <v>9</v>
      </c>
      <c r="B53" s="1" t="s">
        <v>5401</v>
      </c>
      <c r="K53" s="1">
        <v>2.46976</v>
      </c>
    </row>
    <row r="54" spans="1:60" x14ac:dyDescent="0.35">
      <c r="A54" s="1" t="s">
        <v>9</v>
      </c>
      <c r="B54" s="1" t="s">
        <v>5400</v>
      </c>
      <c r="K54" s="1">
        <v>2.46976</v>
      </c>
    </row>
    <row r="55" spans="1:60" x14ac:dyDescent="0.35">
      <c r="A55" s="1" t="s">
        <v>9</v>
      </c>
      <c r="B55" s="1" t="s">
        <v>5399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F0E3F-E286-471C-8D55-FD09D83EC0B5}">
  <dimension ref="A1:BD55"/>
  <sheetViews>
    <sheetView topLeftCell="A2"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662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661</v>
      </c>
    </row>
    <row r="12" spans="1:56" x14ac:dyDescent="0.35">
      <c r="A12" s="1" t="s">
        <v>9</v>
      </c>
      <c r="B12" s="1" t="s">
        <v>660</v>
      </c>
    </row>
    <row r="13" spans="1:56" x14ac:dyDescent="0.35">
      <c r="A13" s="1" t="s">
        <v>9</v>
      </c>
      <c r="B13" s="1" t="s">
        <v>659</v>
      </c>
    </row>
    <row r="14" spans="1:56" x14ac:dyDescent="0.35">
      <c r="A14" s="1" t="s">
        <v>9</v>
      </c>
      <c r="B14" s="1" t="s">
        <v>658</v>
      </c>
    </row>
    <row r="15" spans="1:56" x14ac:dyDescent="0.35">
      <c r="A15" s="1" t="s">
        <v>9</v>
      </c>
      <c r="B15" s="1" t="s">
        <v>657</v>
      </c>
    </row>
    <row r="16" spans="1:56" x14ac:dyDescent="0.35">
      <c r="A16" s="1" t="s">
        <v>9</v>
      </c>
      <c r="B16" s="1" t="s">
        <v>656</v>
      </c>
    </row>
    <row r="17" spans="1:56" x14ac:dyDescent="0.35">
      <c r="A17" s="1" t="s">
        <v>9</v>
      </c>
      <c r="B17" s="1" t="s">
        <v>655</v>
      </c>
    </row>
    <row r="18" spans="1:56" x14ac:dyDescent="0.35">
      <c r="A18" s="1">
        <v>1</v>
      </c>
      <c r="B18" s="1" t="s">
        <v>654</v>
      </c>
      <c r="C18" s="1">
        <v>420.00000527501106</v>
      </c>
      <c r="D18" s="1">
        <v>0</v>
      </c>
      <c r="E18">
        <f>(R18-S18*(1000-T18)/(1000-U18))*AK18</f>
        <v>-5.4717457384708386</v>
      </c>
      <c r="F18">
        <f>IF(AV18&lt;&gt;0,1/(1/AV18-1/N18),0)</f>
        <v>12.192693014058481</v>
      </c>
      <c r="G18">
        <f>((AY18-AL18/2)*S18-E18)/(AY18+AL18/2)</f>
        <v>388.60704764209169</v>
      </c>
      <c r="H18">
        <f>AL18*1000</f>
        <v>35.183204619268196</v>
      </c>
      <c r="I18">
        <f>(AQ18-AW18)</f>
        <v>0.93833192932653109</v>
      </c>
      <c r="J18">
        <f>(P18+AP18*D18)</f>
        <v>29.80412483215332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30.689495086669922</v>
      </c>
      <c r="P18" s="1">
        <v>29.80412483215332</v>
      </c>
      <c r="Q18" s="1">
        <v>30.794736862182617</v>
      </c>
      <c r="R18" s="1">
        <v>399.88796997070313</v>
      </c>
      <c r="S18" s="1">
        <v>392.33758544921875</v>
      </c>
      <c r="T18" s="1">
        <v>6.409334659576416</v>
      </c>
      <c r="U18" s="1">
        <v>37.109096527099609</v>
      </c>
      <c r="V18" s="1">
        <v>12.760130882263184</v>
      </c>
      <c r="W18" s="1">
        <v>73.879264831542969</v>
      </c>
      <c r="X18" s="1">
        <v>300.15554809570313</v>
      </c>
      <c r="Y18" s="1">
        <v>-7.8125327825546265E-2</v>
      </c>
      <c r="Z18" s="1">
        <v>7.7136106789112091E-2</v>
      </c>
      <c r="AA18" s="1">
        <v>88.237617492675781</v>
      </c>
      <c r="AB18" s="1">
        <v>60.080917358398438</v>
      </c>
      <c r="AC18" s="1">
        <v>3.5493948459625244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1.1035130444694965</v>
      </c>
      <c r="AL18">
        <f>(U18-T18)/(1000-U18)*AK18</f>
        <v>3.5183204619268195E-2</v>
      </c>
      <c r="AM18">
        <f>(P18+273.15)</f>
        <v>302.9541248321533</v>
      </c>
      <c r="AN18">
        <f>(O18+273.15)</f>
        <v>303.8394950866699</v>
      </c>
      <c r="AO18">
        <f>(Y18*AG18+Z18*AH18)*AI18</f>
        <v>-1.2500052172689458E-2</v>
      </c>
      <c r="AP18">
        <f>((AO18+0.00000010773*(AN18^4-AM18^4))-AL18*44100)/(L18*51.4+0.00000043092*AM18^3)</f>
        <v>-12.631986959295617</v>
      </c>
      <c r="AQ18">
        <f>0.61365*EXP(17.502*J18/(240.97+J18))</f>
        <v>4.2127501941835295</v>
      </c>
      <c r="AR18">
        <f>AQ18*1000/AA18</f>
        <v>47.743245045495613</v>
      </c>
      <c r="AS18">
        <f>(AR18-U18)</f>
        <v>10.634148518396003</v>
      </c>
      <c r="AT18">
        <f>IF(D18,P18,(O18+P18)/2)</f>
        <v>30.246809959411621</v>
      </c>
      <c r="AU18">
        <f>0.61365*EXP(17.502*AT18/(240.97+AT18))</f>
        <v>4.3212227062645283</v>
      </c>
      <c r="AV18">
        <f>IF(AS18&lt;&gt;0,(1000-(AR18+U18)/2)/AS18*AL18,0)</f>
        <v>3.1681442019547386</v>
      </c>
      <c r="AW18">
        <f>U18*AA18/1000</f>
        <v>3.2744182648569984</v>
      </c>
      <c r="AX18">
        <f>(AU18-AW18)</f>
        <v>1.0468044414075299</v>
      </c>
      <c r="AY18">
        <f>1/(1.6/F18+1.37/N18)</f>
        <v>2.2158525392563995</v>
      </c>
      <c r="AZ18">
        <f>G18*AA18*0.001</f>
        <v>34.28976002480092</v>
      </c>
      <c r="BA18">
        <f>G18/S18</f>
        <v>0.99049151051165374</v>
      </c>
      <c r="BB18">
        <f>(1-AL18*AA18/AQ18/F18)*100</f>
        <v>93.956008837056459</v>
      </c>
      <c r="BC18">
        <f>(S18-E18/(N18/1.35))</f>
        <v>394.06334622962299</v>
      </c>
      <c r="BD18">
        <f>E18*BB18/100/BC18</f>
        <v>-1.3046211881333441E-2</v>
      </c>
    </row>
    <row r="19" spans="1:56" x14ac:dyDescent="0.35">
      <c r="A19" s="1" t="s">
        <v>9</v>
      </c>
      <c r="B19" s="1" t="s">
        <v>653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652</v>
      </c>
      <c r="K20" s="1">
        <f t="shared" si="0"/>
        <v>2.72</v>
      </c>
    </row>
    <row r="21" spans="1:56" x14ac:dyDescent="0.35">
      <c r="A21" s="1">
        <v>2</v>
      </c>
      <c r="B21" s="1" t="s">
        <v>651</v>
      </c>
      <c r="C21" s="1">
        <v>624.00000527501106</v>
      </c>
      <c r="D21" s="1">
        <v>0</v>
      </c>
      <c r="E21">
        <f>(R21-S21*(1000-T21)/(1000-U21))*AK21</f>
        <v>-6.2309947052476886</v>
      </c>
      <c r="F21">
        <f>IF(AV21&lt;&gt;0,1/(1/AV21-1/N21),0)</f>
        <v>10.265372636031836</v>
      </c>
      <c r="G21">
        <f>((AY21-AL21/2)*S21-E21)/(AY21+AL21/2)</f>
        <v>390.1554251721239</v>
      </c>
      <c r="H21">
        <f>AL21*1000</f>
        <v>34.048734663883174</v>
      </c>
      <c r="I21">
        <f>(AQ21-AW21)</f>
        <v>0.95258002365451544</v>
      </c>
      <c r="J21">
        <f>(P21+AP21*D21)</f>
        <v>29.74224853515625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30.682781219482422</v>
      </c>
      <c r="P21" s="1">
        <v>29.74224853515625</v>
      </c>
      <c r="Q21" s="1">
        <v>30.816167831420898</v>
      </c>
      <c r="R21" s="1">
        <v>400.03585815429688</v>
      </c>
      <c r="S21" s="1">
        <v>393.53973388671875</v>
      </c>
      <c r="T21" s="1">
        <v>7.0595026016235352</v>
      </c>
      <c r="U21" s="1">
        <v>36.779621124267578</v>
      </c>
      <c r="V21" s="1">
        <v>14.059284210205078</v>
      </c>
      <c r="W21" s="1">
        <v>73.248100280761719</v>
      </c>
      <c r="X21" s="1">
        <v>300.15460205078125</v>
      </c>
      <c r="Y21" s="1">
        <v>26.150356292724609</v>
      </c>
      <c r="Z21" s="1">
        <v>0.18681535124778748</v>
      </c>
      <c r="AA21" s="1">
        <v>88.233619689941406</v>
      </c>
      <c r="AB21" s="1">
        <v>60.303337097167969</v>
      </c>
      <c r="AC21" s="1">
        <v>3.5927705764770508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1.1035095663631662</v>
      </c>
      <c r="AL21">
        <f>(U21-T21)/(1000-U21)*AK21</f>
        <v>3.4048734663883175E-2</v>
      </c>
      <c r="AM21">
        <f>(P21+273.15)</f>
        <v>302.89224853515623</v>
      </c>
      <c r="AN21">
        <f>(O21+273.15)</f>
        <v>303.8327812194824</v>
      </c>
      <c r="AO21">
        <f>(Y21*AG21+Z21*AH21)*AI21</f>
        <v>4.1840569133149756</v>
      </c>
      <c r="AP21">
        <f>((AO21+0.00000010773*(AN21^4-AM21^4))-AL21*44100)/(L21*51.4+0.00000043092*AM21^3)</f>
        <v>-12.182780651003895</v>
      </c>
      <c r="AQ21">
        <f>0.61365*EXP(17.502*J21/(240.97+J21))</f>
        <v>4.197779126273276</v>
      </c>
      <c r="AR21">
        <f>AQ21*1000/AA21</f>
        <v>47.575732935184355</v>
      </c>
      <c r="AS21">
        <f>(AR21-U21)</f>
        <v>10.796111810916777</v>
      </c>
      <c r="AT21">
        <f>IF(D21,P21,(O21+P21)/2)</f>
        <v>30.212514877319336</v>
      </c>
      <c r="AU21">
        <f>0.61365*EXP(17.502*AT21/(240.97+AT21))</f>
        <v>4.3127331712131589</v>
      </c>
      <c r="AV21">
        <f>IF(AS21&lt;&gt;0,(1000-(AR21+U21)/2)/AS21*AL21,0)</f>
        <v>3.0207762480731195</v>
      </c>
      <c r="AW21">
        <f>U21*AA21/1000</f>
        <v>3.2451991026187605</v>
      </c>
      <c r="AX21">
        <f>(AU21-AW21)</f>
        <v>1.0675340685943984</v>
      </c>
      <c r="AY21">
        <f>1/(1.6/F21+1.37/N21)</f>
        <v>2.1011438844714445</v>
      </c>
      <c r="AZ21">
        <f>G21*AA21*0.001</f>
        <v>34.424825404604569</v>
      </c>
      <c r="BA21">
        <f>G21/S21</f>
        <v>0.99140033795019789</v>
      </c>
      <c r="BB21">
        <f>(1-AL21*AA21/AQ21/F21)*100</f>
        <v>93.028266612963179</v>
      </c>
      <c r="BC21">
        <f>(S21-E21/(N21/1.35))</f>
        <v>395.50495793022998</v>
      </c>
      <c r="BD21">
        <f>E21*BB21/100/BC21</f>
        <v>-1.4656166125887099E-2</v>
      </c>
    </row>
    <row r="22" spans="1:56" x14ac:dyDescent="0.35">
      <c r="A22" s="1" t="s">
        <v>9</v>
      </c>
      <c r="B22" s="1" t="s">
        <v>650</v>
      </c>
      <c r="K22" s="1">
        <f t="shared" si="0"/>
        <v>2.72</v>
      </c>
    </row>
    <row r="23" spans="1:56" x14ac:dyDescent="0.35">
      <c r="A23" s="1" t="s">
        <v>9</v>
      </c>
      <c r="B23" s="1" t="s">
        <v>649</v>
      </c>
      <c r="K23" s="1">
        <f t="shared" si="0"/>
        <v>2.72</v>
      </c>
    </row>
    <row r="24" spans="1:56" x14ac:dyDescent="0.35">
      <c r="A24" s="1">
        <v>3</v>
      </c>
      <c r="B24" s="1" t="s">
        <v>648</v>
      </c>
      <c r="C24" s="1">
        <v>828.00000527501106</v>
      </c>
      <c r="D24" s="1">
        <v>0</v>
      </c>
      <c r="E24">
        <f>(R24-S24*(1000-T24)/(1000-U24))*AK24</f>
        <v>-6.948075432471092</v>
      </c>
      <c r="F24">
        <f>IF(AV24&lt;&gt;0,1/(1/AV24-1/N24),0)</f>
        <v>9.4866774485429168</v>
      </c>
      <c r="G24">
        <f>((AY24-AL24/2)*S24-E24)/(AY24+AL24/2)</f>
        <v>391.53628597452587</v>
      </c>
      <c r="H24">
        <f>AL24*1000</f>
        <v>33.165257599611841</v>
      </c>
      <c r="I24">
        <f>(AQ24-AW24)</f>
        <v>0.95038187895878323</v>
      </c>
      <c r="J24">
        <f>(P24+AP24*D24)</f>
        <v>29.684642791748047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30.658805847167969</v>
      </c>
      <c r="P24" s="1">
        <v>29.684642791748047</v>
      </c>
      <c r="Q24" s="1">
        <v>30.804069519042969</v>
      </c>
      <c r="R24" s="1">
        <v>400.0726318359375</v>
      </c>
      <c r="S24" s="1">
        <v>394.510986328125</v>
      </c>
      <c r="T24" s="1">
        <v>7.6891584396362305</v>
      </c>
      <c r="U24" s="1">
        <v>36.648410797119141</v>
      </c>
      <c r="V24" s="1">
        <v>15.333696365356445</v>
      </c>
      <c r="W24" s="1">
        <v>73.084152221679688</v>
      </c>
      <c r="X24" s="1">
        <v>300.08877563476563</v>
      </c>
      <c r="Y24" s="1">
        <v>48.822177886962891</v>
      </c>
      <c r="Z24" s="1">
        <v>5.6647066026926041E-2</v>
      </c>
      <c r="AA24" s="1">
        <v>88.230323791503906</v>
      </c>
      <c r="AB24" s="1">
        <v>60.427898406982422</v>
      </c>
      <c r="AC24" s="1">
        <v>3.6024971008300781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1.1032675574807558</v>
      </c>
      <c r="AL24">
        <f>(U24-T24)/(1000-U24)*AK24</f>
        <v>3.3165257599611843E-2</v>
      </c>
      <c r="AM24">
        <f>(P24+273.15)</f>
        <v>302.83464279174802</v>
      </c>
      <c r="AN24">
        <f>(O24+273.15)</f>
        <v>303.80880584716795</v>
      </c>
      <c r="AO24">
        <f>(Y24*AG24+Z24*AH24)*AI24</f>
        <v>7.8115482873123483</v>
      </c>
      <c r="AP24">
        <f>((AO24+0.00000010773*(AN24^4-AM24^4))-AL24*44100)/(L24*51.4+0.00000043092*AM24^3)</f>
        <v>-11.831017756655136</v>
      </c>
      <c r="AQ24">
        <f>0.61365*EXP(17.502*J24/(240.97+J24))</f>
        <v>4.1838830300326526</v>
      </c>
      <c r="AR24">
        <f>AQ24*1000/AA24</f>
        <v>47.420012193534959</v>
      </c>
      <c r="AS24">
        <f>(AR24-U24)</f>
        <v>10.771601396415818</v>
      </c>
      <c r="AT24">
        <f>IF(D24,P24,(O24+P24)/2)</f>
        <v>30.171724319458008</v>
      </c>
      <c r="AU24">
        <f>0.61365*EXP(17.502*AT24/(240.97+AT24))</f>
        <v>4.3026546479504768</v>
      </c>
      <c r="AV24">
        <f>IF(AS24&lt;&gt;0,(1000-(AR24+U24)/2)/AS24*AL24,0)</f>
        <v>2.9495319199190209</v>
      </c>
      <c r="AW24">
        <f>U24*AA24/1000</f>
        <v>3.2335011510738694</v>
      </c>
      <c r="AX24">
        <f>(AU24-AW24)</f>
        <v>1.0691534968766074</v>
      </c>
      <c r="AY24">
        <f>1/(1.6/F24+1.37/N24)</f>
        <v>2.0461404443172322</v>
      </c>
      <c r="AZ24">
        <f>G24*AA24*0.001</f>
        <v>34.545373287655288</v>
      </c>
      <c r="BA24">
        <f>G24/S24</f>
        <v>0.99245977816413711</v>
      </c>
      <c r="BB24">
        <f>(1-AL24*AA24/AQ24/F24)*100</f>
        <v>92.627622263477775</v>
      </c>
      <c r="BC24">
        <f>(S24-E24/(N24/1.35))</f>
        <v>396.70237398642655</v>
      </c>
      <c r="BD24">
        <f>E24*BB24/100/BC24</f>
        <v>-1.6223338926605539E-2</v>
      </c>
    </row>
    <row r="25" spans="1:56" x14ac:dyDescent="0.35">
      <c r="A25" s="1" t="s">
        <v>9</v>
      </c>
      <c r="B25" s="1" t="s">
        <v>647</v>
      </c>
      <c r="K25" s="1">
        <f t="shared" si="0"/>
        <v>2.72</v>
      </c>
    </row>
    <row r="26" spans="1:56" x14ac:dyDescent="0.35">
      <c r="A26" s="1" t="s">
        <v>9</v>
      </c>
      <c r="B26" s="1" t="s">
        <v>646</v>
      </c>
      <c r="K26" s="1">
        <f t="shared" si="0"/>
        <v>2.72</v>
      </c>
    </row>
    <row r="27" spans="1:56" x14ac:dyDescent="0.35">
      <c r="A27" s="1">
        <v>4</v>
      </c>
      <c r="B27" s="1" t="s">
        <v>645</v>
      </c>
      <c r="C27" s="1">
        <v>1031.0000052750111</v>
      </c>
      <c r="D27" s="1">
        <v>0</v>
      </c>
      <c r="E27">
        <f>(R27-S27*(1000-T27)/(1000-U27))*AK27</f>
        <v>-7.3110559625079192</v>
      </c>
      <c r="F27">
        <f>IF(AV27&lt;&gt;0,1/(1/AV27-1/N27),0)</f>
        <v>9.4233034010216361</v>
      </c>
      <c r="G27">
        <f>((AY27-AL27/2)*S27-E27)/(AY27+AL27/2)</f>
        <v>392.32367553267483</v>
      </c>
      <c r="H27">
        <f>AL27*1000</f>
        <v>32.593802953353858</v>
      </c>
      <c r="I27">
        <f>(AQ27-AW27)</f>
        <v>0.93594275613481281</v>
      </c>
      <c r="J27">
        <f>(P27+AP27*D27)</f>
        <v>29.659139633178711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30.644758224487305</v>
      </c>
      <c r="P27" s="1">
        <v>29.659139633178711</v>
      </c>
      <c r="Q27" s="1">
        <v>30.791536331176758</v>
      </c>
      <c r="R27" s="1">
        <v>400.0706787109375</v>
      </c>
      <c r="S27" s="1">
        <v>395.02786254882813</v>
      </c>
      <c r="T27" s="1">
        <v>8.2894067764282227</v>
      </c>
      <c r="U27" s="1">
        <v>36.742652893066406</v>
      </c>
      <c r="V27" s="1">
        <v>16.543910980224609</v>
      </c>
      <c r="W27" s="1">
        <v>73.330604553222656</v>
      </c>
      <c r="X27" s="1">
        <v>300.13348388671875</v>
      </c>
      <c r="Y27" s="1">
        <v>100.68183898925781</v>
      </c>
      <c r="Z27" s="1">
        <v>0.19766248762607574</v>
      </c>
      <c r="AA27" s="1">
        <v>88.229911804199219</v>
      </c>
      <c r="AB27" s="1">
        <v>60.462009429931641</v>
      </c>
      <c r="AC27" s="1">
        <v>3.597048282623291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1.1034319260541128</v>
      </c>
      <c r="AL27">
        <f>(U27-T27)/(1000-U27)*AK27</f>
        <v>3.2593802953353859E-2</v>
      </c>
      <c r="AM27">
        <f>(P27+273.15)</f>
        <v>302.80913963317869</v>
      </c>
      <c r="AN27">
        <f>(O27+273.15)</f>
        <v>303.79475822448728</v>
      </c>
      <c r="AO27">
        <f>(Y27*AG27+Z27*AH27)*AI27</f>
        <v>16.109093878214935</v>
      </c>
      <c r="AP27">
        <f>((AO27+0.00000010773*(AN27^4-AM27^4))-AL27*44100)/(L27*51.4+0.00000043092*AM27^3)</f>
        <v>-11.555552857922009</v>
      </c>
      <c r="AQ27">
        <f>0.61365*EXP(17.502*J27/(240.97+J27))</f>
        <v>4.1777437803423672</v>
      </c>
      <c r="AR27">
        <f>AQ27*1000/AA27</f>
        <v>47.350651212410384</v>
      </c>
      <c r="AS27">
        <f>(AR27-U27)</f>
        <v>10.607998319343977</v>
      </c>
      <c r="AT27">
        <f>IF(D27,P27,(O27+P27)/2)</f>
        <v>30.151948928833008</v>
      </c>
      <c r="AU27">
        <f>0.61365*EXP(17.502*AT27/(240.97+AT27))</f>
        <v>4.2977759396801689</v>
      </c>
      <c r="AV27">
        <f>IF(AS27&lt;&gt;0,(1000-(AR27+U27)/2)/AS27*AL27,0)</f>
        <v>2.943377414055774</v>
      </c>
      <c r="AW27">
        <f>U27*AA27/1000</f>
        <v>3.2418010242075543</v>
      </c>
      <c r="AX27">
        <f>(AU27-AW27)</f>
        <v>1.0559749154726146</v>
      </c>
      <c r="AY27">
        <f>1/(1.6/F27+1.37/N27)</f>
        <v>2.0414026279029684</v>
      </c>
      <c r="AZ27">
        <f>G27*AA27*0.001</f>
        <v>34.61468329094717</v>
      </c>
      <c r="BA27">
        <f>G27/S27</f>
        <v>0.99315443979392959</v>
      </c>
      <c r="BB27">
        <f>(1-AL27*AA27/AQ27/F27)*100</f>
        <v>92.695240781246099</v>
      </c>
      <c r="BC27">
        <f>(S27-E27/(N27/1.35))</f>
        <v>397.33373242043569</v>
      </c>
      <c r="BD27">
        <f>E27*BB27/100/BC27</f>
        <v>-1.7056193258032603E-2</v>
      </c>
    </row>
    <row r="28" spans="1:56" x14ac:dyDescent="0.35">
      <c r="A28" s="1" t="s">
        <v>9</v>
      </c>
      <c r="B28" s="1" t="s">
        <v>644</v>
      </c>
      <c r="K28" s="1">
        <f t="shared" si="0"/>
        <v>2.72</v>
      </c>
    </row>
    <row r="29" spans="1:56" x14ac:dyDescent="0.35">
      <c r="A29" s="1" t="s">
        <v>9</v>
      </c>
      <c r="B29" s="1" t="s">
        <v>643</v>
      </c>
      <c r="K29" s="1">
        <f t="shared" si="0"/>
        <v>2.72</v>
      </c>
    </row>
    <row r="30" spans="1:56" x14ac:dyDescent="0.35">
      <c r="A30" s="1">
        <v>5</v>
      </c>
      <c r="B30" s="1" t="s">
        <v>642</v>
      </c>
      <c r="C30" s="1">
        <v>1235.0000052750111</v>
      </c>
      <c r="D30" s="1">
        <v>0</v>
      </c>
      <c r="E30">
        <f>(R30-S30*(1000-T30)/(1000-U30))*AK30</f>
        <v>-7.4930958096754265</v>
      </c>
      <c r="F30">
        <f>IF(AV30&lt;&gt;0,1/(1/AV30-1/N30),0)</f>
        <v>9.2769792326196434</v>
      </c>
      <c r="G30">
        <f>((AY30-AL30/2)*S30-E30)/(AY30+AL30/2)</f>
        <v>392.78898784452525</v>
      </c>
      <c r="H30">
        <f>AL30*1000</f>
        <v>32.075708146019615</v>
      </c>
      <c r="I30">
        <f>(AQ30-AW30)</f>
        <v>0.92549242817070532</v>
      </c>
      <c r="J30">
        <f>(P30+AP30*D30)</f>
        <v>29.669967651367188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30.642070770263672</v>
      </c>
      <c r="P30" s="1">
        <v>29.669967651367188</v>
      </c>
      <c r="Q30" s="1">
        <v>30.790454864501953</v>
      </c>
      <c r="R30" s="1">
        <v>400.02468872070313</v>
      </c>
      <c r="S30" s="1">
        <v>395.3238525390625</v>
      </c>
      <c r="T30" s="1">
        <v>8.8957252502441406</v>
      </c>
      <c r="U30" s="1">
        <v>36.891586303710938</v>
      </c>
      <c r="V30" s="1">
        <v>17.756263732910156</v>
      </c>
      <c r="W30" s="1">
        <v>73.637245178222656</v>
      </c>
      <c r="X30" s="1">
        <v>300.14181518554688</v>
      </c>
      <c r="Y30" s="1">
        <v>151.14341735839844</v>
      </c>
      <c r="Z30" s="1">
        <v>0.25310808420181274</v>
      </c>
      <c r="AA30" s="1">
        <v>88.227622985839844</v>
      </c>
      <c r="AB30" s="1">
        <v>60.479969024658203</v>
      </c>
      <c r="AC30" s="1">
        <v>3.5848550796508789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1.1034625558292162</v>
      </c>
      <c r="AL30">
        <f>(U30-T30)/(1000-U30)*AK30</f>
        <v>3.2075708146019614E-2</v>
      </c>
      <c r="AM30">
        <f>(P30+273.15)</f>
        <v>302.81996765136716</v>
      </c>
      <c r="AN30">
        <f>(O30+273.15)</f>
        <v>303.79207077026365</v>
      </c>
      <c r="AO30">
        <f>(Y30*AG30+Z30*AH30)*AI30</f>
        <v>24.182946236812768</v>
      </c>
      <c r="AP30">
        <f>((AO30+0.00000010773*(AN30^4-AM30^4))-AL30*44100)/(L30*51.4+0.00000043092*AM30^3)</f>
        <v>-11.303241727653576</v>
      </c>
      <c r="AQ30">
        <f>0.61365*EXP(17.502*J30/(240.97+J30))</f>
        <v>4.1803493959240869</v>
      </c>
      <c r="AR30">
        <f>AQ30*1000/AA30</f>
        <v>47.381412469822685</v>
      </c>
      <c r="AS30">
        <f>(AR30-U30)</f>
        <v>10.489826166111747</v>
      </c>
      <c r="AT30">
        <f>IF(D30,P30,(O30+P30)/2)</f>
        <v>30.15601921081543</v>
      </c>
      <c r="AU30">
        <f>0.61365*EXP(17.502*AT30/(240.97+AT30))</f>
        <v>4.2987797086375066</v>
      </c>
      <c r="AV30">
        <f>IF(AS30&lt;&gt;0,(1000-(AR30+U30)/2)/AS30*AL30,0)</f>
        <v>2.928947496637424</v>
      </c>
      <c r="AW30">
        <f>U30*AA30/1000</f>
        <v>3.2548569677533816</v>
      </c>
      <c r="AX30">
        <f>(AU30-AW30)</f>
        <v>1.043922740884125</v>
      </c>
      <c r="AY30">
        <f>1/(1.6/F30+1.37/N30)</f>
        <v>2.0303028120408229</v>
      </c>
      <c r="AZ30">
        <f>G30*AA30*0.001</f>
        <v>34.654838732536405</v>
      </c>
      <c r="BA30">
        <f>G30/S30</f>
        <v>0.99358787819592354</v>
      </c>
      <c r="BB30">
        <f>(1-AL30*AA30/AQ30/F30)*100</f>
        <v>92.7027089942613</v>
      </c>
      <c r="BC30">
        <f>(S30-E30/(N30/1.35))</f>
        <v>397.68713685273809</v>
      </c>
      <c r="BD30">
        <f>E30*BB30/100/BC30</f>
        <v>-1.7466752528324258E-2</v>
      </c>
    </row>
    <row r="31" spans="1:56" x14ac:dyDescent="0.35">
      <c r="A31" s="1" t="s">
        <v>9</v>
      </c>
      <c r="B31" s="1" t="s">
        <v>641</v>
      </c>
      <c r="K31" s="1">
        <f t="shared" si="0"/>
        <v>2.72</v>
      </c>
    </row>
    <row r="32" spans="1:56" x14ac:dyDescent="0.35">
      <c r="A32" s="1" t="s">
        <v>9</v>
      </c>
      <c r="B32" s="1" t="s">
        <v>640</v>
      </c>
      <c r="K32" s="1">
        <f t="shared" si="0"/>
        <v>2.72</v>
      </c>
    </row>
    <row r="33" spans="1:56" x14ac:dyDescent="0.35">
      <c r="A33" s="1">
        <v>6</v>
      </c>
      <c r="B33" s="1" t="s">
        <v>639</v>
      </c>
      <c r="C33" s="1">
        <v>1439.0000052750111</v>
      </c>
      <c r="D33" s="1">
        <v>0</v>
      </c>
      <c r="E33">
        <f>(R33-S33*(1000-T33)/(1000-U33))*AK33</f>
        <v>-7.3770860259319964</v>
      </c>
      <c r="F33">
        <f>IF(AV33&lt;&gt;0,1/(1/AV33-1/N33),0)</f>
        <v>9.5063195490570802</v>
      </c>
      <c r="G33">
        <f>((AY33-AL33/2)*S33-E33)/(AY33+AL33/2)</f>
        <v>392.79384217232734</v>
      </c>
      <c r="H33">
        <f>AL33*1000</f>
        <v>31.873296580500767</v>
      </c>
      <c r="I33">
        <f>(AQ33-AW33)</f>
        <v>0.912383769362338</v>
      </c>
      <c r="J33">
        <f>(P33+AP33*D33)</f>
        <v>29.758460998535156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30.662691116333008</v>
      </c>
      <c r="P33" s="1">
        <v>29.758460998535156</v>
      </c>
      <c r="Q33" s="1">
        <v>30.800975799560547</v>
      </c>
      <c r="R33" s="1">
        <v>400.05914306640625</v>
      </c>
      <c r="S33" s="1">
        <v>395.32504272460938</v>
      </c>
      <c r="T33" s="1">
        <v>9.4690942764282227</v>
      </c>
      <c r="U33" s="1">
        <v>37.280651092529297</v>
      </c>
      <c r="V33" s="1">
        <v>18.879215240478516</v>
      </c>
      <c r="W33" s="1">
        <v>74.329116821289063</v>
      </c>
      <c r="X33" s="1">
        <v>300.10296630859375</v>
      </c>
      <c r="Y33" s="1">
        <v>299.73587036132813</v>
      </c>
      <c r="Z33" s="1">
        <v>8.4367310628294945E-3</v>
      </c>
      <c r="AA33" s="1">
        <v>88.231117248535156</v>
      </c>
      <c r="AB33" s="1">
        <v>60.395565032958984</v>
      </c>
      <c r="AC33" s="1">
        <v>3.5605909824371338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1.1033197290757122</v>
      </c>
      <c r="AL33">
        <f>(U33-T33)/(1000-U33)*AK33</f>
        <v>3.1873296580500768E-2</v>
      </c>
      <c r="AM33">
        <f>(P33+273.15)</f>
        <v>302.90846099853513</v>
      </c>
      <c r="AN33">
        <f>(O33+273.15)</f>
        <v>303.81269111633299</v>
      </c>
      <c r="AO33">
        <f>(Y33*AG33+Z33*AH33)*AI33</f>
        <v>47.957738185873495</v>
      </c>
      <c r="AP33">
        <f>((AO33+0.00000010773*(AN33^4-AM33^4))-AL33*44100)/(L33*51.4+0.00000043092*AM33^3)</f>
        <v>-11.040828690136665</v>
      </c>
      <c r="AQ33">
        <f>0.61365*EXP(17.502*J33/(240.97+J33))</f>
        <v>4.2016972670090205</v>
      </c>
      <c r="AR33">
        <f>AQ33*1000/AA33</f>
        <v>47.621489991715805</v>
      </c>
      <c r="AS33">
        <f>(AR33-U33)</f>
        <v>10.340838899186508</v>
      </c>
      <c r="AT33">
        <f>IF(D33,P33,(O33+P33)/2)</f>
        <v>30.210576057434082</v>
      </c>
      <c r="AU33">
        <f>0.61365*EXP(17.502*AT33/(240.97+AT33))</f>
        <v>4.3122536627195522</v>
      </c>
      <c r="AV33">
        <f>IF(AS33&lt;&gt;0,(1000-(AR33+U33)/2)/AS33*AL33,0)</f>
        <v>2.9514279563288524</v>
      </c>
      <c r="AW33">
        <f>U33*AA33/1000</f>
        <v>3.2893134976466825</v>
      </c>
      <c r="AX33">
        <f>(AU33-AW33)</f>
        <v>1.0229401650728698</v>
      </c>
      <c r="AY33">
        <f>1/(1.6/F33+1.37/N33)</f>
        <v>2.0476004751587258</v>
      </c>
      <c r="AZ33">
        <f>G33*AA33*0.001</f>
        <v>34.656639543209224</v>
      </c>
      <c r="BA33">
        <f>G33/S33</f>
        <v>0.99359716618295468</v>
      </c>
      <c r="BB33">
        <f>(1-AL33*AA33/AQ33/F33)*100</f>
        <v>92.959368805090946</v>
      </c>
      <c r="BC33">
        <f>(S33-E33/(N33/1.35))</f>
        <v>397.65173814243769</v>
      </c>
      <c r="BD33">
        <f>E33*BB33/100/BC33</f>
        <v>-1.7245473735257623E-2</v>
      </c>
    </row>
    <row r="34" spans="1:56" x14ac:dyDescent="0.35">
      <c r="A34" s="1" t="s">
        <v>9</v>
      </c>
      <c r="B34" s="1" t="s">
        <v>638</v>
      </c>
      <c r="K34" s="1">
        <f t="shared" si="0"/>
        <v>2.72</v>
      </c>
    </row>
    <row r="35" spans="1:56" x14ac:dyDescent="0.35">
      <c r="A35" s="1" t="s">
        <v>9</v>
      </c>
      <c r="B35" s="1" t="s">
        <v>637</v>
      </c>
      <c r="K35" s="1">
        <f t="shared" si="0"/>
        <v>2.72</v>
      </c>
    </row>
    <row r="36" spans="1:56" x14ac:dyDescent="0.35">
      <c r="A36" s="1">
        <v>7</v>
      </c>
      <c r="B36" s="1" t="s">
        <v>636</v>
      </c>
      <c r="C36" s="1">
        <v>1642.0000052750111</v>
      </c>
      <c r="D36" s="1">
        <v>0</v>
      </c>
      <c r="E36">
        <f>(R36-S36*(1000-T36)/(1000-U36))*AK36</f>
        <v>-7.1823600589924155</v>
      </c>
      <c r="F36">
        <f>IF(AV36&lt;&gt;0,1/(1/AV36-1/N36),0)</f>
        <v>10.2656148881468</v>
      </c>
      <c r="G36">
        <f>((AY36-AL36/2)*S36-E36)/(AY36+AL36/2)</f>
        <v>392.59750670930418</v>
      </c>
      <c r="H36">
        <f>AL36*1000</f>
        <v>31.870753992148256</v>
      </c>
      <c r="I36">
        <f>(AQ36-AW36)</f>
        <v>0.89101393083675573</v>
      </c>
      <c r="J36">
        <f>(P36+AP36*D36)</f>
        <v>29.856060028076172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30.700145721435547</v>
      </c>
      <c r="P36" s="1">
        <v>29.856060028076172</v>
      </c>
      <c r="Q36" s="1">
        <v>30.828317642211914</v>
      </c>
      <c r="R36" s="1">
        <v>400.056884765625</v>
      </c>
      <c r="S36" s="1">
        <v>395.15359497070313</v>
      </c>
      <c r="T36" s="1">
        <v>10.00385856628418</v>
      </c>
      <c r="U36" s="1">
        <v>37.790325164794922</v>
      </c>
      <c r="V36" s="1">
        <v>19.903095245361328</v>
      </c>
      <c r="W36" s="1">
        <v>75.185432434082031</v>
      </c>
      <c r="X36" s="1">
        <v>300.19097900390625</v>
      </c>
      <c r="Y36" s="1">
        <v>500.59384155273438</v>
      </c>
      <c r="Z36" s="1">
        <v>0.13016773760318756</v>
      </c>
      <c r="AA36" s="1">
        <v>88.232582092285156</v>
      </c>
      <c r="AB36" s="1">
        <v>60.187843322753906</v>
      </c>
      <c r="AC36" s="1">
        <v>3.5150852203369141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1.1036433051614198</v>
      </c>
      <c r="AL36">
        <f>(U36-T36)/(1000-U36)*AK36</f>
        <v>3.1870753992148254E-2</v>
      </c>
      <c r="AM36">
        <f>(P36+273.15)</f>
        <v>303.00606002807615</v>
      </c>
      <c r="AN36">
        <f>(O36+273.15)</f>
        <v>303.85014572143552</v>
      </c>
      <c r="AO36">
        <f>(Y36*AG36+Z36*AH36)*AI36</f>
        <v>80.095012858174414</v>
      </c>
      <c r="AP36">
        <f>((AO36+0.00000010773*(AN36^4-AM36^4))-AL36*44100)/(L36*51.4+0.00000043092*AM36^3)</f>
        <v>-10.781301715588871</v>
      </c>
      <c r="AQ36">
        <f>0.61365*EXP(17.502*J36/(240.97+J36))</f>
        <v>4.2253518982336731</v>
      </c>
      <c r="AR36">
        <f>AQ36*1000/AA36</f>
        <v>47.888793437034948</v>
      </c>
      <c r="AS36">
        <f>(AR36-U36)</f>
        <v>10.098468272240027</v>
      </c>
      <c r="AT36">
        <f>IF(D36,P36,(O36+P36)/2)</f>
        <v>30.278102874755859</v>
      </c>
      <c r="AU36">
        <f>0.61365*EXP(17.502*AT36/(240.97+AT36))</f>
        <v>4.3289817755725117</v>
      </c>
      <c r="AV36">
        <f>IF(AS36&lt;&gt;0,(1000-(AR36+U36)/2)/AS36*AL36,0)</f>
        <v>3.0207972252974247</v>
      </c>
      <c r="AW36">
        <f>U36*AA36/1000</f>
        <v>3.3343379673969173</v>
      </c>
      <c r="AX36">
        <f>(AU36-AW36)</f>
        <v>0.99464380817559439</v>
      </c>
      <c r="AY36">
        <f>1/(1.6/F36+1.37/N36)</f>
        <v>2.1011601228557941</v>
      </c>
      <c r="AZ36">
        <f>G36*AA36*0.001</f>
        <v>34.639891739955161</v>
      </c>
      <c r="BA36">
        <f>G36/S36</f>
        <v>0.99353140577757248</v>
      </c>
      <c r="BB36">
        <f>(1-AL36*AA36/AQ36/F36)*100</f>
        <v>93.517038012075759</v>
      </c>
      <c r="BC36">
        <f>(S36-E36/(N36/1.35))</f>
        <v>397.41887480880013</v>
      </c>
      <c r="BD36">
        <f>E36*BB36/100/BC36</f>
        <v>-1.6900884211308614E-2</v>
      </c>
    </row>
    <row r="37" spans="1:56" x14ac:dyDescent="0.35">
      <c r="A37" s="1" t="s">
        <v>9</v>
      </c>
      <c r="B37" s="1" t="s">
        <v>635</v>
      </c>
      <c r="K37" s="1">
        <f t="shared" si="0"/>
        <v>2.72</v>
      </c>
    </row>
    <row r="38" spans="1:56" x14ac:dyDescent="0.35">
      <c r="A38" s="1" t="s">
        <v>9</v>
      </c>
      <c r="B38" s="1" t="s">
        <v>634</v>
      </c>
      <c r="K38" s="1">
        <f t="shared" si="0"/>
        <v>2.72</v>
      </c>
    </row>
    <row r="39" spans="1:56" x14ac:dyDescent="0.35">
      <c r="A39" s="1">
        <v>8</v>
      </c>
      <c r="B39" s="1" t="s">
        <v>633</v>
      </c>
      <c r="C39" s="1">
        <v>1846.5000052638352</v>
      </c>
      <c r="D39" s="1">
        <v>0</v>
      </c>
      <c r="E39">
        <f>(R39-S39*(1000-T39)/(1000-U39))*AK39</f>
        <v>-6.9063164637261423</v>
      </c>
      <c r="F39">
        <f>IF(AV39&lt;&gt;0,1/(1/AV39-1/N39),0)</f>
        <v>11.517040905679195</v>
      </c>
      <c r="G39">
        <f>((AY39-AL39/2)*S39-E39)/(AY39+AL39/2)</f>
        <v>392.29457790999419</v>
      </c>
      <c r="H39">
        <f>AL39*1000</f>
        <v>32.04174683457807</v>
      </c>
      <c r="I39">
        <f>(AQ39-AW39)</f>
        <v>0.86666894693498842</v>
      </c>
      <c r="J39">
        <f>(P39+AP39*D39)</f>
        <v>29.986326217651367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30.757125854492188</v>
      </c>
      <c r="P39" s="1">
        <v>29.986326217651367</v>
      </c>
      <c r="Q39" s="1">
        <v>30.870857238769531</v>
      </c>
      <c r="R39" s="1">
        <v>400.1219482421875</v>
      </c>
      <c r="S39" s="1">
        <v>394.913330078125</v>
      </c>
      <c r="T39" s="1">
        <v>10.505281448364258</v>
      </c>
      <c r="U39" s="1">
        <v>38.427478790283203</v>
      </c>
      <c r="V39" s="1">
        <v>20.83203125</v>
      </c>
      <c r="W39" s="1">
        <v>76.201896667480469</v>
      </c>
      <c r="X39" s="1">
        <v>300.1356201171875</v>
      </c>
      <c r="Y39" s="1">
        <v>750.78106689453125</v>
      </c>
      <c r="Z39" s="1">
        <v>0.12896254658699036</v>
      </c>
      <c r="AA39" s="1">
        <v>88.229461669921875</v>
      </c>
      <c r="AB39" s="1">
        <v>60.074062347412109</v>
      </c>
      <c r="AC39" s="1">
        <v>3.450106143951416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1.103439779842601</v>
      </c>
      <c r="AL39">
        <f>(U39-T39)/(1000-U39)*AK39</f>
        <v>3.2041746834578069E-2</v>
      </c>
      <c r="AM39">
        <f>(P39+273.15)</f>
        <v>303.13632621765134</v>
      </c>
      <c r="AN39">
        <f>(O39+273.15)</f>
        <v>303.90712585449216</v>
      </c>
      <c r="AO39">
        <f>(Y39*AG39+Z39*AH39)*AI39</f>
        <v>120.12496801812267</v>
      </c>
      <c r="AP39">
        <f>((AO39+0.00000010773*(AN39^4-AM39^4))-AL39*44100)/(L39*51.4+0.00000043092*AM39^3)</f>
        <v>-10.520809349954584</v>
      </c>
      <c r="AQ39">
        <f>0.61365*EXP(17.502*J39/(240.97+J39))</f>
        <v>4.2571047139340159</v>
      </c>
      <c r="AR39">
        <f>AQ39*1000/AA39</f>
        <v>48.250376159614461</v>
      </c>
      <c r="AS39">
        <f>(AR39-U39)</f>
        <v>9.8228973693312582</v>
      </c>
      <c r="AT39">
        <f>IF(D39,P39,(O39+P39)/2)</f>
        <v>30.371726036071777</v>
      </c>
      <c r="AU39">
        <f>0.61365*EXP(17.502*AT39/(240.97+AT39))</f>
        <v>4.3522681506385386</v>
      </c>
      <c r="AV39">
        <f>IF(AS39&lt;&gt;0,(1000-(AR39+U39)/2)/AS39*AL39,0)</f>
        <v>3.1205754004971831</v>
      </c>
      <c r="AW39">
        <f>U39*AA39/1000</f>
        <v>3.3904357669990275</v>
      </c>
      <c r="AX39">
        <f>(AU39-AW39)</f>
        <v>0.96183238363951107</v>
      </c>
      <c r="AY39">
        <f>1/(1.6/F39+1.37/N39)</f>
        <v>2.1786871826487597</v>
      </c>
      <c r="AZ39">
        <f>G39*AA39*0.001</f>
        <v>34.611939425028019</v>
      </c>
      <c r="BA39">
        <f>G39/S39</f>
        <v>0.99336879267252709</v>
      </c>
      <c r="BB39">
        <f>(1-AL39*AA39/AQ39/F39)*100</f>
        <v>94.234000878383839</v>
      </c>
      <c r="BC39">
        <f>(S39-E39/(N39/1.35))</f>
        <v>397.09154717004157</v>
      </c>
      <c r="BD39">
        <f>E39*BB39/100/BC39</f>
        <v>-1.6389415396708955E-2</v>
      </c>
    </row>
    <row r="40" spans="1:56" x14ac:dyDescent="0.35">
      <c r="A40" s="1" t="s">
        <v>9</v>
      </c>
      <c r="B40" s="1" t="s">
        <v>632</v>
      </c>
      <c r="K40" s="1">
        <f t="shared" si="0"/>
        <v>2.72</v>
      </c>
    </row>
    <row r="41" spans="1:56" x14ac:dyDescent="0.35">
      <c r="A41" s="1" t="s">
        <v>9</v>
      </c>
      <c r="B41" s="1" t="s">
        <v>631</v>
      </c>
      <c r="K41" s="1">
        <f t="shared" si="0"/>
        <v>2.72</v>
      </c>
    </row>
    <row r="42" spans="1:56" x14ac:dyDescent="0.35">
      <c r="A42" s="1">
        <v>9</v>
      </c>
      <c r="B42" s="1" t="s">
        <v>630</v>
      </c>
      <c r="C42" s="1">
        <v>2050.5000052638352</v>
      </c>
      <c r="D42" s="1">
        <v>0</v>
      </c>
      <c r="E42">
        <f>(R42-S42*(1000-T42)/(1000-U42))*AK42</f>
        <v>-6.179266860939725</v>
      </c>
      <c r="F42">
        <f>IF(AV42&lt;&gt;0,1/(1/AV42-1/N42),0)</f>
        <v>13.08443970150352</v>
      </c>
      <c r="G42">
        <f>((AY42-AL42/2)*S42-E42)/(AY42+AL42/2)</f>
        <v>391.14702109495636</v>
      </c>
      <c r="H42">
        <f>AL42*1000</f>
        <v>32.323834592237851</v>
      </c>
      <c r="I42">
        <f>(AQ42-AW42)</f>
        <v>0.84540092303942993</v>
      </c>
      <c r="J42">
        <f>(P42+AP42*D42)</f>
        <v>30.146495819091797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30.833379745483398</v>
      </c>
      <c r="P42" s="1">
        <v>30.146495819091797</v>
      </c>
      <c r="Q42" s="1">
        <v>30.929397583007813</v>
      </c>
      <c r="R42" s="1">
        <v>399.97000122070313</v>
      </c>
      <c r="S42" s="1">
        <v>394.02700805664063</v>
      </c>
      <c r="T42" s="1">
        <v>10.964943885803223</v>
      </c>
      <c r="U42" s="1">
        <v>39.115127563476563</v>
      </c>
      <c r="V42" s="1">
        <v>21.648593902587891</v>
      </c>
      <c r="W42" s="1">
        <v>77.226799011230469</v>
      </c>
      <c r="X42" s="1">
        <v>300.11099243164063</v>
      </c>
      <c r="Y42" s="1">
        <v>999.9217529296875</v>
      </c>
      <c r="Z42" s="1">
        <v>0.10244353115558624</v>
      </c>
      <c r="AA42" s="1">
        <v>88.227516174316406</v>
      </c>
      <c r="AB42" s="1">
        <v>59.832103729248047</v>
      </c>
      <c r="AC42" s="1">
        <v>3.3757612705230713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1.1033492368810316</v>
      </c>
      <c r="AL42">
        <f>(U42-T42)/(1000-U42)*AK42</f>
        <v>3.2323834592237852E-2</v>
      </c>
      <c r="AM42">
        <f>(P42+273.15)</f>
        <v>303.29649581909177</v>
      </c>
      <c r="AN42">
        <f>(O42+273.15)</f>
        <v>303.98337974548338</v>
      </c>
      <c r="AO42">
        <f>(Y42*AG42+Z42*AH42)*AI42</f>
        <v>159.98747689275115</v>
      </c>
      <c r="AP42">
        <f>((AO42+0.00000010773*(AN42^4-AM42^4))-AL42*44100)/(L42*51.4+0.00000043092*AM42^3)</f>
        <v>-10.302651575372728</v>
      </c>
      <c r="AQ42">
        <f>0.61365*EXP(17.502*J42/(240.97+J42))</f>
        <v>4.2964314728065078</v>
      </c>
      <c r="AR42">
        <f>AQ42*1000/AA42</f>
        <v>48.697182682982827</v>
      </c>
      <c r="AS42">
        <f>(AR42-U42)</f>
        <v>9.5820551195062649</v>
      </c>
      <c r="AT42">
        <f>IF(D42,P42,(O42+P42)/2)</f>
        <v>30.489937782287598</v>
      </c>
      <c r="AU42">
        <f>0.61365*EXP(17.502*AT42/(240.97+AT42))</f>
        <v>4.3818261601738477</v>
      </c>
      <c r="AV42">
        <f>IF(AS42&lt;&gt;0,(1000-(AR42+U42)/2)/AS42*AL42,0)</f>
        <v>3.2252600210512945</v>
      </c>
      <c r="AW42">
        <f>U42*AA42/1000</f>
        <v>3.4510305497670779</v>
      </c>
      <c r="AX42">
        <f>(AU42-AW42)</f>
        <v>0.93079561040676984</v>
      </c>
      <c r="AY42">
        <f>1/(1.6/F42+1.37/N42)</f>
        <v>2.2606528945747004</v>
      </c>
      <c r="AZ42">
        <f>G42*AA42*0.001</f>
        <v>34.509930130190945</v>
      </c>
      <c r="BA42">
        <f>G42/S42</f>
        <v>0.9926908894497144</v>
      </c>
      <c r="BB42">
        <f>(1-AL42*AA42/AQ42/F42)*100</f>
        <v>94.927011132888168</v>
      </c>
      <c r="BC42">
        <f>(S42-E42/(N42/1.35))</f>
        <v>395.97591740110914</v>
      </c>
      <c r="BD42">
        <f>E42*BB42/100/BC42</f>
        <v>-1.4813510325359732E-2</v>
      </c>
    </row>
    <row r="43" spans="1:56" x14ac:dyDescent="0.35">
      <c r="A43" s="1" t="s">
        <v>9</v>
      </c>
      <c r="B43" s="1" t="s">
        <v>629</v>
      </c>
      <c r="K43" s="1">
        <f t="shared" si="0"/>
        <v>2.72</v>
      </c>
    </row>
    <row r="44" spans="1:56" x14ac:dyDescent="0.35">
      <c r="A44" s="1" t="s">
        <v>9</v>
      </c>
      <c r="B44" s="1" t="s">
        <v>628</v>
      </c>
      <c r="K44" s="1">
        <f t="shared" si="0"/>
        <v>2.72</v>
      </c>
    </row>
    <row r="45" spans="1:56" x14ac:dyDescent="0.35">
      <c r="A45" s="1">
        <v>10</v>
      </c>
      <c r="B45" s="1" t="s">
        <v>627</v>
      </c>
      <c r="C45" s="1">
        <v>2254.5000052638352</v>
      </c>
      <c r="D45" s="1">
        <v>0</v>
      </c>
      <c r="E45">
        <f>(R45-S45*(1000-T45)/(1000-U45))*AK45</f>
        <v>-5.476606251889935</v>
      </c>
      <c r="F45">
        <f>IF(AV45&lt;&gt;0,1/(1/AV45-1/N45),0)</f>
        <v>15.178847701524623</v>
      </c>
      <c r="G45">
        <f>((AY45-AL45/2)*S45-E45)/(AY45+AL45/2)</f>
        <v>390.20901445941621</v>
      </c>
      <c r="H45">
        <f>AL45*1000</f>
        <v>32.684113010047668</v>
      </c>
      <c r="I45">
        <f>(AQ45-AW45)</f>
        <v>0.82520065165738377</v>
      </c>
      <c r="J45">
        <f>(P45+AP45*D45)</f>
        <v>30.317159652709961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30.923938751220703</v>
      </c>
      <c r="P45" s="1">
        <v>30.317159652709961</v>
      </c>
      <c r="Q45" s="1">
        <v>31.000547409057617</v>
      </c>
      <c r="R45" s="1">
        <v>400.01385498046875</v>
      </c>
      <c r="S45" s="1">
        <v>393.326904296875</v>
      </c>
      <c r="T45" s="1">
        <v>11.385166168212891</v>
      </c>
      <c r="U45" s="1">
        <v>39.824649810791016</v>
      </c>
      <c r="V45" s="1">
        <v>22.361446380615234</v>
      </c>
      <c r="W45" s="1">
        <v>78.219039916992188</v>
      </c>
      <c r="X45" s="1">
        <v>300.14730834960938</v>
      </c>
      <c r="Y45" s="1">
        <v>1249.5333251953125</v>
      </c>
      <c r="Z45" s="1">
        <v>1.2052117846906185E-2</v>
      </c>
      <c r="AA45" s="1">
        <v>88.223808288574219</v>
      </c>
      <c r="AB45" s="1">
        <v>59.501365661621094</v>
      </c>
      <c r="AC45" s="1">
        <v>3.2904841899871826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1.1034827512853282</v>
      </c>
      <c r="AL45">
        <f>(U45-T45)/(1000-U45)*AK45</f>
        <v>3.2684113010047665E-2</v>
      </c>
      <c r="AM45">
        <f>(P45+273.15)</f>
        <v>303.46715965270994</v>
      </c>
      <c r="AN45">
        <f>(O45+273.15)</f>
        <v>304.07393875122068</v>
      </c>
      <c r="AO45">
        <f>(Y45*AG45+Z45*AH45)*AI45</f>
        <v>199.9253275625706</v>
      </c>
      <c r="AP45">
        <f>((AO45+0.00000010773*(AN45^4-AM45^4))-AL45*44100)/(L45*51.4+0.00000043092*AM45^3)</f>
        <v>-10.111727404044769</v>
      </c>
      <c r="AQ45">
        <f>0.61365*EXP(17.502*J45/(240.97+J45))</f>
        <v>4.3386829217242138</v>
      </c>
      <c r="AR45">
        <f>AQ45*1000/AA45</f>
        <v>49.178141432442708</v>
      </c>
      <c r="AS45">
        <f>(AR45-U45)</f>
        <v>9.3534916216516919</v>
      </c>
      <c r="AT45">
        <f>IF(D45,P45,(O45+P45)/2)</f>
        <v>30.620549201965332</v>
      </c>
      <c r="AU45">
        <f>0.61365*EXP(17.502*AT45/(240.97+AT45))</f>
        <v>4.4146878575395663</v>
      </c>
      <c r="AV45">
        <f>IF(AS45&lt;&gt;0,(1000-(AR45+U45)/2)/AS45*AL45,0)</f>
        <v>3.3388199433626262</v>
      </c>
      <c r="AW45">
        <f>U45*AA45/1000</f>
        <v>3.51348227006683</v>
      </c>
      <c r="AX45">
        <f>(AU45-AW45)</f>
        <v>0.90120558747273627</v>
      </c>
      <c r="AY45">
        <f>1/(1.6/F45+1.37/N45)</f>
        <v>2.3503017708007037</v>
      </c>
      <c r="AZ45">
        <f>G45*AA45*0.001</f>
        <v>34.425725284141024</v>
      </c>
      <c r="BA45">
        <f>G45/S45</f>
        <v>0.99207303186383233</v>
      </c>
      <c r="BB45">
        <f>(1-AL45*AA45/AQ45/F45)*100</f>
        <v>95.621495620898415</v>
      </c>
      <c r="BC45">
        <f>(S45-E45/(N45/1.35))</f>
        <v>395.05419805849442</v>
      </c>
      <c r="BD45">
        <f>E45*BB45/100/BC45</f>
        <v>-1.3255935092099399E-2</v>
      </c>
    </row>
    <row r="46" spans="1:56" x14ac:dyDescent="0.35">
      <c r="A46" s="1" t="s">
        <v>9</v>
      </c>
      <c r="B46" s="1" t="s">
        <v>626</v>
      </c>
      <c r="K46" s="1">
        <f t="shared" si="0"/>
        <v>2.72</v>
      </c>
    </row>
    <row r="47" spans="1:56" x14ac:dyDescent="0.35">
      <c r="A47" s="1" t="s">
        <v>9</v>
      </c>
      <c r="B47" s="1" t="s">
        <v>625</v>
      </c>
      <c r="K47" s="1">
        <f t="shared" si="0"/>
        <v>2.72</v>
      </c>
    </row>
    <row r="48" spans="1:56" x14ac:dyDescent="0.35">
      <c r="A48" s="1">
        <v>11</v>
      </c>
      <c r="B48" s="1" t="s">
        <v>624</v>
      </c>
      <c r="C48" s="1">
        <v>2458.5000052638352</v>
      </c>
      <c r="D48" s="1">
        <v>0</v>
      </c>
      <c r="E48">
        <f>(R48-S48*(1000-T48)/(1000-U48))*AK48</f>
        <v>-4.2891751795082849</v>
      </c>
      <c r="F48">
        <f>IF(AV48&lt;&gt;0,1/(1/AV48-1/N48),0)</f>
        <v>20.144132335076598</v>
      </c>
      <c r="G48">
        <f>((AY48-AL48/2)*S48-E48)/(AY48+AL48/2)</f>
        <v>388.66945478390915</v>
      </c>
      <c r="H48">
        <f>AL48*1000</f>
        <v>33.268623116976272</v>
      </c>
      <c r="I48">
        <f>(AQ48-AW48)</f>
        <v>0.79381093541497405</v>
      </c>
      <c r="J48">
        <f>(P48+AP48*D48)</f>
        <v>30.504453659057617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31.034250259399414</v>
      </c>
      <c r="P48" s="1">
        <v>30.504453659057617</v>
      </c>
      <c r="Q48" s="1">
        <v>31.087289810180664</v>
      </c>
      <c r="R48" s="1">
        <v>400.08041381835938</v>
      </c>
      <c r="S48" s="1">
        <v>392.14471435546875</v>
      </c>
      <c r="T48" s="1">
        <v>11.790335655212402</v>
      </c>
      <c r="U48" s="1">
        <v>40.711574554443359</v>
      </c>
      <c r="V48" s="1">
        <v>23.01154899597168</v>
      </c>
      <c r="W48" s="1">
        <v>79.457984924316406</v>
      </c>
      <c r="X48" s="1">
        <v>300.14840698242188</v>
      </c>
      <c r="Y48" s="1">
        <v>1599.8670654296875</v>
      </c>
      <c r="Z48" s="1">
        <v>3.4951634705066681E-2</v>
      </c>
      <c r="AA48" s="1">
        <v>88.222007751464844</v>
      </c>
      <c r="AB48" s="1">
        <v>59.086997985839844</v>
      </c>
      <c r="AC48" s="1">
        <v>3.1537261009216309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1.1034867903765508</v>
      </c>
      <c r="AL48">
        <f>(U48-T48)/(1000-U48)*AK48</f>
        <v>3.3268623116976273E-2</v>
      </c>
      <c r="AM48">
        <f>(P48+273.15)</f>
        <v>303.65445365905759</v>
      </c>
      <c r="AN48">
        <f>(O48+273.15)</f>
        <v>304.18425025939939</v>
      </c>
      <c r="AO48">
        <f>(Y48*AG48+Z48*AH48)*AI48</f>
        <v>255.97872474717951</v>
      </c>
      <c r="AP48">
        <f>((AO48+0.00000010773*(AN48^4-AM48^4))-AL48*44100)/(L48*51.4+0.00000043092*AM48^3)</f>
        <v>-9.8693943288085411</v>
      </c>
      <c r="AQ48">
        <f>0.61365*EXP(17.502*J48/(240.97+J48))</f>
        <v>4.3854677813314149</v>
      </c>
      <c r="AR48">
        <f>AQ48*1000/AA48</f>
        <v>49.709453379092906</v>
      </c>
      <c r="AS48">
        <f>(AR48-U48)</f>
        <v>8.9978788246495469</v>
      </c>
      <c r="AT48">
        <f>IF(D48,P48,(O48+P48)/2)</f>
        <v>30.769351959228516</v>
      </c>
      <c r="AU48">
        <f>0.61365*EXP(17.502*AT48/(240.97+AT48))</f>
        <v>4.4523879361033289</v>
      </c>
      <c r="AV48">
        <f>IF(AS48&lt;&gt;0,(1000-(AR48+U48)/2)/AS48*AL48,0)</f>
        <v>3.530224421323906</v>
      </c>
      <c r="AW48">
        <f>U48*AA48/1000</f>
        <v>3.5916568459164409</v>
      </c>
      <c r="AX48">
        <f>(AU48-AW48)</f>
        <v>0.86073109018688809</v>
      </c>
      <c r="AY48">
        <f>1/(1.6/F48+1.37/N48)</f>
        <v>2.5031600662088636</v>
      </c>
      <c r="AZ48">
        <f>G48*AA48*0.001</f>
        <v>34.289199652703644</v>
      </c>
      <c r="BA48">
        <f>G48/S48</f>
        <v>0.99113781355622355</v>
      </c>
      <c r="BB48">
        <f>(1-AL48*AA48/AQ48/F48)*100</f>
        <v>96.677635529153548</v>
      </c>
      <c r="BC48">
        <f>(S48-E48/(N48/1.35))</f>
        <v>393.49749839531108</v>
      </c>
      <c r="BD48">
        <f>E48*BB48/100/BC48</f>
        <v>-1.053799112869112E-2</v>
      </c>
    </row>
    <row r="49" spans="1:56" x14ac:dyDescent="0.35">
      <c r="A49" s="1" t="s">
        <v>9</v>
      </c>
      <c r="B49" s="1" t="s">
        <v>623</v>
      </c>
      <c r="K49" s="1">
        <f t="shared" si="0"/>
        <v>2.72</v>
      </c>
    </row>
    <row r="50" spans="1:56" x14ac:dyDescent="0.35">
      <c r="A50" s="1" t="s">
        <v>9</v>
      </c>
      <c r="B50" s="1" t="s">
        <v>618</v>
      </c>
      <c r="K50" s="1">
        <f t="shared" si="0"/>
        <v>2.72</v>
      </c>
    </row>
    <row r="51" spans="1:56" x14ac:dyDescent="0.35">
      <c r="A51" s="1">
        <v>12</v>
      </c>
      <c r="B51" s="1" t="s">
        <v>622</v>
      </c>
      <c r="C51" s="1">
        <v>2662.5000052638352</v>
      </c>
      <c r="D51" s="1">
        <v>0</v>
      </c>
      <c r="E51">
        <f>(R51-S51*(1000-T51)/(1000-U51))*AK51</f>
        <v>-2.6069476161309595</v>
      </c>
      <c r="F51">
        <f>IF(AV51&lt;&gt;0,1/(1/AV51-1/N51),0)</f>
        <v>27.930279618623331</v>
      </c>
      <c r="G51">
        <f>((AY51-AL51/2)*S51-E51)/(AY51+AL51/2)</f>
        <v>386.27446034342654</v>
      </c>
      <c r="H51">
        <f>AL51*1000</f>
        <v>33.974817413052314</v>
      </c>
      <c r="I51">
        <f>(AQ51-AW51)</f>
        <v>0.7703947014882222</v>
      </c>
      <c r="J51">
        <f>(P51+AP51*D51)</f>
        <v>30.756004333496094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31.173860549926758</v>
      </c>
      <c r="P51" s="1">
        <v>30.756004333496094</v>
      </c>
      <c r="Q51" s="1">
        <v>31.198575973510742</v>
      </c>
      <c r="R51" s="1">
        <v>399.92202758789063</v>
      </c>
      <c r="S51" s="1">
        <v>390.2685546875</v>
      </c>
      <c r="T51" s="1">
        <v>12.190525054931641</v>
      </c>
      <c r="U51" s="1">
        <v>41.695720672607422</v>
      </c>
      <c r="V51" s="1">
        <v>23.604881286621094</v>
      </c>
      <c r="W51" s="1">
        <v>80.736679077148438</v>
      </c>
      <c r="X51" s="1">
        <v>300.1448974609375</v>
      </c>
      <c r="Y51" s="1">
        <v>2000.014404296875</v>
      </c>
      <c r="Z51" s="1">
        <v>0.27841565012931824</v>
      </c>
      <c r="AA51" s="1">
        <v>88.224884033203125</v>
      </c>
      <c r="AB51" s="1">
        <v>58.418701171875</v>
      </c>
      <c r="AC51" s="1">
        <v>2.9698882102966309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1.1034738877240347</v>
      </c>
      <c r="AL51">
        <f>(U51-T51)/(1000-U51)*AK51</f>
        <v>3.3974817413052312E-2</v>
      </c>
      <c r="AM51">
        <f>(P51+273.15)</f>
        <v>303.90600433349607</v>
      </c>
      <c r="AN51">
        <f>(O51+273.15)</f>
        <v>304.32386054992674</v>
      </c>
      <c r="AO51">
        <f>(Y51*AG51+Z51*AH51)*AI51</f>
        <v>320.00229753489111</v>
      </c>
      <c r="AP51">
        <f>((AO51+0.00000010773*(AN51^4-AM51^4))-AL51*44100)/(L51*51.4+0.00000043092*AM51^3)</f>
        <v>-9.6086885749908859</v>
      </c>
      <c r="AQ51">
        <f>0.61365*EXP(17.502*J51/(240.97+J51))</f>
        <v>4.4489948225098424</v>
      </c>
      <c r="AR51">
        <f>AQ51*1000/AA51</f>
        <v>50.427890852602069</v>
      </c>
      <c r="AS51">
        <f>(AR51-U51)</f>
        <v>8.7321701799946467</v>
      </c>
      <c r="AT51">
        <f>IF(D51,P51,(O51+P51)/2)</f>
        <v>30.964932441711426</v>
      </c>
      <c r="AU51">
        <f>0.61365*EXP(17.502*AT51/(240.97+AT51))</f>
        <v>4.5023658100248216</v>
      </c>
      <c r="AV51">
        <f>IF(AS51&lt;&gt;0,(1000-(AR51+U51)/2)/AS51*AL51,0)</f>
        <v>3.7115488251480921</v>
      </c>
      <c r="AW51">
        <f>U51*AA51/1000</f>
        <v>3.6786001210216202</v>
      </c>
      <c r="AX51">
        <f>(AU51-AW51)</f>
        <v>0.82376568900320146</v>
      </c>
      <c r="AY51">
        <f>1/(1.6/F51+1.37/N51)</f>
        <v>2.6500390442962365</v>
      </c>
      <c r="AZ51">
        <f>G51*AA51*0.001</f>
        <v>34.079019468786925</v>
      </c>
      <c r="BA51">
        <f>G51/S51</f>
        <v>0.98976577975319668</v>
      </c>
      <c r="BB51">
        <f>(1-AL51*AA51/AQ51/F51)*100</f>
        <v>97.587812605094584</v>
      </c>
      <c r="BC51">
        <f>(S51-E51/(N51/1.35))</f>
        <v>391.09077270849752</v>
      </c>
      <c r="BD51">
        <f>E51*BB51/100/BC51</f>
        <v>-6.505045201460424E-3</v>
      </c>
    </row>
    <row r="52" spans="1:56" x14ac:dyDescent="0.35">
      <c r="A52" s="1" t="s">
        <v>9</v>
      </c>
      <c r="B52" s="1" t="s">
        <v>621</v>
      </c>
      <c r="K52" s="1">
        <v>2.4833600000000002</v>
      </c>
    </row>
    <row r="53" spans="1:56" x14ac:dyDescent="0.35">
      <c r="A53" s="1" t="s">
        <v>9</v>
      </c>
      <c r="B53" s="1" t="s">
        <v>620</v>
      </c>
    </row>
    <row r="54" spans="1:56" x14ac:dyDescent="0.35">
      <c r="A54" s="1" t="s">
        <v>9</v>
      </c>
      <c r="B54" s="1" t="s">
        <v>619</v>
      </c>
    </row>
    <row r="55" spans="1:56" x14ac:dyDescent="0.35">
      <c r="A55" s="1" t="s">
        <v>9</v>
      </c>
      <c r="B55" s="1" t="s">
        <v>618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8E047-BF95-4FA7-97A7-4FE5C44600CF}">
  <dimension ref="A1:BD55"/>
  <sheetViews>
    <sheetView topLeftCell="A2"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708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707</v>
      </c>
    </row>
    <row r="12" spans="1:56" x14ac:dyDescent="0.35">
      <c r="A12" s="1" t="s">
        <v>9</v>
      </c>
      <c r="B12" s="1" t="s">
        <v>706</v>
      </c>
    </row>
    <row r="13" spans="1:56" x14ac:dyDescent="0.35">
      <c r="A13" s="1" t="s">
        <v>9</v>
      </c>
      <c r="B13" s="1" t="s">
        <v>705</v>
      </c>
    </row>
    <row r="14" spans="1:56" x14ac:dyDescent="0.35">
      <c r="A14" s="1" t="s">
        <v>9</v>
      </c>
      <c r="B14" s="1" t="s">
        <v>704</v>
      </c>
    </row>
    <row r="15" spans="1:56" x14ac:dyDescent="0.35">
      <c r="A15" s="1" t="s">
        <v>9</v>
      </c>
      <c r="B15" s="1" t="s">
        <v>703</v>
      </c>
    </row>
    <row r="16" spans="1:56" x14ac:dyDescent="0.35">
      <c r="A16" s="1" t="s">
        <v>9</v>
      </c>
      <c r="B16" s="1" t="s">
        <v>702</v>
      </c>
    </row>
    <row r="17" spans="1:56" x14ac:dyDescent="0.35">
      <c r="A17" s="1" t="s">
        <v>9</v>
      </c>
      <c r="B17" s="1" t="s">
        <v>701</v>
      </c>
    </row>
    <row r="18" spans="1:56" x14ac:dyDescent="0.35">
      <c r="A18" s="1">
        <v>1</v>
      </c>
      <c r="B18" s="1" t="s">
        <v>700</v>
      </c>
      <c r="C18" s="1">
        <v>447.50000305101275</v>
      </c>
      <c r="D18" s="1">
        <v>0</v>
      </c>
      <c r="E18">
        <f>(R18-S18*(1000-T18)/(1000-U18))*AK18</f>
        <v>-1.4834135823655572</v>
      </c>
      <c r="F18">
        <f>IF(AV18&lt;&gt;0,1/(1/AV18-1/N18),0)</f>
        <v>5.3078517934621106</v>
      </c>
      <c r="G18">
        <f>((AY18-AL18/2)*S18-E18)/(AY18+AL18/2)</f>
        <v>385.02514051658983</v>
      </c>
      <c r="H18">
        <f>AL18*1000</f>
        <v>29.039275196037433</v>
      </c>
      <c r="I18">
        <f>(AQ18-AW18)</f>
        <v>1.0333017029128233</v>
      </c>
      <c r="J18">
        <f>(P18+AP18*D18)</f>
        <v>30.697414398193359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31.229713439941406</v>
      </c>
      <c r="P18" s="1">
        <v>30.697414398193359</v>
      </c>
      <c r="Q18" s="1">
        <v>31.330642700195313</v>
      </c>
      <c r="R18" s="1">
        <v>400.05438232421875</v>
      </c>
      <c r="S18" s="1">
        <v>391.1070556640625</v>
      </c>
      <c r="T18" s="1">
        <v>13.244585037231445</v>
      </c>
      <c r="U18" s="1">
        <v>38.544147491455078</v>
      </c>
      <c r="V18" s="1">
        <v>25.566516876220703</v>
      </c>
      <c r="W18" s="1">
        <v>74.403213500976563</v>
      </c>
      <c r="X18" s="1">
        <v>300.17257690429688</v>
      </c>
      <c r="Y18" s="1">
        <v>-0.18312305212020874</v>
      </c>
      <c r="Z18" s="1">
        <v>0.16391482949256897</v>
      </c>
      <c r="AA18" s="1">
        <v>88.231956481933594</v>
      </c>
      <c r="AB18" s="1">
        <v>61.063106536865234</v>
      </c>
      <c r="AC18" s="1">
        <v>3.6088860034942627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1.1035756503834442</v>
      </c>
      <c r="AL18">
        <f>(U18-T18)/(1000-U18)*AK18</f>
        <v>2.9039275196037433E-2</v>
      </c>
      <c r="AM18">
        <f>(P18+273.15)</f>
        <v>303.84741439819334</v>
      </c>
      <c r="AN18">
        <f>(O18+273.15)</f>
        <v>304.37971343994138</v>
      </c>
      <c r="AO18">
        <f>(Y18*AG18+Z18*AH18)*AI18</f>
        <v>-2.929968768433433E-2</v>
      </c>
      <c r="AP18">
        <f>((AO18+0.00000010773*(AN18^4-AM18^4))-AL18*44100)/(L18*51.4+0.00000043092*AM18^3)</f>
        <v>-10.436371137517112</v>
      </c>
      <c r="AQ18">
        <f>0.61365*EXP(17.502*J18/(240.97+J18))</f>
        <v>4.4341272470121176</v>
      </c>
      <c r="AR18">
        <f>AQ18*1000/AA18</f>
        <v>50.255343118454491</v>
      </c>
      <c r="AS18">
        <f>(AR18-U18)</f>
        <v>11.711195626999412</v>
      </c>
      <c r="AT18">
        <f>IF(D18,P18,(O18+P18)/2)</f>
        <v>30.963563919067383</v>
      </c>
      <c r="AU18">
        <f>0.61365*EXP(17.502*AT18/(240.97+AT18))</f>
        <v>4.5020144125309542</v>
      </c>
      <c r="AV18">
        <f>IF(AS18&lt;&gt;0,(1000-(AR18+U18)/2)/AS18*AL18,0)</f>
        <v>2.3695222637658935</v>
      </c>
      <c r="AW18">
        <f>U18*AA18/1000</f>
        <v>3.4008255440992943</v>
      </c>
      <c r="AX18">
        <f>(AU18-AW18)</f>
        <v>1.10118886843166</v>
      </c>
      <c r="AY18">
        <f>1/(1.6/F18+1.37/N18)</f>
        <v>1.6089906545964381</v>
      </c>
      <c r="AZ18">
        <f>G18*AA18*0.001</f>
        <v>33.971521442510124</v>
      </c>
      <c r="BA18">
        <f>G18/S18</f>
        <v>0.98444948752676897</v>
      </c>
      <c r="BB18">
        <f>(1-AL18*AA18/AQ18/F18)*100</f>
        <v>89.11358860944641</v>
      </c>
      <c r="BC18">
        <f>(S18-E18/(N18/1.35))</f>
        <v>391.57491676432642</v>
      </c>
      <c r="BD18">
        <f>E18*BB18/100/BC18</f>
        <v>-3.3759135750809797E-3</v>
      </c>
    </row>
    <row r="19" spans="1:56" x14ac:dyDescent="0.35">
      <c r="A19" s="1" t="s">
        <v>9</v>
      </c>
      <c r="B19" s="1" t="s">
        <v>699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698</v>
      </c>
      <c r="K20" s="1">
        <f t="shared" si="0"/>
        <v>2.72</v>
      </c>
    </row>
    <row r="21" spans="1:56" x14ac:dyDescent="0.35">
      <c r="A21" s="1">
        <v>2</v>
      </c>
      <c r="B21" s="1" t="s">
        <v>697</v>
      </c>
      <c r="C21" s="1">
        <v>651.00000306218863</v>
      </c>
      <c r="D21" s="1">
        <v>0</v>
      </c>
      <c r="E21">
        <f>(R21-S21*(1000-T21)/(1000-U21))*AK21</f>
        <v>-2.3157991832121598</v>
      </c>
      <c r="F21">
        <f>IF(AV21&lt;&gt;0,1/(1/AV21-1/N21),0)</f>
        <v>4.3842412780108697</v>
      </c>
      <c r="G21">
        <f>((AY21-AL21/2)*S21-E21)/(AY21+AL21/2)</f>
        <v>386.44881931556569</v>
      </c>
      <c r="H21">
        <f>AL21*1000</f>
        <v>27.861395092692103</v>
      </c>
      <c r="I21">
        <f>(AQ21-AW21)</f>
        <v>1.0850491885442164</v>
      </c>
      <c r="J21">
        <f>(P21+AP21*D21)</f>
        <v>30.657325744628906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31.205356597900391</v>
      </c>
      <c r="P21" s="1">
        <v>30.657325744628906</v>
      </c>
      <c r="Q21" s="1">
        <v>31.327232360839844</v>
      </c>
      <c r="R21" s="1">
        <v>400.10064697265625</v>
      </c>
      <c r="S21" s="1">
        <v>392.29376220703125</v>
      </c>
      <c r="T21" s="1">
        <v>13.548839569091797</v>
      </c>
      <c r="U21" s="1">
        <v>37.843936920166016</v>
      </c>
      <c r="V21" s="1">
        <v>26.18922233581543</v>
      </c>
      <c r="W21" s="1">
        <v>73.150421142578125</v>
      </c>
      <c r="X21" s="1">
        <v>300.12255859375</v>
      </c>
      <c r="Y21" s="1">
        <v>23.973453521728516</v>
      </c>
      <c r="Z21" s="1">
        <v>0.1434253603219986</v>
      </c>
      <c r="AA21" s="1">
        <v>88.228935241699219</v>
      </c>
      <c r="AB21" s="1">
        <v>61.334487915039063</v>
      </c>
      <c r="AC21" s="1">
        <v>3.6832036972045898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1.1033917595358453</v>
      </c>
      <c r="AL21">
        <f>(U21-T21)/(1000-U21)*AK21</f>
        <v>2.7861395092692101E-2</v>
      </c>
      <c r="AM21">
        <f>(P21+273.15)</f>
        <v>303.80732574462888</v>
      </c>
      <c r="AN21">
        <f>(O21+273.15)</f>
        <v>304.35535659790037</v>
      </c>
      <c r="AO21">
        <f>(Y21*AG21+Z21*AH21)*AI21</f>
        <v>3.8357524777408116</v>
      </c>
      <c r="AP21">
        <f>((AO21+0.00000010773*(AN21^4-AM21^4))-AL21*44100)/(L21*51.4+0.00000043092*AM21^3)</f>
        <v>-9.9781114371481756</v>
      </c>
      <c r="AQ21">
        <f>0.61365*EXP(17.502*J21/(240.97+J21))</f>
        <v>4.4239794483644941</v>
      </c>
      <c r="AR21">
        <f>AQ21*1000/AA21</f>
        <v>50.142047348131314</v>
      </c>
      <c r="AS21">
        <f>(AR21-U21)</f>
        <v>12.298110427965298</v>
      </c>
      <c r="AT21">
        <f>IF(D21,P21,(O21+P21)/2)</f>
        <v>30.931341171264648</v>
      </c>
      <c r="AU21">
        <f>0.61365*EXP(17.502*AT21/(240.97+AT21))</f>
        <v>4.4937474323491129</v>
      </c>
      <c r="AV21">
        <f>IF(AS21&lt;&gt;0,(1000-(AR21+U21)/2)/AS21*AL21,0)</f>
        <v>2.1658358910946713</v>
      </c>
      <c r="AW21">
        <f>U21*AA21/1000</f>
        <v>3.3389302598202777</v>
      </c>
      <c r="AX21">
        <f>(AU21-AW21)</f>
        <v>1.1548171725288352</v>
      </c>
      <c r="AY21">
        <f>1/(1.6/F21+1.37/N21)</f>
        <v>1.4598308905461979</v>
      </c>
      <c r="AZ21">
        <f>G21*AA21*0.001</f>
        <v>34.095967853624174</v>
      </c>
      <c r="BA21">
        <f>G21/S21</f>
        <v>0.98510059691344032</v>
      </c>
      <c r="BB21">
        <f>(1-AL21*AA21/AQ21/F21)*100</f>
        <v>87.326214586777425</v>
      </c>
      <c r="BC21">
        <f>(S21-E21/(N21/1.35))</f>
        <v>393.02415349286548</v>
      </c>
      <c r="BD21">
        <f>E21*BB21/100/BC21</f>
        <v>-5.1454846888116263E-3</v>
      </c>
    </row>
    <row r="22" spans="1:56" x14ac:dyDescent="0.35">
      <c r="A22" s="1" t="s">
        <v>9</v>
      </c>
      <c r="B22" s="1" t="s">
        <v>696</v>
      </c>
      <c r="K22" s="1">
        <f t="shared" si="0"/>
        <v>2.72</v>
      </c>
    </row>
    <row r="23" spans="1:56" x14ac:dyDescent="0.35">
      <c r="A23" s="1" t="s">
        <v>9</v>
      </c>
      <c r="B23" s="1" t="s">
        <v>695</v>
      </c>
      <c r="K23" s="1">
        <f t="shared" si="0"/>
        <v>2.72</v>
      </c>
    </row>
    <row r="24" spans="1:56" x14ac:dyDescent="0.35">
      <c r="A24" s="1">
        <v>3</v>
      </c>
      <c r="B24" s="1" t="s">
        <v>694</v>
      </c>
      <c r="C24" s="1">
        <v>855.00000306218863</v>
      </c>
      <c r="D24" s="1">
        <v>0</v>
      </c>
      <c r="E24">
        <f>(R24-S24*(1000-T24)/(1000-U24))*AK24</f>
        <v>-2.8316274054792454</v>
      </c>
      <c r="F24">
        <f>IF(AV24&lt;&gt;0,1/(1/AV24-1/N24),0)</f>
        <v>3.9161821489751425</v>
      </c>
      <c r="G24">
        <f>((AY24-AL24/2)*S24-E24)/(AY24+AL24/2)</f>
        <v>387.3538143583628</v>
      </c>
      <c r="H24">
        <f>AL24*1000</f>
        <v>26.952061206345103</v>
      </c>
      <c r="I24">
        <f>(AQ24-AW24)</f>
        <v>1.1119987573026475</v>
      </c>
      <c r="J24">
        <f>(P24+AP24*D24)</f>
        <v>30.586690902709961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31.163036346435547</v>
      </c>
      <c r="P24" s="1">
        <v>30.586690902709961</v>
      </c>
      <c r="Q24" s="1">
        <v>31.296884536743164</v>
      </c>
      <c r="R24" s="1">
        <v>399.98410034179688</v>
      </c>
      <c r="S24" s="1">
        <v>392.95245361328125</v>
      </c>
      <c r="T24" s="1">
        <v>13.824380874633789</v>
      </c>
      <c r="U24" s="1">
        <v>37.337131500244141</v>
      </c>
      <c r="V24" s="1">
        <v>26.785768508911133</v>
      </c>
      <c r="W24" s="1">
        <v>72.343475341796875</v>
      </c>
      <c r="X24" s="1">
        <v>300.1453857421875</v>
      </c>
      <c r="Y24" s="1">
        <v>50.603843688964844</v>
      </c>
      <c r="Z24" s="1">
        <v>6.5083734691143036E-2</v>
      </c>
      <c r="AA24" s="1">
        <v>88.227180480957031</v>
      </c>
      <c r="AB24" s="1">
        <v>61.511383056640625</v>
      </c>
      <c r="AC24" s="1">
        <v>3.7228546142578125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1.1034756828756891</v>
      </c>
      <c r="AL24">
        <f>(U24-T24)/(1000-U24)*AK24</f>
        <v>2.6952061206345104E-2</v>
      </c>
      <c r="AM24">
        <f>(P24+273.15)</f>
        <v>303.73669090270994</v>
      </c>
      <c r="AN24">
        <f>(O24+273.15)</f>
        <v>304.31303634643552</v>
      </c>
      <c r="AO24">
        <f>(Y24*AG24+Z24*AH24)*AI24</f>
        <v>8.0966148092609274</v>
      </c>
      <c r="AP24">
        <f>((AO24+0.00000010773*(AN24^4-AM24^4))-AL24*44100)/(L24*51.4+0.00000043092*AM24^3)</f>
        <v>-9.6126331286690316</v>
      </c>
      <c r="AQ24">
        <f>0.61365*EXP(17.502*J24/(240.97+J24))</f>
        <v>4.4061485968159131</v>
      </c>
      <c r="AR24">
        <f>AQ24*1000/AA24</f>
        <v>49.940943060817148</v>
      </c>
      <c r="AS24">
        <f>(AR24-U24)</f>
        <v>12.603811560573007</v>
      </c>
      <c r="AT24">
        <f>IF(D24,P24,(O24+P24)/2)</f>
        <v>30.874863624572754</v>
      </c>
      <c r="AU24">
        <f>0.61365*EXP(17.502*AT24/(240.97+AT24))</f>
        <v>4.4792896032160785</v>
      </c>
      <c r="AV24">
        <f>IF(AS24&lt;&gt;0,(1000-(AR24+U24)/2)/AS24*AL24,0)</f>
        <v>2.0450876370768603</v>
      </c>
      <c r="AW24">
        <f>U24*AA24/1000</f>
        <v>3.2941498395132656</v>
      </c>
      <c r="AX24">
        <f>(AU24-AW24)</f>
        <v>1.1851397637028129</v>
      </c>
      <c r="AY24">
        <f>1/(1.6/F24+1.37/N24)</f>
        <v>1.3724413007685079</v>
      </c>
      <c r="AZ24">
        <f>G24*AA24*0.001</f>
        <v>34.175134889382399</v>
      </c>
      <c r="BA24">
        <f>G24/S24</f>
        <v>0.98575237486510703</v>
      </c>
      <c r="BB24">
        <f>(1-AL24*AA24/AQ24/F24)*100</f>
        <v>86.219265626763331</v>
      </c>
      <c r="BC24">
        <f>(S24-E24/(N24/1.35))</f>
        <v>393.84553449727343</v>
      </c>
      <c r="BD24">
        <f>E24*BB24/100/BC24</f>
        <v>-6.1988981477388797E-3</v>
      </c>
    </row>
    <row r="25" spans="1:56" x14ac:dyDescent="0.35">
      <c r="A25" s="1" t="s">
        <v>9</v>
      </c>
      <c r="B25" s="1" t="s">
        <v>693</v>
      </c>
      <c r="K25" s="1">
        <f t="shared" si="0"/>
        <v>2.72</v>
      </c>
    </row>
    <row r="26" spans="1:56" x14ac:dyDescent="0.35">
      <c r="A26" s="1" t="s">
        <v>9</v>
      </c>
      <c r="B26" s="1" t="s">
        <v>692</v>
      </c>
      <c r="K26" s="1">
        <f t="shared" si="0"/>
        <v>2.72</v>
      </c>
    </row>
    <row r="27" spans="1:56" x14ac:dyDescent="0.35">
      <c r="A27" s="1">
        <v>4</v>
      </c>
      <c r="B27" s="1" t="s">
        <v>691</v>
      </c>
      <c r="C27" s="1">
        <v>1059.0000030621886</v>
      </c>
      <c r="D27" s="1">
        <v>0</v>
      </c>
      <c r="E27">
        <f>(R27-S27*(1000-T27)/(1000-U27))*AK27</f>
        <v>-2.2860741180551956</v>
      </c>
      <c r="F27">
        <f>IF(AV27&lt;&gt;0,1/(1/AV27-1/N27),0)</f>
        <v>3.5535636023113266</v>
      </c>
      <c r="G27">
        <f>((AY27-AL27/2)*S27-E27)/(AY27+AL27/2)</f>
        <v>386.79665042271932</v>
      </c>
      <c r="H27">
        <f>AL27*1000</f>
        <v>26.164093301846339</v>
      </c>
      <c r="I27">
        <f>(AQ27-AW27)</f>
        <v>1.1372986855256904</v>
      </c>
      <c r="J27">
        <f>(P27+AP27*D27)</f>
        <v>30.547174453735352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31.137048721313477</v>
      </c>
      <c r="P27" s="1">
        <v>30.547174453735352</v>
      </c>
      <c r="Q27" s="1">
        <v>31.269939422607422</v>
      </c>
      <c r="R27" s="1">
        <v>400.13650512695313</v>
      </c>
      <c r="S27" s="1">
        <v>392.89285278320313</v>
      </c>
      <c r="T27" s="1">
        <v>14.104599952697754</v>
      </c>
      <c r="U27" s="1">
        <v>36.938201904296875</v>
      </c>
      <c r="V27" s="1">
        <v>27.36876106262207</v>
      </c>
      <c r="W27" s="1">
        <v>71.675399780273438</v>
      </c>
      <c r="X27" s="1">
        <v>300.16104125976563</v>
      </c>
      <c r="Y27" s="1">
        <v>100.7989501953125</v>
      </c>
      <c r="Z27" s="1">
        <v>5.3031038492918015E-2</v>
      </c>
      <c r="AA27" s="1">
        <v>88.225784301757813</v>
      </c>
      <c r="AB27" s="1">
        <v>61.620326995849609</v>
      </c>
      <c r="AC27" s="1">
        <v>3.7583239078521729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1.1035332399256086</v>
      </c>
      <c r="AL27">
        <f>(U27-T27)/(1000-U27)*AK27</f>
        <v>2.6164093301846339E-2</v>
      </c>
      <c r="AM27">
        <f>(P27+273.15)</f>
        <v>303.69717445373533</v>
      </c>
      <c r="AN27">
        <f>(O27+273.15)</f>
        <v>304.28704872131345</v>
      </c>
      <c r="AO27">
        <f>(Y27*AG27+Z27*AH27)*AI27</f>
        <v>16.127831670764863</v>
      </c>
      <c r="AP27">
        <f>((AO27+0.00000010773*(AN27^4-AM27^4))-AL27*44100)/(L27*51.4+0.00000043092*AM27^3)</f>
        <v>-9.2612366237795225</v>
      </c>
      <c r="AQ27">
        <f>0.61365*EXP(17.502*J27/(240.97+J27))</f>
        <v>4.3962005192289659</v>
      </c>
      <c r="AR27">
        <f>AQ27*1000/AA27</f>
        <v>49.828976347693136</v>
      </c>
      <c r="AS27">
        <f>(AR27-U27)</f>
        <v>12.890774443396261</v>
      </c>
      <c r="AT27">
        <f>IF(D27,P27,(O27+P27)/2)</f>
        <v>30.842111587524414</v>
      </c>
      <c r="AU27">
        <f>0.61365*EXP(17.502*AT27/(240.97+AT27))</f>
        <v>4.4709239027419736</v>
      </c>
      <c r="AV27">
        <f>IF(AS27&lt;&gt;0,(1000-(AR27+U27)/2)/AS27*AL27,0)</f>
        <v>1.9416212065526286</v>
      </c>
      <c r="AW27">
        <f>U27*AA27/1000</f>
        <v>3.2589018337032756</v>
      </c>
      <c r="AX27">
        <f>(AU27-AW27)</f>
        <v>1.212022069038698</v>
      </c>
      <c r="AY27">
        <f>1/(1.6/F27+1.37/N27)</f>
        <v>1.2981623424147157</v>
      </c>
      <c r="AZ27">
        <f>G27*AA27*0.001</f>
        <v>34.125437848837251</v>
      </c>
      <c r="BA27">
        <f>G27/S27</f>
        <v>0.98448380438254579</v>
      </c>
      <c r="BB27">
        <f>(1-AL27*AA27/AQ27/F27)*100</f>
        <v>85.223906491114505</v>
      </c>
      <c r="BC27">
        <f>(S27-E27/(N27/1.35))</f>
        <v>393.61386893464794</v>
      </c>
      <c r="BD27">
        <f>E27*BB27/100/BC27</f>
        <v>-4.9497282043494397E-3</v>
      </c>
    </row>
    <row r="28" spans="1:56" x14ac:dyDescent="0.35">
      <c r="A28" s="1" t="s">
        <v>9</v>
      </c>
      <c r="B28" s="1" t="s">
        <v>690</v>
      </c>
      <c r="K28" s="1">
        <f t="shared" si="0"/>
        <v>2.72</v>
      </c>
    </row>
    <row r="29" spans="1:56" x14ac:dyDescent="0.35">
      <c r="A29" s="1" t="s">
        <v>9</v>
      </c>
      <c r="B29" s="1" t="s">
        <v>689</v>
      </c>
      <c r="K29" s="1">
        <f t="shared" si="0"/>
        <v>2.72</v>
      </c>
    </row>
    <row r="30" spans="1:56" x14ac:dyDescent="0.35">
      <c r="A30" s="1">
        <v>5</v>
      </c>
      <c r="B30" s="1" t="s">
        <v>688</v>
      </c>
      <c r="C30" s="1">
        <v>1262.0000030621886</v>
      </c>
      <c r="D30" s="1">
        <v>0</v>
      </c>
      <c r="E30">
        <f>(R30-S30*(1000-T30)/(1000-U30))*AK30</f>
        <v>-2.3502260281857525</v>
      </c>
      <c r="F30">
        <f>IF(AV30&lt;&gt;0,1/(1/AV30-1/N30),0)</f>
        <v>3.0317329872959751</v>
      </c>
      <c r="G30">
        <f>((AY30-AL30/2)*S30-E30)/(AY30+AL30/2)</f>
        <v>387.09103645174235</v>
      </c>
      <c r="H30">
        <f>AL30*1000</f>
        <v>25.040841925970113</v>
      </c>
      <c r="I30">
        <f>(AQ30-AW30)</f>
        <v>1.1913289824004369</v>
      </c>
      <c r="J30">
        <f>(P30+AP30*D30)</f>
        <v>30.512022018432617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31.120569229125977</v>
      </c>
      <c r="P30" s="1">
        <v>30.512022018432617</v>
      </c>
      <c r="Q30" s="1">
        <v>31.251884460449219</v>
      </c>
      <c r="R30" s="1">
        <v>400.1807861328125</v>
      </c>
      <c r="S30" s="1">
        <v>393.38323974609375</v>
      </c>
      <c r="T30" s="1">
        <v>14.354045867919922</v>
      </c>
      <c r="U30" s="1">
        <v>36.226150512695313</v>
      </c>
      <c r="V30" s="1">
        <v>27.878578186035156</v>
      </c>
      <c r="W30" s="1">
        <v>70.358810424804688</v>
      </c>
      <c r="X30" s="1">
        <v>300.12515258789063</v>
      </c>
      <c r="Y30" s="1">
        <v>149.31802368164063</v>
      </c>
      <c r="Z30" s="1">
        <v>0.10726681351661682</v>
      </c>
      <c r="AA30" s="1">
        <v>88.224624633789063</v>
      </c>
      <c r="AB30" s="1">
        <v>62.036121368408203</v>
      </c>
      <c r="AC30" s="1">
        <v>3.8525331020355225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1.1034012962790094</v>
      </c>
      <c r="AL30">
        <f>(U30-T30)/(1000-U30)*AK30</f>
        <v>2.5040841925970114E-2</v>
      </c>
      <c r="AM30">
        <f>(P30+273.15)</f>
        <v>303.66202201843259</v>
      </c>
      <c r="AN30">
        <f>(O30+273.15)</f>
        <v>304.27056922912595</v>
      </c>
      <c r="AO30">
        <f>(Y30*AG30+Z30*AH30)*AI30</f>
        <v>23.890883255059634</v>
      </c>
      <c r="AP30">
        <f>((AO30+0.00000010773*(AN30^4-AM30^4))-AL30*44100)/(L30*51.4+0.00000043092*AM30^3)</f>
        <v>-8.7903323286715072</v>
      </c>
      <c r="AQ30">
        <f>0.61365*EXP(17.502*J30/(240.97+J30))</f>
        <v>4.3873675133101262</v>
      </c>
      <c r="AR30">
        <f>AQ30*1000/AA30</f>
        <v>49.729511817382246</v>
      </c>
      <c r="AS30">
        <f>(AR30-U30)</f>
        <v>13.503361304686933</v>
      </c>
      <c r="AT30">
        <f>IF(D30,P30,(O30+P30)/2)</f>
        <v>30.816295623779297</v>
      </c>
      <c r="AU30">
        <f>0.61365*EXP(17.502*AT30/(240.97+AT30))</f>
        <v>4.4643394463824571</v>
      </c>
      <c r="AV30">
        <f>IF(AS30&lt;&gt;0,(1000-(AR30+U30)/2)/AS30*AL30,0)</f>
        <v>1.7747167026573871</v>
      </c>
      <c r="AW30">
        <f>U30*AA30/1000</f>
        <v>3.1960385309096893</v>
      </c>
      <c r="AX30">
        <f>(AU30-AW30)</f>
        <v>1.2683009154727678</v>
      </c>
      <c r="AY30">
        <f>1/(1.6/F30+1.37/N30)</f>
        <v>1.1794978822846756</v>
      </c>
      <c r="AZ30">
        <f>G30*AA30*0.001</f>
        <v>34.150961390059322</v>
      </c>
      <c r="BA30">
        <f>G30/S30</f>
        <v>0.98400490244980277</v>
      </c>
      <c r="BB30">
        <f>(1-AL30*AA30/AQ30/F30)*100</f>
        <v>83.390988660414365</v>
      </c>
      <c r="BC30">
        <f>(S30-E30/(N30/1.35))</f>
        <v>394.12448908376155</v>
      </c>
      <c r="BD30">
        <f>E30*BB30/100/BC30</f>
        <v>-4.9727352015468494E-3</v>
      </c>
    </row>
    <row r="31" spans="1:56" x14ac:dyDescent="0.35">
      <c r="A31" s="1" t="s">
        <v>9</v>
      </c>
      <c r="B31" s="1" t="s">
        <v>687</v>
      </c>
      <c r="K31" s="1">
        <f t="shared" si="0"/>
        <v>2.72</v>
      </c>
    </row>
    <row r="32" spans="1:56" x14ac:dyDescent="0.35">
      <c r="A32" s="1" t="s">
        <v>9</v>
      </c>
      <c r="B32" s="1" t="s">
        <v>686</v>
      </c>
      <c r="K32" s="1">
        <f t="shared" si="0"/>
        <v>2.72</v>
      </c>
    </row>
    <row r="33" spans="1:56" x14ac:dyDescent="0.35">
      <c r="A33" s="1">
        <v>6</v>
      </c>
      <c r="B33" s="1" t="s">
        <v>685</v>
      </c>
      <c r="C33" s="1">
        <v>1465.5000030733645</v>
      </c>
      <c r="D33" s="1">
        <v>0</v>
      </c>
      <c r="E33">
        <f>(R33-S33*(1000-T33)/(1000-U33))*AK33</f>
        <v>-2.6821816315415705</v>
      </c>
      <c r="F33">
        <f>IF(AV33&lt;&gt;0,1/(1/AV33-1/N33),0)</f>
        <v>2.415647678487888</v>
      </c>
      <c r="G33">
        <f>((AY33-AL33/2)*S33-E33)/(AY33+AL33/2)</f>
        <v>387.66965286891008</v>
      </c>
      <c r="H33">
        <f>AL33*1000</f>
        <v>23.625651786311611</v>
      </c>
      <c r="I33">
        <f>(AQ33-AW33)</f>
        <v>1.2924294293975018</v>
      </c>
      <c r="J33">
        <f>(P33+AP33*D33)</f>
        <v>30.573814392089844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31.12884521484375</v>
      </c>
      <c r="P33" s="1">
        <v>30.573814392089844</v>
      </c>
      <c r="Q33" s="1">
        <v>31.250844955444336</v>
      </c>
      <c r="R33" s="1">
        <v>400.11447143554688</v>
      </c>
      <c r="S33" s="1">
        <v>394.10723876953125</v>
      </c>
      <c r="T33" s="1">
        <v>14.598745346069336</v>
      </c>
      <c r="U33" s="1">
        <v>35.25408935546875</v>
      </c>
      <c r="V33" s="1">
        <v>28.342262268066406</v>
      </c>
      <c r="W33" s="1">
        <v>68.442916870117188</v>
      </c>
      <c r="X33" s="1">
        <v>300.14645385742188</v>
      </c>
      <c r="Y33" s="1">
        <v>300.34494018554688</v>
      </c>
      <c r="Z33" s="1">
        <v>6.0262535698711872E-3</v>
      </c>
      <c r="AA33" s="1">
        <v>88.230201721191406</v>
      </c>
      <c r="AB33" s="1">
        <v>62.423480987548828</v>
      </c>
      <c r="AC33" s="1">
        <v>3.9405114650726318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1.1034796097699331</v>
      </c>
      <c r="AL33">
        <f>(U33-T33)/(1000-U33)*AK33</f>
        <v>2.3625651786311611E-2</v>
      </c>
      <c r="AM33">
        <f>(P33+273.15)</f>
        <v>303.72381439208982</v>
      </c>
      <c r="AN33">
        <f>(O33+273.15)</f>
        <v>304.27884521484373</v>
      </c>
      <c r="AO33">
        <f>(Y33*AG33+Z33*AH33)*AI33</f>
        <v>48.055189355570292</v>
      </c>
      <c r="AP33">
        <f>((AO33+0.00000010773*(AN33^4-AM33^4))-AL33*44100)/(L33*51.4+0.00000043092*AM33^3)</f>
        <v>-8.0859197104164728</v>
      </c>
      <c r="AQ33">
        <f>0.61365*EXP(17.502*J33/(240.97+J33))</f>
        <v>4.4029048447274164</v>
      </c>
      <c r="AR33">
        <f>AQ33*1000/AA33</f>
        <v>49.902468302641459</v>
      </c>
      <c r="AS33">
        <f>(AR33-U33)</f>
        <v>14.648378947172709</v>
      </c>
      <c r="AT33">
        <f>IF(D33,P33,(O33+P33)/2)</f>
        <v>30.851329803466797</v>
      </c>
      <c r="AU33">
        <f>0.61365*EXP(17.502*AT33/(240.97+AT33))</f>
        <v>4.4732770913751585</v>
      </c>
      <c r="AV33">
        <f>IF(AS33&lt;&gt;0,(1000-(AR33+U33)/2)/AS33*AL33,0)</f>
        <v>1.5441785250511773</v>
      </c>
      <c r="AW33">
        <f>U33*AA33/1000</f>
        <v>3.1104754153299146</v>
      </c>
      <c r="AX33">
        <f>(AU33-AW33)</f>
        <v>1.3628016760452439</v>
      </c>
      <c r="AY33">
        <f>1/(1.6/F33+1.37/N33)</f>
        <v>1.0178990661768932</v>
      </c>
      <c r="AZ33">
        <f>G33*AA33*0.001</f>
        <v>34.204171673808183</v>
      </c>
      <c r="BA33">
        <f>G33/S33</f>
        <v>0.98366539543724085</v>
      </c>
      <c r="BB33">
        <f>(1-AL33*AA33/AQ33/F33)*100</f>
        <v>80.401258787717765</v>
      </c>
      <c r="BC33">
        <f>(S33-E33/(N33/1.35))</f>
        <v>394.95318521640121</v>
      </c>
      <c r="BD33">
        <f>E33*BB33/100/BC33</f>
        <v>-5.4601605340916124E-3</v>
      </c>
    </row>
    <row r="34" spans="1:56" x14ac:dyDescent="0.35">
      <c r="A34" s="1" t="s">
        <v>9</v>
      </c>
      <c r="B34" s="1" t="s">
        <v>684</v>
      </c>
      <c r="K34" s="1">
        <f t="shared" si="0"/>
        <v>2.72</v>
      </c>
    </row>
    <row r="35" spans="1:56" x14ac:dyDescent="0.35">
      <c r="A35" s="1" t="s">
        <v>9</v>
      </c>
      <c r="B35" s="1" t="s">
        <v>683</v>
      </c>
      <c r="K35" s="1">
        <f t="shared" si="0"/>
        <v>2.72</v>
      </c>
    </row>
    <row r="36" spans="1:56" x14ac:dyDescent="0.35">
      <c r="A36" s="1">
        <v>7</v>
      </c>
      <c r="B36" s="1" t="s">
        <v>682</v>
      </c>
      <c r="C36" s="1">
        <v>1668.5000030733645</v>
      </c>
      <c r="D36" s="1">
        <v>0</v>
      </c>
      <c r="E36">
        <f>(R36-S36*(1000-T36)/(1000-U36))*AK36</f>
        <v>-2.8097028999998876</v>
      </c>
      <c r="F36">
        <f>IF(AV36&lt;&gt;0,1/(1/AV36-1/N36),0)</f>
        <v>1.9913497741950932</v>
      </c>
      <c r="G36">
        <f>((AY36-AL36/2)*S36-E36)/(AY36+AL36/2)</f>
        <v>388.02157057918436</v>
      </c>
      <c r="H36">
        <f>AL36*1000</f>
        <v>22.341680441577797</v>
      </c>
      <c r="I36">
        <f>(AQ36-AW36)</f>
        <v>1.3891590043008279</v>
      </c>
      <c r="J36">
        <f>(P36+AP36*D36)</f>
        <v>30.662832260131836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31.163677215576172</v>
      </c>
      <c r="P36" s="1">
        <v>30.662832260131836</v>
      </c>
      <c r="Q36" s="1">
        <v>31.269071578979492</v>
      </c>
      <c r="R36" s="1">
        <v>400.13336181640625</v>
      </c>
      <c r="S36" s="1">
        <v>394.6884765625</v>
      </c>
      <c r="T36" s="1">
        <v>14.860645294189453</v>
      </c>
      <c r="U36" s="1">
        <v>34.41058349609375</v>
      </c>
      <c r="V36" s="1">
        <v>28.795061111450195</v>
      </c>
      <c r="W36" s="1">
        <v>66.676437377929688</v>
      </c>
      <c r="X36" s="1">
        <v>300.1455078125</v>
      </c>
      <c r="Y36" s="1">
        <v>501.05136108398438</v>
      </c>
      <c r="Z36" s="1">
        <v>4.3387610465288162E-2</v>
      </c>
      <c r="AA36" s="1">
        <v>88.23486328125</v>
      </c>
      <c r="AB36" s="1">
        <v>62.741855621337891</v>
      </c>
      <c r="AC36" s="1">
        <v>4.0723176002502441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1.1034761316636026</v>
      </c>
      <c r="AL36">
        <f>(U36-T36)/(1000-U36)*AK36</f>
        <v>2.2341680441577798E-2</v>
      </c>
      <c r="AM36">
        <f>(P36+273.15)</f>
        <v>303.81283226013181</v>
      </c>
      <c r="AN36">
        <f>(O36+273.15)</f>
        <v>304.31367721557615</v>
      </c>
      <c r="AO36">
        <f>(Y36*AG36+Z36*AH36)*AI36</f>
        <v>80.168215981538197</v>
      </c>
      <c r="AP36">
        <f>((AO36+0.00000010773*(AN36^4-AM36^4))-AL36*44100)/(L36*51.4+0.00000043092*AM36^3)</f>
        <v>-7.3637442671769078</v>
      </c>
      <c r="AQ36">
        <f>0.61365*EXP(17.502*J36/(240.97+J36))</f>
        <v>4.4253721345066976</v>
      </c>
      <c r="AR36">
        <f>AQ36*1000/AA36</f>
        <v>50.154462419245277</v>
      </c>
      <c r="AS36">
        <f>(AR36-U36)</f>
        <v>15.743878923151527</v>
      </c>
      <c r="AT36">
        <f>IF(D36,P36,(O36+P36)/2)</f>
        <v>30.913254737854004</v>
      </c>
      <c r="AU36">
        <f>0.61365*EXP(17.502*AT36/(240.97+AT36))</f>
        <v>4.4891130229120222</v>
      </c>
      <c r="AV36">
        <f>IF(AS36&lt;&gt;0,(1000-(AR36+U36)/2)/AS36*AL36,0)</f>
        <v>1.3590690026159531</v>
      </c>
      <c r="AW36">
        <f>U36*AA36/1000</f>
        <v>3.0362131302058697</v>
      </c>
      <c r="AX36">
        <f>(AU36-AW36)</f>
        <v>1.4528998927061525</v>
      </c>
      <c r="AY36">
        <f>1/(1.6/F36+1.37/N36)</f>
        <v>0.89004194609549869</v>
      </c>
      <c r="AZ36">
        <f>G36*AA36*0.001</f>
        <v>34.237030230230232</v>
      </c>
      <c r="BA36">
        <f>G36/S36</f>
        <v>0.9831084351856928</v>
      </c>
      <c r="BB36">
        <f>(1-AL36*AA36/AQ36/F36)*100</f>
        <v>77.630374844073728</v>
      </c>
      <c r="BC36">
        <f>(S36-E36/(N36/1.35))</f>
        <v>395.57464256895685</v>
      </c>
      <c r="BD36">
        <f>E36*BB36/100/BC36</f>
        <v>-5.5139603466733775E-3</v>
      </c>
    </row>
    <row r="37" spans="1:56" x14ac:dyDescent="0.35">
      <c r="A37" s="1" t="s">
        <v>9</v>
      </c>
      <c r="B37" s="1" t="s">
        <v>681</v>
      </c>
      <c r="K37" s="1">
        <f t="shared" si="0"/>
        <v>2.72</v>
      </c>
    </row>
    <row r="38" spans="1:56" x14ac:dyDescent="0.35">
      <c r="A38" s="1" t="s">
        <v>9</v>
      </c>
      <c r="B38" s="1" t="s">
        <v>680</v>
      </c>
      <c r="K38" s="1">
        <f t="shared" si="0"/>
        <v>2.72</v>
      </c>
    </row>
    <row r="39" spans="1:56" x14ac:dyDescent="0.35">
      <c r="A39" s="1">
        <v>8</v>
      </c>
      <c r="B39" s="1" t="s">
        <v>679</v>
      </c>
      <c r="C39" s="1">
        <v>1871.5000030733645</v>
      </c>
      <c r="D39" s="1">
        <v>0</v>
      </c>
      <c r="E39">
        <f>(R39-S39*(1000-T39)/(1000-U39))*AK39</f>
        <v>-2.6061448215292211</v>
      </c>
      <c r="F39">
        <f>IF(AV39&lt;&gt;0,1/(1/AV39-1/N39),0)</f>
        <v>1.7556738067626374</v>
      </c>
      <c r="G39">
        <f>((AY39-AL39/2)*S39-E39)/(AY39+AL39/2)</f>
        <v>387.61527598127992</v>
      </c>
      <c r="H39">
        <f>AL39*1000</f>
        <v>21.530293801127311</v>
      </c>
      <c r="I39">
        <f>(AQ39-AW39)</f>
        <v>1.4613694964683437</v>
      </c>
      <c r="J39">
        <f>(P39+AP39*D39)</f>
        <v>30.793729782104492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31.220510482788086</v>
      </c>
      <c r="P39" s="1">
        <v>30.793729782104492</v>
      </c>
      <c r="Q39" s="1">
        <v>31.308752059936523</v>
      </c>
      <c r="R39" s="1">
        <v>400.11761474609375</v>
      </c>
      <c r="S39" s="1">
        <v>394.77761840820313</v>
      </c>
      <c r="T39" s="1">
        <v>15.124014854431152</v>
      </c>
      <c r="U39" s="1">
        <v>33.969444274902344</v>
      </c>
      <c r="V39" s="1">
        <v>29.210050582885742</v>
      </c>
      <c r="W39" s="1">
        <v>65.607521057128906</v>
      </c>
      <c r="X39" s="1">
        <v>300.19515991210938</v>
      </c>
      <c r="Y39" s="1">
        <v>750.82879638671875</v>
      </c>
      <c r="Z39" s="1">
        <v>0.10606207698583603</v>
      </c>
      <c r="AA39" s="1">
        <v>88.232864379882813</v>
      </c>
      <c r="AB39" s="1">
        <v>62.795742034912109</v>
      </c>
      <c r="AC39" s="1">
        <v>4.1039285659790039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1.1036586761474607</v>
      </c>
      <c r="AL39">
        <f>(U39-T39)/(1000-U39)*AK39</f>
        <v>2.1530293801127309E-2</v>
      </c>
      <c r="AM39">
        <f>(P39+273.15)</f>
        <v>303.94372978210447</v>
      </c>
      <c r="AN39">
        <f>(O39+273.15)</f>
        <v>304.37051048278806</v>
      </c>
      <c r="AO39">
        <f>(Y39*AG39+Z39*AH39)*AI39</f>
        <v>120.13260473670198</v>
      </c>
      <c r="AP39">
        <f>((AO39+0.00000010773*(AN39^4-AM39^4))-AL39*44100)/(L39*51.4+0.00000043092*AM39^3)</f>
        <v>-6.7497696699044845</v>
      </c>
      <c r="AQ39">
        <f>0.61365*EXP(17.502*J39/(240.97+J39))</f>
        <v>4.4585908662357889</v>
      </c>
      <c r="AR39">
        <f>AQ39*1000/AA39</f>
        <v>50.532087987527156</v>
      </c>
      <c r="AS39">
        <f>(AR39-U39)</f>
        <v>16.562643712624812</v>
      </c>
      <c r="AT39">
        <f>IF(D39,P39,(O39+P39)/2)</f>
        <v>31.007120132446289</v>
      </c>
      <c r="AU39">
        <f>0.61365*EXP(17.502*AT39/(240.97+AT39))</f>
        <v>4.5132101296773008</v>
      </c>
      <c r="AV39">
        <f>IF(AS39&lt;&gt;0,(1000-(AR39+U39)/2)/AS39*AL39,0)</f>
        <v>1.245007907601221</v>
      </c>
      <c r="AW39">
        <f>U39*AA39/1000</f>
        <v>2.9972213697674452</v>
      </c>
      <c r="AX39">
        <f>(AU39-AW39)</f>
        <v>1.5159887599098556</v>
      </c>
      <c r="AY39">
        <f>1/(1.6/F39+1.37/N39)</f>
        <v>0.81208482837497309</v>
      </c>
      <c r="AZ39">
        <f>G39*AA39*0.001</f>
        <v>34.200406077227122</v>
      </c>
      <c r="BA39">
        <f>G39/S39</f>
        <v>0.9818572733282025</v>
      </c>
      <c r="BB39">
        <f>(1-AL39*AA39/AQ39/F39)*100</f>
        <v>75.73172639088493</v>
      </c>
      <c r="BC39">
        <f>(S39-E39/(N39/1.35))</f>
        <v>395.59958323186572</v>
      </c>
      <c r="BD39">
        <f>E39*BB39/100/BC39</f>
        <v>-4.9890812560182329E-3</v>
      </c>
    </row>
    <row r="40" spans="1:56" x14ac:dyDescent="0.35">
      <c r="A40" s="1" t="s">
        <v>9</v>
      </c>
      <c r="B40" s="1" t="s">
        <v>678</v>
      </c>
      <c r="K40" s="1">
        <f t="shared" si="0"/>
        <v>2.72</v>
      </c>
    </row>
    <row r="41" spans="1:56" x14ac:dyDescent="0.35">
      <c r="A41" s="1" t="s">
        <v>9</v>
      </c>
      <c r="B41" s="1" t="s">
        <v>677</v>
      </c>
      <c r="K41" s="1">
        <f t="shared" si="0"/>
        <v>2.72</v>
      </c>
    </row>
    <row r="42" spans="1:56" x14ac:dyDescent="0.35">
      <c r="A42" s="1">
        <v>9</v>
      </c>
      <c r="B42" s="1" t="s">
        <v>676</v>
      </c>
      <c r="C42" s="1">
        <v>2074.5000030733645</v>
      </c>
      <c r="D42" s="1">
        <v>0</v>
      </c>
      <c r="E42">
        <f>(R42-S42*(1000-T42)/(1000-U42))*AK42</f>
        <v>-2.5305853721840941</v>
      </c>
      <c r="F42">
        <f>IF(AV42&lt;&gt;0,1/(1/AV42-1/N42),0)</f>
        <v>1.5687582771998902</v>
      </c>
      <c r="G42">
        <f>((AY42-AL42/2)*S42-E42)/(AY42+AL42/2)</f>
        <v>387.32463379342181</v>
      </c>
      <c r="H42">
        <f>AL42*1000</f>
        <v>20.752337604840097</v>
      </c>
      <c r="I42">
        <f>(AQ42-AW42)</f>
        <v>1.5275551029501893</v>
      </c>
      <c r="J42">
        <f>(P42+AP42*D42)</f>
        <v>30.911754608154297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31.293937683105469</v>
      </c>
      <c r="P42" s="1">
        <v>30.911754608154297</v>
      </c>
      <c r="Q42" s="1">
        <v>31.364223480224609</v>
      </c>
      <c r="R42" s="1">
        <v>399.94033813476563</v>
      </c>
      <c r="S42" s="1">
        <v>394.80838012695313</v>
      </c>
      <c r="T42" s="1">
        <v>15.386146545410156</v>
      </c>
      <c r="U42" s="1">
        <v>33.562515258789063</v>
      </c>
      <c r="V42" s="1">
        <v>29.590972900390625</v>
      </c>
      <c r="W42" s="1">
        <v>64.548164367675781</v>
      </c>
      <c r="X42" s="1">
        <v>300.12527465820313</v>
      </c>
      <c r="Y42" s="1">
        <v>1000.513916015625</v>
      </c>
      <c r="Z42" s="1">
        <v>3.9773028343915939E-2</v>
      </c>
      <c r="AA42" s="1">
        <v>88.228599548339844</v>
      </c>
      <c r="AB42" s="1">
        <v>62.807754516601563</v>
      </c>
      <c r="AC42" s="1">
        <v>4.125861644744873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1.1034017450669231</v>
      </c>
      <c r="AL42">
        <f>(U42-T42)/(1000-U42)*AK42</f>
        <v>2.0752337604840097E-2</v>
      </c>
      <c r="AM42">
        <f>(P42+273.15)</f>
        <v>304.06175460815427</v>
      </c>
      <c r="AN42">
        <f>(O42+273.15)</f>
        <v>304.44393768310545</v>
      </c>
      <c r="AO42">
        <f>(Y42*AG42+Z42*AH42)*AI42</f>
        <v>160.08222298438341</v>
      </c>
      <c r="AP42">
        <f>((AO42+0.00000010773*(AN42^4-AM42^4))-AL42*44100)/(L42*51.4+0.00000043092*AM42^3)</f>
        <v>-6.1453067289834893</v>
      </c>
      <c r="AQ42">
        <f>0.61365*EXP(17.502*J42/(240.97+J42))</f>
        <v>4.4887288215529351</v>
      </c>
      <c r="AR42">
        <f>AQ42*1000/AA42</f>
        <v>50.876120039665729</v>
      </c>
      <c r="AS42">
        <f>(AR42-U42)</f>
        <v>17.313604780876666</v>
      </c>
      <c r="AT42">
        <f>IF(D42,P42,(O42+P42)/2)</f>
        <v>31.102846145629883</v>
      </c>
      <c r="AU42">
        <f>0.61365*EXP(17.502*AT42/(240.97+AT42))</f>
        <v>4.5379008565626986</v>
      </c>
      <c r="AV42">
        <f>IF(AS42&lt;&gt;0,(1000-(AR42+U42)/2)/AS42*AL42,0)</f>
        <v>1.148009806339759</v>
      </c>
      <c r="AW42">
        <f>U42*AA42/1000</f>
        <v>2.9611737186027458</v>
      </c>
      <c r="AX42">
        <f>(AU42-AW42)</f>
        <v>1.5767271379599528</v>
      </c>
      <c r="AY42">
        <f>1/(1.6/F42+1.37/N42)</f>
        <v>0.74627847568478056</v>
      </c>
      <c r="AZ42">
        <f>G42*AA42*0.001</f>
        <v>34.173110010167193</v>
      </c>
      <c r="BA42">
        <f>G42/S42</f>
        <v>0.98104461123361952</v>
      </c>
      <c r="BB42">
        <f>(1-AL42*AA42/AQ42/F42)*100</f>
        <v>73.99858335857779</v>
      </c>
      <c r="BC42">
        <f>(S42-E42/(N42/1.35))</f>
        <v>395.60651388453533</v>
      </c>
      <c r="BD42">
        <f>E42*BB42/100/BC42</f>
        <v>-4.7334845619912448E-3</v>
      </c>
    </row>
    <row r="43" spans="1:56" x14ac:dyDescent="0.35">
      <c r="A43" s="1" t="s">
        <v>9</v>
      </c>
      <c r="B43" s="1" t="s">
        <v>675</v>
      </c>
      <c r="K43" s="1">
        <f t="shared" si="0"/>
        <v>2.72</v>
      </c>
    </row>
    <row r="44" spans="1:56" x14ac:dyDescent="0.35">
      <c r="A44" s="1" t="s">
        <v>9</v>
      </c>
      <c r="B44" s="1" t="s">
        <v>674</v>
      </c>
      <c r="K44" s="1">
        <f t="shared" si="0"/>
        <v>2.72</v>
      </c>
    </row>
    <row r="45" spans="1:56" x14ac:dyDescent="0.35">
      <c r="A45" s="1">
        <v>10</v>
      </c>
      <c r="B45" s="1" t="s">
        <v>673</v>
      </c>
      <c r="C45" s="1">
        <v>2277.0000030845404</v>
      </c>
      <c r="D45" s="1">
        <v>0</v>
      </c>
      <c r="E45">
        <f>(R45-S45*(1000-T45)/(1000-U45))*AK45</f>
        <v>-2.4419074244263839</v>
      </c>
      <c r="F45">
        <f>IF(AV45&lt;&gt;0,1/(1/AV45-1/N45),0)</f>
        <v>1.2780946248320204</v>
      </c>
      <c r="G45">
        <f>((AY45-AL45/2)*S45-E45)/(AY45+AL45/2)</f>
        <v>387.39882896480447</v>
      </c>
      <c r="H45">
        <f>AL45*1000</f>
        <v>19.205535754016221</v>
      </c>
      <c r="I45">
        <f>(AQ45-AW45)</f>
        <v>1.6495748431360968</v>
      </c>
      <c r="J45">
        <f>(P45+AP45*D45)</f>
        <v>31.022872924804688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31.374160766601563</v>
      </c>
      <c r="P45" s="1">
        <v>31.022872924804688</v>
      </c>
      <c r="Q45" s="1">
        <v>31.427757263183594</v>
      </c>
      <c r="R45" s="1">
        <v>400.04510498046875</v>
      </c>
      <c r="S45" s="1">
        <v>395.376220703125</v>
      </c>
      <c r="T45" s="1">
        <v>15.663019180297852</v>
      </c>
      <c r="U45" s="1">
        <v>32.503513336181641</v>
      </c>
      <c r="V45" s="1">
        <v>29.985809326171875</v>
      </c>
      <c r="W45" s="1">
        <v>62.225814819335938</v>
      </c>
      <c r="X45" s="1">
        <v>300.11651611328125</v>
      </c>
      <c r="Y45" s="1">
        <v>1251.6624755859375</v>
      </c>
      <c r="Z45" s="1">
        <v>0.13619497418403625</v>
      </c>
      <c r="AA45" s="1">
        <v>88.227088928222656</v>
      </c>
      <c r="AB45" s="1">
        <v>62.782581329345703</v>
      </c>
      <c r="AC45" s="1">
        <v>4.1171021461486816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1.1033695445341221</v>
      </c>
      <c r="AL45">
        <f>(U45-T45)/(1000-U45)*AK45</f>
        <v>1.920553575401622E-2</v>
      </c>
      <c r="AM45">
        <f>(P45+273.15)</f>
        <v>304.17287292480466</v>
      </c>
      <c r="AN45">
        <f>(O45+273.15)</f>
        <v>304.52416076660154</v>
      </c>
      <c r="AO45">
        <f>(Y45*AG45+Z45*AH45)*AI45</f>
        <v>200.26599161745617</v>
      </c>
      <c r="AP45">
        <f>((AO45+0.00000010773*(AN45^4-AM45^4))-AL45*44100)/(L45*51.4+0.00000043092*AM45^3)</f>
        <v>-5.2601303241016186</v>
      </c>
      <c r="AQ45">
        <f>0.61365*EXP(17.502*J45/(240.97+J45))</f>
        <v>4.5172652047270656</v>
      </c>
      <c r="AR45">
        <f>AQ45*1000/AA45</f>
        <v>51.20043355847428</v>
      </c>
      <c r="AS45">
        <f>(AR45-U45)</f>
        <v>18.69692022229264</v>
      </c>
      <c r="AT45">
        <f>IF(D45,P45,(O45+P45)/2)</f>
        <v>31.198516845703125</v>
      </c>
      <c r="AU45">
        <f>0.61365*EXP(17.502*AT45/(240.97+AT45))</f>
        <v>4.5626947808376439</v>
      </c>
      <c r="AV45">
        <f>IF(AS45&lt;&gt;0,(1000-(AR45+U45)/2)/AS45*AL45,0)</f>
        <v>0.98421269186658478</v>
      </c>
      <c r="AW45">
        <f>U45*AA45/1000</f>
        <v>2.8676903615909688</v>
      </c>
      <c r="AX45">
        <f>(AU45-AW45)</f>
        <v>1.6950044192466751</v>
      </c>
      <c r="AY45">
        <f>1/(1.6/F45+1.37/N45)</f>
        <v>0.63616026941114456</v>
      </c>
      <c r="AZ45">
        <f>G45*AA45*0.001</f>
        <v>34.179070933767122</v>
      </c>
      <c r="BA45">
        <f>G45/S45</f>
        <v>0.97982328900778659</v>
      </c>
      <c r="BB45">
        <f>(1-AL45*AA45/AQ45/F45)*100</f>
        <v>70.651238449644154</v>
      </c>
      <c r="BC45">
        <f>(S45-E45/(N45/1.35))</f>
        <v>396.14638588693902</v>
      </c>
      <c r="BD45">
        <f>E45*BB45/100/BC45</f>
        <v>-4.3550513108642497E-3</v>
      </c>
    </row>
    <row r="46" spans="1:56" x14ac:dyDescent="0.35">
      <c r="A46" s="1" t="s">
        <v>9</v>
      </c>
      <c r="B46" s="1" t="s">
        <v>672</v>
      </c>
      <c r="K46" s="1">
        <f t="shared" si="0"/>
        <v>2.72</v>
      </c>
    </row>
    <row r="47" spans="1:56" x14ac:dyDescent="0.35">
      <c r="A47" s="1" t="s">
        <v>9</v>
      </c>
      <c r="B47" s="1" t="s">
        <v>671</v>
      </c>
      <c r="K47" s="1">
        <f t="shared" si="0"/>
        <v>2.72</v>
      </c>
    </row>
    <row r="48" spans="1:56" x14ac:dyDescent="0.35">
      <c r="A48" s="1">
        <v>11</v>
      </c>
      <c r="B48" s="1" t="s">
        <v>670</v>
      </c>
      <c r="C48" s="1">
        <v>2479.0000030845404</v>
      </c>
      <c r="D48" s="1">
        <v>0</v>
      </c>
      <c r="E48">
        <f>(R48-S48*(1000-T48)/(1000-U48))*AK48</f>
        <v>-1.869044459134158</v>
      </c>
      <c r="F48">
        <f>IF(AV48&lt;&gt;0,1/(1/AV48-1/N48),0)</f>
        <v>1.0130206802322663</v>
      </c>
      <c r="G48">
        <f>((AY48-AL48/2)*S48-E48)/(AY48+AL48/2)</f>
        <v>386.25717773123358</v>
      </c>
      <c r="H48">
        <f>AL48*1000</f>
        <v>17.341166061558152</v>
      </c>
      <c r="I48">
        <f>(AQ48-AW48)</f>
        <v>1.7906348754028567</v>
      </c>
      <c r="J48">
        <f>(P48+AP48*D48)</f>
        <v>31.110574722290039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31.479310989379883</v>
      </c>
      <c r="P48" s="1">
        <v>31.110574722290039</v>
      </c>
      <c r="Q48" s="1">
        <v>31.508745193481445</v>
      </c>
      <c r="R48" s="1">
        <v>400.1060791015625</v>
      </c>
      <c r="S48" s="1">
        <v>395.58367919921875</v>
      </c>
      <c r="T48" s="1">
        <v>15.93641185760498</v>
      </c>
      <c r="U48" s="1">
        <v>31.160305023193359</v>
      </c>
      <c r="V48" s="1">
        <v>30.328306198120117</v>
      </c>
      <c r="W48" s="1">
        <v>59.300632476806641</v>
      </c>
      <c r="X48" s="1">
        <v>300.17422485351563</v>
      </c>
      <c r="Y48" s="1">
        <v>1600.3128662109375</v>
      </c>
      <c r="Z48" s="1">
        <v>7.7135056257247925E-2</v>
      </c>
      <c r="AA48" s="1">
        <v>88.229705810546875</v>
      </c>
      <c r="AB48" s="1">
        <v>62.506317138671875</v>
      </c>
      <c r="AC48" s="1">
        <v>4.1104397773742676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1.103581709020278</v>
      </c>
      <c r="AL48">
        <f>(U48-T48)/(1000-U48)*AK48</f>
        <v>1.7341166061558153E-2</v>
      </c>
      <c r="AM48">
        <f>(P48+273.15)</f>
        <v>304.26057472229002</v>
      </c>
      <c r="AN48">
        <f>(O48+273.15)</f>
        <v>304.62931098937986</v>
      </c>
      <c r="AO48">
        <f>(Y48*AG48+Z48*AH48)*AI48</f>
        <v>256.0500528705852</v>
      </c>
      <c r="AP48">
        <f>((AO48+0.00000010773*(AN48^4-AM48^4))-AL48*44100)/(L48*51.4+0.00000043092*AM48^3)</f>
        <v>-4.1280583101314958</v>
      </c>
      <c r="AQ48">
        <f>0.61365*EXP(17.502*J48/(240.97+J48))</f>
        <v>4.5398994205661127</v>
      </c>
      <c r="AR48">
        <f>AQ48*1000/AA48</f>
        <v>51.455452320270787</v>
      </c>
      <c r="AS48">
        <f>(AR48-U48)</f>
        <v>20.295147297077428</v>
      </c>
      <c r="AT48">
        <f>IF(D48,P48,(O48+P48)/2)</f>
        <v>31.294942855834961</v>
      </c>
      <c r="AU48">
        <f>0.61365*EXP(17.502*AT48/(240.97+AT48))</f>
        <v>4.5878037517137278</v>
      </c>
      <c r="AV48">
        <f>IF(AS48&lt;&gt;0,(1000-(AR48+U48)/2)/AS48*AL48,0)</f>
        <v>0.81915341803185571</v>
      </c>
      <c r="AW48">
        <f>U48*AA48/1000</f>
        <v>2.749264545163256</v>
      </c>
      <c r="AX48">
        <f>(AU48-AW48)</f>
        <v>1.8385392065504718</v>
      </c>
      <c r="AY48">
        <f>1/(1.6/F48+1.37/N48)</f>
        <v>0.52645374308802872</v>
      </c>
      <c r="AZ48">
        <f>G48*AA48*0.001</f>
        <v>34.079357158438853</v>
      </c>
      <c r="BA48">
        <f>G48/S48</f>
        <v>0.97642344222374178</v>
      </c>
      <c r="BB48">
        <f>(1-AL48*AA48/AQ48/F48)*100</f>
        <v>66.731855009584365</v>
      </c>
      <c r="BC48">
        <f>(S48-E48/(N48/1.35))</f>
        <v>396.17316631696394</v>
      </c>
      <c r="BD48">
        <f>E48*BB48/100/BC48</f>
        <v>-3.1482395694013214E-3</v>
      </c>
    </row>
    <row r="49" spans="1:56" x14ac:dyDescent="0.35">
      <c r="A49" s="1" t="s">
        <v>9</v>
      </c>
      <c r="B49" s="1" t="s">
        <v>669</v>
      </c>
      <c r="K49" s="1">
        <f t="shared" si="0"/>
        <v>2.72</v>
      </c>
    </row>
    <row r="50" spans="1:56" x14ac:dyDescent="0.35">
      <c r="A50" s="1" t="s">
        <v>9</v>
      </c>
      <c r="B50" s="1" t="s">
        <v>668</v>
      </c>
      <c r="K50" s="1">
        <f t="shared" si="0"/>
        <v>2.72</v>
      </c>
    </row>
    <row r="51" spans="1:56" x14ac:dyDescent="0.35">
      <c r="A51" s="1">
        <v>12</v>
      </c>
      <c r="B51" s="1" t="s">
        <v>667</v>
      </c>
      <c r="C51" s="1">
        <v>2682.0000030845404</v>
      </c>
      <c r="D51" s="1">
        <v>0</v>
      </c>
      <c r="E51">
        <f>(R51-S51*(1000-T51)/(1000-U51))*AK51</f>
        <v>-1.5928045958869801</v>
      </c>
      <c r="F51">
        <f>IF(AV51&lt;&gt;0,1/(1/AV51-1/N51),0)</f>
        <v>0.68192087949305391</v>
      </c>
      <c r="G51">
        <f>((AY51-AL51/2)*S51-E51)/(AY51+AL51/2)</f>
        <v>385.41558096556543</v>
      </c>
      <c r="H51">
        <f>AL51*1000</f>
        <v>14.417353420334901</v>
      </c>
      <c r="I51">
        <f>(AQ51-AW51)</f>
        <v>2.0744445092720536</v>
      </c>
      <c r="J51">
        <f>(P51+AP51*D51)</f>
        <v>31.434776306152344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31.624094009399414</v>
      </c>
      <c r="P51" s="1">
        <v>31.434776306152344</v>
      </c>
      <c r="Q51" s="1">
        <v>31.619464874267578</v>
      </c>
      <c r="R51" s="1">
        <v>399.92483520507813</v>
      </c>
      <c r="S51" s="1">
        <v>396.19189453125</v>
      </c>
      <c r="T51" s="1">
        <v>16.216497421264648</v>
      </c>
      <c r="U51" s="1">
        <v>28.904178619384766</v>
      </c>
      <c r="V51" s="1">
        <v>30.605966567993164</v>
      </c>
      <c r="W51" s="1">
        <v>54.551872253417969</v>
      </c>
      <c r="X51" s="1">
        <v>300.14718627929688</v>
      </c>
      <c r="Y51" s="1">
        <v>2000.34716796875</v>
      </c>
      <c r="Z51" s="1">
        <v>0.20851042866706848</v>
      </c>
      <c r="AA51" s="1">
        <v>88.222023010253906</v>
      </c>
      <c r="AB51" s="1">
        <v>62.330474853515625</v>
      </c>
      <c r="AC51" s="1">
        <v>4.0517568588256836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1.1034823024974147</v>
      </c>
      <c r="AL51">
        <f>(U51-T51)/(1000-U51)*AK51</f>
        <v>1.4417353420334901E-2</v>
      </c>
      <c r="AM51">
        <f>(P51+273.15)</f>
        <v>304.58477630615232</v>
      </c>
      <c r="AN51">
        <f>(O51+273.15)</f>
        <v>304.77409400939939</v>
      </c>
      <c r="AO51">
        <f>(Y51*AG51+Z51*AH51)*AI51</f>
        <v>320.05553972120106</v>
      </c>
      <c r="AP51">
        <f>((AO51+0.00000010773*(AN51^4-AM51^4))-AL51*44100)/(L51*51.4+0.00000043092*AM51^3)</f>
        <v>-2.5653851696361953</v>
      </c>
      <c r="AQ51">
        <f>0.61365*EXP(17.502*J51/(240.97+J51))</f>
        <v>4.6244296205239053</v>
      </c>
      <c r="AR51">
        <f>AQ51*1000/AA51</f>
        <v>52.418086354542275</v>
      </c>
      <c r="AS51">
        <f>(AR51-U51)</f>
        <v>23.51390773515751</v>
      </c>
      <c r="AT51">
        <f>IF(D51,P51,(O51+P51)/2)</f>
        <v>31.529435157775879</v>
      </c>
      <c r="AU51">
        <f>0.61365*EXP(17.502*AT51/(240.97+AT51))</f>
        <v>4.6493674188536929</v>
      </c>
      <c r="AV51">
        <f>IF(AS51&lt;&gt;0,(1000-(AR51+U51)/2)/AS51*AL51,0)</f>
        <v>0.58821050327246416</v>
      </c>
      <c r="AW51">
        <f>U51*AA51/1000</f>
        <v>2.5499851112518517</v>
      </c>
      <c r="AX51">
        <f>(AU51-AW51)</f>
        <v>2.0993823076018412</v>
      </c>
      <c r="AY51">
        <f>1/(1.6/F51+1.37/N51)</f>
        <v>0.37504021988459607</v>
      </c>
      <c r="AZ51">
        <f>G51*AA51*0.001</f>
        <v>34.00214225245449</v>
      </c>
      <c r="BA51">
        <f>G51/S51</f>
        <v>0.9728002674602052</v>
      </c>
      <c r="BB51">
        <f>(1-AL51*AA51/AQ51/F51)*100</f>
        <v>59.666083528827876</v>
      </c>
      <c r="BC51">
        <f>(S51-E51/(N51/1.35))</f>
        <v>396.69425700089164</v>
      </c>
      <c r="BD51">
        <f>E51*BB51/100/BC51</f>
        <v>-2.3957092996957571E-3</v>
      </c>
    </row>
    <row r="52" spans="1:56" x14ac:dyDescent="0.35">
      <c r="A52" s="1" t="s">
        <v>9</v>
      </c>
      <c r="B52" s="1" t="s">
        <v>666</v>
      </c>
      <c r="K52" s="1">
        <v>0.98464000000000007</v>
      </c>
    </row>
    <row r="53" spans="1:56" x14ac:dyDescent="0.35">
      <c r="A53" s="1" t="s">
        <v>9</v>
      </c>
      <c r="B53" s="1" t="s">
        <v>665</v>
      </c>
      <c r="K53" s="1">
        <v>0.98464000000000007</v>
      </c>
    </row>
    <row r="54" spans="1:56" x14ac:dyDescent="0.35">
      <c r="A54" s="1" t="s">
        <v>9</v>
      </c>
      <c r="B54" s="1" t="s">
        <v>664</v>
      </c>
    </row>
    <row r="55" spans="1:56" x14ac:dyDescent="0.35">
      <c r="A55" s="1" t="s">
        <v>9</v>
      </c>
      <c r="B55" s="1" t="s">
        <v>663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B3F7E-17E2-4E20-A9F6-426B12D7C163}">
  <dimension ref="A1:BD55"/>
  <sheetViews>
    <sheetView topLeftCell="A2" zoomScale="4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753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752</v>
      </c>
    </row>
    <row r="12" spans="1:56" x14ac:dyDescent="0.35">
      <c r="A12" s="1" t="s">
        <v>9</v>
      </c>
      <c r="B12" s="1" t="s">
        <v>751</v>
      </c>
    </row>
    <row r="13" spans="1:56" x14ac:dyDescent="0.35">
      <c r="A13" s="1" t="s">
        <v>9</v>
      </c>
      <c r="B13" s="1" t="s">
        <v>750</v>
      </c>
    </row>
    <row r="14" spans="1:56" x14ac:dyDescent="0.35">
      <c r="A14" s="1" t="s">
        <v>9</v>
      </c>
      <c r="B14" s="1" t="s">
        <v>749</v>
      </c>
    </row>
    <row r="15" spans="1:56" x14ac:dyDescent="0.35">
      <c r="A15" s="1" t="s">
        <v>9</v>
      </c>
      <c r="B15" s="1" t="s">
        <v>748</v>
      </c>
    </row>
    <row r="16" spans="1:56" x14ac:dyDescent="0.35">
      <c r="A16" s="1" t="s">
        <v>9</v>
      </c>
      <c r="B16" s="1" t="s">
        <v>747</v>
      </c>
    </row>
    <row r="17" spans="1:56" x14ac:dyDescent="0.35">
      <c r="A17" s="1" t="s">
        <v>9</v>
      </c>
      <c r="B17" s="1" t="s">
        <v>746</v>
      </c>
    </row>
    <row r="18" spans="1:56" x14ac:dyDescent="0.35">
      <c r="A18" s="1">
        <v>1</v>
      </c>
      <c r="B18" s="1" t="s">
        <v>745</v>
      </c>
      <c r="C18" s="1">
        <v>406.50001344457269</v>
      </c>
      <c r="D18" s="1">
        <v>0</v>
      </c>
      <c r="E18">
        <f>(R18-S18*(1000-T18)/(1000-U18))*AK18</f>
        <v>-15.412847270921318</v>
      </c>
      <c r="F18">
        <f>IF(AV18&lt;&gt;0,1/(1/AV18-1/N18),0)</f>
        <v>5.8923488229025889</v>
      </c>
      <c r="G18">
        <f>((AY18-AL18/2)*S18-E18)/(AY18+AL18/2)</f>
        <v>399.80990096486096</v>
      </c>
      <c r="H18">
        <f>AL18*1000</f>
        <v>38.416654136333534</v>
      </c>
      <c r="I18">
        <f>(AQ18-AW18)</f>
        <v>1.3101148658359389</v>
      </c>
      <c r="J18">
        <f>(P18+AP18*D18)</f>
        <v>30.237615585327148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31.536504745483398</v>
      </c>
      <c r="P18" s="1">
        <v>30.237615585327148</v>
      </c>
      <c r="Q18" s="1">
        <v>31.663312911987305</v>
      </c>
      <c r="R18" s="1">
        <v>399.72830200195313</v>
      </c>
      <c r="S18" s="1">
        <v>399.77789306640625</v>
      </c>
      <c r="T18" s="1">
        <v>0.47833448648452759</v>
      </c>
      <c r="U18" s="1">
        <v>34.107776641845703</v>
      </c>
      <c r="V18" s="1">
        <v>0.90720987319946289</v>
      </c>
      <c r="W18" s="1">
        <v>64.688858032226563</v>
      </c>
      <c r="X18" s="1">
        <v>300.12173461914063</v>
      </c>
      <c r="Y18" s="1">
        <v>-0.14534966647624969</v>
      </c>
      <c r="Z18" s="1">
        <v>2.0489046350121498E-2</v>
      </c>
      <c r="AA18" s="1">
        <v>88.215377807617188</v>
      </c>
      <c r="AB18" s="1">
        <v>68.6060791015625</v>
      </c>
      <c r="AC18" s="1">
        <v>4.2231926918029785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1.1033887302174286</v>
      </c>
      <c r="AL18">
        <f>(U18-T18)/(1000-U18)*AK18</f>
        <v>3.8416654136333536E-2</v>
      </c>
      <c r="AM18">
        <f>(P18+273.15)</f>
        <v>303.38761558532713</v>
      </c>
      <c r="AN18">
        <f>(O18+273.15)</f>
        <v>304.68650474548338</v>
      </c>
      <c r="AO18">
        <f>(Y18*AG18+Z18*AH18)*AI18</f>
        <v>-2.3255946116389037E-2</v>
      </c>
      <c r="AP18">
        <f>((AO18+0.00000010773*(AN18^4-AM18^4))-AL18*44100)/(L18*51.4+0.00000043092*AM18^3)</f>
        <v>-13.753597115240488</v>
      </c>
      <c r="AQ18">
        <f>0.61365*EXP(17.502*J18/(240.97+J18))</f>
        <v>4.3189452684741783</v>
      </c>
      <c r="AR18">
        <f>AQ18*1000/AA18</f>
        <v>48.959097334402024</v>
      </c>
      <c r="AS18">
        <f>(AR18-U18)</f>
        <v>14.851320692556321</v>
      </c>
      <c r="AT18">
        <f>IF(D18,P18,(O18+P18)/2)</f>
        <v>30.887060165405273</v>
      </c>
      <c r="AU18">
        <f>0.61365*EXP(17.502*AT18/(240.97+AT18))</f>
        <v>4.482408391359634</v>
      </c>
      <c r="AV18">
        <f>IF(AS18&lt;&gt;0,(1000-(AR18+U18)/2)/AS18*AL18,0)</f>
        <v>2.4793134034822093</v>
      </c>
      <c r="AW18">
        <f>U18*AA18/1000</f>
        <v>3.0088304026382393</v>
      </c>
      <c r="AX18">
        <f>(AU18-AW18)</f>
        <v>1.4735779887213947</v>
      </c>
      <c r="AY18">
        <f>1/(1.6/F18+1.37/N18)</f>
        <v>1.6903141432857649</v>
      </c>
      <c r="AZ18">
        <f>G18*AA18*0.001</f>
        <v>35.269381464841224</v>
      </c>
      <c r="BA18">
        <f>G18/S18</f>
        <v>1.0000800642031735</v>
      </c>
      <c r="BB18">
        <f>(1-AL18*AA18/AQ18/F18)*100</f>
        <v>86.683267168009053</v>
      </c>
      <c r="BC18">
        <f>(S18-E18/(N18/1.35))</f>
        <v>404.63902671658758</v>
      </c>
      <c r="BD18">
        <f>E18*BB18/100/BC18</f>
        <v>-3.3017970823184147E-2</v>
      </c>
    </row>
    <row r="19" spans="1:56" x14ac:dyDescent="0.35">
      <c r="A19" s="1" t="s">
        <v>9</v>
      </c>
      <c r="B19" s="1" t="s">
        <v>744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743</v>
      </c>
      <c r="K20" s="1">
        <f t="shared" si="0"/>
        <v>2.72</v>
      </c>
    </row>
    <row r="21" spans="1:56" x14ac:dyDescent="0.35">
      <c r="A21" s="1">
        <v>2</v>
      </c>
      <c r="B21" s="1" t="s">
        <v>742</v>
      </c>
      <c r="C21" s="1">
        <v>610.00001345574856</v>
      </c>
      <c r="D21" s="1">
        <v>0</v>
      </c>
      <c r="E21">
        <f>(R21-S21*(1000-T21)/(1000-U21))*AK21</f>
        <v>-14.316214730052787</v>
      </c>
      <c r="F21">
        <f>IF(AV21&lt;&gt;0,1/(1/AV21-1/N21),0)</f>
        <v>-5.3503508511291091</v>
      </c>
      <c r="G21">
        <f>((AY21-AL21/2)*S21-E21)/(AY21+AL21/2)</f>
        <v>399.14156198535125</v>
      </c>
      <c r="H21">
        <f>AL21*1000</f>
        <v>38.071800099274093</v>
      </c>
      <c r="I21">
        <f>(AQ21-AW21)</f>
        <v>0.15146599852594766</v>
      </c>
      <c r="J21">
        <f>(P21+AP21*D21)</f>
        <v>24.741531372070313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31.460346221923828</v>
      </c>
      <c r="P21" s="1">
        <v>24.741531372070313</v>
      </c>
      <c r="Q21" s="1">
        <v>31.605579376220703</v>
      </c>
      <c r="R21" s="1">
        <v>399.95797729492188</v>
      </c>
      <c r="S21" s="1">
        <v>399.16006469726563</v>
      </c>
      <c r="T21" s="1">
        <v>0.44501620531082153</v>
      </c>
      <c r="U21" s="1">
        <v>33.779376983642578</v>
      </c>
      <c r="V21" s="1">
        <v>0.84758740663528442</v>
      </c>
      <c r="W21" s="1">
        <v>64.336929321289063</v>
      </c>
      <c r="X21" s="1">
        <v>300.16253662109375</v>
      </c>
      <c r="Y21" s="1">
        <v>25.47614860534668</v>
      </c>
      <c r="Z21" s="1">
        <v>0.155474454164505</v>
      </c>
      <c r="AA21" s="1">
        <v>88.205963134765625</v>
      </c>
      <c r="AB21" s="1">
        <v>68.576889038085938</v>
      </c>
      <c r="AC21" s="1">
        <v>4.2268333435058594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1.1035387375775503</v>
      </c>
      <c r="AL21">
        <f>(U21-T21)/(1000-U21)*AK21</f>
        <v>3.8071800099274092E-2</v>
      </c>
      <c r="AM21">
        <f>(P21+273.15)</f>
        <v>297.89153137207029</v>
      </c>
      <c r="AN21">
        <f>(O21+273.15)</f>
        <v>304.61034622192381</v>
      </c>
      <c r="AO21">
        <f>(Y21*AG21+Z21*AH21)*AI21</f>
        <v>4.0761836857456615</v>
      </c>
      <c r="AP21">
        <f>((AO21+0.00000010773*(AN21^4-AM21^4))-AL21*44100)/(L21*51.4+0.00000043092*AM21^3)</f>
        <v>-13.144778964482803</v>
      </c>
      <c r="AQ21">
        <f>0.61365*EXP(17.502*J21/(240.97+J21))</f>
        <v>3.1310084794604753</v>
      </c>
      <c r="AR21">
        <f>AQ21*1000/AA21</f>
        <v>35.496562456630727</v>
      </c>
      <c r="AS21">
        <f>(AR21-U21)</f>
        <v>1.7171854729881488</v>
      </c>
      <c r="AT21">
        <f>IF(D21,P21,(O21+P21)/2)</f>
        <v>28.10093879699707</v>
      </c>
      <c r="AU21">
        <f>0.61365*EXP(17.502*AT21/(240.97+AT21))</f>
        <v>3.8172273807571848</v>
      </c>
      <c r="AV21">
        <f>IF(AS21&lt;&gt;0,(1000-(AR21+U21)/2)/AS21*AL21,0)</f>
        <v>21.403087097102404</v>
      </c>
      <c r="AW21">
        <f>U21*AA21/1000</f>
        <v>2.9795424809345277</v>
      </c>
      <c r="AX21">
        <f>(AU21-AW21)</f>
        <v>0.83768489982265715</v>
      </c>
      <c r="AY21">
        <f>1/(1.6/F21+1.37/N21)</f>
        <v>47.570066972540175</v>
      </c>
      <c r="AZ21">
        <f>G21*AA21*0.001</f>
        <v>35.206665902032661</v>
      </c>
      <c r="BA21">
        <f>G21/S21</f>
        <v>0.9999536458840681</v>
      </c>
      <c r="BB21">
        <f>(1-AL21*AA21/AQ21/F21)*100</f>
        <v>120.04632892950053</v>
      </c>
      <c r="BC21">
        <f>(S21-E21/(N21/1.35))</f>
        <v>403.67532602077063</v>
      </c>
      <c r="BD21">
        <f>E21*BB21/100/BC21</f>
        <v>-4.2574041853151279E-2</v>
      </c>
    </row>
    <row r="22" spans="1:56" x14ac:dyDescent="0.35">
      <c r="A22" s="1" t="s">
        <v>9</v>
      </c>
      <c r="B22" s="1" t="s">
        <v>741</v>
      </c>
      <c r="K22" s="1">
        <f t="shared" si="0"/>
        <v>2.72</v>
      </c>
    </row>
    <row r="23" spans="1:56" x14ac:dyDescent="0.35">
      <c r="A23" s="1" t="s">
        <v>9</v>
      </c>
      <c r="B23" s="1" t="s">
        <v>740</v>
      </c>
      <c r="K23" s="1">
        <f t="shared" si="0"/>
        <v>2.72</v>
      </c>
    </row>
    <row r="24" spans="1:56" x14ac:dyDescent="0.35">
      <c r="A24" s="1">
        <v>3</v>
      </c>
      <c r="B24" s="1" t="s">
        <v>739</v>
      </c>
      <c r="C24" s="1">
        <v>813.00001345574856</v>
      </c>
      <c r="D24" s="1">
        <v>0</v>
      </c>
      <c r="E24">
        <f>(R24-S24*(1000-T24)/(1000-U24))*AK24</f>
        <v>-13.322153937165217</v>
      </c>
      <c r="F24">
        <f>IF(AV24&lt;&gt;0,1/(1/AV24-1/N24),0)</f>
        <v>-4.0655103230675778</v>
      </c>
      <c r="G24">
        <f>((AY24-AL24/2)*S24-E24)/(AY24+AL24/2)</f>
        <v>398.48629114408499</v>
      </c>
      <c r="H24">
        <f>AL24*1000</f>
        <v>37.790737673926699</v>
      </c>
      <c r="I24">
        <f>(AQ24-AW24)</f>
        <v>-3.9779473888066796E-2</v>
      </c>
      <c r="J24">
        <f>(P24+AP24*D24)</f>
        <v>23.55999755859375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31.385635375976563</v>
      </c>
      <c r="P24" s="1">
        <v>23.55999755859375</v>
      </c>
      <c r="Q24" s="1">
        <v>31.540428161621094</v>
      </c>
      <c r="R24" s="1">
        <v>399.9285888671875</v>
      </c>
      <c r="S24" s="1">
        <v>398.35882568359375</v>
      </c>
      <c r="T24" s="1">
        <v>0.42037096619606018</v>
      </c>
      <c r="U24" s="1">
        <v>33.520832061767578</v>
      </c>
      <c r="V24" s="1">
        <v>0.80399107933044434</v>
      </c>
      <c r="W24" s="1">
        <v>64.111106872558594</v>
      </c>
      <c r="X24" s="1">
        <v>300.13229370117188</v>
      </c>
      <c r="Y24" s="1">
        <v>49.213615417480469</v>
      </c>
      <c r="Z24" s="1">
        <v>0.13980685174465179</v>
      </c>
      <c r="AA24" s="1">
        <v>88.198966979980469</v>
      </c>
      <c r="AB24" s="1">
        <v>68.500343322753906</v>
      </c>
      <c r="AC24" s="1">
        <v>4.2169628143310547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1.1034275503719553</v>
      </c>
      <c r="AL24">
        <f>(U24-T24)/(1000-U24)*AK24</f>
        <v>3.7790737673926697E-2</v>
      </c>
      <c r="AM24">
        <f>(P24+273.15)</f>
        <v>296.70999755859373</v>
      </c>
      <c r="AN24">
        <f>(O24+273.15)</f>
        <v>304.53563537597654</v>
      </c>
      <c r="AO24">
        <f>(Y24*AG24+Z24*AH24)*AI24</f>
        <v>7.8741782907952711</v>
      </c>
      <c r="AP24">
        <f>((AO24+0.00000010773*(AN24^4-AM24^4))-AL24*44100)/(L24*51.4+0.00000043092*AM24^3)</f>
        <v>-12.923043732766471</v>
      </c>
      <c r="AQ24">
        <f>0.61365*EXP(17.502*J24/(240.97+J24))</f>
        <v>2.9167232862692423</v>
      </c>
      <c r="AR24">
        <f>AQ24*1000/AA24</f>
        <v>33.069812336138632</v>
      </c>
      <c r="AS24">
        <f>(AR24-U24)</f>
        <v>-0.45101972562894588</v>
      </c>
      <c r="AT24">
        <f>IF(D24,P24,(O24+P24)/2)</f>
        <v>27.472816467285156</v>
      </c>
      <c r="AU24">
        <f>0.61365*EXP(17.502*AT24/(240.97+AT24))</f>
        <v>3.6797647373661069</v>
      </c>
      <c r="AV24">
        <f>IF(AS24&lt;&gt;0,(1000-(AR24+U24)/2)/AS24*AL24,0)</f>
        <v>-80.999745268331083</v>
      </c>
      <c r="AW24">
        <f>U24*AA24/1000</f>
        <v>2.9565027601573091</v>
      </c>
      <c r="AX24">
        <f>(AU24-AW24)</f>
        <v>0.72326197720879781</v>
      </c>
      <c r="AY24">
        <f>1/(1.6/F24+1.37/N24)</f>
        <v>-13.607831051189857</v>
      </c>
      <c r="AZ24">
        <f>G24*AA24*0.001</f>
        <v>35.146079234592037</v>
      </c>
      <c r="BA24">
        <f>G24/S24</f>
        <v>1.0003199764942385</v>
      </c>
      <c r="BB24">
        <f>(1-AL24*AA24/AQ24/F24)*100</f>
        <v>128.10855828930747</v>
      </c>
      <c r="BC24">
        <f>(S24-E24/(N24/1.35))</f>
        <v>402.56056528812678</v>
      </c>
      <c r="BD24">
        <f>E24*BB24/100/BC24</f>
        <v>-4.2395656240618723E-2</v>
      </c>
    </row>
    <row r="25" spans="1:56" x14ac:dyDescent="0.35">
      <c r="A25" s="1" t="s">
        <v>9</v>
      </c>
      <c r="B25" s="1" t="s">
        <v>738</v>
      </c>
      <c r="K25" s="1">
        <f t="shared" si="0"/>
        <v>2.72</v>
      </c>
    </row>
    <row r="26" spans="1:56" x14ac:dyDescent="0.35">
      <c r="A26" s="1" t="s">
        <v>9</v>
      </c>
      <c r="B26" s="1" t="s">
        <v>737</v>
      </c>
      <c r="K26" s="1">
        <f t="shared" si="0"/>
        <v>2.72</v>
      </c>
    </row>
    <row r="27" spans="1:56" x14ac:dyDescent="0.35">
      <c r="A27" s="1">
        <v>4</v>
      </c>
      <c r="B27" s="1" t="s">
        <v>736</v>
      </c>
      <c r="C27" s="1">
        <v>1016.0000134557486</v>
      </c>
      <c r="D27" s="1">
        <v>0</v>
      </c>
      <c r="E27">
        <f>(R27-S27*(1000-T27)/(1000-U27))*AK27</f>
        <v>-12.475270077604293</v>
      </c>
      <c r="F27">
        <f>IF(AV27&lt;&gt;0,1/(1/AV27-1/N27),0)</f>
        <v>-3.4017839005846313</v>
      </c>
      <c r="G27">
        <f>((AY27-AL27/2)*S27-E27)/(AY27+AL27/2)</f>
        <v>398.01007007263172</v>
      </c>
      <c r="H27">
        <f>AL27*1000</f>
        <v>37.738608982839075</v>
      </c>
      <c r="I27">
        <f>(AQ27-AW27)</f>
        <v>-0.1943254352508319</v>
      </c>
      <c r="J27">
        <f>(P27+AP27*D27)</f>
        <v>22.625377655029297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31.330442428588867</v>
      </c>
      <c r="P27" s="1">
        <v>22.625377655029297</v>
      </c>
      <c r="Q27" s="1">
        <v>31.48748779296875</v>
      </c>
      <c r="R27" s="1">
        <v>399.92221069335938</v>
      </c>
      <c r="S27" s="1">
        <v>397.62869262695313</v>
      </c>
      <c r="T27" s="1">
        <v>0.39971256256103516</v>
      </c>
      <c r="U27" s="1">
        <v>33.457305908203125</v>
      </c>
      <c r="V27" s="1">
        <v>0.76684260368347168</v>
      </c>
      <c r="W27" s="1">
        <v>64.187347412109375</v>
      </c>
      <c r="X27" s="1">
        <v>300.12667846679688</v>
      </c>
      <c r="Y27" s="1">
        <v>100.0440673828125</v>
      </c>
      <c r="Z27" s="1">
        <v>8.19554403424263E-2</v>
      </c>
      <c r="AA27" s="1">
        <v>88.194259643554688</v>
      </c>
      <c r="AB27" s="1">
        <v>68.325233459472656</v>
      </c>
      <c r="AC27" s="1">
        <v>4.2068014144897461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1.1034069061279295</v>
      </c>
      <c r="AL27">
        <f>(U27-T27)/(1000-U27)*AK27</f>
        <v>3.7738608982839074E-2</v>
      </c>
      <c r="AM27">
        <f>(P27+273.15)</f>
        <v>295.77537765502927</v>
      </c>
      <c r="AN27">
        <f>(O27+273.15)</f>
        <v>304.48044242858884</v>
      </c>
      <c r="AO27">
        <f>(Y27*AG27+Z27*AH27)*AI27</f>
        <v>16.007050423464534</v>
      </c>
      <c r="AP27">
        <f>((AO27+0.00000010773*(AN27^4-AM27^4))-AL27*44100)/(L27*51.4+0.00000043092*AM27^3)</f>
        <v>-12.767370555788352</v>
      </c>
      <c r="AQ27">
        <f>0.61365*EXP(17.502*J27/(240.97+J27))</f>
        <v>2.7564168889910707</v>
      </c>
      <c r="AR27">
        <f>AQ27*1000/AA27</f>
        <v>31.253926277417445</v>
      </c>
      <c r="AS27">
        <f>(AR27-U27)</f>
        <v>-2.2033796307856797</v>
      </c>
      <c r="AT27">
        <f>IF(D27,P27,(O27+P27)/2)</f>
        <v>26.977910041809082</v>
      </c>
      <c r="AU27">
        <f>0.61365*EXP(17.502*AT27/(240.97+AT27))</f>
        <v>3.5745187270882588</v>
      </c>
      <c r="AV27">
        <f>IF(AS27&lt;&gt;0,(1000-(AR27+U27)/2)/AS27*AL27,0)</f>
        <v>-16.57342771462957</v>
      </c>
      <c r="AW27">
        <f>U27*AA27/1000</f>
        <v>2.9507423242419026</v>
      </c>
      <c r="AX27">
        <f>(AU27-AW27)</f>
        <v>0.62377640284635616</v>
      </c>
      <c r="AY27">
        <f>1/(1.6/F27+1.37/N27)</f>
        <v>-6.6545099342061791</v>
      </c>
      <c r="AZ27">
        <f>G27*AA27*0.001</f>
        <v>35.102203460735083</v>
      </c>
      <c r="BA27">
        <f>G27/S27</f>
        <v>1.0009591295918787</v>
      </c>
      <c r="BB27">
        <f>(1-AL27*AA27/AQ27/F27)*100</f>
        <v>135.49560505363237</v>
      </c>
      <c r="BC27">
        <f>(S27-E27/(N27/1.35))</f>
        <v>401.56332936884547</v>
      </c>
      <c r="BD27">
        <f>E27*BB27/100/BC27</f>
        <v>-4.2094089368898711E-2</v>
      </c>
    </row>
    <row r="28" spans="1:56" x14ac:dyDescent="0.35">
      <c r="A28" s="1" t="s">
        <v>9</v>
      </c>
      <c r="B28" s="1" t="s">
        <v>735</v>
      </c>
      <c r="K28" s="1">
        <f t="shared" si="0"/>
        <v>2.72</v>
      </c>
    </row>
    <row r="29" spans="1:56" x14ac:dyDescent="0.35">
      <c r="A29" s="1" t="s">
        <v>9</v>
      </c>
      <c r="B29" s="1" t="s">
        <v>734</v>
      </c>
      <c r="K29" s="1">
        <f t="shared" si="0"/>
        <v>2.72</v>
      </c>
    </row>
    <row r="30" spans="1:56" x14ac:dyDescent="0.35">
      <c r="A30" s="1">
        <v>5</v>
      </c>
      <c r="B30" s="1" t="s">
        <v>733</v>
      </c>
      <c r="C30" s="1">
        <v>1219.0000134557486</v>
      </c>
      <c r="D30" s="1">
        <v>0</v>
      </c>
      <c r="E30">
        <f>(R30-S30*(1000-T30)/(1000-U30))*AK30</f>
        <v>-11.796213243731467</v>
      </c>
      <c r="F30">
        <f>IF(AV30&lt;&gt;0,1/(1/AV30-1/N30),0)</f>
        <v>-2.996966437671313</v>
      </c>
      <c r="G30">
        <f>((AY30-AL30/2)*S30-E30)/(AY30+AL30/2)</f>
        <v>397.72960243521902</v>
      </c>
      <c r="H30">
        <f>AL30*1000</f>
        <v>37.72598616979117</v>
      </c>
      <c r="I30">
        <f>(AQ30-AW30)</f>
        <v>-0.32235334428717266</v>
      </c>
      <c r="J30">
        <f>(P30+AP30*D30)</f>
        <v>21.833274841308594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31.291042327880859</v>
      </c>
      <c r="P30" s="1">
        <v>21.833274841308594</v>
      </c>
      <c r="Q30" s="1">
        <v>31.447072982788086</v>
      </c>
      <c r="R30" s="1">
        <v>399.93096923828125</v>
      </c>
      <c r="S30" s="1">
        <v>397.04635620117188</v>
      </c>
      <c r="T30" s="1">
        <v>0.38829672336578369</v>
      </c>
      <c r="U30" s="1">
        <v>33.437080383300781</v>
      </c>
      <c r="V30" s="1">
        <v>0.74662321805953979</v>
      </c>
      <c r="W30" s="1">
        <v>64.293365478515625</v>
      </c>
      <c r="X30" s="1">
        <v>300.112548828125</v>
      </c>
      <c r="Y30" s="1">
        <v>149.27598571777344</v>
      </c>
      <c r="Z30" s="1">
        <v>0.21332870423793793</v>
      </c>
      <c r="AA30" s="1">
        <v>88.195465087890625</v>
      </c>
      <c r="AB30" s="1">
        <v>68.372817993164063</v>
      </c>
      <c r="AC30" s="1">
        <v>4.2078375816345215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1.1033549589269298</v>
      </c>
      <c r="AL30">
        <f>(U30-T30)/(1000-U30)*AK30</f>
        <v>3.772598616979117E-2</v>
      </c>
      <c r="AM30">
        <f>(P30+273.15)</f>
        <v>294.98327484130857</v>
      </c>
      <c r="AN30">
        <f>(O30+273.15)</f>
        <v>304.44104232788084</v>
      </c>
      <c r="AO30">
        <f>(Y30*AG30+Z30*AH30)*AI30</f>
        <v>23.884157180991224</v>
      </c>
      <c r="AP30">
        <f>((AO30+0.00000010773*(AN30^4-AM30^4))-AL30*44100)/(L30*51.4+0.00000043092*AM30^3)</f>
        <v>-12.638427282239316</v>
      </c>
      <c r="AQ30">
        <f>0.61365*EXP(17.502*J30/(240.97+J30))</f>
        <v>2.6266455112992237</v>
      </c>
      <c r="AR30">
        <f>AQ30*1000/AA30</f>
        <v>29.782092635734244</v>
      </c>
      <c r="AS30">
        <f>(AR30-U30)</f>
        <v>-3.6549877475665369</v>
      </c>
      <c r="AT30">
        <f>IF(D30,P30,(O30+P30)/2)</f>
        <v>26.562158584594727</v>
      </c>
      <c r="AU30">
        <f>0.61365*EXP(17.502*AT30/(240.97+AT30))</f>
        <v>3.4881463183041634</v>
      </c>
      <c r="AV30">
        <f>IF(AS30&lt;&gt;0,(1000-(AR30+U30)/2)/AS30*AL30,0)</f>
        <v>-9.9955145870527229</v>
      </c>
      <c r="AW30">
        <f>U30*AA30/1000</f>
        <v>2.9489988555863964</v>
      </c>
      <c r="AX30">
        <f>(AU30-AW30)</f>
        <v>0.53914746271776703</v>
      </c>
      <c r="AY30">
        <f>1/(1.6/F30+1.37/N30)</f>
        <v>-4.6771427471164682</v>
      </c>
      <c r="AZ30">
        <f>G30*AA30*0.001</f>
        <v>35.077947265995981</v>
      </c>
      <c r="BA30">
        <f>G30/S30</f>
        <v>1.0017208223255951</v>
      </c>
      <c r="BB30">
        <f>(1-AL30*AA30/AQ30/F30)*100</f>
        <v>142.26720319157349</v>
      </c>
      <c r="BC30">
        <f>(S30-E30/(N30/1.35))</f>
        <v>400.76682187087351</v>
      </c>
      <c r="BD30">
        <f>E30*BB30/100/BC30</f>
        <v>-4.1875079843255905E-2</v>
      </c>
    </row>
    <row r="31" spans="1:56" x14ac:dyDescent="0.35">
      <c r="A31" s="1" t="s">
        <v>9</v>
      </c>
      <c r="B31" s="1" t="s">
        <v>732</v>
      </c>
      <c r="K31" s="1">
        <f t="shared" si="0"/>
        <v>2.72</v>
      </c>
    </row>
    <row r="32" spans="1:56" x14ac:dyDescent="0.35">
      <c r="A32" s="1" t="s">
        <v>9</v>
      </c>
      <c r="B32" s="1" t="s">
        <v>731</v>
      </c>
      <c r="K32" s="1">
        <f t="shared" si="0"/>
        <v>2.72</v>
      </c>
    </row>
    <row r="33" spans="1:56" x14ac:dyDescent="0.35">
      <c r="A33" s="1">
        <v>6</v>
      </c>
      <c r="B33" s="1" t="s">
        <v>730</v>
      </c>
      <c r="C33" s="1">
        <v>1422.0000134557486</v>
      </c>
      <c r="D33" s="1">
        <v>0</v>
      </c>
      <c r="E33">
        <f>(R33-S33*(1000-T33)/(1000-U33))*AK33</f>
        <v>-10.499455527547653</v>
      </c>
      <c r="F33">
        <f>IF(AV33&lt;&gt;0,1/(1/AV33-1/N33),0)</f>
        <v>-2.2670828157858653</v>
      </c>
      <c r="G33">
        <f>((AY33-AL33/2)*S33-E33)/(AY33+AL33/2)</f>
        <v>397.6672352507349</v>
      </c>
      <c r="H33">
        <f>AL33*1000</f>
        <v>38.075764091084629</v>
      </c>
      <c r="I33">
        <f>(AQ33-AW33)</f>
        <v>-0.67587368306795392</v>
      </c>
      <c r="J33">
        <f>(P33+AP33*D33)</f>
        <v>19.664247512817383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31.278285980224609</v>
      </c>
      <c r="P33" s="1">
        <v>19.664247512817383</v>
      </c>
      <c r="Q33" s="1">
        <v>31.422128677368164</v>
      </c>
      <c r="R33" s="1">
        <v>400.03518676757813</v>
      </c>
      <c r="S33" s="1">
        <v>395.88992309570313</v>
      </c>
      <c r="T33" s="1">
        <v>0.38193362951278687</v>
      </c>
      <c r="U33" s="1">
        <v>33.722480773925781</v>
      </c>
      <c r="V33" s="1">
        <v>0.73491382598876953</v>
      </c>
      <c r="W33" s="1">
        <v>64.888542175292969</v>
      </c>
      <c r="X33" s="1">
        <v>300.15576171875</v>
      </c>
      <c r="Y33" s="1">
        <v>299.645751953125</v>
      </c>
      <c r="Z33" s="1">
        <v>4.8209917731583118E-3</v>
      </c>
      <c r="AA33" s="1">
        <v>88.194549560546875</v>
      </c>
      <c r="AB33" s="1">
        <v>68.430221557617188</v>
      </c>
      <c r="AC33" s="1">
        <v>4.2088241577148438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1.1035138298483453</v>
      </c>
      <c r="AL33">
        <f>(U33-T33)/(1000-U33)*AK33</f>
        <v>3.8075764091084631E-2</v>
      </c>
      <c r="AM33">
        <f>(P33+273.15)</f>
        <v>292.81424751281736</v>
      </c>
      <c r="AN33">
        <f>(O33+273.15)</f>
        <v>304.42828598022459</v>
      </c>
      <c r="AO33">
        <f>(Y33*AG33+Z33*AH33)*AI33</f>
        <v>47.943319240883284</v>
      </c>
      <c r="AP33">
        <f>((AO33+0.00000010773*(AN33^4-AM33^4))-AL33*44100)/(L33*51.4+0.00000043092*AM33^3)</f>
        <v>-12.397201464117801</v>
      </c>
      <c r="AQ33">
        <f>0.61365*EXP(17.502*J33/(240.97+J33))</f>
        <v>2.2982653188526325</v>
      </c>
      <c r="AR33">
        <f>AQ33*1000/AA33</f>
        <v>26.059040272946106</v>
      </c>
      <c r="AS33">
        <f>(AR33-U33)</f>
        <v>-7.6634405009796751</v>
      </c>
      <c r="AT33">
        <f>IF(D33,P33,(O33+P33)/2)</f>
        <v>25.471266746520996</v>
      </c>
      <c r="AU33">
        <f>0.61365*EXP(17.502*AT33/(240.97+AT33))</f>
        <v>3.270119747870992</v>
      </c>
      <c r="AV33">
        <f>IF(AS33&lt;&gt;0,(1000-(AR33+U33)/2)/AS33*AL33,0)</f>
        <v>-4.8199826879544725</v>
      </c>
      <c r="AW33">
        <f>U33*AA33/1000</f>
        <v>2.9741390019205864</v>
      </c>
      <c r="AX33">
        <f>(AU33-AW33)</f>
        <v>0.29598074595040558</v>
      </c>
      <c r="AY33">
        <f>1/(1.6/F33+1.37/N33)</f>
        <v>-2.5927871119326928</v>
      </c>
      <c r="AZ33">
        <f>G33*AA33*0.001</f>
        <v>35.072082687926596</v>
      </c>
      <c r="BA33">
        <f>G33/S33</f>
        <v>1.0044894099378279</v>
      </c>
      <c r="BB33">
        <f>(1-AL33*AA33/AQ33/F33)*100</f>
        <v>164.44998568865481</v>
      </c>
      <c r="BC33">
        <f>(S33-E33/(N33/1.35))</f>
        <v>399.20139797613211</v>
      </c>
      <c r="BD33">
        <f>E33*BB33/100/BC33</f>
        <v>-4.3252236089291282E-2</v>
      </c>
    </row>
    <row r="34" spans="1:56" x14ac:dyDescent="0.35">
      <c r="A34" s="1" t="s">
        <v>9</v>
      </c>
      <c r="B34" s="1" t="s">
        <v>729</v>
      </c>
      <c r="K34" s="1">
        <f t="shared" si="0"/>
        <v>2.72</v>
      </c>
    </row>
    <row r="35" spans="1:56" x14ac:dyDescent="0.35">
      <c r="A35" s="1" t="s">
        <v>9</v>
      </c>
      <c r="B35" s="1" t="s">
        <v>728</v>
      </c>
      <c r="K35" s="1">
        <f t="shared" si="0"/>
        <v>2.72</v>
      </c>
    </row>
    <row r="36" spans="1:56" x14ac:dyDescent="0.35">
      <c r="A36" s="1">
        <v>7</v>
      </c>
      <c r="B36" s="1" t="s">
        <v>727</v>
      </c>
      <c r="C36" s="1">
        <v>1625.0000134557486</v>
      </c>
      <c r="D36" s="1">
        <v>0</v>
      </c>
      <c r="E36">
        <f>(R36-S36*(1000-T36)/(1000-U36))*AK36</f>
        <v>-9.4052679667185579</v>
      </c>
      <c r="F36">
        <f>IF(AV36&lt;&gt;0,1/(1/AV36-1/N36),0)</f>
        <v>-1.7290923077144085</v>
      </c>
      <c r="G36">
        <f>((AY36-AL36/2)*S36-E36)/(AY36+AL36/2)</f>
        <v>398.57100050695823</v>
      </c>
      <c r="H36">
        <f>AL36*1000</f>
        <v>38.554683336014911</v>
      </c>
      <c r="I36">
        <f>(AQ36-AW36)</f>
        <v>-1.1396473009799344</v>
      </c>
      <c r="J36">
        <f>(P36+AP36*D36)</f>
        <v>16.384319305419922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31.291162490844727</v>
      </c>
      <c r="P36" s="1">
        <v>16.384319305419922</v>
      </c>
      <c r="Q36" s="1">
        <v>31.423803329467773</v>
      </c>
      <c r="R36" s="1">
        <v>400.28253173828125</v>
      </c>
      <c r="S36" s="1">
        <v>395.0042724609375</v>
      </c>
      <c r="T36" s="1">
        <v>0.37697505950927734</v>
      </c>
      <c r="U36" s="1">
        <v>34.126449584960938</v>
      </c>
      <c r="V36" s="1">
        <v>0.72480624914169312</v>
      </c>
      <c r="W36" s="1">
        <v>65.614593505859375</v>
      </c>
      <c r="X36" s="1">
        <v>300.12301635742188</v>
      </c>
      <c r="Y36" s="1">
        <v>500.68487548828125</v>
      </c>
      <c r="Z36" s="1">
        <v>8.3161786198616028E-2</v>
      </c>
      <c r="AA36" s="1">
        <v>88.190284729003906</v>
      </c>
      <c r="AB36" s="1">
        <v>68.506004333496094</v>
      </c>
      <c r="AC36" s="1">
        <v>4.2104940414428711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1.1033934424905214</v>
      </c>
      <c r="AL36">
        <f>(U36-T36)/(1000-U36)*AK36</f>
        <v>3.855468333601491E-2</v>
      </c>
      <c r="AM36">
        <f>(P36+273.15)</f>
        <v>289.5343193054199</v>
      </c>
      <c r="AN36">
        <f>(O36+273.15)</f>
        <v>304.4411624908447</v>
      </c>
      <c r="AO36">
        <f>(Y36*AG36+Z36*AH36)*AI36</f>
        <v>80.109578287536351</v>
      </c>
      <c r="AP36">
        <f>((AO36+0.00000010773*(AN36^4-AM36^4))-AL36*44100)/(L36*51.4+0.00000043092*AM36^3)</f>
        <v>-12.051551729537538</v>
      </c>
      <c r="AQ36">
        <f>0.61365*EXP(17.502*J36/(240.97+J36))</f>
        <v>1.869974004707768</v>
      </c>
      <c r="AR36">
        <f>AQ36*1000/AA36</f>
        <v>21.203854942230087</v>
      </c>
      <c r="AS36">
        <f>(AR36-U36)</f>
        <v>-12.92259464273085</v>
      </c>
      <c r="AT36">
        <f>IF(D36,P36,(O36+P36)/2)</f>
        <v>23.837740898132324</v>
      </c>
      <c r="AU36">
        <f>0.61365*EXP(17.502*AT36/(240.97+AT36))</f>
        <v>2.9659068660378991</v>
      </c>
      <c r="AV36">
        <f>IF(AS36&lt;&gt;0,(1000-(AR36+U36)/2)/AS36*AL36,0)</f>
        <v>-2.9009702143784986</v>
      </c>
      <c r="AW36">
        <f>U36*AA36/1000</f>
        <v>3.0096213056877024</v>
      </c>
      <c r="AX36">
        <f>(AU36-AW36)</f>
        <v>-4.3714439649803261E-2</v>
      </c>
      <c r="AY36">
        <f>1/(1.6/F36+1.37/N36)</f>
        <v>-1.6521455052173486</v>
      </c>
      <c r="AZ36">
        <f>G36*AA36*0.001</f>
        <v>35.150090019432611</v>
      </c>
      <c r="BA36">
        <f>G36/S36</f>
        <v>1.0090295935884426</v>
      </c>
      <c r="BB36">
        <f>(1-AL36*AA36/AQ36/F36)*100</f>
        <v>205.15844057610283</v>
      </c>
      <c r="BC36">
        <f>(S36-E36/(N36/1.35))</f>
        <v>397.97064614896112</v>
      </c>
      <c r="BD36">
        <f>E36*BB36/100/BC36</f>
        <v>-4.848523698730562E-2</v>
      </c>
    </row>
    <row r="37" spans="1:56" x14ac:dyDescent="0.35">
      <c r="A37" s="1" t="s">
        <v>9</v>
      </c>
      <c r="B37" s="1" t="s">
        <v>726</v>
      </c>
      <c r="K37" s="1">
        <f t="shared" si="0"/>
        <v>2.72</v>
      </c>
    </row>
    <row r="38" spans="1:56" x14ac:dyDescent="0.35">
      <c r="A38" s="1" t="s">
        <v>9</v>
      </c>
      <c r="B38" s="1" t="s">
        <v>725</v>
      </c>
      <c r="K38" s="1">
        <f t="shared" si="0"/>
        <v>2.72</v>
      </c>
    </row>
    <row r="39" spans="1:56" x14ac:dyDescent="0.35">
      <c r="A39" s="1">
        <v>8</v>
      </c>
      <c r="B39" s="1" t="s">
        <v>724</v>
      </c>
      <c r="C39" s="1">
        <v>1828.0000134557486</v>
      </c>
      <c r="D39" s="1">
        <v>0</v>
      </c>
      <c r="E39">
        <f>(R39-S39*(1000-T39)/(1000-U39))*AK39</f>
        <v>-8.288990279850589</v>
      </c>
      <c r="F39">
        <f>IF(AV39&lt;&gt;0,1/(1/AV39-1/N39),0)</f>
        <v>-1.3518231095495661</v>
      </c>
      <c r="G39">
        <f>((AY39-AL39/2)*S39-E39)/(AY39+AL39/2)</f>
        <v>399.91298084897488</v>
      </c>
      <c r="H39">
        <f>AL39*1000</f>
        <v>39.192899122542173</v>
      </c>
      <c r="I39">
        <f>(AQ39-AW39)</f>
        <v>-1.7055200029425357</v>
      </c>
      <c r="J39">
        <f>(P39+AP39*D39)</f>
        <v>11.379910469055176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31.345163345336914</v>
      </c>
      <c r="P39" s="1">
        <v>11.379910469055176</v>
      </c>
      <c r="Q39" s="1">
        <v>31.458612442016602</v>
      </c>
      <c r="R39" s="1">
        <v>400.1119384765625</v>
      </c>
      <c r="S39" s="1">
        <v>393.6422119140625</v>
      </c>
      <c r="T39" s="1">
        <v>0.37446939945220947</v>
      </c>
      <c r="U39" s="1">
        <v>34.661983489990234</v>
      </c>
      <c r="V39" s="1">
        <v>0.71773147583007813</v>
      </c>
      <c r="W39" s="1">
        <v>66.435325622558594</v>
      </c>
      <c r="X39" s="1">
        <v>300.13711547851563</v>
      </c>
      <c r="Y39" s="1">
        <v>749.975341796875</v>
      </c>
      <c r="Z39" s="1">
        <v>4.2184062302112579E-2</v>
      </c>
      <c r="AA39" s="1">
        <v>88.184280395507813</v>
      </c>
      <c r="AB39" s="1">
        <v>68.388526916503906</v>
      </c>
      <c r="AC39" s="1">
        <v>4.2093348503112793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1.1034452774945425</v>
      </c>
      <c r="AL39">
        <f>(U39-T39)/(1000-U39)*AK39</f>
        <v>3.9192899122542174E-2</v>
      </c>
      <c r="AM39">
        <f>(P39+273.15)</f>
        <v>284.52991046905515</v>
      </c>
      <c r="AN39">
        <f>(O39+273.15)</f>
        <v>304.49516334533689</v>
      </c>
      <c r="AO39">
        <f>(Y39*AG39+Z39*AH39)*AI39</f>
        <v>119.99605200537917</v>
      </c>
      <c r="AP39">
        <f>((AO39+0.00000010773*(AN39^4-AM39^4))-AL39*44100)/(L39*51.4+0.00000043092*AM39^3)</f>
        <v>-11.576489949726085</v>
      </c>
      <c r="AQ39">
        <f>0.61365*EXP(17.502*J39/(240.97+J39))</f>
        <v>1.3511220682032257</v>
      </c>
      <c r="AR39">
        <f>AQ39*1000/AA39</f>
        <v>15.321575026109223</v>
      </c>
      <c r="AS39">
        <f>(AR39-U39)</f>
        <v>-19.340408463881012</v>
      </c>
      <c r="AT39">
        <f>IF(D39,P39,(O39+P39)/2)</f>
        <v>21.362536907196045</v>
      </c>
      <c r="AU39">
        <f>0.61365*EXP(17.502*AT39/(240.97+AT39))</f>
        <v>2.5520847714501711</v>
      </c>
      <c r="AV39">
        <f>IF(AS39&lt;&gt;0,(1000-(AR39+U39)/2)/AS39*AL39,0)</f>
        <v>-1.9758320466992021</v>
      </c>
      <c r="AW39">
        <f>U39*AA39/1000</f>
        <v>3.0566420711457614</v>
      </c>
      <c r="AX39">
        <f>(AU39-AW39)</f>
        <v>-0.50455729969559027</v>
      </c>
      <c r="AY39">
        <f>1/(1.6/F39+1.37/N39)</f>
        <v>-1.1580516049291301</v>
      </c>
      <c r="AZ39">
        <f>G39*AA39*0.001</f>
        <v>35.266038436989348</v>
      </c>
      <c r="BA39">
        <f>G39/S39</f>
        <v>1.0159301232060991</v>
      </c>
      <c r="BB39">
        <f>(1-AL39*AA39/AQ39/F39)*100</f>
        <v>289.22743872815306</v>
      </c>
      <c r="BC39">
        <f>(S39-E39/(N39/1.35))</f>
        <v>396.25651729626321</v>
      </c>
      <c r="BD39">
        <f>E39*BB39/100/BC39</f>
        <v>-6.0501299628879325E-2</v>
      </c>
    </row>
    <row r="40" spans="1:56" x14ac:dyDescent="0.35">
      <c r="A40" s="1" t="s">
        <v>9</v>
      </c>
      <c r="B40" s="1" t="s">
        <v>723</v>
      </c>
      <c r="K40" s="1">
        <f t="shared" si="0"/>
        <v>2.72</v>
      </c>
    </row>
    <row r="41" spans="1:56" x14ac:dyDescent="0.35">
      <c r="A41" s="1" t="s">
        <v>9</v>
      </c>
      <c r="B41" s="1" t="s">
        <v>722</v>
      </c>
      <c r="K41" s="1">
        <f t="shared" si="0"/>
        <v>2.72</v>
      </c>
    </row>
    <row r="42" spans="1:56" x14ac:dyDescent="0.35">
      <c r="A42" s="1">
        <v>9</v>
      </c>
      <c r="B42" s="1" t="s">
        <v>721</v>
      </c>
      <c r="C42" s="1">
        <v>2031.0000134557486</v>
      </c>
      <c r="D42" s="1">
        <v>0</v>
      </c>
      <c r="E42">
        <f>(R42-S42*(1000-T42)/(1000-U42))*AK42</f>
        <v>-7.5853399063831102</v>
      </c>
      <c r="F42">
        <f>IF(AV42&lt;&gt;0,1/(1/AV42-1/N42),0)</f>
        <v>-1.1749334435275063</v>
      </c>
      <c r="G42">
        <f>((AY42-AL42/2)*S42-E42)/(AY42+AL42/2)</f>
        <v>401.30117155021384</v>
      </c>
      <c r="H42">
        <f>AL42*1000</f>
        <v>39.82288684821394</v>
      </c>
      <c r="I42">
        <f>(AQ42-AW42)</f>
        <v>-2.1179363907896525</v>
      </c>
      <c r="J42">
        <f>(P42+AP42*D42)</f>
        <v>6.698176383972168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31.425546646118164</v>
      </c>
      <c r="P42" s="1">
        <v>6.698176383972168</v>
      </c>
      <c r="Q42" s="1">
        <v>31.518728256225586</v>
      </c>
      <c r="R42" s="1">
        <v>400.031982421875</v>
      </c>
      <c r="S42" s="1">
        <v>392.73306274414063</v>
      </c>
      <c r="T42" s="1">
        <v>0.37503674626350403</v>
      </c>
      <c r="U42" s="1">
        <v>35.192527770996094</v>
      </c>
      <c r="V42" s="1">
        <v>0.71545606851577759</v>
      </c>
      <c r="W42" s="1">
        <v>67.136642456054688</v>
      </c>
      <c r="X42" s="1">
        <v>300.15447998046875</v>
      </c>
      <c r="Y42" s="1">
        <v>999.0540771484375</v>
      </c>
      <c r="Z42" s="1">
        <v>0.13137184083461761</v>
      </c>
      <c r="AA42" s="1">
        <v>88.173789978027344</v>
      </c>
      <c r="AB42" s="1">
        <v>68.445625305175781</v>
      </c>
      <c r="AC42" s="1">
        <v>4.1910700798034668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1.1035091175752525</v>
      </c>
      <c r="AL42">
        <f>(U42-T42)/(1000-U42)*AK42</f>
        <v>3.9822886848213938E-2</v>
      </c>
      <c r="AM42">
        <f>(P42+273.15)</f>
        <v>279.84817638397215</v>
      </c>
      <c r="AN42">
        <f>(O42+273.15)</f>
        <v>304.57554664611814</v>
      </c>
      <c r="AO42">
        <f>(Y42*AG42+Z42*AH42)*AI42</f>
        <v>159.8486487708542</v>
      </c>
      <c r="AP42">
        <f>((AO42+0.00000010773*(AN42^4-AM42^4))-AL42*44100)/(L42*51.4+0.00000043092*AM42^3)</f>
        <v>-11.134409766948858</v>
      </c>
      <c r="AQ42">
        <f>0.61365*EXP(17.502*J42/(240.97+J42))</f>
        <v>0.98512216168605171</v>
      </c>
      <c r="AR42">
        <f>AQ42*1000/AA42</f>
        <v>11.172505593006056</v>
      </c>
      <c r="AS42">
        <f>(AR42-U42)</f>
        <v>-24.020022177990036</v>
      </c>
      <c r="AT42">
        <f>IF(D42,P42,(O42+P42)/2)</f>
        <v>19.061861515045166</v>
      </c>
      <c r="AU42">
        <f>0.61365*EXP(17.502*AT42/(240.97+AT42))</f>
        <v>2.2137076271906575</v>
      </c>
      <c r="AV42">
        <f>IF(AS42&lt;&gt;0,(1000-(AR42+U42)/2)/AS42*AL42,0)</f>
        <v>-1.6194694501645484</v>
      </c>
      <c r="AW42">
        <f>U42*AA42/1000</f>
        <v>3.1030585524757042</v>
      </c>
      <c r="AX42">
        <f>(AU42-AW42)</f>
        <v>-0.88935092528504667</v>
      </c>
      <c r="AY42">
        <f>1/(1.6/F42+1.37/N42)</f>
        <v>-0.95995837736595857</v>
      </c>
      <c r="AZ42">
        <f>G42*AA42*0.001</f>
        <v>35.384245218204882</v>
      </c>
      <c r="BA42">
        <f>G42/S42</f>
        <v>1.0218166220745595</v>
      </c>
      <c r="BB42">
        <f>(1-AL42*AA42/AQ42/F42)*100</f>
        <v>403.3673886527385</v>
      </c>
      <c r="BC42">
        <f>(S42-E42/(N42/1.35))</f>
        <v>395.12544037682824</v>
      </c>
      <c r="BD42">
        <f>E42*BB42/100/BC42</f>
        <v>-7.7435630243478368E-2</v>
      </c>
    </row>
    <row r="43" spans="1:56" x14ac:dyDescent="0.35">
      <c r="A43" s="1" t="s">
        <v>9</v>
      </c>
      <c r="B43" s="1" t="s">
        <v>720</v>
      </c>
      <c r="K43" s="1">
        <f t="shared" si="0"/>
        <v>2.72</v>
      </c>
    </row>
    <row r="44" spans="1:56" x14ac:dyDescent="0.35">
      <c r="A44" s="1" t="s">
        <v>9</v>
      </c>
      <c r="B44" s="1" t="s">
        <v>719</v>
      </c>
      <c r="K44" s="1">
        <f t="shared" si="0"/>
        <v>2.72</v>
      </c>
    </row>
    <row r="45" spans="1:56" x14ac:dyDescent="0.35">
      <c r="A45" s="1">
        <v>10</v>
      </c>
      <c r="B45" s="1" t="s">
        <v>718</v>
      </c>
      <c r="C45" s="1">
        <v>2234.0000134557486</v>
      </c>
      <c r="D45" s="1">
        <v>0</v>
      </c>
      <c r="E45">
        <f>(R45-S45*(1000-T45)/(1000-U45))*AK45</f>
        <v>-6.3855576475098665</v>
      </c>
      <c r="F45">
        <f>IF(AV45&lt;&gt;0,1/(1/AV45-1/N45),0)</f>
        <v>-1.0680164327236503</v>
      </c>
      <c r="G45">
        <f>((AY45-AL45/2)*S45-E45)/(AY45+AL45/2)</f>
        <v>402.94770621424846</v>
      </c>
      <c r="H45">
        <f>AL45*1000</f>
        <v>40.371031005657493</v>
      </c>
      <c r="I45">
        <f>(AQ45-AW45)</f>
        <v>-2.4468079211793752</v>
      </c>
      <c r="J45">
        <f>(P45+AP45*D45)</f>
        <v>1.7687381505966187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31.521352767944336</v>
      </c>
      <c r="P45" s="1">
        <v>1.7687381505966187</v>
      </c>
      <c r="Q45" s="1">
        <v>31.601264953613281</v>
      </c>
      <c r="R45" s="1">
        <v>400.1163330078125</v>
      </c>
      <c r="S45" s="1">
        <v>391.576904296875</v>
      </c>
      <c r="T45" s="1">
        <v>0.37498015165328979</v>
      </c>
      <c r="U45" s="1">
        <v>35.656726837158203</v>
      </c>
      <c r="V45" s="1">
        <v>0.71145039796829224</v>
      </c>
      <c r="W45" s="1">
        <v>67.651557922363281</v>
      </c>
      <c r="X45" s="1">
        <v>300.13754272460938</v>
      </c>
      <c r="Y45" s="1">
        <v>1249.57470703125</v>
      </c>
      <c r="Z45" s="1">
        <v>0.14101120829582214</v>
      </c>
      <c r="AA45" s="1">
        <v>88.172027587890625</v>
      </c>
      <c r="AB45" s="1">
        <v>68.311058044433594</v>
      </c>
      <c r="AC45" s="1">
        <v>4.157475471496582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1.1034468482522402</v>
      </c>
      <c r="AL45">
        <f>(U45-T45)/(1000-U45)*AK45</f>
        <v>4.037103100565749E-2</v>
      </c>
      <c r="AM45">
        <f>(P45+273.15)</f>
        <v>274.9187381505966</v>
      </c>
      <c r="AN45">
        <f>(O45+273.15)</f>
        <v>304.67135276794431</v>
      </c>
      <c r="AO45">
        <f>(Y45*AG45+Z45*AH45)*AI45</f>
        <v>199.93194865617261</v>
      </c>
      <c r="AP45">
        <f>((AO45+0.00000010773*(AN45^4-AM45^4))-AL45*44100)/(L45*51.4+0.00000043092*AM45^3)</f>
        <v>-10.655618411566733</v>
      </c>
      <c r="AQ45">
        <f>0.61365*EXP(17.502*J45/(240.97+J45))</f>
        <v>0.69711798120041779</v>
      </c>
      <c r="AR45">
        <f>AQ45*1000/AA45</f>
        <v>7.9063394624278622</v>
      </c>
      <c r="AS45">
        <f>(AR45-U45)</f>
        <v>-27.750387374730341</v>
      </c>
      <c r="AT45">
        <f>IF(D45,P45,(O45+P45)/2)</f>
        <v>16.645045459270477</v>
      </c>
      <c r="AU45">
        <f>0.61365*EXP(17.502*AT45/(240.97+AT45))</f>
        <v>1.9012473720367082</v>
      </c>
      <c r="AV45">
        <f>IF(AS45&lt;&gt;0,(1000-(AR45+U45)/2)/AS45*AL45,0)</f>
        <v>-1.4231040281433256</v>
      </c>
      <c r="AW45">
        <f>U45*AA45/1000</f>
        <v>3.143925902379793</v>
      </c>
      <c r="AX45">
        <f>(AU45-AW45)</f>
        <v>-1.2426785303430847</v>
      </c>
      <c r="AY45">
        <f>1/(1.6/F45+1.37/N45)</f>
        <v>-0.84886987439237493</v>
      </c>
      <c r="AZ45">
        <f>G45*AA45*0.001</f>
        <v>35.528716268799961</v>
      </c>
      <c r="BA45">
        <f>G45/S45</f>
        <v>1.0290384897387939</v>
      </c>
      <c r="BB45">
        <f>(1-AL45*AA45/AQ45/F45)*100</f>
        <v>578.09747356690229</v>
      </c>
      <c r="BC45">
        <f>(S45-E45/(N45/1.35))</f>
        <v>393.59087670637564</v>
      </c>
      <c r="BD45">
        <f>E45*BB45/100/BC45</f>
        <v>-9.3789642032154064E-2</v>
      </c>
    </row>
    <row r="46" spans="1:56" x14ac:dyDescent="0.35">
      <c r="A46" s="1" t="s">
        <v>9</v>
      </c>
      <c r="B46" s="1" t="s">
        <v>717</v>
      </c>
      <c r="K46" s="1">
        <f t="shared" si="0"/>
        <v>2.72</v>
      </c>
    </row>
    <row r="47" spans="1:56" x14ac:dyDescent="0.35">
      <c r="A47" s="1" t="s">
        <v>9</v>
      </c>
      <c r="B47" s="1" t="s">
        <v>716</v>
      </c>
      <c r="K47" s="1">
        <f t="shared" si="0"/>
        <v>2.72</v>
      </c>
    </row>
    <row r="48" spans="1:56" x14ac:dyDescent="0.35">
      <c r="A48" s="1">
        <v>11</v>
      </c>
      <c r="B48" s="1" t="s">
        <v>715</v>
      </c>
      <c r="C48" s="1">
        <v>2437.0000134557486</v>
      </c>
      <c r="D48" s="1">
        <v>0</v>
      </c>
      <c r="E48">
        <f>(R48-S48*(1000-T48)/(1000-U48))*AK48</f>
        <v>-5.6864217347715611</v>
      </c>
      <c r="F48">
        <f>IF(AV48&lt;&gt;0,1/(1/AV48-1/N48),0)</f>
        <v>-0.97787385292029472</v>
      </c>
      <c r="G48">
        <f>((AY48-AL48/2)*S48-E48)/(AY48+AL48/2)</f>
        <v>404.79373606557806</v>
      </c>
      <c r="H48">
        <f>AL48*1000</f>
        <v>41.119221856632571</v>
      </c>
      <c r="I48">
        <f>(AQ48-AW48)</f>
        <v>-2.8022363453916834</v>
      </c>
      <c r="J48">
        <f>(P48+AP48*D48)</f>
        <v>-5.839055061340332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31.633579254150391</v>
      </c>
      <c r="P48" s="1">
        <v>-5.839055061340332</v>
      </c>
      <c r="Q48" s="1">
        <v>31.6890869140625</v>
      </c>
      <c r="R48" s="1">
        <v>400.15869140625</v>
      </c>
      <c r="S48" s="1">
        <v>390.75100708007813</v>
      </c>
      <c r="T48" s="1">
        <v>0.3759290874004364</v>
      </c>
      <c r="U48" s="1">
        <v>36.287769317626953</v>
      </c>
      <c r="V48" s="1">
        <v>0.70872288942337036</v>
      </c>
      <c r="W48" s="1">
        <v>68.411766052246094</v>
      </c>
      <c r="X48" s="1">
        <v>300.13973999023438</v>
      </c>
      <c r="Y48" s="1">
        <v>1599.3291015625</v>
      </c>
      <c r="Z48" s="1">
        <v>8.7982326745986938E-2</v>
      </c>
      <c r="AA48" s="1">
        <v>88.172325134277344</v>
      </c>
      <c r="AB48" s="1">
        <v>68.137123107910156</v>
      </c>
      <c r="AC48" s="1">
        <v>4.0746016502380371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1.1034549264346849</v>
      </c>
      <c r="AL48">
        <f>(U48-T48)/(1000-U48)*AK48</f>
        <v>4.1119221856632568E-2</v>
      </c>
      <c r="AM48">
        <f>(P48+273.15)</f>
        <v>267.31094493865965</v>
      </c>
      <c r="AN48">
        <f>(O48+273.15)</f>
        <v>304.78357925415037</v>
      </c>
      <c r="AO48">
        <f>(Y48*AG48+Z48*AH48)*AI48</f>
        <v>255.89265053035342</v>
      </c>
      <c r="AP48">
        <f>((AO48+0.00000010773*(AN48^4-AM48^4))-AL48*44100)/(L48*51.4+0.00000043092*AM48^3)</f>
        <v>-9.9623122276358824</v>
      </c>
      <c r="AQ48">
        <f>0.61365*EXP(17.502*J48/(240.97+J48))</f>
        <v>0.39734064927977369</v>
      </c>
      <c r="AR48">
        <f>AQ48*1000/AA48</f>
        <v>4.5064100178220876</v>
      </c>
      <c r="AS48">
        <f>(AR48-U48)</f>
        <v>-31.781359299804866</v>
      </c>
      <c r="AT48">
        <f>IF(D48,P48,(O48+P48)/2)</f>
        <v>12.897262096405029</v>
      </c>
      <c r="AU48">
        <f>0.61365*EXP(17.502*AT48/(240.97+AT48))</f>
        <v>1.4930582967937349</v>
      </c>
      <c r="AV48">
        <f>IF(AS48&lt;&gt;0,(1000-(AR48+U48)/2)/AS48*AL48,0)</f>
        <v>-1.2674256321567432</v>
      </c>
      <c r="AW48">
        <f>U48*AA48/1000</f>
        <v>3.1995769946714572</v>
      </c>
      <c r="AX48">
        <f>(AU48-AW48)</f>
        <v>-1.7065186978777223</v>
      </c>
      <c r="AY48">
        <f>1/(1.6/F48+1.37/N48)</f>
        <v>-0.75980022625143395</v>
      </c>
      <c r="AZ48">
        <f>G48*AA48*0.001</f>
        <v>35.691604908693002</v>
      </c>
      <c r="BA48">
        <f>G48/S48</f>
        <v>1.0359377934568499</v>
      </c>
      <c r="BB48">
        <f>(1-AL48*AA48/AQ48/F48)*100</f>
        <v>1033.1067905569757</v>
      </c>
      <c r="BC48">
        <f>(S48-E48/(N48/1.35))</f>
        <v>392.54447557802217</v>
      </c>
      <c r="BD48">
        <f>E48*BB48/100/BC48</f>
        <v>-0.14965644082782734</v>
      </c>
    </row>
    <row r="49" spans="1:56" x14ac:dyDescent="0.35">
      <c r="A49" s="1" t="s">
        <v>9</v>
      </c>
      <c r="B49" s="1" t="s">
        <v>714</v>
      </c>
      <c r="K49" s="1">
        <f t="shared" si="0"/>
        <v>2.72</v>
      </c>
    </row>
    <row r="50" spans="1:56" x14ac:dyDescent="0.35">
      <c r="A50" s="1" t="s">
        <v>9</v>
      </c>
      <c r="B50" s="1" t="s">
        <v>709</v>
      </c>
      <c r="K50" s="1">
        <f t="shared" si="0"/>
        <v>2.72</v>
      </c>
    </row>
    <row r="51" spans="1:56" x14ac:dyDescent="0.35">
      <c r="A51" s="1">
        <v>12</v>
      </c>
      <c r="B51" s="1" t="s">
        <v>713</v>
      </c>
      <c r="C51" s="1">
        <v>2640.5000134445727</v>
      </c>
      <c r="D51" s="1">
        <v>0</v>
      </c>
      <c r="E51">
        <f>(R51-S51*(1000-T51)/(1000-U51))*AK51</f>
        <v>-5.0959946222373178</v>
      </c>
      <c r="F51">
        <f>IF(AV51&lt;&gt;0,1/(1/AV51-1/N51),0)</f>
        <v>-0.92795078566585742</v>
      </c>
      <c r="G51">
        <f>((AY51-AL51/2)*S51-E51)/(AY51+AL51/2)</f>
        <v>406.10192079370819</v>
      </c>
      <c r="H51">
        <f>AL51*1000</f>
        <v>42.219623876139522</v>
      </c>
      <c r="I51">
        <f>(AQ51-AW51)</f>
        <v>-3.0798992657961977</v>
      </c>
      <c r="J51">
        <f>(P51+AP51*D51)</f>
        <v>-14.369321823120117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31.773933410644531</v>
      </c>
      <c r="P51" s="1">
        <v>-14.369321823120117</v>
      </c>
      <c r="Q51" s="1">
        <v>31.794174194335938</v>
      </c>
      <c r="R51" s="1">
        <v>399.96133422851563</v>
      </c>
      <c r="S51" s="1">
        <v>389.66958618164063</v>
      </c>
      <c r="T51" s="1">
        <v>0.38438451290130615</v>
      </c>
      <c r="U51" s="1">
        <v>37.223953247070313</v>
      </c>
      <c r="V51" s="1">
        <v>0.71892631053924561</v>
      </c>
      <c r="W51" s="1">
        <v>69.621116638183594</v>
      </c>
      <c r="X51" s="1">
        <v>300.11935424804688</v>
      </c>
      <c r="Y51" s="1">
        <v>1999.883544921875</v>
      </c>
      <c r="Z51" s="1">
        <v>3.4951824694871902E-2</v>
      </c>
      <c r="AA51" s="1">
        <v>88.173446655273438</v>
      </c>
      <c r="AB51" s="1">
        <v>68.130332946777344</v>
      </c>
      <c r="AC51" s="1">
        <v>4.0401573181152344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1.1033799788531133</v>
      </c>
      <c r="AL51">
        <f>(U51-T51)/(1000-U51)*AK51</f>
        <v>4.221962387613952E-2</v>
      </c>
      <c r="AM51">
        <f>(P51+273.15)</f>
        <v>258.78067817687986</v>
      </c>
      <c r="AN51">
        <f>(O51+273.15)</f>
        <v>304.92393341064451</v>
      </c>
      <c r="AO51">
        <f>(Y51*AG51+Z51*AH51)*AI51</f>
        <v>319.9813600353591</v>
      </c>
      <c r="AP51">
        <f>((AO51+0.00000010773*(AN51^4-AM51^4))-AL51*44100)/(L51*51.4+0.00000043092*AM51^3)</f>
        <v>-9.3102963497107201</v>
      </c>
      <c r="AQ51">
        <f>0.61365*EXP(17.502*J51/(240.97+J51))</f>
        <v>0.20226499013274901</v>
      </c>
      <c r="AR51">
        <f>AQ51*1000/AA51</f>
        <v>2.2939444674713987</v>
      </c>
      <c r="AS51">
        <f>(AR51-U51)</f>
        <v>-34.930008779598914</v>
      </c>
      <c r="AT51">
        <f>IF(D51,P51,(O51+P51)/2)</f>
        <v>8.702305793762207</v>
      </c>
      <c r="AU51">
        <f>0.61365*EXP(17.502*AT51/(240.97+AT51))</f>
        <v>1.1294153303959251</v>
      </c>
      <c r="AV51">
        <f>IF(AS51&lt;&gt;0,(1000-(AR51+U51)/2)/AS51*AL51,0)</f>
        <v>-1.1848095644158287</v>
      </c>
      <c r="AW51">
        <f>U51*AA51/1000</f>
        <v>3.2821642559289468</v>
      </c>
      <c r="AX51">
        <f>(AU51-AW51)</f>
        <v>-2.1527489255330217</v>
      </c>
      <c r="AY51">
        <f>1/(1.6/F51+1.37/N51)</f>
        <v>-0.71216856958916286</v>
      </c>
      <c r="AZ51">
        <f>G51*AA51*0.001</f>
        <v>35.807406049708106</v>
      </c>
      <c r="BA51">
        <f>G51/S51</f>
        <v>1.0421699182969024</v>
      </c>
      <c r="BB51">
        <f>(1-AL51*AA51/AQ51/F51)*100</f>
        <v>2083.3826781607077</v>
      </c>
      <c r="BC51">
        <f>(S51-E51/(N51/1.35))</f>
        <v>391.27683697079476</v>
      </c>
      <c r="BD51">
        <f>E51*BB51/100/BC51</f>
        <v>-0.27134003142541763</v>
      </c>
    </row>
    <row r="52" spans="1:56" x14ac:dyDescent="0.35">
      <c r="A52" s="1" t="s">
        <v>9</v>
      </c>
      <c r="B52" s="1" t="s">
        <v>712</v>
      </c>
    </row>
    <row r="53" spans="1:56" x14ac:dyDescent="0.35">
      <c r="A53" s="1" t="s">
        <v>9</v>
      </c>
      <c r="B53" s="1" t="s">
        <v>711</v>
      </c>
    </row>
    <row r="54" spans="1:56" x14ac:dyDescent="0.35">
      <c r="A54" s="1" t="s">
        <v>9</v>
      </c>
      <c r="B54" s="1" t="s">
        <v>710</v>
      </c>
    </row>
    <row r="55" spans="1:56" x14ac:dyDescent="0.35">
      <c r="A55" s="1" t="s">
        <v>9</v>
      </c>
      <c r="B55" s="1" t="s">
        <v>709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3AA07-5695-48D1-BAD6-8A9F08BB3C74}">
  <dimension ref="A1:BD55"/>
  <sheetViews>
    <sheetView zoomScale="4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798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797</v>
      </c>
    </row>
    <row r="12" spans="1:56" x14ac:dyDescent="0.35">
      <c r="A12" s="1" t="s">
        <v>9</v>
      </c>
      <c r="B12" s="1" t="s">
        <v>796</v>
      </c>
    </row>
    <row r="13" spans="1:56" x14ac:dyDescent="0.35">
      <c r="A13" s="1" t="s">
        <v>9</v>
      </c>
      <c r="B13" s="1" t="s">
        <v>795</v>
      </c>
    </row>
    <row r="14" spans="1:56" x14ac:dyDescent="0.35">
      <c r="A14" s="1" t="s">
        <v>9</v>
      </c>
      <c r="B14" s="1" t="s">
        <v>794</v>
      </c>
    </row>
    <row r="15" spans="1:56" x14ac:dyDescent="0.35">
      <c r="A15" s="1" t="s">
        <v>9</v>
      </c>
      <c r="B15" s="1" t="s">
        <v>793</v>
      </c>
    </row>
    <row r="16" spans="1:56" x14ac:dyDescent="0.35">
      <c r="A16" s="1" t="s">
        <v>9</v>
      </c>
      <c r="B16" s="1" t="s">
        <v>792</v>
      </c>
    </row>
    <row r="17" spans="1:56" x14ac:dyDescent="0.35">
      <c r="A17" s="1" t="s">
        <v>9</v>
      </c>
      <c r="B17" s="1" t="s">
        <v>791</v>
      </c>
    </row>
    <row r="18" spans="1:56" x14ac:dyDescent="0.35">
      <c r="A18" s="1">
        <v>1</v>
      </c>
      <c r="B18" s="1" t="s">
        <v>790</v>
      </c>
      <c r="C18" s="1">
        <v>418.50000287219882</v>
      </c>
      <c r="D18" s="1">
        <v>0</v>
      </c>
      <c r="E18">
        <f>(R18-S18*(1000-T18)/(1000-U18))*AK18</f>
        <v>-10.797586393004197</v>
      </c>
      <c r="F18">
        <f>IF(AV18&lt;&gt;0,1/(1/AV18-1/N18),0)</f>
        <v>6.4786375219152568</v>
      </c>
      <c r="G18">
        <f>((AY18-AL18/2)*S18-E18)/(AY18+AL18/2)</f>
        <v>392.69806152015951</v>
      </c>
      <c r="H18">
        <f>AL18*1000</f>
        <v>39.625392818770791</v>
      </c>
      <c r="I18">
        <f>(AQ18-AW18)</f>
        <v>1.2978912113723684</v>
      </c>
      <c r="J18">
        <f>(P18+AP18*D18)</f>
        <v>30.548154830932617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31.7861328125</v>
      </c>
      <c r="P18" s="1">
        <v>30.548154830932617</v>
      </c>
      <c r="Q18" s="1">
        <v>31.890632629394531</v>
      </c>
      <c r="R18" s="1">
        <v>399.84487915039063</v>
      </c>
      <c r="S18" s="1">
        <v>395.42965698242188</v>
      </c>
      <c r="T18" s="1">
        <v>0.49106922745704651</v>
      </c>
      <c r="U18" s="1">
        <v>35.143131256103516</v>
      </c>
      <c r="V18" s="1">
        <v>0.91778701543807983</v>
      </c>
      <c r="W18" s="1">
        <v>65.680984497070313</v>
      </c>
      <c r="X18" s="1">
        <v>300.10711669921875</v>
      </c>
      <c r="Y18" s="1">
        <v>-8.2609213888645172E-2</v>
      </c>
      <c r="Z18" s="1">
        <v>9.2801809310913086E-2</v>
      </c>
      <c r="AA18" s="1">
        <v>88.169601440429688</v>
      </c>
      <c r="AB18" s="1">
        <v>69.52227783203125</v>
      </c>
      <c r="AC18" s="1">
        <v>4.4316606521606445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1.1033349878647745</v>
      </c>
      <c r="AL18">
        <f>(U18-T18)/(1000-U18)*AK18</f>
        <v>3.962539281877079E-2</v>
      </c>
      <c r="AM18">
        <f>(P18+273.15)</f>
        <v>303.69815483093259</v>
      </c>
      <c r="AN18">
        <f>(O18+273.15)</f>
        <v>304.93613281249998</v>
      </c>
      <c r="AO18">
        <f>(Y18*AG18+Z18*AH18)*AI18</f>
        <v>-1.3217473926749657E-2</v>
      </c>
      <c r="AP18">
        <f>((AO18+0.00000010773*(AN18^4-AM18^4))-AL18*44100)/(L18*51.4+0.00000043092*AM18^3)</f>
        <v>-14.191710240092313</v>
      </c>
      <c r="AQ18">
        <f>0.61365*EXP(17.502*J18/(240.97+J18))</f>
        <v>4.3964470875917225</v>
      </c>
      <c r="AR18">
        <f>AQ18*1000/AA18</f>
        <v>49.86352456818247</v>
      </c>
      <c r="AS18">
        <f>(AR18-U18)</f>
        <v>14.720393312078954</v>
      </c>
      <c r="AT18">
        <f>IF(D18,P18,(O18+P18)/2)</f>
        <v>31.167143821716309</v>
      </c>
      <c r="AU18">
        <f>0.61365*EXP(17.502*AT18/(240.97+AT18))</f>
        <v>4.5545512097641385</v>
      </c>
      <c r="AV18">
        <f>IF(AS18&lt;&gt;0,(1000-(AR18+U18)/2)/AS18*AL18,0)</f>
        <v>2.5774570658390026</v>
      </c>
      <c r="AW18">
        <f>U18*AA18/1000</f>
        <v>3.0985558762193541</v>
      </c>
      <c r="AX18">
        <f>(AU18-AW18)</f>
        <v>1.4559953335447844</v>
      </c>
      <c r="AY18">
        <f>1/(1.6/F18+1.37/N18)</f>
        <v>1.7635659789532572</v>
      </c>
      <c r="AZ18">
        <f>G18*AA18*0.001</f>
        <v>34.624031570661806</v>
      </c>
      <c r="BA18">
        <f>G18/S18</f>
        <v>0.99309208246263692</v>
      </c>
      <c r="BB18">
        <f>(1-AL18*AA18/AQ18/F18)*100</f>
        <v>87.733888008990533</v>
      </c>
      <c r="BC18">
        <f>(S18-E18/(N18/1.35))</f>
        <v>398.83516082172872</v>
      </c>
      <c r="BD18">
        <f>E18*BB18/100/BC18</f>
        <v>-2.3752024104882283E-2</v>
      </c>
    </row>
    <row r="19" spans="1:56" x14ac:dyDescent="0.35">
      <c r="A19" s="1" t="s">
        <v>9</v>
      </c>
      <c r="B19" s="1" t="s">
        <v>789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788</v>
      </c>
      <c r="K20" s="1">
        <f t="shared" si="0"/>
        <v>2.72</v>
      </c>
    </row>
    <row r="21" spans="1:56" x14ac:dyDescent="0.35">
      <c r="A21" s="1">
        <v>2</v>
      </c>
      <c r="B21" s="1" t="s">
        <v>787</v>
      </c>
      <c r="C21" s="1">
        <v>621.50000287219882</v>
      </c>
      <c r="D21" s="1">
        <v>0</v>
      </c>
      <c r="E21">
        <f>(R21-S21*(1000-T21)/(1000-U21))*AK21</f>
        <v>-11.467228822978079</v>
      </c>
      <c r="F21">
        <f>IF(AV21&lt;&gt;0,1/(1/AV21-1/N21),0)</f>
        <v>5.9985358904400039</v>
      </c>
      <c r="G21">
        <f>((AY21-AL21/2)*S21-E21)/(AY21+AL21/2)</f>
        <v>393.99236520179608</v>
      </c>
      <c r="H21">
        <f>AL21*1000</f>
        <v>38.924762291176954</v>
      </c>
      <c r="I21">
        <f>(AQ21-AW21)</f>
        <v>1.3159921010729012</v>
      </c>
      <c r="J21">
        <f>(P21+AP21*D21)</f>
        <v>30.451652526855469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31.730800628662109</v>
      </c>
      <c r="P21" s="1">
        <v>30.451652526855469</v>
      </c>
      <c r="Q21" s="1">
        <v>31.864025115966797</v>
      </c>
      <c r="R21" s="1">
        <v>399.87603759765625</v>
      </c>
      <c r="S21" s="1">
        <v>396.288818359375</v>
      </c>
      <c r="T21" s="1">
        <v>0.61133193969726563</v>
      </c>
      <c r="U21" s="1">
        <v>34.664863586425781</v>
      </c>
      <c r="V21" s="1">
        <v>1.1460884809494019</v>
      </c>
      <c r="W21" s="1">
        <v>64.98760986328125</v>
      </c>
      <c r="X21" s="1">
        <v>300.1309814453125</v>
      </c>
      <c r="Y21" s="1">
        <v>26.319929122924805</v>
      </c>
      <c r="Z21" s="1">
        <v>0.13619068264961243</v>
      </c>
      <c r="AA21" s="1">
        <v>88.165412902832031</v>
      </c>
      <c r="AB21" s="1">
        <v>69.741264343261719</v>
      </c>
      <c r="AC21" s="1">
        <v>4.4429464340209961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1.1034227259018841</v>
      </c>
      <c r="AL21">
        <f>(U21-T21)/(1000-U21)*AK21</f>
        <v>3.8924762291176952E-2</v>
      </c>
      <c r="AM21">
        <f>(P21+273.15)</f>
        <v>303.60165252685545</v>
      </c>
      <c r="AN21">
        <f>(O21+273.15)</f>
        <v>304.88080062866209</v>
      </c>
      <c r="AO21">
        <f>(Y21*AG21+Z21*AH21)*AI21</f>
        <v>4.2111885655405672</v>
      </c>
      <c r="AP21">
        <f>((AO21+0.00000010773*(AN21^4-AM21^4))-AL21*44100)/(L21*51.4+0.00000043092*AM21^3)</f>
        <v>-13.901310348554215</v>
      </c>
      <c r="AQ21">
        <f>0.61365*EXP(17.502*J21/(240.97+J21))</f>
        <v>4.3722341123904771</v>
      </c>
      <c r="AR21">
        <f>AQ21*1000/AA21</f>
        <v>49.591262247125854</v>
      </c>
      <c r="AS21">
        <f>(AR21-U21)</f>
        <v>14.926398660700073</v>
      </c>
      <c r="AT21">
        <f>IF(D21,P21,(O21+P21)/2)</f>
        <v>31.091226577758789</v>
      </c>
      <c r="AU21">
        <f>0.61365*EXP(17.502*AT21/(240.97+AT21))</f>
        <v>4.5348975474612718</v>
      </c>
      <c r="AV21">
        <f>IF(AS21&lt;&gt;0,(1000-(AR21+U21)/2)/AS21*AL21,0)</f>
        <v>2.4979191768823479</v>
      </c>
      <c r="AW21">
        <f>U21*AA21/1000</f>
        <v>3.0562420113175759</v>
      </c>
      <c r="AX21">
        <f>(AU21-AW21)</f>
        <v>1.4786555361436959</v>
      </c>
      <c r="AY21">
        <f>1/(1.6/F21+1.37/N21)</f>
        <v>1.704160509767207</v>
      </c>
      <c r="AZ21">
        <f>G21*AA21*0.001</f>
        <v>34.736499558579744</v>
      </c>
      <c r="BA21">
        <f>G21/S21</f>
        <v>0.99420510231127346</v>
      </c>
      <c r="BB21">
        <f>(1-AL21*AA21/AQ21/F21)*100</f>
        <v>86.914945228233947</v>
      </c>
      <c r="BC21">
        <f>(S21-E21/(N21/1.35))</f>
        <v>399.90552401575798</v>
      </c>
      <c r="BD21">
        <f>E21*BB21/100/BC21</f>
        <v>-2.4922725624302509E-2</v>
      </c>
    </row>
    <row r="22" spans="1:56" x14ac:dyDescent="0.35">
      <c r="A22" s="1" t="s">
        <v>9</v>
      </c>
      <c r="B22" s="1" t="s">
        <v>786</v>
      </c>
      <c r="K22" s="1">
        <f t="shared" si="0"/>
        <v>2.72</v>
      </c>
    </row>
    <row r="23" spans="1:56" x14ac:dyDescent="0.35">
      <c r="A23" s="1" t="s">
        <v>9</v>
      </c>
      <c r="B23" s="1" t="s">
        <v>785</v>
      </c>
      <c r="K23" s="1">
        <f t="shared" si="0"/>
        <v>2.72</v>
      </c>
    </row>
    <row r="24" spans="1:56" x14ac:dyDescent="0.35">
      <c r="A24" s="1">
        <v>3</v>
      </c>
      <c r="B24" s="1" t="s">
        <v>784</v>
      </c>
      <c r="C24" s="1">
        <v>824.50000287219882</v>
      </c>
      <c r="D24" s="1">
        <v>0</v>
      </c>
      <c r="E24">
        <f>(R24-S24*(1000-T24)/(1000-U24))*AK24</f>
        <v>-11.546146190734619</v>
      </c>
      <c r="F24">
        <f>IF(AV24&lt;&gt;0,1/(1/AV24-1/N24),0)</f>
        <v>5.6358507316406961</v>
      </c>
      <c r="G24">
        <f>((AY24-AL24/2)*S24-E24)/(AY24+AL24/2)</f>
        <v>394.60434816669198</v>
      </c>
      <c r="H24">
        <f>AL24*1000</f>
        <v>38.245629937251287</v>
      </c>
      <c r="I24">
        <f>(AQ24-AW24)</f>
        <v>1.3280446122701948</v>
      </c>
      <c r="J24">
        <f>(P24+AP24*D24)</f>
        <v>30.364973068237305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31.673908233642578</v>
      </c>
      <c r="P24" s="1">
        <v>30.364973068237305</v>
      </c>
      <c r="Q24" s="1">
        <v>31.819387435913086</v>
      </c>
      <c r="R24" s="1">
        <v>400.05917358398438</v>
      </c>
      <c r="S24" s="1">
        <v>396.7708740234375</v>
      </c>
      <c r="T24" s="1">
        <v>0.81387448310852051</v>
      </c>
      <c r="U24" s="1">
        <v>34.284408569335938</v>
      </c>
      <c r="V24" s="1">
        <v>1.5306547880172729</v>
      </c>
      <c r="W24" s="1">
        <v>64.478736877441406</v>
      </c>
      <c r="X24" s="1">
        <v>300.1492919921875</v>
      </c>
      <c r="Y24" s="1">
        <v>50.745773315429688</v>
      </c>
      <c r="Z24" s="1">
        <v>9.1598950326442719E-2</v>
      </c>
      <c r="AA24" s="1">
        <v>88.160781860351563</v>
      </c>
      <c r="AB24" s="1">
        <v>69.717445373535156</v>
      </c>
      <c r="AC24" s="1">
        <v>4.4498095512390137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1.1034900440889244</v>
      </c>
      <c r="AL24">
        <f>(U24-T24)/(1000-U24)*AK24</f>
        <v>3.8245629937251287E-2</v>
      </c>
      <c r="AM24">
        <f>(P24+273.15)</f>
        <v>303.51497306823728</v>
      </c>
      <c r="AN24">
        <f>(O24+273.15)</f>
        <v>304.82390823364256</v>
      </c>
      <c r="AO24">
        <f>(Y24*AG24+Z24*AH24)*AI24</f>
        <v>8.1193235489877225</v>
      </c>
      <c r="AP24">
        <f>((AO24+0.00000010773*(AN24^4-AM24^4))-AL24*44100)/(L24*51.4+0.00000043092*AM24^3)</f>
        <v>-13.622215076663242</v>
      </c>
      <c r="AQ24">
        <f>0.61365*EXP(17.502*J24/(240.97+J24))</f>
        <v>4.3505848773625884</v>
      </c>
      <c r="AR24">
        <f>AQ24*1000/AA24</f>
        <v>49.34830188160084</v>
      </c>
      <c r="AS24">
        <f>(AR24-U24)</f>
        <v>15.063893312264902</v>
      </c>
      <c r="AT24">
        <f>IF(D24,P24,(O24+P24)/2)</f>
        <v>31.019440650939941</v>
      </c>
      <c r="AU24">
        <f>0.61365*EXP(17.502*AT24/(240.97+AT24))</f>
        <v>4.5163814004024472</v>
      </c>
      <c r="AV24">
        <f>IF(AS24&lt;&gt;0,(1000-(AR24+U24)/2)/AS24*AL24,0)</f>
        <v>2.4327268077593343</v>
      </c>
      <c r="AW24">
        <f>U24*AA24/1000</f>
        <v>3.0225402650923936</v>
      </c>
      <c r="AX24">
        <f>(AU24-AW24)</f>
        <v>1.4938411353100536</v>
      </c>
      <c r="AY24">
        <f>1/(1.6/F24+1.37/N24)</f>
        <v>1.655727183127516</v>
      </c>
      <c r="AZ24">
        <f>G24*AA24*0.001</f>
        <v>34.788627859869948</v>
      </c>
      <c r="BA24">
        <f>G24/S24</f>
        <v>0.99453960459653712</v>
      </c>
      <c r="BB24">
        <f>(1-AL24*AA24/AQ24/F24)*100</f>
        <v>86.248498402337532</v>
      </c>
      <c r="BC24">
        <f>(S24-E24/(N24/1.35))</f>
        <v>400.41246981629178</v>
      </c>
      <c r="BD24">
        <f>E24*BB24/100/BC24</f>
        <v>-2.4870298663316311E-2</v>
      </c>
    </row>
    <row r="25" spans="1:56" x14ac:dyDescent="0.35">
      <c r="A25" s="1" t="s">
        <v>9</v>
      </c>
      <c r="B25" s="1" t="s">
        <v>783</v>
      </c>
      <c r="K25" s="1">
        <f t="shared" si="0"/>
        <v>2.72</v>
      </c>
    </row>
    <row r="26" spans="1:56" x14ac:dyDescent="0.35">
      <c r="A26" s="1" t="s">
        <v>9</v>
      </c>
      <c r="B26" s="1" t="s">
        <v>782</v>
      </c>
      <c r="K26" s="1">
        <f t="shared" si="0"/>
        <v>2.72</v>
      </c>
    </row>
    <row r="27" spans="1:56" x14ac:dyDescent="0.35">
      <c r="A27" s="1">
        <v>4</v>
      </c>
      <c r="B27" s="1" t="s">
        <v>781</v>
      </c>
      <c r="C27" s="1">
        <v>1027.5000028721988</v>
      </c>
      <c r="D27" s="1">
        <v>0</v>
      </c>
      <c r="E27">
        <f>(R27-S27*(1000-T27)/(1000-U27))*AK27</f>
        <v>-11.229128484355206</v>
      </c>
      <c r="F27">
        <f>IF(AV27&lt;&gt;0,1/(1/AV27-1/N27),0)</f>
        <v>5.0371490398825305</v>
      </c>
      <c r="G27">
        <f>((AY27-AL27/2)*S27-E27)/(AY27+AL27/2)</f>
        <v>394.56732155924402</v>
      </c>
      <c r="H27">
        <f>AL27*1000</f>
        <v>37.424535252679647</v>
      </c>
      <c r="I27">
        <f>(AQ27-AW27)</f>
        <v>1.3665112792646252</v>
      </c>
      <c r="J27">
        <f>(P27+AP27*D27)</f>
        <v>30.375276565551758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31.626703262329102</v>
      </c>
      <c r="P27" s="1">
        <v>30.375276565551758</v>
      </c>
      <c r="Q27" s="1">
        <v>31.778257369995117</v>
      </c>
      <c r="R27" s="1">
        <v>400.13345336914063</v>
      </c>
      <c r="S27" s="1">
        <v>396.85037231445313</v>
      </c>
      <c r="T27" s="1">
        <v>1.1102428436279297</v>
      </c>
      <c r="U27" s="1">
        <v>33.876354217529297</v>
      </c>
      <c r="V27" s="1">
        <v>2.0936892032623291</v>
      </c>
      <c r="W27" s="1">
        <v>63.883827209472656</v>
      </c>
      <c r="X27" s="1">
        <v>300.14639282226563</v>
      </c>
      <c r="Y27" s="1">
        <v>99.772674560546875</v>
      </c>
      <c r="Z27" s="1">
        <v>1.3257250189781189E-2</v>
      </c>
      <c r="AA27" s="1">
        <v>88.163032531738281</v>
      </c>
      <c r="AB27" s="1">
        <v>69.834373474121094</v>
      </c>
      <c r="AC27" s="1">
        <v>4.4515252113342285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1.1034793853759763</v>
      </c>
      <c r="AL27">
        <f>(U27-T27)/(1000-U27)*AK27</f>
        <v>3.742453525267965E-2</v>
      </c>
      <c r="AM27">
        <f>(P27+273.15)</f>
        <v>303.52527656555174</v>
      </c>
      <c r="AN27">
        <f>(O27+273.15)</f>
        <v>304.77670326232908</v>
      </c>
      <c r="AO27">
        <f>(Y27*AG27+Z27*AH27)*AI27</f>
        <v>15.96362757287261</v>
      </c>
      <c r="AP27">
        <f>((AO27+0.00000010773*(AN27^4-AM27^4))-AL27*44100)/(L27*51.4+0.00000043092*AM27^3)</f>
        <v>-13.266873529930093</v>
      </c>
      <c r="AQ27">
        <f>0.61365*EXP(17.502*J27/(240.97+J27))</f>
        <v>4.3531533982013499</v>
      </c>
      <c r="AR27">
        <f>AQ27*1000/AA27</f>
        <v>49.376175855047123</v>
      </c>
      <c r="AS27">
        <f>(AR27-U27)</f>
        <v>15.499821637517826</v>
      </c>
      <c r="AT27">
        <f>IF(D27,P27,(O27+P27)/2)</f>
        <v>31.00098991394043</v>
      </c>
      <c r="AU27">
        <f>0.61365*EXP(17.502*AT27/(240.97+AT27))</f>
        <v>4.5116329494700205</v>
      </c>
      <c r="AV27">
        <f>IF(AS27&lt;&gt;0,(1000-(AR27+U27)/2)/AS27*AL27,0)</f>
        <v>2.3140067329920231</v>
      </c>
      <c r="AW27">
        <f>U27*AA27/1000</f>
        <v>2.9866421189367247</v>
      </c>
      <c r="AX27">
        <f>(AU27-AW27)</f>
        <v>1.5249908305332958</v>
      </c>
      <c r="AY27">
        <f>1/(1.6/F27+1.37/N27)</f>
        <v>1.5681172218627357</v>
      </c>
      <c r="AZ27">
        <f>G27*AA27*0.001</f>
        <v>34.786251606588472</v>
      </c>
      <c r="BA27">
        <f>G27/S27</f>
        <v>0.99424707417585567</v>
      </c>
      <c r="BB27">
        <f>(1-AL27*AA27/AQ27/F27)*100</f>
        <v>84.952853001003433</v>
      </c>
      <c r="BC27">
        <f>(S27-E27/(N27/1.35))</f>
        <v>400.39198233484785</v>
      </c>
      <c r="BD27">
        <f>E27*BB27/100/BC27</f>
        <v>-2.3825314780230106E-2</v>
      </c>
    </row>
    <row r="28" spans="1:56" x14ac:dyDescent="0.35">
      <c r="A28" s="1" t="s">
        <v>9</v>
      </c>
      <c r="B28" s="1" t="s">
        <v>780</v>
      </c>
      <c r="K28" s="1">
        <f t="shared" si="0"/>
        <v>2.72</v>
      </c>
    </row>
    <row r="29" spans="1:56" x14ac:dyDescent="0.35">
      <c r="A29" s="1" t="s">
        <v>9</v>
      </c>
      <c r="B29" s="1" t="s">
        <v>779</v>
      </c>
      <c r="K29" s="1">
        <f t="shared" si="0"/>
        <v>2.72</v>
      </c>
    </row>
    <row r="30" spans="1:56" x14ac:dyDescent="0.35">
      <c r="A30" s="1">
        <v>5</v>
      </c>
      <c r="B30" s="1" t="s">
        <v>778</v>
      </c>
      <c r="C30" s="1">
        <v>1230.5000028721988</v>
      </c>
      <c r="D30" s="1">
        <v>0</v>
      </c>
      <c r="E30">
        <f>(R30-S30*(1000-T30)/(1000-U30))*AK30</f>
        <v>-10.478205992331366</v>
      </c>
      <c r="F30">
        <f>IF(AV30&lt;&gt;0,1/(1/AV30-1/N30),0)</f>
        <v>4.2478631923225487</v>
      </c>
      <c r="G30">
        <f>((AY30-AL30/2)*S30-E30)/(AY30+AL30/2)</f>
        <v>393.76873043417919</v>
      </c>
      <c r="H30">
        <f>AL30*1000</f>
        <v>36.26377480264933</v>
      </c>
      <c r="I30">
        <f>(AQ30-AW30)</f>
        <v>1.4375119513324486</v>
      </c>
      <c r="J30">
        <f>(P30+AP30*D30)</f>
        <v>30.451446533203125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31.596757888793945</v>
      </c>
      <c r="P30" s="1">
        <v>30.451446533203125</v>
      </c>
      <c r="Q30" s="1">
        <v>31.745346069335938</v>
      </c>
      <c r="R30" s="1">
        <v>399.98443603515625</v>
      </c>
      <c r="S30" s="1">
        <v>396.45111083984375</v>
      </c>
      <c r="T30" s="1">
        <v>1.5130270719528198</v>
      </c>
      <c r="U30" s="1">
        <v>33.28509521484375</v>
      </c>
      <c r="V30" s="1">
        <v>2.8582632541656494</v>
      </c>
      <c r="W30" s="1">
        <v>62.878952026367188</v>
      </c>
      <c r="X30" s="1">
        <v>300.11993408203125</v>
      </c>
      <c r="Y30" s="1">
        <v>150.5108642578125</v>
      </c>
      <c r="Z30" s="1">
        <v>8.436327800154686E-3</v>
      </c>
      <c r="AA30" s="1">
        <v>88.167709350585938</v>
      </c>
      <c r="AB30" s="1">
        <v>69.849502563476563</v>
      </c>
      <c r="AC30" s="1">
        <v>4.4477801322937012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1.1033821105957029</v>
      </c>
      <c r="AL30">
        <f>(U30-T30)/(1000-U30)*AK30</f>
        <v>3.6263774802649328E-2</v>
      </c>
      <c r="AM30">
        <f>(P30+273.15)</f>
        <v>303.6014465332031</v>
      </c>
      <c r="AN30">
        <f>(O30+273.15)</f>
        <v>304.74675788879392</v>
      </c>
      <c r="AO30">
        <f>(Y30*AG30+Z30*AH30)*AI30</f>
        <v>24.081737742981204</v>
      </c>
      <c r="AP30">
        <f>((AO30+0.00000010773*(AN30^4-AM30^4))-AL30*44100)/(L30*51.4+0.00000043092*AM30^3)</f>
        <v>-12.790527907767865</v>
      </c>
      <c r="AQ30">
        <f>0.61365*EXP(17.502*J30/(240.97+J30))</f>
        <v>4.3721825519413713</v>
      </c>
      <c r="AR30">
        <f>AQ30*1000/AA30</f>
        <v>49.589385775647521</v>
      </c>
      <c r="AS30">
        <f>(AR30-U30)</f>
        <v>16.304290560803771</v>
      </c>
      <c r="AT30">
        <f>IF(D30,P30,(O30+P30)/2)</f>
        <v>31.024102210998535</v>
      </c>
      <c r="AU30">
        <f>0.61365*EXP(17.502*AT30/(240.97+AT30))</f>
        <v>4.5175817803394978</v>
      </c>
      <c r="AV30">
        <f>IF(AS30&lt;&gt;0,(1000-(AR30+U30)/2)/AS30*AL30,0)</f>
        <v>2.1320218696576556</v>
      </c>
      <c r="AW30">
        <f>U30*AA30/1000</f>
        <v>2.9346706006089227</v>
      </c>
      <c r="AX30">
        <f>(AU30-AW30)</f>
        <v>1.582911179730575</v>
      </c>
      <c r="AY30">
        <f>1/(1.6/F30+1.37/N30)</f>
        <v>1.4352815819157145</v>
      </c>
      <c r="AZ30">
        <f>G30*AA30*0.001</f>
        <v>34.717686976269938</v>
      </c>
      <c r="BA30">
        <f>G30/S30</f>
        <v>0.99323401970048164</v>
      </c>
      <c r="BB30">
        <f>(1-AL30*AA30/AQ30/F30)*100</f>
        <v>82.784733160630125</v>
      </c>
      <c r="BC30">
        <f>(S30-E30/(N30/1.35))</f>
        <v>399.75588372492592</v>
      </c>
      <c r="BD30">
        <f>E30*BB30/100/BC30</f>
        <v>-2.1699129953873415E-2</v>
      </c>
    </row>
    <row r="31" spans="1:56" x14ac:dyDescent="0.35">
      <c r="A31" s="1" t="s">
        <v>9</v>
      </c>
      <c r="B31" s="1" t="s">
        <v>777</v>
      </c>
      <c r="K31" s="1">
        <f t="shared" si="0"/>
        <v>2.72</v>
      </c>
    </row>
    <row r="32" spans="1:56" x14ac:dyDescent="0.35">
      <c r="A32" s="1" t="s">
        <v>9</v>
      </c>
      <c r="B32" s="1" t="s">
        <v>776</v>
      </c>
      <c r="K32" s="1">
        <f t="shared" si="0"/>
        <v>2.72</v>
      </c>
    </row>
    <row r="33" spans="1:56" x14ac:dyDescent="0.35">
      <c r="A33" s="1">
        <v>6</v>
      </c>
      <c r="B33" s="1" t="s">
        <v>775</v>
      </c>
      <c r="C33" s="1">
        <v>1433.5000028721988</v>
      </c>
      <c r="D33" s="1">
        <v>0</v>
      </c>
      <c r="E33">
        <f>(R33-S33*(1000-T33)/(1000-U33))*AK33</f>
        <v>-9.4575457298718906</v>
      </c>
      <c r="F33">
        <f>IF(AV33&lt;&gt;0,1/(1/AV33-1/N33),0)</f>
        <v>3.5203746386336885</v>
      </c>
      <c r="G33">
        <f>((AY33-AL33/2)*S33-E33)/(AY33+AL33/2)</f>
        <v>392.70819560272139</v>
      </c>
      <c r="H33">
        <f>AL33*1000</f>
        <v>34.963483278801583</v>
      </c>
      <c r="I33">
        <f>(AQ33-AW33)</f>
        <v>1.5297137197927171</v>
      </c>
      <c r="J33">
        <f>(P33+AP33*D33)</f>
        <v>30.599225997924805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31.601066589355469</v>
      </c>
      <c r="P33" s="1">
        <v>30.599225997924805</v>
      </c>
      <c r="Q33" s="1">
        <v>31.735651016235352</v>
      </c>
      <c r="R33" s="1">
        <v>400.0419921875</v>
      </c>
      <c r="S33" s="1">
        <v>396.06326293945313</v>
      </c>
      <c r="T33" s="1">
        <v>2.0123629570007324</v>
      </c>
      <c r="U33" s="1">
        <v>32.663856506347656</v>
      </c>
      <c r="V33" s="1">
        <v>3.8002302646636963</v>
      </c>
      <c r="W33" s="1">
        <v>61.683792114257813</v>
      </c>
      <c r="X33" s="1">
        <v>300.12997436523438</v>
      </c>
      <c r="Y33" s="1">
        <v>300.44778442382813</v>
      </c>
      <c r="Z33" s="1">
        <v>6.3877560198307037E-2</v>
      </c>
      <c r="AA33" s="1">
        <v>88.158439636230469</v>
      </c>
      <c r="AB33" s="1">
        <v>69.786575317382813</v>
      </c>
      <c r="AC33" s="1">
        <v>4.4408683776855469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1.1034190234015968</v>
      </c>
      <c r="AL33">
        <f>(U33-T33)/(1000-U33)*AK33</f>
        <v>3.4963483278801583E-2</v>
      </c>
      <c r="AM33">
        <f>(P33+273.15)</f>
        <v>303.74922599792478</v>
      </c>
      <c r="AN33">
        <f>(O33+273.15)</f>
        <v>304.75106658935545</v>
      </c>
      <c r="AO33">
        <f>(Y33*AG33+Z33*AH33)*AI33</f>
        <v>48.071644433327492</v>
      </c>
      <c r="AP33">
        <f>((AO33+0.00000010773*(AN33^4-AM33^4))-AL33*44100)/(L33*51.4+0.00000043092*AM33^3)</f>
        <v>-12.136642525950428</v>
      </c>
      <c r="AQ33">
        <f>0.61365*EXP(17.502*J33/(240.97+J33))</f>
        <v>4.4093083418940608</v>
      </c>
      <c r="AR33">
        <f>AQ33*1000/AA33</f>
        <v>50.015725778362885</v>
      </c>
      <c r="AS33">
        <f>(AR33-U33)</f>
        <v>17.351869272015229</v>
      </c>
      <c r="AT33">
        <f>IF(D33,P33,(O33+P33)/2)</f>
        <v>31.100146293640137</v>
      </c>
      <c r="AU33">
        <f>0.61365*EXP(17.502*AT33/(240.97+AT33))</f>
        <v>4.5372028715065085</v>
      </c>
      <c r="AV33">
        <f>IF(AS33&lt;&gt;0,(1000-(AR33+U33)/2)/AS33*AL33,0)</f>
        <v>1.9316708567245873</v>
      </c>
      <c r="AW33">
        <f>U33*AA33/1000</f>
        <v>2.8795946221013438</v>
      </c>
      <c r="AX33">
        <f>(AU33-AW33)</f>
        <v>1.6576082494051647</v>
      </c>
      <c r="AY33">
        <f>1/(1.6/F33+1.37/N33)</f>
        <v>1.2910480434992366</v>
      </c>
      <c r="AZ33">
        <f>G33*AA33*0.001</f>
        <v>34.620541756695502</v>
      </c>
      <c r="BA33">
        <f>G33/S33</f>
        <v>0.99152896102548993</v>
      </c>
      <c r="BB33">
        <f>(1-AL33*AA33/AQ33/F33)*100</f>
        <v>80.142744017669528</v>
      </c>
      <c r="BC33">
        <f>(S33-E33/(N33/1.35))</f>
        <v>399.04612476812684</v>
      </c>
      <c r="BD33">
        <f>E33*BB33/100/BC33</f>
        <v>-1.8994136753112175E-2</v>
      </c>
    </row>
    <row r="34" spans="1:56" x14ac:dyDescent="0.35">
      <c r="A34" s="1" t="s">
        <v>9</v>
      </c>
      <c r="B34" s="1" t="s">
        <v>774</v>
      </c>
      <c r="K34" s="1">
        <f t="shared" si="0"/>
        <v>2.72</v>
      </c>
    </row>
    <row r="35" spans="1:56" x14ac:dyDescent="0.35">
      <c r="A35" s="1" t="s">
        <v>9</v>
      </c>
      <c r="B35" s="1" t="s">
        <v>773</v>
      </c>
      <c r="K35" s="1">
        <f t="shared" si="0"/>
        <v>2.72</v>
      </c>
    </row>
    <row r="36" spans="1:56" x14ac:dyDescent="0.35">
      <c r="A36" s="1">
        <v>7</v>
      </c>
      <c r="B36" s="1" t="s">
        <v>772</v>
      </c>
      <c r="C36" s="1">
        <v>1636.5000028721988</v>
      </c>
      <c r="D36" s="1">
        <v>0</v>
      </c>
      <c r="E36">
        <f>(R36-S36*(1000-T36)/(1000-U36))*AK36</f>
        <v>-8.5150204679929029</v>
      </c>
      <c r="F36">
        <f>IF(AV36&lt;&gt;0,1/(1/AV36-1/N36),0)</f>
        <v>3.1524223736732466</v>
      </c>
      <c r="G36">
        <f>((AY36-AL36/2)*S36-E36)/(AY36+AL36/2)</f>
        <v>391.68011436073914</v>
      </c>
      <c r="H36">
        <f>AL36*1000</f>
        <v>33.969082868975399</v>
      </c>
      <c r="I36">
        <f>(AQ36-AW36)</f>
        <v>1.5813048273022177</v>
      </c>
      <c r="J36">
        <f>(P36+AP36*D36)</f>
        <v>30.700231552124023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31.623952865600586</v>
      </c>
      <c r="P36" s="1">
        <v>30.700231552124023</v>
      </c>
      <c r="Q36" s="1">
        <v>31.746936798095703</v>
      </c>
      <c r="R36" s="1">
        <v>400.16549682617188</v>
      </c>
      <c r="S36" s="1">
        <v>395.70089721679688</v>
      </c>
      <c r="T36" s="1">
        <v>2.5828354358673096</v>
      </c>
      <c r="U36" s="1">
        <v>32.370086669921875</v>
      </c>
      <c r="V36" s="1">
        <v>4.8709292411804199</v>
      </c>
      <c r="W36" s="1">
        <v>61.046245574951172</v>
      </c>
      <c r="X36" s="1">
        <v>300.14532470703125</v>
      </c>
      <c r="Y36" s="1">
        <v>499.79818725585938</v>
      </c>
      <c r="Z36" s="1">
        <v>1.2052231468260288E-3</v>
      </c>
      <c r="AA36" s="1">
        <v>88.153495788574219</v>
      </c>
      <c r="AB36" s="1">
        <v>69.8876953125</v>
      </c>
      <c r="AC36" s="1">
        <v>4.4353761672973633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1.1034754584817323</v>
      </c>
      <c r="AL36">
        <f>(U36-T36)/(1000-U36)*AK36</f>
        <v>3.3969082868975396E-2</v>
      </c>
      <c r="AM36">
        <f>(P36+273.15)</f>
        <v>303.850231552124</v>
      </c>
      <c r="AN36">
        <f>(O36+273.15)</f>
        <v>304.77395286560056</v>
      </c>
      <c r="AO36">
        <f>(Y36*AG36+Z36*AH36)*AI36</f>
        <v>79.967708173519895</v>
      </c>
      <c r="AP36">
        <f>((AO36+0.00000010773*(AN36^4-AM36^4))-AL36*44100)/(L36*51.4+0.00000043092*AM36^3)</f>
        <v>-11.522734937678644</v>
      </c>
      <c r="AQ36">
        <f>0.61365*EXP(17.502*J36/(240.97+J36))</f>
        <v>4.4348411262349581</v>
      </c>
      <c r="AR36">
        <f>AQ36*1000/AA36</f>
        <v>50.308170839547898</v>
      </c>
      <c r="AS36">
        <f>(AR36-U36)</f>
        <v>17.938084169626023</v>
      </c>
      <c r="AT36">
        <f>IF(D36,P36,(O36+P36)/2)</f>
        <v>31.162092208862305</v>
      </c>
      <c r="AU36">
        <f>0.61365*EXP(17.502*AT36/(240.97+AT36))</f>
        <v>4.5532411344738293</v>
      </c>
      <c r="AV36">
        <f>IF(AS36&lt;&gt;0,(1000-(AR36+U36)/2)/AS36*AL36,0)</f>
        <v>1.8154018160822065</v>
      </c>
      <c r="AW36">
        <f>U36*AA36/1000</f>
        <v>2.8535362989327404</v>
      </c>
      <c r="AX36">
        <f>(AU36-AW36)</f>
        <v>1.6997048355410889</v>
      </c>
      <c r="AY36">
        <f>1/(1.6/F36+1.37/N36)</f>
        <v>1.2082932905852433</v>
      </c>
      <c r="AZ36">
        <f>G36*AA36*0.001</f>
        <v>34.527971311767686</v>
      </c>
      <c r="BA36">
        <f>G36/S36</f>
        <v>0.98983883310768728</v>
      </c>
      <c r="BB36">
        <f>(1-AL36*AA36/AQ36/F36)*100</f>
        <v>78.580916035778728</v>
      </c>
      <c r="BC36">
        <f>(S36-E36/(N36/1.35))</f>
        <v>398.38649137090471</v>
      </c>
      <c r="BD36">
        <f>E36*BB36/100/BC36</f>
        <v>-1.6795702739210779E-2</v>
      </c>
    </row>
    <row r="37" spans="1:56" x14ac:dyDescent="0.35">
      <c r="A37" s="1" t="s">
        <v>9</v>
      </c>
      <c r="B37" s="1" t="s">
        <v>771</v>
      </c>
      <c r="K37" s="1">
        <f t="shared" si="0"/>
        <v>2.72</v>
      </c>
    </row>
    <row r="38" spans="1:56" x14ac:dyDescent="0.35">
      <c r="A38" s="1" t="s">
        <v>9</v>
      </c>
      <c r="B38" s="1" t="s">
        <v>770</v>
      </c>
      <c r="K38" s="1">
        <f t="shared" si="0"/>
        <v>2.72</v>
      </c>
    </row>
    <row r="39" spans="1:56" x14ac:dyDescent="0.35">
      <c r="A39" s="1">
        <v>8</v>
      </c>
      <c r="B39" s="1" t="s">
        <v>769</v>
      </c>
      <c r="C39" s="1">
        <v>1839.5000028721988</v>
      </c>
      <c r="D39" s="1">
        <v>0</v>
      </c>
      <c r="E39">
        <f>(R39-S39*(1000-T39)/(1000-U39))*AK39</f>
        <v>-8.0359644157724226</v>
      </c>
      <c r="F39">
        <f>IF(AV39&lt;&gt;0,1/(1/AV39-1/N39),0)</f>
        <v>3.0151016824340036</v>
      </c>
      <c r="G39">
        <f>((AY39-AL39/2)*S39-E39)/(AY39+AL39/2)</f>
        <v>390.85520426118075</v>
      </c>
      <c r="H39">
        <f>AL39*1000</f>
        <v>33.58663226194944</v>
      </c>
      <c r="I39">
        <f>(AQ39-AW39)</f>
        <v>1.6038337439631243</v>
      </c>
      <c r="J39">
        <f>(P39+AP39*D39)</f>
        <v>30.873363494873047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31.672208786010742</v>
      </c>
      <c r="P39" s="1">
        <v>30.873363494873047</v>
      </c>
      <c r="Q39" s="1">
        <v>31.775722503662109</v>
      </c>
      <c r="R39" s="1">
        <v>399.99734497070313</v>
      </c>
      <c r="S39" s="1">
        <v>395.24951171875</v>
      </c>
      <c r="T39" s="1">
        <v>3.1710877418518066</v>
      </c>
      <c r="U39" s="1">
        <v>32.615402221679688</v>
      </c>
      <c r="V39" s="1">
        <v>5.9637656211853027</v>
      </c>
      <c r="W39" s="1">
        <v>61.338768005371094</v>
      </c>
      <c r="X39" s="1">
        <v>300.1463623046875</v>
      </c>
      <c r="Y39" s="1">
        <v>750.8909912109375</v>
      </c>
      <c r="Z39" s="1">
        <v>0.10846953094005585</v>
      </c>
      <c r="AA39" s="1">
        <v>88.1507568359375</v>
      </c>
      <c r="AB39" s="1">
        <v>70.017135620117188</v>
      </c>
      <c r="AC39" s="1">
        <v>4.4497475624084473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1.103479273178998</v>
      </c>
      <c r="AL39">
        <f>(U39-T39)/(1000-U39)*AK39</f>
        <v>3.358663226194944E-2</v>
      </c>
      <c r="AM39">
        <f>(P39+273.15)</f>
        <v>304.02336349487302</v>
      </c>
      <c r="AN39">
        <f>(O39+273.15)</f>
        <v>304.82220878601072</v>
      </c>
      <c r="AO39">
        <f>(Y39*AG39+Z39*AH39)*AI39</f>
        <v>120.14255590835455</v>
      </c>
      <c r="AP39">
        <f>((AO39+0.00000010773*(AN39^4-AM39^4))-AL39*44100)/(L39*51.4+0.00000043092*AM39^3)</f>
        <v>-11.066004494931414</v>
      </c>
      <c r="AQ39">
        <f>0.61365*EXP(17.502*J39/(240.97+J39))</f>
        <v>4.4789061343127061</v>
      </c>
      <c r="AR39">
        <f>AQ39*1000/AA39</f>
        <v>50.809616333171803</v>
      </c>
      <c r="AS39">
        <f>(AR39-U39)</f>
        <v>18.194214111492116</v>
      </c>
      <c r="AT39">
        <f>IF(D39,P39,(O39+P39)/2)</f>
        <v>31.272786140441895</v>
      </c>
      <c r="AU39">
        <f>0.61365*EXP(17.502*AT39/(240.97+AT39))</f>
        <v>4.582023602673555</v>
      </c>
      <c r="AV39">
        <f>IF(AS39&lt;&gt;0,(1000-(AR39+U39)/2)/AS39*AL39,0)</f>
        <v>1.7690046602120497</v>
      </c>
      <c r="AW39">
        <f>U39*AA39/1000</f>
        <v>2.8750723903495818</v>
      </c>
      <c r="AX39">
        <f>(AU39-AW39)</f>
        <v>1.7069512123239732</v>
      </c>
      <c r="AY39">
        <f>1/(1.6/F39+1.37/N39)</f>
        <v>1.1754618086250097</v>
      </c>
      <c r="AZ39">
        <f>G39*AA39*0.001</f>
        <v>34.454182068888024</v>
      </c>
      <c r="BA39">
        <f>G39/S39</f>
        <v>0.98888219383634268</v>
      </c>
      <c r="BB39">
        <f>(1-AL39*AA39/AQ39/F39)*100</f>
        <v>78.076061221169198</v>
      </c>
      <c r="BC39">
        <f>(S39-E39/(N39/1.35))</f>
        <v>397.78401403013481</v>
      </c>
      <c r="BD39">
        <f>E39*BB39/100/BC39</f>
        <v>-1.5772791956628347E-2</v>
      </c>
    </row>
    <row r="40" spans="1:56" x14ac:dyDescent="0.35">
      <c r="A40" s="1" t="s">
        <v>9</v>
      </c>
      <c r="B40" s="1" t="s">
        <v>768</v>
      </c>
      <c r="K40" s="1">
        <f t="shared" si="0"/>
        <v>2.72</v>
      </c>
    </row>
    <row r="41" spans="1:56" x14ac:dyDescent="0.35">
      <c r="A41" s="1" t="s">
        <v>9</v>
      </c>
      <c r="B41" s="1" t="s">
        <v>767</v>
      </c>
      <c r="K41" s="1">
        <f t="shared" si="0"/>
        <v>2.72</v>
      </c>
    </row>
    <row r="42" spans="1:56" x14ac:dyDescent="0.35">
      <c r="A42" s="1">
        <v>9</v>
      </c>
      <c r="B42" s="1" t="s">
        <v>766</v>
      </c>
      <c r="C42" s="1">
        <v>2042.5000028721988</v>
      </c>
      <c r="D42" s="1">
        <v>0</v>
      </c>
      <c r="E42">
        <f>(R42-S42*(1000-T42)/(1000-U42))*AK42</f>
        <v>-7.5226578363877499</v>
      </c>
      <c r="F42">
        <f>IF(AV42&lt;&gt;0,1/(1/AV42-1/N42),0)</f>
        <v>3.0472757970841844</v>
      </c>
      <c r="G42">
        <f>((AY42-AL42/2)*S42-E42)/(AY42+AL42/2)</f>
        <v>390.0625338777993</v>
      </c>
      <c r="H42">
        <f>AL42*1000</f>
        <v>33.635285241912641</v>
      </c>
      <c r="I42">
        <f>(AQ42-AW42)</f>
        <v>1.595252432429382</v>
      </c>
      <c r="J42">
        <f>(P42+AP42*D42)</f>
        <v>31.040922164916992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31.737920761108398</v>
      </c>
      <c r="P42" s="1">
        <v>31.040922164916992</v>
      </c>
      <c r="Q42" s="1">
        <v>31.822271347045898</v>
      </c>
      <c r="R42" s="1">
        <v>400.0797119140625</v>
      </c>
      <c r="S42" s="1">
        <v>394.861083984375</v>
      </c>
      <c r="T42" s="1">
        <v>3.7325763702392578</v>
      </c>
      <c r="U42" s="1">
        <v>33.201873779296875</v>
      </c>
      <c r="V42" s="1">
        <v>6.9933662414550781</v>
      </c>
      <c r="W42" s="1">
        <v>62.207134246826172</v>
      </c>
      <c r="X42" s="1">
        <v>300.14425659179688</v>
      </c>
      <c r="Y42" s="1">
        <v>999.507080078125</v>
      </c>
      <c r="Z42" s="1">
        <v>7.8339673578739166E-2</v>
      </c>
      <c r="AA42" s="1">
        <v>88.14752197265625</v>
      </c>
      <c r="AB42" s="1">
        <v>70.196693420410156</v>
      </c>
      <c r="AC42" s="1">
        <v>4.4779725074768066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1.1034715315874883</v>
      </c>
      <c r="AL42">
        <f>(U42-T42)/(1000-U42)*AK42</f>
        <v>3.3635285241912644E-2</v>
      </c>
      <c r="AM42">
        <f>(P42+273.15)</f>
        <v>304.19092216491697</v>
      </c>
      <c r="AN42">
        <f>(O42+273.15)</f>
        <v>304.88792076110838</v>
      </c>
      <c r="AO42">
        <f>(Y42*AG42+Z42*AH42)*AI42</f>
        <v>159.92112923798413</v>
      </c>
      <c r="AP42">
        <f>((AO42+0.00000010773*(AN42^4-AM42^4))-AL42*44100)/(L42*51.4+0.00000043092*AM42^3)</f>
        <v>-10.766119367382581</v>
      </c>
      <c r="AQ42">
        <f>0.61365*EXP(17.502*J42/(240.97+J42))</f>
        <v>4.5219153309233127</v>
      </c>
      <c r="AR42">
        <f>AQ42*1000/AA42</f>
        <v>51.299403882573472</v>
      </c>
      <c r="AS42">
        <f>(AR42-U42)</f>
        <v>18.097530103276597</v>
      </c>
      <c r="AT42">
        <f>IF(D42,P42,(O42+P42)/2)</f>
        <v>31.389421463012695</v>
      </c>
      <c r="AU42">
        <f>0.61365*EXP(17.502*AT42/(240.97+AT42))</f>
        <v>4.6125222559720713</v>
      </c>
      <c r="AV42">
        <f>IF(AS42&lt;&gt;0,(1000-(AR42+U42)/2)/AS42*AL42,0)</f>
        <v>1.7800314611632371</v>
      </c>
      <c r="AW42">
        <f>U42*AA42/1000</f>
        <v>2.9266628984939307</v>
      </c>
      <c r="AX42">
        <f>(AU42-AW42)</f>
        <v>1.6858593574781406</v>
      </c>
      <c r="AY42">
        <f>1/(1.6/F42+1.37/N42)</f>
        <v>1.1832547180836306</v>
      </c>
      <c r="AZ42">
        <f>G42*AA42*0.001</f>
        <v>34.383045775703287</v>
      </c>
      <c r="BA42">
        <f>G42/S42</f>
        <v>0.98784749801587035</v>
      </c>
      <c r="BB42">
        <f>(1-AL42*AA42/AQ42/F42)*100</f>
        <v>78.483529409173528</v>
      </c>
      <c r="BC42">
        <f>(S42-E42/(N42/1.35))</f>
        <v>397.23369201094363</v>
      </c>
      <c r="BD42">
        <f>E42*BB42/100/BC42</f>
        <v>-1.48629068835637E-2</v>
      </c>
    </row>
    <row r="43" spans="1:56" x14ac:dyDescent="0.35">
      <c r="A43" s="1" t="s">
        <v>9</v>
      </c>
      <c r="B43" s="1" t="s">
        <v>765</v>
      </c>
      <c r="K43" s="1">
        <f t="shared" si="0"/>
        <v>2.72</v>
      </c>
    </row>
    <row r="44" spans="1:56" x14ac:dyDescent="0.35">
      <c r="A44" s="1" t="s">
        <v>9</v>
      </c>
      <c r="B44" s="1" t="s">
        <v>764</v>
      </c>
      <c r="K44" s="1">
        <f t="shared" si="0"/>
        <v>2.72</v>
      </c>
    </row>
    <row r="45" spans="1:56" x14ac:dyDescent="0.35">
      <c r="A45" s="1">
        <v>10</v>
      </c>
      <c r="B45" s="1" t="s">
        <v>763</v>
      </c>
      <c r="C45" s="1">
        <v>2245.5000028721988</v>
      </c>
      <c r="D45" s="1">
        <v>0</v>
      </c>
      <c r="E45">
        <f>(R45-S45*(1000-T45)/(1000-U45))*AK45</f>
        <v>-6.9044154500845893</v>
      </c>
      <c r="F45">
        <f>IF(AV45&lt;&gt;0,1/(1/AV45-1/N45),0)</f>
        <v>3.1962927206754803</v>
      </c>
      <c r="G45">
        <f>((AY45-AL45/2)*S45-E45)/(AY45+AL45/2)</f>
        <v>388.93253538493468</v>
      </c>
      <c r="H45">
        <f>AL45*1000</f>
        <v>33.970364450002904</v>
      </c>
      <c r="I45">
        <f>(AQ45-AW45)</f>
        <v>1.5660817555100861</v>
      </c>
      <c r="J45">
        <f>(P45+AP45*D45)</f>
        <v>31.192365646362305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31.817890167236328</v>
      </c>
      <c r="P45" s="1">
        <v>31.192365646362305</v>
      </c>
      <c r="Q45" s="1">
        <v>31.883857727050781</v>
      </c>
      <c r="R45" s="1">
        <v>400.05990600585938</v>
      </c>
      <c r="S45" s="1">
        <v>394.18215942382813</v>
      </c>
      <c r="T45" s="1">
        <v>4.2430944442749023</v>
      </c>
      <c r="U45" s="1">
        <v>33.981197357177734</v>
      </c>
      <c r="V45" s="1">
        <v>7.9130082130432129</v>
      </c>
      <c r="W45" s="1">
        <v>63.372020721435547</v>
      </c>
      <c r="X45" s="1">
        <v>300.15213012695313</v>
      </c>
      <c r="Y45" s="1">
        <v>1249.5965576171875</v>
      </c>
      <c r="Z45" s="1">
        <v>6.2671422958374023E-2</v>
      </c>
      <c r="AA45" s="1">
        <v>88.137428283691406</v>
      </c>
      <c r="AB45" s="1">
        <v>70.33355712890625</v>
      </c>
      <c r="AC45" s="1">
        <v>4.4949054718017578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1.1035004784079157</v>
      </c>
      <c r="AL45">
        <f>(U45-T45)/(1000-U45)*AK45</f>
        <v>3.3970364450002906E-2</v>
      </c>
      <c r="AM45">
        <f>(P45+273.15)</f>
        <v>304.34236564636228</v>
      </c>
      <c r="AN45">
        <f>(O45+273.15)</f>
        <v>304.96789016723631</v>
      </c>
      <c r="AO45">
        <f>(Y45*AG45+Z45*AH45)*AI45</f>
        <v>199.93544474984446</v>
      </c>
      <c r="AP45">
        <f>((AO45+0.00000010773*(AN45^4-AM45^4))-AL45*44100)/(L45*51.4+0.00000043092*AM45^3)</f>
        <v>-10.564967108576875</v>
      </c>
      <c r="AQ45">
        <f>0.61365*EXP(17.502*J45/(240.97+J45))</f>
        <v>4.5610971005723027</v>
      </c>
      <c r="AR45">
        <f>AQ45*1000/AA45</f>
        <v>51.749831931688767</v>
      </c>
      <c r="AS45">
        <f>(AR45-U45)</f>
        <v>17.768634574511033</v>
      </c>
      <c r="AT45">
        <f>IF(D45,P45,(O45+P45)/2)</f>
        <v>31.505127906799316</v>
      </c>
      <c r="AU45">
        <f>0.61365*EXP(17.502*AT45/(240.97+AT45))</f>
        <v>4.6429525449832854</v>
      </c>
      <c r="AV45">
        <f>IF(AS45&lt;&gt;0,(1000-(AR45+U45)/2)/AS45*AL45,0)</f>
        <v>1.8298652695483955</v>
      </c>
      <c r="AW45">
        <f>U45*AA45/1000</f>
        <v>2.9950153450622166</v>
      </c>
      <c r="AX45">
        <f>(AU45-AW45)</f>
        <v>1.6479371999210688</v>
      </c>
      <c r="AY45">
        <f>1/(1.6/F45+1.37/N45)</f>
        <v>1.218550185103753</v>
      </c>
      <c r="AZ45">
        <f>G45*AA45*0.001</f>
        <v>34.27951344468395</v>
      </c>
      <c r="BA45">
        <f>G45/S45</f>
        <v>0.9866822383677466</v>
      </c>
      <c r="BB45">
        <f>(1-AL45*AA45/AQ45/F45)*100</f>
        <v>79.462635229293468</v>
      </c>
      <c r="BC45">
        <f>(S45-E45/(N45/1.35))</f>
        <v>396.35977694570937</v>
      </c>
      <c r="BD45">
        <f>E45*BB45/100/BC45</f>
        <v>-1.3842046501522759E-2</v>
      </c>
    </row>
    <row r="46" spans="1:56" x14ac:dyDescent="0.35">
      <c r="A46" s="1" t="s">
        <v>9</v>
      </c>
      <c r="B46" s="1" t="s">
        <v>762</v>
      </c>
      <c r="K46" s="1">
        <f t="shared" si="0"/>
        <v>2.72</v>
      </c>
    </row>
    <row r="47" spans="1:56" x14ac:dyDescent="0.35">
      <c r="A47" s="1" t="s">
        <v>9</v>
      </c>
      <c r="B47" s="1" t="s">
        <v>761</v>
      </c>
      <c r="K47" s="1">
        <f t="shared" si="0"/>
        <v>2.72</v>
      </c>
    </row>
    <row r="48" spans="1:56" x14ac:dyDescent="0.35">
      <c r="A48" s="1">
        <v>11</v>
      </c>
      <c r="B48" s="1" t="s">
        <v>760</v>
      </c>
      <c r="C48" s="1">
        <v>2448.5000028721988</v>
      </c>
      <c r="D48" s="1">
        <v>0</v>
      </c>
      <c r="E48">
        <f>(R48-S48*(1000-T48)/(1000-U48))*AK48</f>
        <v>-6.4323161672145375</v>
      </c>
      <c r="F48">
        <f>IF(AV48&lt;&gt;0,1/(1/AV48-1/N48),0)</f>
        <v>3.2764080374425495</v>
      </c>
      <c r="G48">
        <f>((AY48-AL48/2)*S48-E48)/(AY48+AL48/2)</f>
        <v>388.16099349201164</v>
      </c>
      <c r="H48">
        <f>AL48*1000</f>
        <v>34.249607039740454</v>
      </c>
      <c r="I48">
        <f>(AQ48-AW48)</f>
        <v>1.5557265930291373</v>
      </c>
      <c r="J48">
        <f>(P48+AP48*D48)</f>
        <v>31.382274627685547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31.909666061401367</v>
      </c>
      <c r="P48" s="1">
        <v>31.382274627685547</v>
      </c>
      <c r="Q48" s="1">
        <v>31.956317901611328</v>
      </c>
      <c r="R48" s="1">
        <v>400.17959594726563</v>
      </c>
      <c r="S48" s="1">
        <v>393.78619384765625</v>
      </c>
      <c r="T48" s="1">
        <v>4.7001948356628418</v>
      </c>
      <c r="U48" s="1">
        <v>34.663345336914063</v>
      </c>
      <c r="V48" s="1">
        <v>8.7193841934204102</v>
      </c>
      <c r="W48" s="1">
        <v>64.304359436035156</v>
      </c>
      <c r="X48" s="1">
        <v>300.13442993164063</v>
      </c>
      <c r="Y48" s="1">
        <v>1600.4322509765625</v>
      </c>
      <c r="Z48" s="1">
        <v>6.0260515660047531E-2</v>
      </c>
      <c r="AA48" s="1">
        <v>88.131187438964844</v>
      </c>
      <c r="AB48" s="1">
        <v>70.366439819335938</v>
      </c>
      <c r="AC48" s="1">
        <v>4.5198535919189453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1.1034354041604433</v>
      </c>
      <c r="AL48">
        <f>(U48-T48)/(1000-U48)*AK48</f>
        <v>3.4249607039740455E-2</v>
      </c>
      <c r="AM48">
        <f>(P48+273.15)</f>
        <v>304.53227462768552</v>
      </c>
      <c r="AN48">
        <f>(O48+273.15)</f>
        <v>305.05966606140134</v>
      </c>
      <c r="AO48">
        <f>(Y48*AG48+Z48*AH48)*AI48</f>
        <v>256.06915443265825</v>
      </c>
      <c r="AP48">
        <f>((AO48+0.00000010773*(AN48^4-AM48^4))-AL48*44100)/(L48*51.4+0.00000043092*AM48^3)</f>
        <v>-10.214055393810247</v>
      </c>
      <c r="AQ48">
        <f>0.61365*EXP(17.502*J48/(240.97+J48))</f>
        <v>4.6106483781782783</v>
      </c>
      <c r="AR48">
        <f>AQ48*1000/AA48</f>
        <v>52.315741023816088</v>
      </c>
      <c r="AS48">
        <f>(AR48-U48)</f>
        <v>17.652395686902025</v>
      </c>
      <c r="AT48">
        <f>IF(D48,P48,(O48+P48)/2)</f>
        <v>31.645970344543457</v>
      </c>
      <c r="AU48">
        <f>0.61365*EXP(17.502*AT48/(240.97+AT48))</f>
        <v>4.6802292807823589</v>
      </c>
      <c r="AV48">
        <f>IF(AS48&lt;&gt;0,(1000-(AR48+U48)/2)/AS48*AL48,0)</f>
        <v>1.8558448301599615</v>
      </c>
      <c r="AW48">
        <f>U48*AA48/1000</f>
        <v>3.054921785149141</v>
      </c>
      <c r="AX48">
        <f>(AU48-AW48)</f>
        <v>1.6253074956332179</v>
      </c>
      <c r="AY48">
        <f>1/(1.6/F48+1.37/N48)</f>
        <v>1.2370005224631859</v>
      </c>
      <c r="AZ48">
        <f>G48*AA48*0.001</f>
        <v>34.209089273939291</v>
      </c>
      <c r="BA48">
        <f>G48/S48</f>
        <v>0.98571508995609725</v>
      </c>
      <c r="BB48">
        <f>(1-AL48*AA48/AQ48/F48)*100</f>
        <v>80.018631504080645</v>
      </c>
      <c r="BC48">
        <f>(S48-E48/(N48/1.35))</f>
        <v>395.81491365649032</v>
      </c>
      <c r="BD48">
        <f>E48*BB48/100/BC48</f>
        <v>-1.3003682260157825E-2</v>
      </c>
    </row>
    <row r="49" spans="1:56" x14ac:dyDescent="0.35">
      <c r="A49" s="1" t="s">
        <v>9</v>
      </c>
      <c r="B49" s="1" t="s">
        <v>759</v>
      </c>
      <c r="K49" s="1">
        <f t="shared" si="0"/>
        <v>2.72</v>
      </c>
    </row>
    <row r="50" spans="1:56" x14ac:dyDescent="0.35">
      <c r="A50" s="1" t="s">
        <v>9</v>
      </c>
      <c r="B50" s="1" t="s">
        <v>754</v>
      </c>
      <c r="K50" s="1">
        <f t="shared" si="0"/>
        <v>2.72</v>
      </c>
    </row>
    <row r="51" spans="1:56" x14ac:dyDescent="0.35">
      <c r="A51" s="1">
        <v>12</v>
      </c>
      <c r="B51" s="1" t="s">
        <v>758</v>
      </c>
      <c r="C51" s="1">
        <v>2651.5000028721988</v>
      </c>
      <c r="D51" s="1">
        <v>0</v>
      </c>
      <c r="E51">
        <f>(R51-S51*(1000-T51)/(1000-U51))*AK51</f>
        <v>-6.1155167426216952</v>
      </c>
      <c r="F51">
        <f>IF(AV51&lt;&gt;0,1/(1/AV51-1/N51),0)</f>
        <v>2.8977110111401316</v>
      </c>
      <c r="G51">
        <f>((AY51-AL51/2)*S51-E51)/(AY51+AL51/2)</f>
        <v>387.53435025868248</v>
      </c>
      <c r="H51">
        <f>AL51*1000</f>
        <v>33.472820940970884</v>
      </c>
      <c r="I51">
        <f>(AQ51-AW51)</f>
        <v>1.6327072126609949</v>
      </c>
      <c r="J51">
        <f>(P51+AP51*D51)</f>
        <v>31.586099624633789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32.026721954345703</v>
      </c>
      <c r="P51" s="1">
        <v>31.586099624633789</v>
      </c>
      <c r="Q51" s="1">
        <v>32.044429779052734</v>
      </c>
      <c r="R51" s="1">
        <v>400.00042724609375</v>
      </c>
      <c r="S51" s="1">
        <v>393.60324096679688</v>
      </c>
      <c r="T51" s="1">
        <v>5.1100006103515625</v>
      </c>
      <c r="U51" s="1">
        <v>34.399059295654297</v>
      </c>
      <c r="V51" s="1">
        <v>9.4170503616333008</v>
      </c>
      <c r="W51" s="1">
        <v>63.392887115478516</v>
      </c>
      <c r="X51" s="1">
        <v>300.16046142578125</v>
      </c>
      <c r="Y51" s="1">
        <v>2001.255126953125</v>
      </c>
      <c r="Z51" s="1">
        <v>0.10605905950069427</v>
      </c>
      <c r="AA51" s="1">
        <v>88.131607055664063</v>
      </c>
      <c r="AB51" s="1">
        <v>70.331031799316406</v>
      </c>
      <c r="AC51" s="1">
        <v>4.5467081069946289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1.103531108183019</v>
      </c>
      <c r="AL51">
        <f>(U51-T51)/(1000-U51)*AK51</f>
        <v>3.3472820940970885E-2</v>
      </c>
      <c r="AM51">
        <f>(P51+273.15)</f>
        <v>304.73609962463377</v>
      </c>
      <c r="AN51">
        <f>(O51+273.15)</f>
        <v>305.17672195434568</v>
      </c>
      <c r="AO51">
        <f>(Y51*AG51+Z51*AH51)*AI51</f>
        <v>320.20081315545394</v>
      </c>
      <c r="AP51">
        <f>((AO51+0.00000010773*(AN51^4-AM51^4))-AL51*44100)/(L51*51.4+0.00000043092*AM51^3)</f>
        <v>-9.4154646527687831</v>
      </c>
      <c r="AQ51">
        <f>0.61365*EXP(17.502*J51/(240.97+J51))</f>
        <v>4.6643515895900878</v>
      </c>
      <c r="AR51">
        <f>AQ51*1000/AA51</f>
        <v>52.924844393726715</v>
      </c>
      <c r="AS51">
        <f>(AR51-U51)</f>
        <v>18.525785098072419</v>
      </c>
      <c r="AT51">
        <f>IF(D51,P51,(O51+P51)/2)</f>
        <v>31.806410789489746</v>
      </c>
      <c r="AU51">
        <f>0.61365*EXP(17.502*AT51/(240.97+AT51))</f>
        <v>4.7230102794695963</v>
      </c>
      <c r="AV51">
        <f>IF(AS51&lt;&gt;0,(1000-(AR51+U51)/2)/AS51*AL51,0)</f>
        <v>1.7279339080895955</v>
      </c>
      <c r="AW51">
        <f>U51*AA51/1000</f>
        <v>3.0316443769290928</v>
      </c>
      <c r="AX51">
        <f>(AU51-AW51)</f>
        <v>1.6913659025405035</v>
      </c>
      <c r="AY51">
        <f>1/(1.6/F51+1.37/N51)</f>
        <v>1.1464900181430442</v>
      </c>
      <c r="AZ51">
        <f>G51*AA51*0.001</f>
        <v>34.154025077570289</v>
      </c>
      <c r="BA51">
        <f>G51/S51</f>
        <v>0.98458119731634441</v>
      </c>
      <c r="BB51">
        <f>(1-AL51*AA51/AQ51/F51)*100</f>
        <v>78.173823974176926</v>
      </c>
      <c r="BC51">
        <f>(S51-E51/(N51/1.35))</f>
        <v>395.53204384813682</v>
      </c>
      <c r="BD51">
        <f>E51*BB51/100/BC51</f>
        <v>-1.2086841933150553E-2</v>
      </c>
    </row>
    <row r="52" spans="1:56" x14ac:dyDescent="0.35">
      <c r="A52" s="1" t="s">
        <v>9</v>
      </c>
      <c r="B52" s="1" t="s">
        <v>757</v>
      </c>
      <c r="K52" s="1">
        <v>1.88768</v>
      </c>
    </row>
    <row r="53" spans="1:56" x14ac:dyDescent="0.35">
      <c r="A53" s="1" t="s">
        <v>9</v>
      </c>
      <c r="B53" s="1" t="s">
        <v>756</v>
      </c>
      <c r="K53" s="1">
        <v>1.88768</v>
      </c>
    </row>
    <row r="54" spans="1:56" x14ac:dyDescent="0.35">
      <c r="A54" s="1" t="s">
        <v>9</v>
      </c>
      <c r="B54" s="1" t="s">
        <v>755</v>
      </c>
    </row>
    <row r="55" spans="1:56" x14ac:dyDescent="0.35">
      <c r="A55" s="1" t="s">
        <v>9</v>
      </c>
      <c r="B55" s="1" t="s">
        <v>754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75483-33C4-493B-BBCF-7A9A9297DCBE}">
  <dimension ref="A1:BD55"/>
  <sheetViews>
    <sheetView zoomScale="3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843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842</v>
      </c>
    </row>
    <row r="12" spans="1:56" x14ac:dyDescent="0.35">
      <c r="A12" s="1" t="s">
        <v>9</v>
      </c>
      <c r="B12" s="1" t="s">
        <v>841</v>
      </c>
    </row>
    <row r="13" spans="1:56" x14ac:dyDescent="0.35">
      <c r="A13" s="1" t="s">
        <v>9</v>
      </c>
      <c r="B13" s="1" t="s">
        <v>840</v>
      </c>
    </row>
    <row r="14" spans="1:56" x14ac:dyDescent="0.35">
      <c r="A14" s="1" t="s">
        <v>9</v>
      </c>
      <c r="B14" s="1" t="s">
        <v>839</v>
      </c>
    </row>
    <row r="15" spans="1:56" x14ac:dyDescent="0.35">
      <c r="A15" s="1" t="s">
        <v>9</v>
      </c>
      <c r="B15" s="1" t="s">
        <v>838</v>
      </c>
    </row>
    <row r="16" spans="1:56" x14ac:dyDescent="0.35">
      <c r="A16" s="1" t="s">
        <v>9</v>
      </c>
      <c r="B16" s="1" t="s">
        <v>837</v>
      </c>
    </row>
    <row r="17" spans="1:56" x14ac:dyDescent="0.35">
      <c r="A17" s="1" t="s">
        <v>9</v>
      </c>
      <c r="B17" s="1" t="s">
        <v>836</v>
      </c>
    </row>
    <row r="18" spans="1:56" x14ac:dyDescent="0.35">
      <c r="A18" s="1">
        <v>1</v>
      </c>
      <c r="B18" s="1" t="s">
        <v>835</v>
      </c>
      <c r="C18" s="1">
        <v>380.50000202283263</v>
      </c>
      <c r="D18" s="1">
        <v>0</v>
      </c>
      <c r="E18">
        <f>(R18-S18*(1000-T18)/(1000-U18))*AK18</f>
        <v>-12.533936758644069</v>
      </c>
      <c r="F18">
        <f>IF(AV18&lt;&gt;0,1/(1/AV18-1/N18),0)</f>
        <v>-256.18103671621628</v>
      </c>
      <c r="G18">
        <f>((AY18-AL18/2)*S18-E18)/(AY18+AL18/2)</f>
        <v>396.89627278546368</v>
      </c>
      <c r="H18">
        <f>AL18*1000</f>
        <v>36.935508964767251</v>
      </c>
      <c r="I18">
        <f>(AQ18-AW18)</f>
        <v>0.71601050959199242</v>
      </c>
      <c r="J18">
        <f>(P18+AP18*D18)</f>
        <v>29.281398773193359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32.042144775390625</v>
      </c>
      <c r="P18" s="1">
        <v>29.281398773193359</v>
      </c>
      <c r="Q18" s="1">
        <v>32.133163452148438</v>
      </c>
      <c r="R18" s="1">
        <v>399.51620483398438</v>
      </c>
      <c r="S18" s="1">
        <v>397.56723022460938</v>
      </c>
      <c r="T18" s="1">
        <v>6.0698065757751465</v>
      </c>
      <c r="U18" s="1">
        <v>38.264507293701172</v>
      </c>
      <c r="V18" s="1">
        <v>11.174111366271973</v>
      </c>
      <c r="W18" s="1">
        <v>70.442428588867188</v>
      </c>
      <c r="X18" s="1">
        <v>300.11260986328125</v>
      </c>
      <c r="Y18" s="1">
        <v>4.6716280281543732E-2</v>
      </c>
      <c r="Z18" s="1">
        <v>0.19163215160369873</v>
      </c>
      <c r="AA18" s="1">
        <v>88.116035461425781</v>
      </c>
      <c r="AB18" s="1">
        <v>69.320777893066406</v>
      </c>
      <c r="AC18" s="1">
        <v>4.3401923179626465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1.1033551833208868</v>
      </c>
      <c r="AL18">
        <f>(U18-T18)/(1000-U18)*AK18</f>
        <v>3.6935508964767251E-2</v>
      </c>
      <c r="AM18">
        <f>(P18+273.15)</f>
        <v>302.43139877319334</v>
      </c>
      <c r="AN18">
        <f>(O18+273.15)</f>
        <v>305.1921447753906</v>
      </c>
      <c r="AO18">
        <f>(Y18*AG18+Z18*AH18)*AI18</f>
        <v>7.4746046779765596E-3</v>
      </c>
      <c r="AP18">
        <f>((AO18+0.00000010773*(AN18^4-AM18^4))-AL18*44100)/(L18*51.4+0.00000043092*AM18^3)</f>
        <v>-13.085809376312385</v>
      </c>
      <c r="AQ18">
        <f>0.61365*EXP(17.502*J18/(240.97+J18))</f>
        <v>4.0877271911977502</v>
      </c>
      <c r="AR18">
        <f>AQ18*1000/AA18</f>
        <v>46.390275842439813</v>
      </c>
      <c r="AS18">
        <f>(AR18-U18)</f>
        <v>8.1257685487386411</v>
      </c>
      <c r="AT18">
        <f>IF(D18,P18,(O18+P18)/2)</f>
        <v>30.661771774291992</v>
      </c>
      <c r="AU18">
        <f>0.61365*EXP(17.502*AT18/(240.97+AT18))</f>
        <v>4.4251038909264775</v>
      </c>
      <c r="AV18">
        <f>IF(AS18&lt;&gt;0,(1000-(AR18+U18)/2)/AS18*AL18,0)</f>
        <v>4.3530805734726918</v>
      </c>
      <c r="AW18">
        <f>U18*AA18/1000</f>
        <v>3.3717166816057578</v>
      </c>
      <c r="AX18">
        <f>(AU18-AW18)</f>
        <v>1.0533872093207197</v>
      </c>
      <c r="AY18">
        <f>1/(1.6/F18+1.37/N18)</f>
        <v>3.1865212834996761</v>
      </c>
      <c r="AZ18">
        <f>G18*AA18*0.001</f>
        <v>34.972926047271642</v>
      </c>
      <c r="BA18">
        <f>G18/S18</f>
        <v>0.99831234219488707</v>
      </c>
      <c r="BB18">
        <f>(1-AL18*AA18/AQ18/F18)*100</f>
        <v>100.31079223110578</v>
      </c>
      <c r="BC18">
        <f>(S18-E18/(N18/1.35))</f>
        <v>401.52037013936354</v>
      </c>
      <c r="BD18">
        <f>E18*BB18/100/BC18</f>
        <v>-3.1313208981097837E-2</v>
      </c>
    </row>
    <row r="19" spans="1:56" x14ac:dyDescent="0.35">
      <c r="A19" s="1" t="s">
        <v>9</v>
      </c>
      <c r="B19" s="1" t="s">
        <v>834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833</v>
      </c>
      <c r="K20" s="1">
        <f t="shared" si="0"/>
        <v>2.72</v>
      </c>
    </row>
    <row r="21" spans="1:56" x14ac:dyDescent="0.35">
      <c r="A21" s="1">
        <v>2</v>
      </c>
      <c r="B21" s="1" t="s">
        <v>832</v>
      </c>
      <c r="C21" s="1">
        <v>584.50000202283263</v>
      </c>
      <c r="D21" s="1">
        <v>0</v>
      </c>
      <c r="E21">
        <f>(R21-S21*(1000-T21)/(1000-U21))*AK21</f>
        <v>-11.837380003296106</v>
      </c>
      <c r="F21">
        <f>IF(AV21&lt;&gt;0,1/(1/AV21-1/N21),0)</f>
        <v>469.84074319098454</v>
      </c>
      <c r="G21">
        <f>((AY21-AL21/2)*S21-E21)/(AY21+AL21/2)</f>
        <v>397.0437768824616</v>
      </c>
      <c r="H21">
        <f>AL21*1000</f>
        <v>35.857091208358739</v>
      </c>
      <c r="I21">
        <f>(AQ21-AW21)</f>
        <v>0.71379428085108332</v>
      </c>
      <c r="J21">
        <f>(P21+AP21*D21)</f>
        <v>29.077571868896484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31.973915100097656</v>
      </c>
      <c r="P21" s="1">
        <v>29.077571868896484</v>
      </c>
      <c r="Q21" s="1">
        <v>32.098068237304688</v>
      </c>
      <c r="R21" s="1">
        <v>400.0242919921875</v>
      </c>
      <c r="S21" s="1">
        <v>397.824462890625</v>
      </c>
      <c r="T21" s="1">
        <v>6.4759612083435059</v>
      </c>
      <c r="U21" s="1">
        <v>37.744281768798828</v>
      </c>
      <c r="V21" s="1">
        <v>11.968626976013184</v>
      </c>
      <c r="W21" s="1">
        <v>69.757553100585938</v>
      </c>
      <c r="X21" s="1">
        <v>300.1441650390625</v>
      </c>
      <c r="Y21" s="1">
        <v>25.917533874511719</v>
      </c>
      <c r="Z21" s="1">
        <v>3.7361562252044678E-2</v>
      </c>
      <c r="AA21" s="1">
        <v>88.121070861816406</v>
      </c>
      <c r="AB21" s="1">
        <v>69.340400695800781</v>
      </c>
      <c r="AC21" s="1">
        <v>4.3862905502319336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1.1034711949965532</v>
      </c>
      <c r="AL21">
        <f>(U21-T21)/(1000-U21)*AK21</f>
        <v>3.5857091208358741E-2</v>
      </c>
      <c r="AM21">
        <f>(P21+273.15)</f>
        <v>302.22757186889646</v>
      </c>
      <c r="AN21">
        <f>(O21+273.15)</f>
        <v>305.12391510009763</v>
      </c>
      <c r="AO21">
        <f>(Y21*AG21+Z21*AH21)*AI21</f>
        <v>4.146805327233551</v>
      </c>
      <c r="AP21">
        <f>((AO21+0.00000010773*(AN21^4-AM21^4))-AL21*44100)/(L21*51.4+0.00000043092*AM21^3)</f>
        <v>-12.651242746998623</v>
      </c>
      <c r="AQ21">
        <f>0.61365*EXP(17.502*J21/(240.97+J21))</f>
        <v>4.0398608092277701</v>
      </c>
      <c r="AR21">
        <f>AQ21*1000/AA21</f>
        <v>45.844436179886181</v>
      </c>
      <c r="AS21">
        <f>(AR21-U21)</f>
        <v>8.1001544110873525</v>
      </c>
      <c r="AT21">
        <f>IF(D21,P21,(O21+P21)/2)</f>
        <v>30.52574348449707</v>
      </c>
      <c r="AU21">
        <f>0.61365*EXP(17.502*AT21/(240.97+AT21))</f>
        <v>4.3908135634332579</v>
      </c>
      <c r="AV21">
        <f>IF(AS21&lt;&gt;0,(1000-(AR21+U21)/2)/AS21*AL21,0)</f>
        <v>4.2417051975690212</v>
      </c>
      <c r="AW21">
        <f>U21*AA21/1000</f>
        <v>3.3260665283766868</v>
      </c>
      <c r="AX21">
        <f>(AU21-AW21)</f>
        <v>1.0647470350565711</v>
      </c>
      <c r="AY21">
        <f>1/(1.6/F21+1.37/N21)</f>
        <v>3.0914496449952407</v>
      </c>
      <c r="AZ21">
        <f>G21*AA21*0.001</f>
        <v>34.98792279790262</v>
      </c>
      <c r="BA21">
        <f>G21/S21</f>
        <v>0.99803761185903228</v>
      </c>
      <c r="BB21">
        <f>(1-AL21*AA21/AQ21/F21)*100</f>
        <v>99.833529323198277</v>
      </c>
      <c r="BC21">
        <f>(S21-E21/(N21/1.35))</f>
        <v>401.55791234694772</v>
      </c>
      <c r="BD21">
        <f>E21*BB21/100/BC21</f>
        <v>-2.9429563889351296E-2</v>
      </c>
    </row>
    <row r="22" spans="1:56" x14ac:dyDescent="0.35">
      <c r="A22" s="1" t="s">
        <v>9</v>
      </c>
      <c r="B22" s="1" t="s">
        <v>831</v>
      </c>
      <c r="K22" s="1">
        <f t="shared" si="0"/>
        <v>2.72</v>
      </c>
    </row>
    <row r="23" spans="1:56" x14ac:dyDescent="0.35">
      <c r="A23" s="1" t="s">
        <v>9</v>
      </c>
      <c r="B23" s="1" t="s">
        <v>830</v>
      </c>
      <c r="K23" s="1">
        <f t="shared" si="0"/>
        <v>2.72</v>
      </c>
    </row>
    <row r="24" spans="1:56" x14ac:dyDescent="0.35">
      <c r="A24" s="1">
        <v>3</v>
      </c>
      <c r="B24" s="1" t="s">
        <v>829</v>
      </c>
      <c r="C24" s="1">
        <v>788.50000202283263</v>
      </c>
      <c r="D24" s="1">
        <v>0</v>
      </c>
      <c r="E24">
        <f>(R24-S24*(1000-T24)/(1000-U24))*AK24</f>
        <v>-11.864181967475623</v>
      </c>
      <c r="F24">
        <f>IF(AV24&lt;&gt;0,1/(1/AV24-1/N24),0)</f>
        <v>229.60937336939637</v>
      </c>
      <c r="G24">
        <f>((AY24-AL24/2)*S24-E24)/(AY24+AL24/2)</f>
        <v>397.47743409252337</v>
      </c>
      <c r="H24">
        <f>AL24*1000</f>
        <v>34.959463596359818</v>
      </c>
      <c r="I24">
        <f>(AQ24-AW24)</f>
        <v>0.70277590342432195</v>
      </c>
      <c r="J24">
        <f>(P24+AP24*D24)</f>
        <v>28.878025054931641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31.882566452026367</v>
      </c>
      <c r="P24" s="1">
        <v>28.878025054931641</v>
      </c>
      <c r="Q24" s="1">
        <v>32.026065826416016</v>
      </c>
      <c r="R24" s="1">
        <v>400.00778198242188</v>
      </c>
      <c r="S24" s="1">
        <v>398.14559936523438</v>
      </c>
      <c r="T24" s="1">
        <v>6.8466148376464844</v>
      </c>
      <c r="U24" s="1">
        <v>37.346134185791016</v>
      </c>
      <c r="V24" s="1">
        <v>12.71818733215332</v>
      </c>
      <c r="W24" s="1">
        <v>69.37371826171875</v>
      </c>
      <c r="X24" s="1">
        <v>300.1309814453125</v>
      </c>
      <c r="Y24" s="1">
        <v>50.159347534179688</v>
      </c>
      <c r="Z24" s="1">
        <v>7.4723593890666962E-2</v>
      </c>
      <c r="AA24" s="1">
        <v>88.113479614257813</v>
      </c>
      <c r="AB24" s="1">
        <v>69.478965759277344</v>
      </c>
      <c r="AC24" s="1">
        <v>4.4066028594970703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1.1034227259018841</v>
      </c>
      <c r="AL24">
        <f>(U24-T24)/(1000-U24)*AK24</f>
        <v>3.4959463596359819E-2</v>
      </c>
      <c r="AM24">
        <f>(P24+273.15)</f>
        <v>302.02802505493162</v>
      </c>
      <c r="AN24">
        <f>(O24+273.15)</f>
        <v>305.03256645202634</v>
      </c>
      <c r="AO24">
        <f>(Y24*AG24+Z24*AH24)*AI24</f>
        <v>8.0254954260849445</v>
      </c>
      <c r="AP24">
        <f>((AO24+0.00000010773*(AN24^4-AM24^4))-AL24*44100)/(L24*51.4+0.00000043092*AM24^3)</f>
        <v>-12.286778835158801</v>
      </c>
      <c r="AQ24">
        <f>0.61365*EXP(17.502*J24/(240.97+J24))</f>
        <v>3.9934737366753552</v>
      </c>
      <c r="AR24">
        <f>AQ24*1000/AA24</f>
        <v>45.32193886971595</v>
      </c>
      <c r="AS24">
        <f>(AR24-U24)</f>
        <v>7.9758046839249346</v>
      </c>
      <c r="AT24">
        <f>IF(D24,P24,(O24+P24)/2)</f>
        <v>30.380295753479004</v>
      </c>
      <c r="AU24">
        <f>0.61365*EXP(17.502*AT24/(240.97+AT24))</f>
        <v>4.3544050915669041</v>
      </c>
      <c r="AV24">
        <f>IF(AS24&lt;&gt;0,(1000-(AR24+U24)/2)/AS24*AL24,0)</f>
        <v>4.2020146153559743</v>
      </c>
      <c r="AW24">
        <f>U24*AA24/1000</f>
        <v>3.2906978332510333</v>
      </c>
      <c r="AX24">
        <f>(AU24-AW24)</f>
        <v>1.0637072583158709</v>
      </c>
      <c r="AY24">
        <f>1/(1.6/F24+1.37/N24)</f>
        <v>3.0577693173588156</v>
      </c>
      <c r="AZ24">
        <f>G24*AA24*0.001</f>
        <v>35.023119786039061</v>
      </c>
      <c r="BA24">
        <f>G24/S24</f>
        <v>0.99832180671147375</v>
      </c>
      <c r="BB24">
        <f>(1-AL24*AA24/AQ24/F24)*100</f>
        <v>99.664056172179315</v>
      </c>
      <c r="BC24">
        <f>(S24-E24/(N24/1.35))</f>
        <v>401.88750202476308</v>
      </c>
      <c r="BD24">
        <f>E24*BB24/100/BC24</f>
        <v>-2.9421977346550814E-2</v>
      </c>
    </row>
    <row r="25" spans="1:56" x14ac:dyDescent="0.35">
      <c r="A25" s="1" t="s">
        <v>9</v>
      </c>
      <c r="B25" s="1" t="s">
        <v>828</v>
      </c>
      <c r="K25" s="1">
        <f t="shared" si="0"/>
        <v>2.72</v>
      </c>
    </row>
    <row r="26" spans="1:56" x14ac:dyDescent="0.35">
      <c r="A26" s="1" t="s">
        <v>9</v>
      </c>
      <c r="B26" s="1" t="s">
        <v>827</v>
      </c>
      <c r="K26" s="1">
        <f t="shared" si="0"/>
        <v>2.72</v>
      </c>
    </row>
    <row r="27" spans="1:56" x14ac:dyDescent="0.35">
      <c r="A27" s="1">
        <v>4</v>
      </c>
      <c r="B27" s="1" t="s">
        <v>826</v>
      </c>
      <c r="C27" s="1">
        <v>991.50000202283263</v>
      </c>
      <c r="D27" s="1">
        <v>0</v>
      </c>
      <c r="E27">
        <f>(R27-S27*(1000-T27)/(1000-U27))*AK27</f>
        <v>-11.366879908433999</v>
      </c>
      <c r="F27">
        <f>IF(AV27&lt;&gt;0,1/(1/AV27-1/N27),0)</f>
        <v>153.2794797499684</v>
      </c>
      <c r="G27">
        <f>((AY27-AL27/2)*S27-E27)/(AY27+AL27/2)</f>
        <v>397.07232316095184</v>
      </c>
      <c r="H27">
        <f>AL27*1000</f>
        <v>34.424106365885848</v>
      </c>
      <c r="I27">
        <f>(AQ27-AW27)</f>
        <v>0.69833254299112824</v>
      </c>
      <c r="J27">
        <f>(P27+AP27*D27)</f>
        <v>28.820161819458008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31.807058334350586</v>
      </c>
      <c r="P27" s="1">
        <v>28.820161819458008</v>
      </c>
      <c r="Q27" s="1">
        <v>31.953733444213867</v>
      </c>
      <c r="R27" s="1">
        <v>399.94784545898438</v>
      </c>
      <c r="S27" s="1">
        <v>397.83749389648438</v>
      </c>
      <c r="T27" s="1">
        <v>7.2097587585449219</v>
      </c>
      <c r="U27" s="1">
        <v>37.248985290527344</v>
      </c>
      <c r="V27" s="1">
        <v>13.448707580566406</v>
      </c>
      <c r="W27" s="1">
        <v>69.482315063476563</v>
      </c>
      <c r="X27" s="1">
        <v>300.09365844726563</v>
      </c>
      <c r="Y27" s="1">
        <v>100.12589263916016</v>
      </c>
      <c r="Z27" s="1">
        <v>0.17957286536693573</v>
      </c>
      <c r="AA27" s="1">
        <v>88.103805541992188</v>
      </c>
      <c r="AB27" s="1">
        <v>69.457221984863281</v>
      </c>
      <c r="AC27" s="1">
        <v>4.399019718170166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1.1032855089972997</v>
      </c>
      <c r="AL27">
        <f>(U27-T27)/(1000-U27)*AK27</f>
        <v>3.4424106365885845E-2</v>
      </c>
      <c r="AM27">
        <f>(P27+273.15)</f>
        <v>301.97016181945799</v>
      </c>
      <c r="AN27">
        <f>(O27+273.15)</f>
        <v>304.95705833435056</v>
      </c>
      <c r="AO27">
        <f>(Y27*AG27+Z27*AH27)*AI27</f>
        <v>16.020142464187529</v>
      </c>
      <c r="AP27">
        <f>((AO27+0.00000010773*(AN27^4-AM27^4))-AL27*44100)/(L27*51.4+0.00000043092*AM27^3)</f>
        <v>-12.030082508866371</v>
      </c>
      <c r="AQ27">
        <f>0.61365*EXP(17.502*J27/(240.97+J27))</f>
        <v>3.9801098996642765</v>
      </c>
      <c r="AR27">
        <f>AQ27*1000/AA27</f>
        <v>45.175232501929436</v>
      </c>
      <c r="AS27">
        <f>(AR27-U27)</f>
        <v>7.9262472114020923</v>
      </c>
      <c r="AT27">
        <f>IF(D27,P27,(O27+P27)/2)</f>
        <v>30.313610076904297</v>
      </c>
      <c r="AU27">
        <f>0.61365*EXP(17.502*AT27/(240.97+AT27))</f>
        <v>4.3378004758825845</v>
      </c>
      <c r="AV27">
        <f>IF(AS27&lt;&gt;0,(1000-(AR27+U27)/2)/AS27*AL27,0)</f>
        <v>4.1640659779322231</v>
      </c>
      <c r="AW27">
        <f>U27*AA27/1000</f>
        <v>3.2817773566731483</v>
      </c>
      <c r="AX27">
        <f>(AU27-AW27)</f>
        <v>1.0560231192094363</v>
      </c>
      <c r="AY27">
        <f>1/(1.6/F27+1.37/N27)</f>
        <v>3.0256647711318632</v>
      </c>
      <c r="AZ27">
        <f>G27*AA27*0.001</f>
        <v>34.983582745879581</v>
      </c>
      <c r="BA27">
        <f>G27/S27</f>
        <v>0.99807667515688803</v>
      </c>
      <c r="BB27">
        <f>(1-AL27*AA27/AQ27/F27)*100</f>
        <v>99.502860511782288</v>
      </c>
      <c r="BC27">
        <f>(S27-E27/(N27/1.35))</f>
        <v>401.42255001552519</v>
      </c>
      <c r="BD27">
        <f>E27*BB27/100/BC27</f>
        <v>-2.817572321084965E-2</v>
      </c>
    </row>
    <row r="28" spans="1:56" x14ac:dyDescent="0.35">
      <c r="A28" s="1" t="s">
        <v>9</v>
      </c>
      <c r="B28" s="1" t="s">
        <v>825</v>
      </c>
      <c r="K28" s="1">
        <f t="shared" si="0"/>
        <v>2.72</v>
      </c>
    </row>
    <row r="29" spans="1:56" x14ac:dyDescent="0.35">
      <c r="A29" s="1" t="s">
        <v>9</v>
      </c>
      <c r="B29" s="1" t="s">
        <v>824</v>
      </c>
      <c r="K29" s="1">
        <f t="shared" si="0"/>
        <v>2.72</v>
      </c>
    </row>
    <row r="30" spans="1:56" x14ac:dyDescent="0.35">
      <c r="A30" s="1">
        <v>5</v>
      </c>
      <c r="B30" s="1" t="s">
        <v>823</v>
      </c>
      <c r="C30" s="1">
        <v>1195.5000020228326</v>
      </c>
      <c r="D30" s="1">
        <v>0</v>
      </c>
      <c r="E30">
        <f>(R30-S30*(1000-T30)/(1000-U30))*AK30</f>
        <v>-10.855267200214799</v>
      </c>
      <c r="F30">
        <f>IF(AV30&lt;&gt;0,1/(1/AV30-1/N30),0)</f>
        <v>161.68348627344099</v>
      </c>
      <c r="G30">
        <f>((AY30-AL30/2)*S30-E30)/(AY30+AL30/2)</f>
        <v>396.83297135173927</v>
      </c>
      <c r="H30">
        <f>AL30*1000</f>
        <v>34.041416059749459</v>
      </c>
      <c r="I30">
        <f>(AQ30-AW30)</f>
        <v>0.68964655059576163</v>
      </c>
      <c r="J30">
        <f>(P30+AP30*D30)</f>
        <v>28.787139892578125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31.753572463989258</v>
      </c>
      <c r="P30" s="1">
        <v>28.787139892578125</v>
      </c>
      <c r="Q30" s="1">
        <v>31.900096893310547</v>
      </c>
      <c r="R30" s="1">
        <v>400.14517211914063</v>
      </c>
      <c r="S30" s="1">
        <v>397.71347045898438</v>
      </c>
      <c r="T30" s="1">
        <v>7.561582088470459</v>
      </c>
      <c r="U30" s="1">
        <v>37.259872436523438</v>
      </c>
      <c r="V30" s="1">
        <v>14.148322105407715</v>
      </c>
      <c r="W30" s="1">
        <v>69.7161865234375</v>
      </c>
      <c r="X30" s="1">
        <v>300.16091918945313</v>
      </c>
      <c r="Y30" s="1">
        <v>150.24357604980469</v>
      </c>
      <c r="Z30" s="1">
        <v>5.1825027912855148E-2</v>
      </c>
      <c r="AA30" s="1">
        <v>88.106964111328125</v>
      </c>
      <c r="AB30" s="1">
        <v>69.491363525390625</v>
      </c>
      <c r="AC30" s="1">
        <v>4.3926544189453125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1.1035327911376951</v>
      </c>
      <c r="AL30">
        <f>(U30-T30)/(1000-U30)*AK30</f>
        <v>3.404141605974946E-2</v>
      </c>
      <c r="AM30">
        <f>(P30+273.15)</f>
        <v>301.9371398925781</v>
      </c>
      <c r="AN30">
        <f>(O30+273.15)</f>
        <v>304.90357246398924</v>
      </c>
      <c r="AO30">
        <f>(Y30*AG30+Z30*AH30)*AI30</f>
        <v>24.038971630655851</v>
      </c>
      <c r="AP30">
        <f>((AO30+0.00000010773*(AN30^4-AM30^4))-AL30*44100)/(L30*51.4+0.00000043092*AM30^3)</f>
        <v>-11.828329819225759</v>
      </c>
      <c r="AQ30">
        <f>0.61365*EXP(17.502*J30/(240.97+J30))</f>
        <v>3.9725007941531962</v>
      </c>
      <c r="AR30">
        <f>AQ30*1000/AA30</f>
        <v>45.087250868543343</v>
      </c>
      <c r="AS30">
        <f>(AR30-U30)</f>
        <v>7.8273784320199056</v>
      </c>
      <c r="AT30">
        <f>IF(D30,P30,(O30+P30)/2)</f>
        <v>30.270356178283691</v>
      </c>
      <c r="AU30">
        <f>0.61365*EXP(17.502*AT30/(240.97+AT30))</f>
        <v>4.3270598546466985</v>
      </c>
      <c r="AV30">
        <f>IF(AS30&lt;&gt;0,(1000-(AR30+U30)/2)/AS30*AL30,0)</f>
        <v>4.1699542190719034</v>
      </c>
      <c r="AW30">
        <f>U30*AA30/1000</f>
        <v>3.2828542435574346</v>
      </c>
      <c r="AX30">
        <f>(AU30-AW30)</f>
        <v>1.0442056110892639</v>
      </c>
      <c r="AY30">
        <f>1/(1.6/F30+1.37/N30)</f>
        <v>3.0306399859628175</v>
      </c>
      <c r="AZ30">
        <f>G30*AA30*0.001</f>
        <v>34.963748365079397</v>
      </c>
      <c r="BA30">
        <f>G30/S30</f>
        <v>0.99778609684447206</v>
      </c>
      <c r="BB30">
        <f>(1-AL30*AA30/AQ30/F30)*100</f>
        <v>99.5330308426269</v>
      </c>
      <c r="BC30">
        <f>(S30-E30/(N30/1.35))</f>
        <v>401.13716653156081</v>
      </c>
      <c r="BD30">
        <f>E30*BB30/100/BC30</f>
        <v>-2.6934867551319935E-2</v>
      </c>
    </row>
    <row r="31" spans="1:56" x14ac:dyDescent="0.35">
      <c r="A31" s="1" t="s">
        <v>9</v>
      </c>
      <c r="B31" s="1" t="s">
        <v>822</v>
      </c>
      <c r="K31" s="1">
        <f t="shared" si="0"/>
        <v>2.72</v>
      </c>
    </row>
    <row r="32" spans="1:56" x14ac:dyDescent="0.35">
      <c r="A32" s="1" t="s">
        <v>9</v>
      </c>
      <c r="B32" s="1" t="s">
        <v>821</v>
      </c>
      <c r="K32" s="1">
        <f t="shared" si="0"/>
        <v>2.72</v>
      </c>
    </row>
    <row r="33" spans="1:56" x14ac:dyDescent="0.35">
      <c r="A33" s="1">
        <v>6</v>
      </c>
      <c r="B33" s="1" t="s">
        <v>820</v>
      </c>
      <c r="C33" s="1">
        <v>1399.5000020228326</v>
      </c>
      <c r="D33" s="1">
        <v>0</v>
      </c>
      <c r="E33">
        <f>(R33-S33*(1000-T33)/(1000-U33))*AK33</f>
        <v>-9.3957704421628101</v>
      </c>
      <c r="F33">
        <f>IF(AV33&lt;&gt;0,1/(1/AV33-1/N33),0)</f>
        <v>182.8827146650645</v>
      </c>
      <c r="G33">
        <f>((AY33-AL33/2)*S33-E33)/(AY33+AL33/2)</f>
        <v>395.04706545313428</v>
      </c>
      <c r="H33">
        <f>AL33*1000</f>
        <v>33.947212498975667</v>
      </c>
      <c r="I33">
        <f>(AQ33-AW33)</f>
        <v>0.68544663551756724</v>
      </c>
      <c r="J33">
        <f>(P33+AP33*D33)</f>
        <v>28.87030029296875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31.728317260742188</v>
      </c>
      <c r="P33" s="1">
        <v>28.87030029296875</v>
      </c>
      <c r="Q33" s="1">
        <v>31.862743377685547</v>
      </c>
      <c r="R33" s="1">
        <v>400.05426025390625</v>
      </c>
      <c r="S33" s="1">
        <v>396.37466430664063</v>
      </c>
      <c r="T33" s="1">
        <v>7.9170308113098145</v>
      </c>
      <c r="U33" s="1">
        <v>37.528591156005859</v>
      </c>
      <c r="V33" s="1">
        <v>14.833327293395996</v>
      </c>
      <c r="W33" s="1">
        <v>70.313461303710938</v>
      </c>
      <c r="X33" s="1">
        <v>300.12319946289063</v>
      </c>
      <c r="Y33" s="1">
        <v>300.08184814453125</v>
      </c>
      <c r="Z33" s="1">
        <v>8.1953577697277069E-2</v>
      </c>
      <c r="AA33" s="1">
        <v>88.099250793457031</v>
      </c>
      <c r="AB33" s="1">
        <v>69.367469787597656</v>
      </c>
      <c r="AC33" s="1">
        <v>4.3658995628356934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1.1033941156723917</v>
      </c>
      <c r="AL33">
        <f>(U33-T33)/(1000-U33)*AK33</f>
        <v>3.3947212498975664E-2</v>
      </c>
      <c r="AM33">
        <f>(P33+273.15)</f>
        <v>302.02030029296873</v>
      </c>
      <c r="AN33">
        <f>(O33+273.15)</f>
        <v>304.87831726074216</v>
      </c>
      <c r="AO33">
        <f>(Y33*AG33+Z33*AH33)*AI33</f>
        <v>48.013094629948682</v>
      </c>
      <c r="AP33">
        <f>((AO33+0.00000010773*(AN33^4-AM33^4))-AL33*44100)/(L33*51.4+0.00000043092*AM33^3)</f>
        <v>-11.607210907165678</v>
      </c>
      <c r="AQ33">
        <f>0.61365*EXP(17.502*J33/(240.97+J33))</f>
        <v>3.9916873996956408</v>
      </c>
      <c r="AR33">
        <f>AQ33*1000/AA33</f>
        <v>45.308982355070107</v>
      </c>
      <c r="AS33">
        <f>(AR33-U33)</f>
        <v>7.7803911990642476</v>
      </c>
      <c r="AT33">
        <f>IF(D33,P33,(O33+P33)/2)</f>
        <v>30.299308776855469</v>
      </c>
      <c r="AU33">
        <f>0.61365*EXP(17.502*AT33/(240.97+AT33))</f>
        <v>4.3342466710870013</v>
      </c>
      <c r="AV33">
        <f>IF(AS33&lt;&gt;0,(1000-(AR33+U33)/2)/AS33*AL33,0)</f>
        <v>4.1824580938101672</v>
      </c>
      <c r="AW33">
        <f>U33*AA33/1000</f>
        <v>3.3062407641780736</v>
      </c>
      <c r="AX33">
        <f>(AU33-AW33)</f>
        <v>1.0280059069089278</v>
      </c>
      <c r="AY33">
        <f>1/(1.6/F33+1.37/N33)</f>
        <v>3.0412126113278979</v>
      </c>
      <c r="AZ33">
        <f>G33*AA33*0.001</f>
        <v>34.803350494574914</v>
      </c>
      <c r="BA33">
        <f>G33/S33</f>
        <v>0.99665064653961011</v>
      </c>
      <c r="BB33">
        <f>(1-AL33*AA33/AQ33/F33)*100</f>
        <v>99.590317746893476</v>
      </c>
      <c r="BC33">
        <f>(S33-E33/(N33/1.35))</f>
        <v>399.33804252371721</v>
      </c>
      <c r="BD33">
        <f>E33*BB33/100/BC33</f>
        <v>-2.3431971517121109E-2</v>
      </c>
    </row>
    <row r="34" spans="1:56" x14ac:dyDescent="0.35">
      <c r="A34" s="1" t="s">
        <v>9</v>
      </c>
      <c r="B34" s="1" t="s">
        <v>819</v>
      </c>
      <c r="K34" s="1">
        <f t="shared" si="0"/>
        <v>2.72</v>
      </c>
    </row>
    <row r="35" spans="1:56" x14ac:dyDescent="0.35">
      <c r="A35" s="1" t="s">
        <v>9</v>
      </c>
      <c r="B35" s="1" t="s">
        <v>818</v>
      </c>
      <c r="K35" s="1">
        <f t="shared" si="0"/>
        <v>2.72</v>
      </c>
    </row>
    <row r="36" spans="1:56" x14ac:dyDescent="0.35">
      <c r="A36" s="1">
        <v>7</v>
      </c>
      <c r="B36" s="1" t="s">
        <v>817</v>
      </c>
      <c r="C36" s="1">
        <v>1603.5000020228326</v>
      </c>
      <c r="D36" s="1">
        <v>0</v>
      </c>
      <c r="E36">
        <f>(R36-S36*(1000-T36)/(1000-U36))*AK36</f>
        <v>-8.4796411133913754</v>
      </c>
      <c r="F36">
        <f>IF(AV36&lt;&gt;0,1/(1/AV36-1/N36),0)</f>
        <v>956.48281727316748</v>
      </c>
      <c r="G36">
        <f>((AY36-AL36/2)*S36-E36)/(AY36+AL36/2)</f>
        <v>393.58462265572359</v>
      </c>
      <c r="H36">
        <f>AL36*1000</f>
        <v>34.045118799871709</v>
      </c>
      <c r="I36">
        <f>(AQ36-AW36)</f>
        <v>0.67439184153428577</v>
      </c>
      <c r="J36">
        <f>(P36+AP36*D36)</f>
        <v>28.979249954223633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31.718738555908203</v>
      </c>
      <c r="P36" s="1">
        <v>28.979249954223633</v>
      </c>
      <c r="Q36" s="1">
        <v>31.846042633056641</v>
      </c>
      <c r="R36" s="1">
        <v>399.68353271484375</v>
      </c>
      <c r="S36" s="1">
        <v>395.17630004882813</v>
      </c>
      <c r="T36" s="1">
        <v>8.2660007476806641</v>
      </c>
      <c r="U36" s="1">
        <v>37.944583892822266</v>
      </c>
      <c r="V36" s="1">
        <v>15.494020462036133</v>
      </c>
      <c r="W36" s="1">
        <v>71.124374389648438</v>
      </c>
      <c r="X36" s="1">
        <v>300.17926025390625</v>
      </c>
      <c r="Y36" s="1">
        <v>500.06851196289063</v>
      </c>
      <c r="Z36" s="1">
        <v>9.6417509019374847E-2</v>
      </c>
      <c r="AA36" s="1">
        <v>88.090423583984375</v>
      </c>
      <c r="AB36" s="1">
        <v>69.187232971191406</v>
      </c>
      <c r="AC36" s="1">
        <v>4.3244848251342773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1.103600221521714</v>
      </c>
      <c r="AL36">
        <f>(U36-T36)/(1000-U36)*AK36</f>
        <v>3.404511879987171E-2</v>
      </c>
      <c r="AM36">
        <f>(P36+273.15)</f>
        <v>302.12924995422361</v>
      </c>
      <c r="AN36">
        <f>(O36+273.15)</f>
        <v>304.86873855590818</v>
      </c>
      <c r="AO36">
        <f>(Y36*AG36+Z36*AH36)*AI36</f>
        <v>80.010960125678139</v>
      </c>
      <c r="AP36">
        <f>((AO36+0.00000010773*(AN36^4-AM36^4))-AL36*44100)/(L36*51.4+0.00000043092*AM36^3)</f>
        <v>-11.390470659442954</v>
      </c>
      <c r="AQ36">
        <f>0.61365*EXP(17.502*J36/(240.97+J36))</f>
        <v>4.01694630937103</v>
      </c>
      <c r="AR36">
        <f>AQ36*1000/AA36</f>
        <v>45.600261026572547</v>
      </c>
      <c r="AS36">
        <f>(AR36-U36)</f>
        <v>7.6556771337502809</v>
      </c>
      <c r="AT36">
        <f>IF(D36,P36,(O36+P36)/2)</f>
        <v>30.348994255065918</v>
      </c>
      <c r="AU36">
        <f>0.61365*EXP(17.502*AT36/(240.97+AT36))</f>
        <v>4.3466041898348307</v>
      </c>
      <c r="AV36">
        <f>IF(AS36&lt;&gt;0,(1000-(AR36+U36)/2)/AS36*AL36,0)</f>
        <v>4.2612784140090678</v>
      </c>
      <c r="AW36">
        <f>U36*AA36/1000</f>
        <v>3.3425544678367443</v>
      </c>
      <c r="AX36">
        <f>(AU36-AW36)</f>
        <v>1.0040497219980864</v>
      </c>
      <c r="AY36">
        <f>1/(1.6/F36+1.37/N36)</f>
        <v>3.1080975121761347</v>
      </c>
      <c r="AZ36">
        <f>G36*AA36*0.001</f>
        <v>34.671036125885344</v>
      </c>
      <c r="BA36">
        <f>G36/S36</f>
        <v>0.9959722346889025</v>
      </c>
      <c r="BB36">
        <f>(1-AL36*AA36/AQ36/F36)*100</f>
        <v>99.921943270152141</v>
      </c>
      <c r="BC36">
        <f>(S36-E36/(N36/1.35))</f>
        <v>397.85073573440951</v>
      </c>
      <c r="BD36">
        <f>E36*BB36/100/BC36</f>
        <v>-2.1296987593084921E-2</v>
      </c>
    </row>
    <row r="37" spans="1:56" x14ac:dyDescent="0.35">
      <c r="A37" s="1" t="s">
        <v>9</v>
      </c>
      <c r="B37" s="1" t="s">
        <v>816</v>
      </c>
      <c r="K37" s="1">
        <f t="shared" si="0"/>
        <v>2.72</v>
      </c>
    </row>
    <row r="38" spans="1:56" x14ac:dyDescent="0.35">
      <c r="A38" s="1" t="s">
        <v>9</v>
      </c>
      <c r="B38" s="1" t="s">
        <v>815</v>
      </c>
      <c r="K38" s="1">
        <f t="shared" si="0"/>
        <v>2.72</v>
      </c>
    </row>
    <row r="39" spans="1:56" x14ac:dyDescent="0.35">
      <c r="A39" s="1">
        <v>8</v>
      </c>
      <c r="B39" s="1" t="s">
        <v>814</v>
      </c>
      <c r="C39" s="1">
        <v>1806.5000020228326</v>
      </c>
      <c r="D39" s="1">
        <v>0</v>
      </c>
      <c r="E39">
        <f>(R39-S39*(1000-T39)/(1000-U39))*AK39</f>
        <v>-6.8928286009311313</v>
      </c>
      <c r="F39">
        <f>IF(AV39&lt;&gt;0,1/(1/AV39-1/N39),0)</f>
        <v>280.24178003693186</v>
      </c>
      <c r="G39">
        <f>((AY39-AL39/2)*S39-E39)/(AY39+AL39/2)</f>
        <v>391.85229531159422</v>
      </c>
      <c r="H39">
        <f>AL39*1000</f>
        <v>34.323984531359827</v>
      </c>
      <c r="I39">
        <f>(AQ39-AW39)</f>
        <v>0.68678544928310981</v>
      </c>
      <c r="J39">
        <f>(P39+AP39*D39)</f>
        <v>29.248023986816406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31.737140655517578</v>
      </c>
      <c r="P39" s="1">
        <v>29.248023986816406</v>
      </c>
      <c r="Q39" s="1">
        <v>31.849573135375977</v>
      </c>
      <c r="R39" s="1">
        <v>400.00933837890625</v>
      </c>
      <c r="S39" s="1">
        <v>394.00045776367188</v>
      </c>
      <c r="T39" s="1">
        <v>8.6104335784912109</v>
      </c>
      <c r="U39" s="1">
        <v>38.516864776611328</v>
      </c>
      <c r="V39" s="1">
        <v>16.123291015625</v>
      </c>
      <c r="W39" s="1">
        <v>72.123970031738281</v>
      </c>
      <c r="X39" s="1">
        <v>300.1536865234375</v>
      </c>
      <c r="Y39" s="1">
        <v>751.06951904296875</v>
      </c>
      <c r="Z39" s="1">
        <v>1.68731939047575E-2</v>
      </c>
      <c r="AA39" s="1">
        <v>88.093109130859375</v>
      </c>
      <c r="AB39" s="1">
        <v>68.920524597167969</v>
      </c>
      <c r="AC39" s="1">
        <v>4.2748947143554688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1.1035062004538141</v>
      </c>
      <c r="AL39">
        <f>(U39-T39)/(1000-U39)*AK39</f>
        <v>3.4323984531359826E-2</v>
      </c>
      <c r="AM39">
        <f>(P39+273.15)</f>
        <v>302.39802398681638</v>
      </c>
      <c r="AN39">
        <f>(O39+273.15)</f>
        <v>304.88714065551756</v>
      </c>
      <c r="AO39">
        <f>(Y39*AG39+Z39*AH39)*AI39</f>
        <v>120.17112036084109</v>
      </c>
      <c r="AP39">
        <f>((AO39+0.00000010773*(AN39^4-AM39^4))-AL39*44100)/(L39*51.4+0.00000043092*AM39^3)</f>
        <v>-11.183369159988576</v>
      </c>
      <c r="AQ39">
        <f>0.61365*EXP(17.502*J39/(240.97+J39))</f>
        <v>4.0798558214276852</v>
      </c>
      <c r="AR39">
        <f>AQ39*1000/AA39</f>
        <v>46.312996120584138</v>
      </c>
      <c r="AS39">
        <f>(AR39-U39)</f>
        <v>7.7961313439728102</v>
      </c>
      <c r="AT39">
        <f>IF(D39,P39,(O39+P39)/2)</f>
        <v>30.492582321166992</v>
      </c>
      <c r="AU39">
        <f>0.61365*EXP(17.502*AT39/(240.97+AT39))</f>
        <v>4.3824894035202284</v>
      </c>
      <c r="AV39">
        <f>IF(AS39&lt;&gt;0,(1000-(AR39+U39)/2)/AS39*AL39,0)</f>
        <v>4.2159545118687376</v>
      </c>
      <c r="AW39">
        <f>U39*AA39/1000</f>
        <v>3.3930703721445754</v>
      </c>
      <c r="AX39">
        <f>(AU39-AW39)</f>
        <v>0.98941903137565301</v>
      </c>
      <c r="AY39">
        <f>1/(1.6/F39+1.37/N39)</f>
        <v>3.0695864099721604</v>
      </c>
      <c r="AZ39">
        <f>G39*AA39*0.001</f>
        <v>34.519487014062008</v>
      </c>
      <c r="BA39">
        <f>G39/S39</f>
        <v>0.99454781736988196</v>
      </c>
      <c r="BB39">
        <f>(1-AL39*AA39/AQ39/F39)*100</f>
        <v>99.735538816547503</v>
      </c>
      <c r="BC39">
        <f>(S39-E39/(N39/1.35))</f>
        <v>396.17442085225281</v>
      </c>
      <c r="BD39">
        <f>E39*BB39/100/BC39</f>
        <v>-1.7352457359692926E-2</v>
      </c>
    </row>
    <row r="40" spans="1:56" x14ac:dyDescent="0.35">
      <c r="A40" s="1" t="s">
        <v>9</v>
      </c>
      <c r="B40" s="1" t="s">
        <v>813</v>
      </c>
      <c r="K40" s="1">
        <f t="shared" si="0"/>
        <v>2.72</v>
      </c>
    </row>
    <row r="41" spans="1:56" x14ac:dyDescent="0.35">
      <c r="A41" s="1" t="s">
        <v>9</v>
      </c>
      <c r="B41" s="1" t="s">
        <v>812</v>
      </c>
      <c r="K41" s="1">
        <f t="shared" si="0"/>
        <v>2.72</v>
      </c>
    </row>
    <row r="42" spans="1:56" x14ac:dyDescent="0.35">
      <c r="A42" s="1">
        <v>9</v>
      </c>
      <c r="B42" s="1" t="s">
        <v>811</v>
      </c>
      <c r="C42" s="1">
        <v>2010.5000020228326</v>
      </c>
      <c r="D42" s="1">
        <v>0</v>
      </c>
      <c r="E42">
        <f>(R42-S42*(1000-T42)/(1000-U42))*AK42</f>
        <v>-5.8207107726920171</v>
      </c>
      <c r="F42">
        <f>IF(AV42&lt;&gt;0,1/(1/AV42-1/N42),0)</f>
        <v>743.38654046409965</v>
      </c>
      <c r="G42">
        <f>((AY42-AL42/2)*S42-E42)/(AY42+AL42/2)</f>
        <v>390.32002965646444</v>
      </c>
      <c r="H42">
        <f>AL42*1000</f>
        <v>34.721498001895348</v>
      </c>
      <c r="I42">
        <f>(AQ42-AW42)</f>
        <v>0.68769812458217627</v>
      </c>
      <c r="J42">
        <f>(P42+AP42*D42)</f>
        <v>29.505304336547852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31.779430389404297</v>
      </c>
      <c r="P42" s="1">
        <v>29.505304336547852</v>
      </c>
      <c r="Q42" s="1">
        <v>31.871379852294922</v>
      </c>
      <c r="R42" s="1">
        <v>399.9111328125</v>
      </c>
      <c r="S42" s="1">
        <v>392.82537841796875</v>
      </c>
      <c r="T42" s="1">
        <v>8.9683408737182617</v>
      </c>
      <c r="U42" s="1">
        <v>39.201137542724609</v>
      </c>
      <c r="V42" s="1">
        <v>16.752435684204102</v>
      </c>
      <c r="W42" s="1">
        <v>73.225868225097656</v>
      </c>
      <c r="X42" s="1">
        <v>300.13836669921875</v>
      </c>
      <c r="Y42" s="1">
        <v>998.993408203125</v>
      </c>
      <c r="Z42" s="1">
        <v>0.19163332879543304</v>
      </c>
      <c r="AA42" s="1">
        <v>88.088768005371094</v>
      </c>
      <c r="AB42" s="1">
        <v>68.724723815917969</v>
      </c>
      <c r="AC42" s="1">
        <v>4.241905689239502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1.1034498775706567</v>
      </c>
      <c r="AL42">
        <f>(U42-T42)/(1000-U42)*AK42</f>
        <v>3.4721498001895348E-2</v>
      </c>
      <c r="AM42">
        <f>(P42+273.15)</f>
        <v>302.65530433654783</v>
      </c>
      <c r="AN42">
        <f>(O42+273.15)</f>
        <v>304.92943038940427</v>
      </c>
      <c r="AO42">
        <f>(Y42*AG42+Z42*AH42)*AI42</f>
        <v>159.83894173982117</v>
      </c>
      <c r="AP42">
        <f>((AO42+0.00000010773*(AN42^4-AM42^4))-AL42*44100)/(L42*51.4+0.00000043092*AM42^3)</f>
        <v>-11.01998614692284</v>
      </c>
      <c r="AQ42">
        <f>0.61365*EXP(17.502*J42/(240.97+J42))</f>
        <v>4.1408780351298873</v>
      </c>
      <c r="AR42">
        <f>AQ42*1000/AA42</f>
        <v>47.008013948809037</v>
      </c>
      <c r="AS42">
        <f>(AR42-U42)</f>
        <v>7.8068764060844273</v>
      </c>
      <c r="AT42">
        <f>IF(D42,P42,(O42+P42)/2)</f>
        <v>30.642367362976074</v>
      </c>
      <c r="AU42">
        <f>0.61365*EXP(17.502*AT42/(240.97+AT42))</f>
        <v>4.4201981608423644</v>
      </c>
      <c r="AV42">
        <f>IF(AS42&lt;&gt;0,(1000-(AR42+U42)/2)/AS42*AL42,0)</f>
        <v>4.2558432890485864</v>
      </c>
      <c r="AW42">
        <f>U42*AA42/1000</f>
        <v>3.453179910547711</v>
      </c>
      <c r="AX42">
        <f>(AU42-AW42)</f>
        <v>0.96701825029465338</v>
      </c>
      <c r="AY42">
        <f>1/(1.6/F42+1.37/N42)</f>
        <v>3.1034721423233189</v>
      </c>
      <c r="AZ42">
        <f>G42*AA42*0.001</f>
        <v>34.382810540257857</v>
      </c>
      <c r="BA42">
        <f>G42/S42</f>
        <v>0.99362223293313146</v>
      </c>
      <c r="BB42">
        <f>(1-AL42*AA42/AQ42/F42)*100</f>
        <v>99.90063993722292</v>
      </c>
      <c r="BC42">
        <f>(S42-E42/(N42/1.35))</f>
        <v>394.66120099557185</v>
      </c>
      <c r="BD42">
        <f>E42*BB42/100/BC42</f>
        <v>-1.4733972572285975E-2</v>
      </c>
    </row>
    <row r="43" spans="1:56" x14ac:dyDescent="0.35">
      <c r="A43" s="1" t="s">
        <v>9</v>
      </c>
      <c r="B43" s="1" t="s">
        <v>810</v>
      </c>
      <c r="K43" s="1">
        <f t="shared" si="0"/>
        <v>2.72</v>
      </c>
    </row>
    <row r="44" spans="1:56" x14ac:dyDescent="0.35">
      <c r="A44" s="1" t="s">
        <v>9</v>
      </c>
      <c r="B44" s="1" t="s">
        <v>809</v>
      </c>
      <c r="K44" s="1">
        <f t="shared" si="0"/>
        <v>2.72</v>
      </c>
    </row>
    <row r="45" spans="1:56" x14ac:dyDescent="0.35">
      <c r="A45" s="1">
        <v>10</v>
      </c>
      <c r="B45" s="1" t="s">
        <v>808</v>
      </c>
      <c r="C45" s="1">
        <v>2214.0000020116568</v>
      </c>
      <c r="D45" s="1">
        <v>0</v>
      </c>
      <c r="E45">
        <f>(R45-S45*(1000-T45)/(1000-U45))*AK45</f>
        <v>-4.770445694734625</v>
      </c>
      <c r="F45">
        <f>IF(AV45&lt;&gt;0,1/(1/AV45-1/N45),0)</f>
        <v>-479.43226851573445</v>
      </c>
      <c r="G45">
        <f>((AY45-AL45/2)*S45-E45)/(AY45+AL45/2)</f>
        <v>388.98062930735176</v>
      </c>
      <c r="H45">
        <f>AL45*1000</f>
        <v>35.205666972675054</v>
      </c>
      <c r="I45">
        <f>(AQ45-AW45)</f>
        <v>0.68654790620686867</v>
      </c>
      <c r="J45">
        <f>(P45+AP45*D45)</f>
        <v>29.760532379150391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31.837018966674805</v>
      </c>
      <c r="P45" s="1">
        <v>29.760532379150391</v>
      </c>
      <c r="Q45" s="1">
        <v>31.912673950195313</v>
      </c>
      <c r="R45" s="1">
        <v>400.00106811523438</v>
      </c>
      <c r="S45" s="1">
        <v>391.82293701171875</v>
      </c>
      <c r="T45" s="1">
        <v>9.2809038162231445</v>
      </c>
      <c r="U45" s="1">
        <v>39.913288116455078</v>
      </c>
      <c r="V45" s="1">
        <v>17.278507232666016</v>
      </c>
      <c r="W45" s="1">
        <v>74.307632446289063</v>
      </c>
      <c r="X45" s="1">
        <v>300.13119506835938</v>
      </c>
      <c r="Y45" s="1">
        <v>1250.6588134765625</v>
      </c>
      <c r="Z45" s="1">
        <v>2.6514742523431778E-2</v>
      </c>
      <c r="AA45" s="1">
        <v>88.082199096679688</v>
      </c>
      <c r="AB45" s="1">
        <v>68.590530395507813</v>
      </c>
      <c r="AC45" s="1">
        <v>4.2051129341125488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1.1034235112807327</v>
      </c>
      <c r="AL45">
        <f>(U45-T45)/(1000-U45)*AK45</f>
        <v>3.5205666972675055E-2</v>
      </c>
      <c r="AM45">
        <f>(P45+273.15)</f>
        <v>302.91053237915037</v>
      </c>
      <c r="AN45">
        <f>(O45+273.15)</f>
        <v>304.98701896667478</v>
      </c>
      <c r="AO45">
        <f>(Y45*AG45+Z45*AH45)*AI45</f>
        <v>200.10540568354554</v>
      </c>
      <c r="AP45">
        <f>((AO45+0.00000010773*(AN45^4-AM45^4))-AL45*44100)/(L45*51.4+0.00000043092*AM45^3)</f>
        <v>-10.881450504384226</v>
      </c>
      <c r="AQ45">
        <f>0.61365*EXP(17.502*J45/(240.97+J45))</f>
        <v>4.2021980966836043</v>
      </c>
      <c r="AR45">
        <f>AQ45*1000/AA45</f>
        <v>47.707688270489705</v>
      </c>
      <c r="AS45">
        <f>(AR45-U45)</f>
        <v>7.7944001540346264</v>
      </c>
      <c r="AT45">
        <f>IF(D45,P45,(O45+P45)/2)</f>
        <v>30.798775672912598</v>
      </c>
      <c r="AU45">
        <f>0.61365*EXP(17.502*AT45/(240.97+AT45))</f>
        <v>4.4598757316667275</v>
      </c>
      <c r="AV45">
        <f>IF(AS45&lt;&gt;0,(1000-(AR45+U45)/2)/AS45*AL45,0)</f>
        <v>4.31890701659706</v>
      </c>
      <c r="AW45">
        <f>U45*AA45/1000</f>
        <v>3.5156501904767357</v>
      </c>
      <c r="AX45">
        <f>(AU45-AW45)</f>
        <v>0.9442255411899918</v>
      </c>
      <c r="AY45">
        <f>1/(1.6/F45+1.37/N45)</f>
        <v>3.1572617753280174</v>
      </c>
      <c r="AZ45">
        <f>G45*AA45*0.001</f>
        <v>34.262269235401916</v>
      </c>
      <c r="BA45">
        <f>G45/S45</f>
        <v>0.99274593844340975</v>
      </c>
      <c r="BB45">
        <f>(1-AL45*AA45/AQ45/F45)*100</f>
        <v>100.15392066904742</v>
      </c>
      <c r="BC45">
        <f>(S45-E45/(N45/1.35))</f>
        <v>393.32751132465495</v>
      </c>
      <c r="BD45">
        <f>E45*BB45/100/BC45</f>
        <v>-1.2147099450465056E-2</v>
      </c>
    </row>
    <row r="46" spans="1:56" x14ac:dyDescent="0.35">
      <c r="A46" s="1" t="s">
        <v>9</v>
      </c>
      <c r="B46" s="1" t="s">
        <v>807</v>
      </c>
      <c r="K46" s="1">
        <f t="shared" si="0"/>
        <v>2.72</v>
      </c>
    </row>
    <row r="47" spans="1:56" x14ac:dyDescent="0.35">
      <c r="A47" s="1" t="s">
        <v>9</v>
      </c>
      <c r="B47" s="1" t="s">
        <v>806</v>
      </c>
      <c r="K47" s="1">
        <f t="shared" si="0"/>
        <v>2.72</v>
      </c>
    </row>
    <row r="48" spans="1:56" x14ac:dyDescent="0.35">
      <c r="A48" s="1">
        <v>11</v>
      </c>
      <c r="B48" s="1" t="s">
        <v>805</v>
      </c>
      <c r="C48" s="1">
        <v>2418.0000020116568</v>
      </c>
      <c r="D48" s="1">
        <v>0</v>
      </c>
      <c r="E48">
        <f>(R48-S48*(1000-T48)/(1000-U48))*AK48</f>
        <v>-3.5253227923808237</v>
      </c>
      <c r="F48">
        <f>IF(AV48&lt;&gt;0,1/(1/AV48-1/N48),0)</f>
        <v>-174.58149117959246</v>
      </c>
      <c r="G48">
        <f>((AY48-AL48/2)*S48-E48)/(AY48+AL48/2)</f>
        <v>387.38104282800077</v>
      </c>
      <c r="H48">
        <f>AL48*1000</f>
        <v>35.986984966858074</v>
      </c>
      <c r="I48">
        <f>(AQ48-AW48)</f>
        <v>0.68995488290997864</v>
      </c>
      <c r="J48">
        <f>(P48+AP48*D48)</f>
        <v>30.113428115844727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31.922084808349609</v>
      </c>
      <c r="P48" s="1">
        <v>30.113428115844727</v>
      </c>
      <c r="Q48" s="1">
        <v>31.973333358764648</v>
      </c>
      <c r="R48" s="1">
        <v>400.18161010742188</v>
      </c>
      <c r="S48" s="1">
        <v>390.63742065429688</v>
      </c>
      <c r="T48" s="1">
        <v>9.5798501968383789</v>
      </c>
      <c r="U48" s="1">
        <v>40.857528686523438</v>
      </c>
      <c r="V48" s="1">
        <v>17.746906280517578</v>
      </c>
      <c r="W48" s="1">
        <v>75.689567565917969</v>
      </c>
      <c r="X48" s="1">
        <v>300.16702270507813</v>
      </c>
      <c r="Y48" s="1">
        <v>1598.8541259765625</v>
      </c>
      <c r="Z48" s="1">
        <v>0.15547412633895874</v>
      </c>
      <c r="AA48" s="1">
        <v>88.070220947265625</v>
      </c>
      <c r="AB48" s="1">
        <v>68.378578186035156</v>
      </c>
      <c r="AC48" s="1">
        <v>4.1385483741760254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1.1035552305333751</v>
      </c>
      <c r="AL48">
        <f>(U48-T48)/(1000-U48)*AK48</f>
        <v>3.5986984966858072E-2</v>
      </c>
      <c r="AM48">
        <f>(P48+273.15)</f>
        <v>303.2634281158447</v>
      </c>
      <c r="AN48">
        <f>(O48+273.15)</f>
        <v>305.07208480834959</v>
      </c>
      <c r="AO48">
        <f>(Y48*AG48+Z48*AH48)*AI48</f>
        <v>255.81665443830207</v>
      </c>
      <c r="AP48">
        <f>((AO48+0.00000010773*(AN48^4-AM48^4))-AL48*44100)/(L48*51.4+0.00000043092*AM48^3)</f>
        <v>-10.729696699652763</v>
      </c>
      <c r="AQ48">
        <f>0.61365*EXP(17.502*J48/(240.97+J48))</f>
        <v>4.2882864616913414</v>
      </c>
      <c r="AR48">
        <f>AQ48*1000/AA48</f>
        <v>48.691673707268954</v>
      </c>
      <c r="AS48">
        <f>(AR48-U48)</f>
        <v>7.8341450207455168</v>
      </c>
      <c r="AT48">
        <f>IF(D48,P48,(O48+P48)/2)</f>
        <v>31.017756462097168</v>
      </c>
      <c r="AU48">
        <f>0.61365*EXP(17.502*AT48/(240.97+AT48))</f>
        <v>4.5159477799028664</v>
      </c>
      <c r="AV48">
        <f>IF(AS48&lt;&gt;0,(1000-(AR48+U48)/2)/AS48*AL48,0)</f>
        <v>4.3879302687987547</v>
      </c>
      <c r="AW48">
        <f>U48*AA48/1000</f>
        <v>3.5983315787813628</v>
      </c>
      <c r="AX48">
        <f>(AU48-AW48)</f>
        <v>0.91761620112150366</v>
      </c>
      <c r="AY48">
        <f>1/(1.6/F48+1.37/N48)</f>
        <v>3.2164408250408578</v>
      </c>
      <c r="AZ48">
        <f>G48*AA48*0.001</f>
        <v>34.116734032644203</v>
      </c>
      <c r="BA48">
        <f>G48/S48</f>
        <v>0.99166393782540896</v>
      </c>
      <c r="BB48">
        <f>(1-AL48*AA48/AQ48/F48)*100</f>
        <v>100.42334317315857</v>
      </c>
      <c r="BC48">
        <f>(S48-E48/(N48/1.35))</f>
        <v>391.74928953566348</v>
      </c>
      <c r="BD48">
        <f>E48*BB48/100/BC48</f>
        <v>-9.037022147380001E-3</v>
      </c>
    </row>
    <row r="49" spans="1:56" x14ac:dyDescent="0.35">
      <c r="A49" s="1" t="s">
        <v>9</v>
      </c>
      <c r="B49" s="1" t="s">
        <v>804</v>
      </c>
      <c r="K49" s="1">
        <f t="shared" si="0"/>
        <v>2.72</v>
      </c>
    </row>
    <row r="50" spans="1:56" x14ac:dyDescent="0.35">
      <c r="A50" s="1" t="s">
        <v>9</v>
      </c>
      <c r="B50" s="1" t="s">
        <v>799</v>
      </c>
      <c r="K50" s="1">
        <f t="shared" si="0"/>
        <v>2.72</v>
      </c>
    </row>
    <row r="51" spans="1:56" x14ac:dyDescent="0.35">
      <c r="A51" s="1">
        <v>12</v>
      </c>
      <c r="B51" s="1" t="s">
        <v>803</v>
      </c>
      <c r="C51" s="1">
        <v>2622.0000020116568</v>
      </c>
      <c r="D51" s="1">
        <v>0</v>
      </c>
      <c r="E51">
        <f>(R51-S51*(1000-T51)/(1000-U51))*AK51</f>
        <v>-2.2293201491048076</v>
      </c>
      <c r="F51">
        <f>IF(AV51&lt;&gt;0,1/(1/AV51-1/N51),0)</f>
        <v>-185.77244858354911</v>
      </c>
      <c r="G51">
        <f>((AY51-AL51/2)*S51-E51)/(AY51+AL51/2)</f>
        <v>385.26705797430412</v>
      </c>
      <c r="H51">
        <f>AL51*1000</f>
        <v>37.076477380633989</v>
      </c>
      <c r="I51">
        <f>(AQ51-AW51)</f>
        <v>0.71096884335606703</v>
      </c>
      <c r="J51">
        <f>(P51+AP51*D51)</f>
        <v>30.63026237487793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32.063304901123047</v>
      </c>
      <c r="P51" s="1">
        <v>30.63026237487793</v>
      </c>
      <c r="Q51" s="1">
        <v>32.081382751464844</v>
      </c>
      <c r="R51" s="1">
        <v>400.09442138671875</v>
      </c>
      <c r="S51" s="1">
        <v>389.04345703125</v>
      </c>
      <c r="T51" s="1">
        <v>9.894749641418457</v>
      </c>
      <c r="U51" s="1">
        <v>42.079120635986328</v>
      </c>
      <c r="V51" s="1">
        <v>18.185571670532227</v>
      </c>
      <c r="W51" s="1">
        <v>77.337265014648438</v>
      </c>
      <c r="X51" s="1">
        <v>300.159423828125</v>
      </c>
      <c r="Y51" s="1">
        <v>1998.8409423828125</v>
      </c>
      <c r="Z51" s="1">
        <v>3.9771974086761475E-2</v>
      </c>
      <c r="AA51" s="1">
        <v>88.076255798339844</v>
      </c>
      <c r="AB51" s="1">
        <v>68.15191650390625</v>
      </c>
      <c r="AC51" s="1">
        <v>4.0287179946899414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1.1035272934857534</v>
      </c>
      <c r="AL51">
        <f>(U51-T51)/(1000-U51)*AK51</f>
        <v>3.7076477380633986E-2</v>
      </c>
      <c r="AM51">
        <f>(P51+273.15)</f>
        <v>303.78026237487791</v>
      </c>
      <c r="AN51">
        <f>(O51+273.15)</f>
        <v>305.21330490112302</v>
      </c>
      <c r="AO51">
        <f>(Y51*AG51+Z51*AH51)*AI51</f>
        <v>319.81454363283774</v>
      </c>
      <c r="AP51">
        <f>((AO51+0.00000010773*(AN51^4-AM51^4))-AL51*44100)/(L51*51.4+0.00000043092*AM51^3)</f>
        <v>-10.630477577079153</v>
      </c>
      <c r="AQ51">
        <f>0.61365*EXP(17.502*J51/(240.97+J51))</f>
        <v>4.4171402362603995</v>
      </c>
      <c r="AR51">
        <f>AQ51*1000/AA51</f>
        <v>50.151317131076979</v>
      </c>
      <c r="AS51">
        <f>(AR51-U51)</f>
        <v>8.0721964950906511</v>
      </c>
      <c r="AT51">
        <f>IF(D51,P51,(O51+P51)/2)</f>
        <v>31.346783638000488</v>
      </c>
      <c r="AU51">
        <f>0.61365*EXP(17.502*AT51/(240.97+AT51))</f>
        <v>4.6013525693780259</v>
      </c>
      <c r="AV51">
        <f>IF(AS51&lt;&gt;0,(1000-(AR51+U51)/2)/AS51*AL51,0)</f>
        <v>4.3812966560347055</v>
      </c>
      <c r="AW51">
        <f>U51*AA51/1000</f>
        <v>3.7061713929043325</v>
      </c>
      <c r="AX51">
        <f>(AU51-AW51)</f>
        <v>0.89518117647369344</v>
      </c>
      <c r="AY51">
        <f>1/(1.6/F51+1.37/N51)</f>
        <v>3.2107393354494906</v>
      </c>
      <c r="AZ51">
        <f>G51*AA51*0.001</f>
        <v>33.932879948818638</v>
      </c>
      <c r="BA51">
        <f>G51/S51</f>
        <v>0.99029311767440276</v>
      </c>
      <c r="BB51">
        <f>(1-AL51*AA51/AQ51/F51)*100</f>
        <v>100.39795577964688</v>
      </c>
      <c r="BC51">
        <f>(S51-E51/(N51/1.35))</f>
        <v>389.74657326949927</v>
      </c>
      <c r="BD51">
        <f>E51*BB51/100/BC51</f>
        <v>-5.7426851471952603E-3</v>
      </c>
    </row>
    <row r="52" spans="1:56" x14ac:dyDescent="0.35">
      <c r="A52" s="1" t="s">
        <v>9</v>
      </c>
      <c r="B52" s="1" t="s">
        <v>802</v>
      </c>
    </row>
    <row r="53" spans="1:56" x14ac:dyDescent="0.35">
      <c r="A53" s="1" t="s">
        <v>9</v>
      </c>
      <c r="B53" s="1" t="s">
        <v>801</v>
      </c>
    </row>
    <row r="54" spans="1:56" x14ac:dyDescent="0.35">
      <c r="A54" s="1" t="s">
        <v>9</v>
      </c>
      <c r="B54" s="1" t="s">
        <v>800</v>
      </c>
    </row>
    <row r="55" spans="1:56" x14ac:dyDescent="0.35">
      <c r="A55" s="1" t="s">
        <v>9</v>
      </c>
      <c r="B55" s="1" t="s">
        <v>799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2EA94-1A0B-45C7-AB3E-1BA177D72EC0}">
  <dimension ref="A1:BH55"/>
  <sheetViews>
    <sheetView topLeftCell="B3" zoomScale="54" workbookViewId="0">
      <selection activeCell="K54" sqref="K54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5138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5137</v>
      </c>
    </row>
    <row r="12" spans="1:60" x14ac:dyDescent="0.35">
      <c r="A12" s="1" t="s">
        <v>9</v>
      </c>
      <c r="B12" s="1" t="s">
        <v>5136</v>
      </c>
    </row>
    <row r="13" spans="1:60" x14ac:dyDescent="0.35">
      <c r="A13" s="1" t="s">
        <v>9</v>
      </c>
      <c r="B13" s="1" t="s">
        <v>5135</v>
      </c>
    </row>
    <row r="14" spans="1:60" x14ac:dyDescent="0.35">
      <c r="A14" s="1" t="s">
        <v>9</v>
      </c>
      <c r="B14" s="1" t="s">
        <v>5134</v>
      </c>
    </row>
    <row r="15" spans="1:60" x14ac:dyDescent="0.35">
      <c r="A15" s="1" t="s">
        <v>9</v>
      </c>
      <c r="B15" s="1" t="s">
        <v>5133</v>
      </c>
    </row>
    <row r="16" spans="1:60" x14ac:dyDescent="0.35">
      <c r="A16" s="1" t="s">
        <v>9</v>
      </c>
      <c r="B16" s="1" t="s">
        <v>5132</v>
      </c>
    </row>
    <row r="17" spans="1:60" x14ac:dyDescent="0.35">
      <c r="A17" s="1" t="s">
        <v>9</v>
      </c>
      <c r="B17" s="1" t="s">
        <v>5131</v>
      </c>
    </row>
    <row r="18" spans="1:60" x14ac:dyDescent="0.35">
      <c r="A18" s="1">
        <v>1</v>
      </c>
      <c r="B18" s="1" t="s">
        <v>5130</v>
      </c>
      <c r="C18" s="1">
        <v>426.00000118464231</v>
      </c>
      <c r="D18" s="1">
        <v>0</v>
      </c>
      <c r="E18">
        <f>(R18-S18*(1000-T18)/(1000-U18))*AO18</f>
        <v>-4.5355097738220893</v>
      </c>
      <c r="F18">
        <f>IF(AZ18&lt;&gt;0,1/(1/AZ18-1/N18),0)</f>
        <v>7.3253100180721802</v>
      </c>
      <c r="G18">
        <f>((BC18-AP18/2)*S18-E18)/(BC18+AP18/2)</f>
        <v>386.48099872067252</v>
      </c>
      <c r="H18">
        <f>AP18*1000</f>
        <v>35.454446076151164</v>
      </c>
      <c r="I18">
        <f>(AU18-BA18)</f>
        <v>1.1172093990424181</v>
      </c>
      <c r="J18">
        <f>(P18+AT18*D18)</f>
        <v>28.256532669067383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30.733675003051758</v>
      </c>
      <c r="P18" s="1">
        <v>28.256532669067383</v>
      </c>
      <c r="Q18" s="1">
        <v>30.838291168212891</v>
      </c>
      <c r="R18" s="1">
        <v>399.92645263671801</v>
      </c>
      <c r="S18" s="1">
        <v>391.46487426757801</v>
      </c>
      <c r="T18" s="1">
        <v>-0.18759402632713301</v>
      </c>
      <c r="U18" s="1">
        <v>30.9268188476562</v>
      </c>
      <c r="V18" s="1">
        <v>-0.37333095073699951</v>
      </c>
      <c r="W18" s="1">
        <v>61.547477722167969</v>
      </c>
      <c r="X18" s="1">
        <v>300.35479736328125</v>
      </c>
      <c r="Y18" s="1">
        <v>0.15288898348808289</v>
      </c>
      <c r="Z18" s="1">
        <v>0.13720054924488068</v>
      </c>
      <c r="AA18" s="1">
        <v>88.426605224609375</v>
      </c>
      <c r="AB18" s="1">
        <v>54.763946533203125</v>
      </c>
      <c r="AC18" s="1">
        <v>1.3112953901290894</v>
      </c>
      <c r="AD18" s="1">
        <v>1.9369322806596756E-2</v>
      </c>
      <c r="AE18" s="1">
        <v>8.604925125837326E-3</v>
      </c>
      <c r="AF18" s="1">
        <v>4.013451561331749E-2</v>
      </c>
      <c r="AG18" s="1">
        <v>2.7213701978325844E-2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1.1042455785414749</v>
      </c>
      <c r="AP18">
        <f>(U18-T18)/(1000-U18)*AO18</f>
        <v>3.5454446076151162E-2</v>
      </c>
      <c r="AQ18">
        <f>(P18+273.15)</f>
        <v>301.40653266906736</v>
      </c>
      <c r="AR18">
        <f>(O18+273.15)</f>
        <v>303.88367500305174</v>
      </c>
      <c r="AS18">
        <f>(Y18*AK18+Z18*AL18)*AM18</f>
        <v>2.4462236811319649E-2</v>
      </c>
      <c r="AT18">
        <f>((AS18+0.00000010773*(AR18^4-AQ18^4))-AP18*44100)/(L18*0.92*2*29.3+0.00000043092*AQ18^3)</f>
        <v>-12.061031905083885</v>
      </c>
      <c r="AU18">
        <f>0.61365*EXP(17.502*J18/(240.97+J18))</f>
        <v>3.8519630001371215</v>
      </c>
      <c r="AV18">
        <f>AU18*1000/AA18</f>
        <v>43.561131747089952</v>
      </c>
      <c r="AW18">
        <f>(AV18-U18)</f>
        <v>12.634312899433752</v>
      </c>
      <c r="AX18">
        <f>IF(D18,P18,(O18+P18)/2)</f>
        <v>29.49510383605957</v>
      </c>
      <c r="AY18">
        <f>0.61365*EXP(17.502*AX18/(240.97+AX18))</f>
        <v>4.1384436010052719</v>
      </c>
      <c r="AZ18">
        <f>IF(AW18&lt;&gt;0,(1000-(AV18+U18)/2)/AW18*AP18,0)</f>
        <v>2.7016887925768223</v>
      </c>
      <c r="BA18">
        <f>U18*AA18/1000</f>
        <v>2.7347536010947033</v>
      </c>
      <c r="BB18">
        <f>(AY18-BA18)</f>
        <v>1.4036899999105685</v>
      </c>
      <c r="BC18">
        <f>1/(1.6/F18+1.37/N18)</f>
        <v>1.8570508314433452</v>
      </c>
      <c r="BD18">
        <f>G18*AA18*0.001</f>
        <v>34.175202700685666</v>
      </c>
      <c r="BE18">
        <f>G18/S18</f>
        <v>0.98726865199277403</v>
      </c>
      <c r="BF18">
        <f>(1-AP18*AA18/AU18/F18)*100</f>
        <v>88.889194614482449</v>
      </c>
      <c r="BG18">
        <f>(S18-E18/(N18/1.35))</f>
        <v>392.89535098577977</v>
      </c>
      <c r="BH18">
        <f>E18*BF18/100/BG18</f>
        <v>-1.0261200850293355E-2</v>
      </c>
    </row>
    <row r="19" spans="1:60" x14ac:dyDescent="0.35">
      <c r="A19" s="1" t="s">
        <v>9</v>
      </c>
      <c r="B19" s="1" t="s">
        <v>5129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5128</v>
      </c>
      <c r="K20" s="1">
        <f t="shared" si="0"/>
        <v>2.72</v>
      </c>
    </row>
    <row r="21" spans="1:60" x14ac:dyDescent="0.35">
      <c r="A21" s="1">
        <v>2</v>
      </c>
      <c r="B21" s="1" t="s">
        <v>5127</v>
      </c>
      <c r="C21" s="1">
        <v>632.50000119581819</v>
      </c>
      <c r="D21" s="1">
        <v>0</v>
      </c>
      <c r="E21">
        <f>(R21-S21*(1000-T21)/(1000-U21))*AO21</f>
        <v>-4.1931104565750559</v>
      </c>
      <c r="F21">
        <f>IF(AZ21&lt;&gt;0,1/(1/AZ21-1/N21),0)</f>
        <v>6.705386546512683</v>
      </c>
      <c r="G21">
        <f>((BC21-AP21/2)*S21-E21)/(BC21+AP21/2)</f>
        <v>386.26421792673659</v>
      </c>
      <c r="H21">
        <f>AP21*1000</f>
        <v>34.716648398366779</v>
      </c>
      <c r="I21">
        <f>(AU21-BA21)</f>
        <v>1.1318661277633644</v>
      </c>
      <c r="J21">
        <f>(P21+AT21*D21)</f>
        <v>28.080793380737305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30.744394302368164</v>
      </c>
      <c r="P21" s="1">
        <v>28.080793380737305</v>
      </c>
      <c r="Q21" s="1">
        <v>30.903850555419922</v>
      </c>
      <c r="R21" s="1">
        <v>399.97589111328125</v>
      </c>
      <c r="S21" s="1">
        <v>391.46383666992188</v>
      </c>
      <c r="T21" s="1">
        <v>-0.17521187663078308</v>
      </c>
      <c r="U21" s="1">
        <v>30.317985534667969</v>
      </c>
      <c r="V21" s="1">
        <v>-0.34847155213356018</v>
      </c>
      <c r="W21" s="1">
        <v>60.298168182373047</v>
      </c>
      <c r="X21" s="1">
        <v>300.28460693359375</v>
      </c>
      <c r="Y21" s="1">
        <v>25.041780471801758</v>
      </c>
      <c r="Z21" s="1">
        <v>0.14177416265010834</v>
      </c>
      <c r="AA21" s="1">
        <v>88.425529479980469</v>
      </c>
      <c r="AB21" s="1">
        <v>54.6552734375</v>
      </c>
      <c r="AC21" s="1">
        <v>1.3316026926040649</v>
      </c>
      <c r="AD21" s="1">
        <v>9.379538893699646E-2</v>
      </c>
      <c r="AE21" s="1">
        <v>7.2843460366129875E-3</v>
      </c>
      <c r="AF21" s="1">
        <v>3.3455565571784973E-2</v>
      </c>
      <c r="AG21" s="1">
        <v>1.1622903868556023E-2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1.1039875254911531</v>
      </c>
      <c r="AP21">
        <f>(U21-T21)/(1000-U21)*AO21</f>
        <v>3.471664839836678E-2</v>
      </c>
      <c r="AQ21">
        <f>(P21+273.15)</f>
        <v>301.23079338073728</v>
      </c>
      <c r="AR21">
        <f>(O21+273.15)</f>
        <v>303.89439430236814</v>
      </c>
      <c r="AS21">
        <f>(Y21*AK21+Z21*AL21)*AM21</f>
        <v>4.0066847859318955</v>
      </c>
      <c r="AT21">
        <f>((AS21+0.00000010773*(AR21^4-AQ21^4))-AP21*44100)/(L21*0.92*2*29.3+0.00000043092*AQ21^3)</f>
        <v>-11.758485348652796</v>
      </c>
      <c r="AU21">
        <f>0.61365*EXP(17.502*J21/(240.97+J21))</f>
        <v>3.8127500514327681</v>
      </c>
      <c r="AV21">
        <f>AU21*1000/AA21</f>
        <v>43.118204367619583</v>
      </c>
      <c r="AW21">
        <f>(AV21-U21)</f>
        <v>12.800218832951614</v>
      </c>
      <c r="AX21">
        <f>IF(D21,P21,(O21+P21)/2)</f>
        <v>29.412593841552734</v>
      </c>
      <c r="AY21">
        <f>0.61365*EXP(17.502*AX21/(240.97+AX21))</f>
        <v>4.1187977245564138</v>
      </c>
      <c r="AZ21">
        <f>IF(AW21&lt;&gt;0,(1000-(AV21+U21)/2)/AW21*AP21,0)</f>
        <v>2.612605272028671</v>
      </c>
      <c r="BA21">
        <f>U21*AA21/1000</f>
        <v>2.6808839236694038</v>
      </c>
      <c r="BB21">
        <f>(AY21-BA21)</f>
        <v>1.43791380088701</v>
      </c>
      <c r="BC21">
        <f>1/(1.6/F21+1.37/N21)</f>
        <v>1.7899283992911861</v>
      </c>
      <c r="BD21">
        <f>G21*AA21*0.001</f>
        <v>34.155617989342247</v>
      </c>
      <c r="BE21">
        <f>G21/S21</f>
        <v>0.98671749915032503</v>
      </c>
      <c r="BF21">
        <f>(1-AP21*AA21/AU21/F21)*100</f>
        <v>87.992480359952523</v>
      </c>
      <c r="BG21">
        <f>(S21-E21/(N21/1.35))</f>
        <v>392.78632238466975</v>
      </c>
      <c r="BH21">
        <f>E21*BF21/100/BG21</f>
        <v>-9.3934581850320716E-3</v>
      </c>
    </row>
    <row r="22" spans="1:60" x14ac:dyDescent="0.35">
      <c r="A22" s="1" t="s">
        <v>9</v>
      </c>
      <c r="B22" s="1" t="s">
        <v>5126</v>
      </c>
      <c r="K22" s="1">
        <f t="shared" si="0"/>
        <v>2.72</v>
      </c>
    </row>
    <row r="23" spans="1:60" x14ac:dyDescent="0.35">
      <c r="A23" s="1" t="s">
        <v>9</v>
      </c>
      <c r="B23" s="1" t="s">
        <v>5125</v>
      </c>
      <c r="K23" s="1">
        <f t="shared" si="0"/>
        <v>2.72</v>
      </c>
    </row>
    <row r="24" spans="1:60" x14ac:dyDescent="0.35">
      <c r="A24" s="1">
        <v>3</v>
      </c>
      <c r="B24" s="1" t="s">
        <v>5124</v>
      </c>
      <c r="C24" s="1">
        <v>839.50000119581819</v>
      </c>
      <c r="D24" s="1">
        <v>0</v>
      </c>
      <c r="E24">
        <f>(R24-S24*(1000-T24)/(1000-U24))*AO24</f>
        <v>-3.3059734210545444</v>
      </c>
      <c r="F24">
        <f>IF(AZ24&lt;&gt;0,1/(1/AZ24-1/N24),0)</f>
        <v>5.753114764686754</v>
      </c>
      <c r="G24">
        <f>((BC24-AP24/2)*S24-E24)/(BC24+AP24/2)</f>
        <v>385.11555829240899</v>
      </c>
      <c r="H24">
        <f>AP24*1000</f>
        <v>33.82078183353353</v>
      </c>
      <c r="I24">
        <f>(AU24-BA24)</f>
        <v>1.1743029296362582</v>
      </c>
      <c r="J24">
        <f>(P24+AT24*D24)</f>
        <v>27.968549728393555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30.717687606811523</v>
      </c>
      <c r="P24" s="1">
        <v>27.968549728393555</v>
      </c>
      <c r="Q24" s="1">
        <v>30.904726028442383</v>
      </c>
      <c r="R24" s="1">
        <v>399.97140502929688</v>
      </c>
      <c r="S24" s="1">
        <v>390.98861694335938</v>
      </c>
      <c r="T24" s="1">
        <v>-0.16810798645019531</v>
      </c>
      <c r="U24" s="1">
        <v>29.559406280517578</v>
      </c>
      <c r="V24" s="1">
        <v>-0.3348250687122345</v>
      </c>
      <c r="W24" s="1">
        <v>58.874244689941406</v>
      </c>
      <c r="X24" s="1">
        <v>300.30523681640625</v>
      </c>
      <c r="Y24" s="1">
        <v>49.555706024169922</v>
      </c>
      <c r="Z24" s="1">
        <v>3.5443000495433807E-2</v>
      </c>
      <c r="AA24" s="1">
        <v>88.418037414550781</v>
      </c>
      <c r="AB24" s="1">
        <v>54.448806762695313</v>
      </c>
      <c r="AC24" s="1">
        <v>1.3284552097320557</v>
      </c>
      <c r="AD24" s="1">
        <v>7.5684681534767151E-2</v>
      </c>
      <c r="AE24" s="1">
        <v>2.0862359553575516E-2</v>
      </c>
      <c r="AF24" s="1">
        <v>4.4836554676294327E-2</v>
      </c>
      <c r="AG24" s="1">
        <v>3.9276913739740849E-3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1.1040633706485521</v>
      </c>
      <c r="AP24">
        <f>(U24-T24)/(1000-U24)*AO24</f>
        <v>3.3820781833533528E-2</v>
      </c>
      <c r="AQ24">
        <f>(P24+273.15)</f>
        <v>301.11854972839353</v>
      </c>
      <c r="AR24">
        <f>(O24+273.15)</f>
        <v>303.8676876068115</v>
      </c>
      <c r="AS24">
        <f>(Y24*AK24+Z24*AL24)*AM24</f>
        <v>7.9289127866421723</v>
      </c>
      <c r="AT24">
        <f>((AS24+0.00000010773*(AR24^4-AQ24^4))-AP24*44100)/(L24*0.92*2*29.3+0.00000043092*AQ24^3)</f>
        <v>-11.410276286411367</v>
      </c>
      <c r="AU24">
        <f>0.61365*EXP(17.502*J24/(240.97+J24))</f>
        <v>3.7878876200989686</v>
      </c>
      <c r="AV24">
        <f>AU24*1000/AA24</f>
        <v>42.840666122675138</v>
      </c>
      <c r="AW24">
        <f>(AV24-U24)</f>
        <v>13.28125984215756</v>
      </c>
      <c r="AX24">
        <f>IF(D24,P24,(O24+P24)/2)</f>
        <v>29.343118667602539</v>
      </c>
      <c r="AY24">
        <f>0.61365*EXP(17.502*AX24/(240.97+AX24))</f>
        <v>4.1023185800629438</v>
      </c>
      <c r="AZ24">
        <f>IF(AW24&lt;&gt;0,(1000-(AV24+U24)/2)/AW24*AP24,0)</f>
        <v>2.4543205007799904</v>
      </c>
      <c r="BA24">
        <f>U24*AA24/1000</f>
        <v>2.6135846904627105</v>
      </c>
      <c r="BB24">
        <f>(AY24-BA24)</f>
        <v>1.4887338896002333</v>
      </c>
      <c r="BC24">
        <f>1/(1.6/F24+1.37/N24)</f>
        <v>1.6717441724727777</v>
      </c>
      <c r="BD24">
        <f>G24*AA24*0.001</f>
        <v>34.051161842023831</v>
      </c>
      <c r="BE24">
        <f>G24/S24</f>
        <v>0.98497895233660682</v>
      </c>
      <c r="BF24">
        <f>(1-AP24*AA24/AU24/F24)*100</f>
        <v>86.27777960201955</v>
      </c>
      <c r="BG24">
        <f>(S24-E24/(N24/1.35))</f>
        <v>392.03130414846868</v>
      </c>
      <c r="BH24">
        <f>E24*BF24/100/BG24</f>
        <v>-7.2757466858783433E-3</v>
      </c>
    </row>
    <row r="25" spans="1:60" x14ac:dyDescent="0.35">
      <c r="A25" s="1" t="s">
        <v>9</v>
      </c>
      <c r="B25" s="1" t="s">
        <v>5123</v>
      </c>
      <c r="K25" s="1">
        <f t="shared" si="0"/>
        <v>2.72</v>
      </c>
    </row>
    <row r="26" spans="1:60" x14ac:dyDescent="0.35">
      <c r="A26" s="1" t="s">
        <v>9</v>
      </c>
      <c r="B26" s="1" t="s">
        <v>5122</v>
      </c>
      <c r="K26" s="1">
        <f t="shared" si="0"/>
        <v>2.72</v>
      </c>
    </row>
    <row r="27" spans="1:60" x14ac:dyDescent="0.35">
      <c r="A27" s="1">
        <v>4</v>
      </c>
      <c r="B27" s="1" t="s">
        <v>5121</v>
      </c>
      <c r="C27" s="1">
        <v>1045.5000012181699</v>
      </c>
      <c r="D27" s="1">
        <v>0</v>
      </c>
      <c r="E27">
        <f>(R27-S27*(1000-T27)/(1000-U27))*AO27</f>
        <v>-2.6073639772672537</v>
      </c>
      <c r="F27">
        <f>IF(AZ27&lt;&gt;0,1/(1/AZ27-1/N27),0)</f>
        <v>3.5051666170212448</v>
      </c>
      <c r="G27">
        <f>((BC27-AP27/2)*S27-E27)/(BC27+AP27/2)</f>
        <v>383.13297741291717</v>
      </c>
      <c r="H27">
        <f>AP27*1000</f>
        <v>31.349883141279214</v>
      </c>
      <c r="I27">
        <f>(AU27-BA27)</f>
        <v>1.38754031810653</v>
      </c>
      <c r="J27">
        <f>(P27+AT27*D27)</f>
        <v>28.088466644287109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30.712570190429688</v>
      </c>
      <c r="P27" s="1">
        <v>28.088466644287109</v>
      </c>
      <c r="Q27" s="1">
        <v>30.905160903930664</v>
      </c>
      <c r="R27" s="1">
        <v>399.25106811523438</v>
      </c>
      <c r="S27" s="1">
        <v>390.52536010742188</v>
      </c>
      <c r="T27" s="1">
        <v>-0.16059955954551697</v>
      </c>
      <c r="U27" s="1">
        <v>27.449735641479492</v>
      </c>
      <c r="V27" s="1">
        <v>-0.31994578242301941</v>
      </c>
      <c r="W27" s="1">
        <v>54.685249328613281</v>
      </c>
      <c r="X27" s="1">
        <v>300.36215209960938</v>
      </c>
      <c r="Y27" s="1">
        <v>100.05605316162109</v>
      </c>
      <c r="Z27" s="1">
        <v>6.0596585273742676E-2</v>
      </c>
      <c r="AA27" s="1">
        <v>88.413040161132813</v>
      </c>
      <c r="AB27" s="1">
        <v>54.535259246826172</v>
      </c>
      <c r="AC27" s="1">
        <v>1.3226706981658936</v>
      </c>
      <c r="AD27" s="1">
        <v>9.5107294619083405E-2</v>
      </c>
      <c r="AE27" s="1">
        <v>4.2768519371747971E-2</v>
      </c>
      <c r="AF27" s="1">
        <v>9.3902915716171265E-2</v>
      </c>
      <c r="AG27" s="1">
        <v>1.95283442735672E-2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1.1042726180132696</v>
      </c>
      <c r="AP27">
        <f>(U27-T27)/(1000-U27)*AO27</f>
        <v>3.1349883141279213E-2</v>
      </c>
      <c r="AQ27">
        <f>(P27+273.15)</f>
        <v>301.23846664428709</v>
      </c>
      <c r="AR27">
        <f>(O27+273.15)</f>
        <v>303.86257019042966</v>
      </c>
      <c r="AS27">
        <f>(Y27*AK27+Z27*AL27)*AM27</f>
        <v>16.008968148031045</v>
      </c>
      <c r="AT27">
        <f>((AS27+0.00000010773*(AR27^4-AQ27^4))-AP27*44100)/(L27*0.92*2*29.3+0.00000043092*AQ27^3)</f>
        <v>-10.500139386649668</v>
      </c>
      <c r="AU27">
        <f>0.61365*EXP(17.502*J27/(240.97+J27))</f>
        <v>3.814454897789135</v>
      </c>
      <c r="AV27">
        <f>AU27*1000/AA27</f>
        <v>43.143578038231567</v>
      </c>
      <c r="AW27">
        <f>(AV27-U27)</f>
        <v>15.693842396752075</v>
      </c>
      <c r="AX27">
        <f>IF(D27,P27,(O27+P27)/2)</f>
        <v>29.400518417358398</v>
      </c>
      <c r="AY27">
        <f>0.61365*EXP(17.502*AX27/(240.97+AX27))</f>
        <v>4.1159293610629764</v>
      </c>
      <c r="AZ27">
        <f>IF(AW27&lt;&gt;0,(1000-(AV27+U27)/2)/AW27*AP27,0)</f>
        <v>1.9270830118907609</v>
      </c>
      <c r="BA27">
        <f>U27*AA27/1000</f>
        <v>2.426914579682605</v>
      </c>
      <c r="BB27">
        <f>(AY27-BA27)</f>
        <v>1.6890147813803713</v>
      </c>
      <c r="BC27">
        <f>1/(1.6/F27+1.37/N27)</f>
        <v>1.2877695395936291</v>
      </c>
      <c r="BD27">
        <f>G27*AA27*0.001</f>
        <v>33.873951319062641</v>
      </c>
      <c r="BE27">
        <f>G27/S27</f>
        <v>0.98107067184453456</v>
      </c>
      <c r="BF27">
        <f>(1-AP27*AA27/AU27/F27)*100</f>
        <v>79.269436860323466</v>
      </c>
      <c r="BG27">
        <f>(S27-E27/(N27/1.35))</f>
        <v>391.34770944660448</v>
      </c>
      <c r="BH27">
        <f>E27*BF27/100/BG27</f>
        <v>-5.2813462089796254E-3</v>
      </c>
    </row>
    <row r="28" spans="1:60" x14ac:dyDescent="0.35">
      <c r="A28" s="1" t="s">
        <v>9</v>
      </c>
      <c r="B28" s="1" t="s">
        <v>5120</v>
      </c>
      <c r="K28" s="1">
        <f t="shared" si="0"/>
        <v>2.72</v>
      </c>
    </row>
    <row r="29" spans="1:60" x14ac:dyDescent="0.35">
      <c r="A29" s="1" t="s">
        <v>9</v>
      </c>
      <c r="B29" s="1" t="s">
        <v>5119</v>
      </c>
      <c r="K29" s="1">
        <f t="shared" si="0"/>
        <v>2.72</v>
      </c>
    </row>
    <row r="30" spans="1:60" x14ac:dyDescent="0.35">
      <c r="A30" s="1">
        <v>5</v>
      </c>
      <c r="B30" s="1" t="s">
        <v>5118</v>
      </c>
      <c r="C30" s="1">
        <v>1251.5000012181699</v>
      </c>
      <c r="D30" s="1">
        <v>0</v>
      </c>
      <c r="E30">
        <f>(R30-S30*(1000-T30)/(1000-U30))*AO30</f>
        <v>-1.7443300344297046</v>
      </c>
      <c r="F30">
        <f>IF(AZ30&lt;&gt;0,1/(1/AZ30-1/N30),0)</f>
        <v>2.1622921007272105</v>
      </c>
      <c r="G30">
        <f>((BC30-AP30/2)*S30-E30)/(BC30+AP30/2)</f>
        <v>382.0086503431383</v>
      </c>
      <c r="H30">
        <f>AP30*1000</f>
        <v>28.242906976280995</v>
      </c>
      <c r="I30">
        <f>(AU30-BA30)</f>
        <v>1.6785398142615642</v>
      </c>
      <c r="J30">
        <f>(P30+AT30*D30)</f>
        <v>28.338279724121094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30.731601715087891</v>
      </c>
      <c r="P30" s="1">
        <v>28.338279724121094</v>
      </c>
      <c r="Q30" s="1">
        <v>30.920253753662109</v>
      </c>
      <c r="R30" s="1">
        <v>400.18276977539063</v>
      </c>
      <c r="S30" s="1">
        <v>391.741943359375</v>
      </c>
      <c r="T30" s="1">
        <v>-0.15457798540592194</v>
      </c>
      <c r="U30" s="1">
        <v>24.791065216064453</v>
      </c>
      <c r="V30" s="1">
        <v>-0.3076050877571106</v>
      </c>
      <c r="W30" s="1">
        <v>49.333400726318359</v>
      </c>
      <c r="X30" s="1">
        <v>300.31793212890625</v>
      </c>
      <c r="Y30" s="1">
        <v>151.05812072753906</v>
      </c>
      <c r="Z30" s="1">
        <v>7.2031810879707336E-2</v>
      </c>
      <c r="AA30" s="1">
        <v>88.410202026367188</v>
      </c>
      <c r="AB30" s="1">
        <v>54.578121185302734</v>
      </c>
      <c r="AC30" s="1">
        <v>1.300041675567627</v>
      </c>
      <c r="AD30" s="1">
        <v>4.6170502901077271E-2</v>
      </c>
      <c r="AE30" s="1">
        <v>3.6782953888177872E-2</v>
      </c>
      <c r="AF30" s="1">
        <v>6.7394368350505829E-2</v>
      </c>
      <c r="AG30" s="1">
        <v>1.5180999413132668E-2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1.1041100445915668</v>
      </c>
      <c r="AP30">
        <f>(U30-T30)/(1000-U30)*AO30</f>
        <v>2.8242906976280995E-2</v>
      </c>
      <c r="AQ30">
        <f>(P30+273.15)</f>
        <v>301.48827972412107</v>
      </c>
      <c r="AR30">
        <f>(O30+273.15)</f>
        <v>303.88160171508787</v>
      </c>
      <c r="AS30">
        <f>(Y30*AK30+Z30*AL30)*AM30</f>
        <v>24.169298776180312</v>
      </c>
      <c r="AT30">
        <f>((AS30+0.00000010773*(AR30^4-AQ30^4))-AP30*44100)/(L30*0.92*2*29.3+0.00000043092*AQ30^3)</f>
        <v>-9.3776469758089593</v>
      </c>
      <c r="AU30">
        <f>0.61365*EXP(17.502*J30/(240.97+J30))</f>
        <v>3.8703228984626667</v>
      </c>
      <c r="AV30">
        <f>AU30*1000/AA30</f>
        <v>43.776881058459672</v>
      </c>
      <c r="AW30">
        <f>(AV30-U30)</f>
        <v>18.985815842395219</v>
      </c>
      <c r="AX30">
        <f>IF(D30,P30,(O30+P30)/2)</f>
        <v>29.534940719604492</v>
      </c>
      <c r="AY30">
        <f>0.61365*EXP(17.502*AX30/(240.97+AX30))</f>
        <v>4.1479580878044349</v>
      </c>
      <c r="AZ30">
        <f>IF(AW30&lt;&gt;0,(1000-(AV30+U30)/2)/AW30*AP30,0)</f>
        <v>1.4365791883056138</v>
      </c>
      <c r="BA30">
        <f>U30*AA30/1000</f>
        <v>2.1917830842011026</v>
      </c>
      <c r="BB30">
        <f>(AY30-BA30)</f>
        <v>1.9561750036033323</v>
      </c>
      <c r="BC30">
        <f>1/(1.6/F30+1.37/N30)</f>
        <v>0.94337578973982927</v>
      </c>
      <c r="BD30">
        <f>G30*AA30*0.001</f>
        <v>33.773461952656717</v>
      </c>
      <c r="BE30">
        <f>G30/S30</f>
        <v>0.97515381444026894</v>
      </c>
      <c r="BF30">
        <f>(1-AP30*AA30/AU30/F30)*100</f>
        <v>70.163339174510625</v>
      </c>
      <c r="BG30">
        <f>(S30-E30/(N30/1.35))</f>
        <v>392.29209618177958</v>
      </c>
      <c r="BH30">
        <f>E30*BF30/100/BG30</f>
        <v>-3.1198186511834595E-3</v>
      </c>
    </row>
    <row r="31" spans="1:60" x14ac:dyDescent="0.35">
      <c r="A31" s="1" t="s">
        <v>9</v>
      </c>
      <c r="B31" s="1" t="s">
        <v>5117</v>
      </c>
      <c r="K31" s="1">
        <f t="shared" si="0"/>
        <v>2.72</v>
      </c>
    </row>
    <row r="32" spans="1:60" x14ac:dyDescent="0.35">
      <c r="A32" s="1" t="s">
        <v>9</v>
      </c>
      <c r="B32" s="1" t="s">
        <v>5116</v>
      </c>
      <c r="K32" s="1">
        <f t="shared" si="0"/>
        <v>2.72</v>
      </c>
    </row>
    <row r="33" spans="1:60" x14ac:dyDescent="0.35">
      <c r="A33" s="1">
        <v>6</v>
      </c>
      <c r="B33" s="1" t="s">
        <v>5115</v>
      </c>
      <c r="C33" s="1">
        <v>1456.5000012181699</v>
      </c>
      <c r="D33" s="1">
        <v>0</v>
      </c>
      <c r="E33">
        <f>(R33-S33*(1000-T33)/(1000-U33))*AO33</f>
        <v>-1.5066331358811815</v>
      </c>
      <c r="F33">
        <f>IF(AZ33&lt;&gt;0,1/(1/AZ33-1/N33),0)</f>
        <v>1.4866384077848716</v>
      </c>
      <c r="G33">
        <f>((BC33-AP33/2)*S33-E33)/(BC33+AP33/2)</f>
        <v>380.49969992340203</v>
      </c>
      <c r="H33">
        <f>AP33*1000</f>
        <v>25.525414325395467</v>
      </c>
      <c r="I33">
        <f>(AU33-BA33)</f>
        <v>1.9762665006991502</v>
      </c>
      <c r="J33">
        <f>(P33+AT33*D33)</f>
        <v>28.737625122070313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30.774682998657227</v>
      </c>
      <c r="P33" s="1">
        <v>28.737625122070313</v>
      </c>
      <c r="Q33" s="1">
        <v>30.948686599731445</v>
      </c>
      <c r="R33" s="1">
        <v>399.86770629882813</v>
      </c>
      <c r="S33" s="1">
        <v>392.16549682617188</v>
      </c>
      <c r="T33" s="1">
        <v>-0.14850172400474548</v>
      </c>
      <c r="U33" s="1">
        <v>22.452390670776367</v>
      </c>
      <c r="V33" s="1">
        <v>-0.29476168751716614</v>
      </c>
      <c r="W33" s="1">
        <v>44.565841674804688</v>
      </c>
      <c r="X33" s="1">
        <v>300.29910278320313</v>
      </c>
      <c r="Y33" s="1">
        <v>300.54327392578125</v>
      </c>
      <c r="Z33" s="1">
        <v>0.16235493123531342</v>
      </c>
      <c r="AA33" s="1">
        <v>88.402549743652344</v>
      </c>
      <c r="AB33" s="1">
        <v>54.4901123046875</v>
      </c>
      <c r="AC33" s="1">
        <v>1.286139965057373</v>
      </c>
      <c r="AD33" s="1">
        <v>5.1934953778982162E-2</v>
      </c>
      <c r="AE33" s="1">
        <v>4.4801387935876846E-2</v>
      </c>
      <c r="AF33" s="1">
        <v>2.4519816040992737E-2</v>
      </c>
      <c r="AG33" s="1">
        <v>2.3391202092170715E-2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1.1040408190558937</v>
      </c>
      <c r="AP33">
        <f>(U33-T33)/(1000-U33)*AO33</f>
        <v>2.5525414325395467E-2</v>
      </c>
      <c r="AQ33">
        <f>(P33+273.15)</f>
        <v>301.88762512207029</v>
      </c>
      <c r="AR33">
        <f>(O33+273.15)</f>
        <v>303.9246829986572</v>
      </c>
      <c r="AS33">
        <f>(Y33*AK33+Z33*AL33)*AM33</f>
        <v>48.086922753298495</v>
      </c>
      <c r="AT33">
        <f>((AS33+0.00000010773*(AR33^4-AQ33^4))-AP33*44100)/(L33*0.92*2*29.3+0.00000043092*AQ33^3)</f>
        <v>-8.2773722496611963</v>
      </c>
      <c r="AU33">
        <f>0.61365*EXP(17.502*J33/(240.97+J33))</f>
        <v>3.9611150838363738</v>
      </c>
      <c r="AV33">
        <f>AU33*1000/AA33</f>
        <v>44.807701761122537</v>
      </c>
      <c r="AW33">
        <f>(AV33-U33)</f>
        <v>22.35531109034617</v>
      </c>
      <c r="AX33">
        <f>IF(D33,P33,(O33+P33)/2)</f>
        <v>29.75615406036377</v>
      </c>
      <c r="AY33">
        <f>0.61365*EXP(17.502*AX33/(240.97+AX33))</f>
        <v>4.2011395441858186</v>
      </c>
      <c r="AZ33">
        <f>IF(AW33&lt;&gt;0,(1000-(AV33+U33)/2)/AW33*AP33,0)</f>
        <v>1.103406405854189</v>
      </c>
      <c r="BA33">
        <f>U33*AA33/1000</f>
        <v>1.9848485831372236</v>
      </c>
      <c r="BB33">
        <f>(AY33-BA33)</f>
        <v>2.2162909610485952</v>
      </c>
      <c r="BC33">
        <f>1/(1.6/F33+1.37/N33)</f>
        <v>0.71616766301307777</v>
      </c>
      <c r="BD33">
        <f>G33*AA33*0.001</f>
        <v>33.637143649923338</v>
      </c>
      <c r="BE33">
        <f>G33/S33</f>
        <v>0.97025287283766137</v>
      </c>
      <c r="BF33">
        <f>(1-AP33*AA33/AU33/F33)*100</f>
        <v>61.680945686752572</v>
      </c>
      <c r="BG33">
        <f>(S33-E33/(N33/1.35))</f>
        <v>392.64068125553609</v>
      </c>
      <c r="BH33">
        <f>E33*BF33/100/BG33</f>
        <v>-2.366809173389457E-3</v>
      </c>
    </row>
    <row r="34" spans="1:60" x14ac:dyDescent="0.35">
      <c r="A34" s="1" t="s">
        <v>9</v>
      </c>
      <c r="B34" s="1" t="s">
        <v>5114</v>
      </c>
      <c r="K34" s="1">
        <f t="shared" si="0"/>
        <v>2.72</v>
      </c>
    </row>
    <row r="35" spans="1:60" x14ac:dyDescent="0.35">
      <c r="A35" s="1" t="s">
        <v>9</v>
      </c>
      <c r="B35" s="1" t="s">
        <v>5113</v>
      </c>
      <c r="K35" s="1">
        <f t="shared" si="0"/>
        <v>2.72</v>
      </c>
    </row>
    <row r="36" spans="1:60" x14ac:dyDescent="0.35">
      <c r="A36" s="1">
        <v>7</v>
      </c>
      <c r="B36" s="1" t="s">
        <v>5112</v>
      </c>
      <c r="C36" s="1">
        <v>1661.5000012405217</v>
      </c>
      <c r="D36" s="1">
        <v>0</v>
      </c>
      <c r="E36">
        <f>(R36-S36*(1000-T36)/(1000-U36))*AO36</f>
        <v>-0.99974346084120502</v>
      </c>
      <c r="F36">
        <f>IF(AZ36&lt;&gt;0,1/(1/AZ36-1/N36),0)</f>
        <v>0.96440078759994863</v>
      </c>
      <c r="G36">
        <f>((BC36-AP36/2)*S36-E36)/(BC36+AP36/2)</f>
        <v>378.61768256049004</v>
      </c>
      <c r="H36">
        <f>AP36*1000</f>
        <v>21.677568680712753</v>
      </c>
      <c r="I36">
        <f>(AU36-BA36)</f>
        <v>2.3557641118087815</v>
      </c>
      <c r="J36">
        <f>(P36+AT36*D36)</f>
        <v>29.103092193603516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30.843843460083008</v>
      </c>
      <c r="P36" s="1">
        <v>29.103092193603516</v>
      </c>
      <c r="Q36" s="1">
        <v>31.001880645751953</v>
      </c>
      <c r="R36" s="1">
        <v>400.009765625</v>
      </c>
      <c r="S36" s="1">
        <v>393.19549560546875</v>
      </c>
      <c r="T36" s="1">
        <v>-0.13979549705982208</v>
      </c>
      <c r="U36" s="1">
        <v>19.11817741394043</v>
      </c>
      <c r="V36" s="1">
        <v>-0.27638176083564758</v>
      </c>
      <c r="W36" s="1">
        <v>37.797466278076172</v>
      </c>
      <c r="X36" s="1">
        <v>300.3209228515625</v>
      </c>
      <c r="Y36" s="1">
        <v>501.223388671875</v>
      </c>
      <c r="Z36" s="1">
        <v>1.3720097951591015E-2</v>
      </c>
      <c r="AA36" s="1">
        <v>88.400840759277344</v>
      </c>
      <c r="AB36" s="1">
        <v>54.590877532958984</v>
      </c>
      <c r="AC36" s="1">
        <v>1.2554950714111328</v>
      </c>
      <c r="AD36" s="1">
        <v>3.0047740787267685E-2</v>
      </c>
      <c r="AE36" s="1">
        <v>6.3648901879787445E-2</v>
      </c>
      <c r="AF36" s="1">
        <v>3.6994077265262604E-2</v>
      </c>
      <c r="AG36" s="1">
        <v>4.0732529014348984E-2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1.1041210398954502</v>
      </c>
      <c r="AP36">
        <f>(U36-T36)/(1000-U36)*AO36</f>
        <v>2.1677568680712751E-2</v>
      </c>
      <c r="AQ36">
        <f>(P36+273.15)</f>
        <v>302.25309219360349</v>
      </c>
      <c r="AR36">
        <f>(O36+273.15)</f>
        <v>303.99384346008299</v>
      </c>
      <c r="AS36">
        <f>(Y36*AK36+Z36*AL36)*AM36</f>
        <v>80.195740394985478</v>
      </c>
      <c r="AT36">
        <f>((AS36+0.00000010773*(AR36^4-AQ36^4))-AP36*44100)/(L36*0.92*2*29.3+0.00000043092*AQ36^3)</f>
        <v>-6.7166260323013747</v>
      </c>
      <c r="AU36">
        <f>0.61365*EXP(17.502*J36/(240.97+J36))</f>
        <v>4.0458270689861422</v>
      </c>
      <c r="AV36">
        <f>AU36*1000/AA36</f>
        <v>45.766839254428099</v>
      </c>
      <c r="AW36">
        <f>(AV36-U36)</f>
        <v>26.648661840487669</v>
      </c>
      <c r="AX36">
        <f>IF(D36,P36,(O36+P36)/2)</f>
        <v>29.973467826843262</v>
      </c>
      <c r="AY36">
        <f>0.61365*EXP(17.502*AX36/(240.97+AX36))</f>
        <v>4.2539612155793582</v>
      </c>
      <c r="AZ36">
        <f>IF(AW36&lt;&gt;0,(1000-(AV36+U36)/2)/AW36*AP36,0)</f>
        <v>0.78706743714453054</v>
      </c>
      <c r="BA36">
        <f>U36*AA36/1000</f>
        <v>1.6900629571773607</v>
      </c>
      <c r="BB36">
        <f>(AY36-BA36)</f>
        <v>2.5638982584019976</v>
      </c>
      <c r="BC36">
        <f>1/(1.6/F36+1.37/N36)</f>
        <v>0.50527284892583879</v>
      </c>
      <c r="BD36">
        <f>G36*AA36*0.001</f>
        <v>33.470121464676502</v>
      </c>
      <c r="BE36">
        <f>G36/S36</f>
        <v>0.96292477099074902</v>
      </c>
      <c r="BF36">
        <f>(1-AP36*AA36/AU36/F36)*100</f>
        <v>50.886363202913721</v>
      </c>
      <c r="BG36">
        <f>(S36-E36/(N36/1.35))</f>
        <v>393.51080960901515</v>
      </c>
      <c r="BH36">
        <f>E36*BF36/100/BG36</f>
        <v>-1.2928058801904389E-3</v>
      </c>
    </row>
    <row r="37" spans="1:60" x14ac:dyDescent="0.35">
      <c r="A37" s="1" t="s">
        <v>9</v>
      </c>
      <c r="B37" s="1" t="s">
        <v>5111</v>
      </c>
      <c r="K37" s="1">
        <f t="shared" si="0"/>
        <v>2.72</v>
      </c>
    </row>
    <row r="38" spans="1:60" x14ac:dyDescent="0.35">
      <c r="A38" s="1" t="s">
        <v>9</v>
      </c>
      <c r="B38" s="1" t="s">
        <v>5110</v>
      </c>
      <c r="K38" s="1">
        <f t="shared" si="0"/>
        <v>2.72</v>
      </c>
    </row>
    <row r="39" spans="1:60" x14ac:dyDescent="0.35">
      <c r="A39" s="1">
        <v>8</v>
      </c>
      <c r="B39" s="1" t="s">
        <v>5109</v>
      </c>
      <c r="C39" s="1">
        <v>1866.5000012405217</v>
      </c>
      <c r="D39" s="1">
        <v>0</v>
      </c>
      <c r="E39">
        <f>(R39-S39*(1000-T39)/(1000-U39))*AO39</f>
        <v>-0.52371479639276264</v>
      </c>
      <c r="F39">
        <f>IF(AZ39&lt;&gt;0,1/(1/AZ39-1/N39),0)</f>
        <v>0.58922515698785105</v>
      </c>
      <c r="G39">
        <f>((BC39-AP39/2)*S39-E39)/(BC39+AP39/2)</f>
        <v>376.12549621657058</v>
      </c>
      <c r="H39">
        <f>AP39*1000</f>
        <v>17.007896453575103</v>
      </c>
      <c r="I39">
        <f>(AU39-BA39)</f>
        <v>2.8127283093712911</v>
      </c>
      <c r="J39">
        <f>(P39+AT39*D39)</f>
        <v>29.510692596435547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30.939834594726563</v>
      </c>
      <c r="P39" s="1">
        <v>29.510692596435547</v>
      </c>
      <c r="Q39" s="1">
        <v>31.0732421875</v>
      </c>
      <c r="R39" s="1">
        <v>400.02725219726563</v>
      </c>
      <c r="S39" s="1">
        <v>394.42657470703125</v>
      </c>
      <c r="T39" s="1">
        <v>-0.12966273725032806</v>
      </c>
      <c r="U39" s="1">
        <v>15.040639877319336</v>
      </c>
      <c r="V39" s="1">
        <v>-0.25491610169410706</v>
      </c>
      <c r="W39" s="1">
        <v>29.569801330566406</v>
      </c>
      <c r="X39" s="1">
        <v>300.36102294921875</v>
      </c>
      <c r="Y39" s="1">
        <v>749.93572998046875</v>
      </c>
      <c r="Z39" s="1">
        <v>6.9742567837238312E-2</v>
      </c>
      <c r="AA39" s="1">
        <v>88.389602661132813</v>
      </c>
      <c r="AB39" s="1">
        <v>54.626583099365234</v>
      </c>
      <c r="AC39" s="1">
        <v>1.1855038404464722</v>
      </c>
      <c r="AD39" s="1">
        <v>8.6449682712554932E-2</v>
      </c>
      <c r="AE39" s="1">
        <v>6.1010543256998062E-2</v>
      </c>
      <c r="AF39" s="1">
        <v>2.9550604522228241E-2</v>
      </c>
      <c r="AG39" s="1">
        <v>4.2870733886957169E-2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1.1042684667250686</v>
      </c>
      <c r="AP39">
        <f>(U39-T39)/(1000-U39)*AO39</f>
        <v>1.7007896453575103E-2</v>
      </c>
      <c r="AQ39">
        <f>(P39+273.15)</f>
        <v>302.66069259643552</v>
      </c>
      <c r="AR39">
        <f>(O39+273.15)</f>
        <v>304.08983459472654</v>
      </c>
      <c r="AS39">
        <f>(Y39*AK39+Z39*AL39)*AM39</f>
        <v>119.98971411489583</v>
      </c>
      <c r="AT39">
        <f>((AS39+0.00000010773*(AR39^4-AQ39^4))-AP39*44100)/(L39*0.92*2*29.3+0.00000043092*AQ39^3)</f>
        <v>-4.8132535186886951</v>
      </c>
      <c r="AU39">
        <f>0.61365*EXP(17.502*J39/(240.97+J39))</f>
        <v>4.1421644918967369</v>
      </c>
      <c r="AV39">
        <f>AU39*1000/AA39</f>
        <v>46.862576221514722</v>
      </c>
      <c r="AW39">
        <f>(AV39-U39)</f>
        <v>31.821936344195386</v>
      </c>
      <c r="AX39">
        <f>IF(D39,P39,(O39+P39)/2)</f>
        <v>30.225263595581055</v>
      </c>
      <c r="AY39">
        <f>0.61365*EXP(17.502*AX39/(240.97+AX39))</f>
        <v>4.3158873386979426</v>
      </c>
      <c r="AZ39">
        <f>IF(AW39&lt;&gt;0,(1000-(AV39+U39)/2)/AW39*AP39,0)</f>
        <v>0.51792808993552497</v>
      </c>
      <c r="BA39">
        <f>U39*AA39/1000</f>
        <v>1.3294361825254455</v>
      </c>
      <c r="BB39">
        <f>(AY39-BA39)</f>
        <v>2.9864511561724969</v>
      </c>
      <c r="BC39">
        <f>1/(1.6/F39+1.37/N39)</f>
        <v>0.32943523650412559</v>
      </c>
      <c r="BD39">
        <f>G39*AA39*0.001</f>
        <v>33.24558316130409</v>
      </c>
      <c r="BE39">
        <f>G39/S39</f>
        <v>0.95360079755261373</v>
      </c>
      <c r="BF39">
        <f>(1-AP39*AA39/AU39/F39)*100</f>
        <v>38.405325778219016</v>
      </c>
      <c r="BG39">
        <f>(S39-E39/(N39/1.35))</f>
        <v>394.59175169056277</v>
      </c>
      <c r="BH39">
        <f>E39*BF39/100/BG39</f>
        <v>-5.0972777013622331E-4</v>
      </c>
    </row>
    <row r="40" spans="1:60" x14ac:dyDescent="0.35">
      <c r="A40" s="1" t="s">
        <v>9</v>
      </c>
      <c r="B40" s="1" t="s">
        <v>5108</v>
      </c>
      <c r="K40" s="1">
        <f t="shared" si="0"/>
        <v>2.72</v>
      </c>
    </row>
    <row r="41" spans="1:60" x14ac:dyDescent="0.35">
      <c r="A41" s="1" t="s">
        <v>9</v>
      </c>
      <c r="B41" s="1" t="s">
        <v>5107</v>
      </c>
      <c r="K41" s="1">
        <f t="shared" si="0"/>
        <v>2.72</v>
      </c>
    </row>
    <row r="42" spans="1:60" x14ac:dyDescent="0.35">
      <c r="A42" s="1">
        <v>9</v>
      </c>
      <c r="B42" s="1" t="s">
        <v>5106</v>
      </c>
      <c r="C42" s="1">
        <v>2070.0000012516975</v>
      </c>
      <c r="D42" s="1">
        <v>0</v>
      </c>
      <c r="E42">
        <f>(R42-S42*(1000-T42)/(1000-U42))*AO42</f>
        <v>-8.2362626893075552E-2</v>
      </c>
      <c r="F42">
        <f>IF(AZ42&lt;&gt;0,1/(1/AZ42-1/N42),0)</f>
        <v>0.36006058024799037</v>
      </c>
      <c r="G42">
        <f>((BC42-AP42/2)*S42-E42)/(BC42+AP42/2)</f>
        <v>372.89818037121762</v>
      </c>
      <c r="H42">
        <f>AP42*1000</f>
        <v>12.637295794154275</v>
      </c>
      <c r="I42">
        <f>(AU42-BA42)</f>
        <v>3.2631807292893815</v>
      </c>
      <c r="J42">
        <f>(P42+AT42*D42)</f>
        <v>29.967826843261719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31.059587478637695</v>
      </c>
      <c r="P42" s="1">
        <v>29.967826843261719</v>
      </c>
      <c r="Q42" s="1">
        <v>31.165468215942383</v>
      </c>
      <c r="R42" s="1">
        <v>400.0926513671875</v>
      </c>
      <c r="S42" s="1">
        <v>395.63922119140625</v>
      </c>
      <c r="T42" s="1">
        <v>-0.12197944521903992</v>
      </c>
      <c r="U42" s="1">
        <v>11.194722175598145</v>
      </c>
      <c r="V42" s="1">
        <v>-0.23815609514713287</v>
      </c>
      <c r="W42" s="1">
        <v>21.856889724731445</v>
      </c>
      <c r="X42" s="1">
        <v>300.34054565429688</v>
      </c>
      <c r="Y42" s="1">
        <v>1000.7100830078125</v>
      </c>
      <c r="Z42" s="1">
        <v>0.18179036676883698</v>
      </c>
      <c r="AA42" s="1">
        <v>88.381118774414063</v>
      </c>
      <c r="AB42" s="1">
        <v>54.430282592773438</v>
      </c>
      <c r="AC42" s="1">
        <v>1.1164844036102295</v>
      </c>
      <c r="AD42" s="1">
        <v>2.0917657762765884E-2</v>
      </c>
      <c r="AE42" s="1">
        <v>5.5820554494857788E-2</v>
      </c>
      <c r="AF42" s="1">
        <v>4.4744528830051422E-2</v>
      </c>
      <c r="AG42" s="1">
        <v>3.5868700593709946E-2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1.1041931825525619</v>
      </c>
      <c r="AP42">
        <f>(U42-T42)/(1000-U42)*AO42</f>
        <v>1.2637295794154275E-2</v>
      </c>
      <c r="AQ42">
        <f>(P42+273.15)</f>
        <v>303.1178268432617</v>
      </c>
      <c r="AR42">
        <f>(O42+273.15)</f>
        <v>304.20958747863767</v>
      </c>
      <c r="AS42">
        <f>(Y42*AK42+Z42*AL42)*AM42</f>
        <v>160.11360970243186</v>
      </c>
      <c r="AT42">
        <f>((AS42+0.00000010773*(AR42^4-AQ42^4))-AP42*44100)/(L42*0.92*2*29.3+0.00000043092*AQ42^3)</f>
        <v>-3.014681997929086</v>
      </c>
      <c r="AU42">
        <f>0.61365*EXP(17.502*J42/(240.97+J42))</f>
        <v>4.2525827995374881</v>
      </c>
      <c r="AV42">
        <f>AU42*1000/AA42</f>
        <v>48.116417380864746</v>
      </c>
      <c r="AW42">
        <f>(AV42-U42)</f>
        <v>36.921695205266602</v>
      </c>
      <c r="AX42">
        <f>IF(D42,P42,(O42+P42)/2)</f>
        <v>30.513707160949707</v>
      </c>
      <c r="AY42">
        <f>0.61365*EXP(17.502*AX42/(240.97+AX42))</f>
        <v>4.3877905980894125</v>
      </c>
      <c r="AZ42">
        <f>IF(AW42&lt;&gt;0,(1000-(AV42+U42)/2)/AW42*AP42,0)</f>
        <v>0.33212260484652462</v>
      </c>
      <c r="BA42">
        <f>U42*AA42/1000</f>
        <v>0.98940207024810656</v>
      </c>
      <c r="BB42">
        <f>(AY42-BA42)</f>
        <v>3.398388527841306</v>
      </c>
      <c r="BC42">
        <f>1/(1.6/F42+1.37/N42)</f>
        <v>0.20991803528525291</v>
      </c>
      <c r="BD42">
        <f>G42*AA42*0.001</f>
        <v>32.957158370151461</v>
      </c>
      <c r="BE42">
        <f>G42/S42</f>
        <v>0.94252076234578686</v>
      </c>
      <c r="BF42">
        <f>(1-AP42*AA42/AU42/F42)*100</f>
        <v>27.056719613204606</v>
      </c>
      <c r="BG42">
        <f>(S42-E42/(N42/1.35))</f>
        <v>395.66519794508906</v>
      </c>
      <c r="BH42">
        <f>E42*BF42/100/BG42</f>
        <v>-5.6321923536024502E-5</v>
      </c>
    </row>
    <row r="43" spans="1:60" x14ac:dyDescent="0.35">
      <c r="A43" s="1" t="s">
        <v>9</v>
      </c>
      <c r="B43" s="1" t="s">
        <v>5105</v>
      </c>
      <c r="K43" s="1">
        <f t="shared" si="0"/>
        <v>2.72</v>
      </c>
    </row>
    <row r="44" spans="1:60" x14ac:dyDescent="0.35">
      <c r="A44" s="1" t="s">
        <v>9</v>
      </c>
      <c r="B44" s="1" t="s">
        <v>5104</v>
      </c>
      <c r="K44" s="1">
        <f t="shared" si="0"/>
        <v>2.72</v>
      </c>
    </row>
    <row r="45" spans="1:60" x14ac:dyDescent="0.35">
      <c r="A45" s="1">
        <v>10</v>
      </c>
      <c r="B45" s="1" t="s">
        <v>5103</v>
      </c>
      <c r="C45" s="1">
        <v>2273.5000012628734</v>
      </c>
      <c r="D45" s="1">
        <v>0</v>
      </c>
      <c r="E45">
        <f>(R45-S45*(1000-T45)/(1000-U45))*AO45</f>
        <v>0.20288389304307891</v>
      </c>
      <c r="F45">
        <f>IF(AZ45&lt;&gt;0,1/(1/AZ45-1/N45),0)</f>
        <v>0.21419619619412339</v>
      </c>
      <c r="G45">
        <f>((BC45-AP45/2)*S45-E45)/(BC45+AP45/2)</f>
        <v>369.01283478786695</v>
      </c>
      <c r="H45">
        <f>AP45*1000</f>
        <v>8.722426718913102</v>
      </c>
      <c r="I45">
        <f>(AU45-BA45)</f>
        <v>3.6712058742251648</v>
      </c>
      <c r="J45">
        <f>(P45+AT45*D45)</f>
        <v>30.378860473632813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31.192651748657227</v>
      </c>
      <c r="P45" s="1">
        <v>30.378860473632813</v>
      </c>
      <c r="Q45" s="1">
        <v>31.272548675537109</v>
      </c>
      <c r="R45" s="1">
        <v>399.9200439453125</v>
      </c>
      <c r="S45" s="1">
        <v>396.60372924804688</v>
      </c>
      <c r="T45" s="1">
        <v>-0.11094111949205399</v>
      </c>
      <c r="U45" s="1">
        <v>7.7265796661376953</v>
      </c>
      <c r="V45" s="1">
        <v>-0.21495552361011505</v>
      </c>
      <c r="W45" s="1">
        <v>14.970744132995605</v>
      </c>
      <c r="X45" s="1">
        <v>300.37161254882813</v>
      </c>
      <c r="Y45" s="1">
        <v>1250.614990234375</v>
      </c>
      <c r="Z45" s="1">
        <v>1.257677748799324E-2</v>
      </c>
      <c r="AA45" s="1">
        <v>88.375617980957031</v>
      </c>
      <c r="AB45" s="1">
        <v>54.344379425048828</v>
      </c>
      <c r="AC45" s="1">
        <v>1.0205329656600952</v>
      </c>
      <c r="AD45" s="1">
        <v>5.0272312015295029E-2</v>
      </c>
      <c r="AE45" s="1">
        <v>4.8954285681247711E-2</v>
      </c>
      <c r="AF45" s="1">
        <v>3.9092179387807846E-2</v>
      </c>
      <c r="AG45" s="1">
        <v>3.3195089548826218E-2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1.1043073990765737</v>
      </c>
      <c r="AP45">
        <f>(U45-T45)/(1000-U45)*AO45</f>
        <v>8.7224267189131028E-3</v>
      </c>
      <c r="AQ45">
        <f>(P45+273.15)</f>
        <v>303.52886047363279</v>
      </c>
      <c r="AR45">
        <f>(O45+273.15)</f>
        <v>304.3426517486572</v>
      </c>
      <c r="AS45">
        <f>(Y45*AK45+Z45*AL45)*AM45</f>
        <v>200.09839396495227</v>
      </c>
      <c r="AT45">
        <f>((AS45+0.00000010773*(AR45^4-AQ45^4))-AP45*44100)/(L45*0.92*2*29.3+0.00000043092*AQ45^3)</f>
        <v>-1.3710499505051281</v>
      </c>
      <c r="AU45">
        <f>0.61365*EXP(17.502*J45/(240.97+J45))</f>
        <v>4.3540471270991805</v>
      </c>
      <c r="AV45">
        <f>AU45*1000/AA45</f>
        <v>49.267515481898862</v>
      </c>
      <c r="AW45">
        <f>(AV45-U45)</f>
        <v>41.540935815761166</v>
      </c>
      <c r="AX45">
        <f>IF(D45,P45,(O45+P45)/2)</f>
        <v>30.78575611114502</v>
      </c>
      <c r="AY45">
        <f>0.61365*EXP(17.502*AX45/(240.97+AX45))</f>
        <v>4.4565611399757596</v>
      </c>
      <c r="AZ45">
        <f>IF(AW45&lt;&gt;0,(1000-(AV45+U45)/2)/AW45*AP45,0)</f>
        <v>0.2039882622607711</v>
      </c>
      <c r="BA45">
        <f>U45*AA45/1000</f>
        <v>0.68284125287401554</v>
      </c>
      <c r="BB45">
        <f>(AY45-BA45)</f>
        <v>3.7737198871017439</v>
      </c>
      <c r="BC45">
        <f>1/(1.6/F45+1.37/N45)</f>
        <v>0.12837210063811152</v>
      </c>
      <c r="BD45">
        <f>G45*AA45*0.001</f>
        <v>32.61173731728254</v>
      </c>
      <c r="BE45">
        <f>G45/S45</f>
        <v>0.93043208516346598</v>
      </c>
      <c r="BF45">
        <f>(1-AP45*AA45/AU45/F45)*100</f>
        <v>17.345802512487417</v>
      </c>
      <c r="BG45">
        <f>(S45-E45/(N45/1.35))</f>
        <v>396.53974069990807</v>
      </c>
      <c r="BH45">
        <f>E45*BF45/100/BG45</f>
        <v>8.8747320394126698E-5</v>
      </c>
    </row>
    <row r="46" spans="1:60" x14ac:dyDescent="0.35">
      <c r="A46" s="1" t="s">
        <v>9</v>
      </c>
      <c r="B46" s="1" t="s">
        <v>5102</v>
      </c>
      <c r="K46" s="1">
        <f t="shared" si="0"/>
        <v>2.72</v>
      </c>
    </row>
    <row r="47" spans="1:60" x14ac:dyDescent="0.35">
      <c r="A47" s="1" t="s">
        <v>9</v>
      </c>
      <c r="B47" s="1" t="s">
        <v>5101</v>
      </c>
      <c r="K47" s="1">
        <f t="shared" si="0"/>
        <v>2.72</v>
      </c>
    </row>
    <row r="48" spans="1:60" x14ac:dyDescent="0.35">
      <c r="A48" s="1">
        <v>11</v>
      </c>
      <c r="B48" s="1" t="s">
        <v>5100</v>
      </c>
      <c r="C48" s="1">
        <v>2477.5000012628734</v>
      </c>
      <c r="D48" s="1">
        <v>0</v>
      </c>
      <c r="E48">
        <f>(R48-S48*(1000-T48)/(1000-U48))*AO48</f>
        <v>0.58456896422323645</v>
      </c>
      <c r="F48">
        <f>IF(AZ48&lt;&gt;0,1/(1/AZ48-1/N48),0)</f>
        <v>0.12075275613505468</v>
      </c>
      <c r="G48">
        <f>((BC48-AP48/2)*S48-E48)/(BC48+AP48/2)</f>
        <v>361.28707531341269</v>
      </c>
      <c r="H48">
        <f>AP48*1000</f>
        <v>5.5130524480183256</v>
      </c>
      <c r="I48">
        <f>(AU48-BA48)</f>
        <v>4.0336723667870293</v>
      </c>
      <c r="J48">
        <f>(P48+AT48*D48)</f>
        <v>30.813312530517578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31.320812225341797</v>
      </c>
      <c r="P48" s="1">
        <v>30.813312530517578</v>
      </c>
      <c r="Q48" s="1">
        <v>31.373891830444336</v>
      </c>
      <c r="R48" s="1">
        <v>400.12216186523438</v>
      </c>
      <c r="S48" s="1">
        <v>397.60769653320313</v>
      </c>
      <c r="T48" s="1">
        <v>-0.10357135534286499</v>
      </c>
      <c r="U48" s="1">
        <v>4.8647127151489258</v>
      </c>
      <c r="V48" s="1">
        <v>-0.1992107480764389</v>
      </c>
      <c r="W48" s="1">
        <v>9.3568639755249023</v>
      </c>
      <c r="X48" s="1">
        <v>300.35629272460938</v>
      </c>
      <c r="Y48" s="1">
        <v>1598.9669189453125</v>
      </c>
      <c r="Z48" s="1">
        <v>8.00323486328125E-2</v>
      </c>
      <c r="AA48" s="1">
        <v>88.372489929199219</v>
      </c>
      <c r="AB48" s="1">
        <v>54.066196441650391</v>
      </c>
      <c r="AC48" s="1">
        <v>0.92446714639663696</v>
      </c>
      <c r="AD48" s="1">
        <v>0.10175149142742157</v>
      </c>
      <c r="AE48" s="1">
        <v>3.2991606742143631E-2</v>
      </c>
      <c r="AF48" s="1">
        <v>4.1030846536159515E-2</v>
      </c>
      <c r="AG48" s="1">
        <v>2.24307831376791E-2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1.1042510761934166</v>
      </c>
      <c r="AP48">
        <f>(U48-T48)/(1000-U48)*AO48</f>
        <v>5.5130524480183256E-3</v>
      </c>
      <c r="AQ48">
        <f>(P48+273.15)</f>
        <v>303.96331253051756</v>
      </c>
      <c r="AR48">
        <f>(O48+273.15)</f>
        <v>304.47081222534177</v>
      </c>
      <c r="AS48">
        <f>(Y48*AK48+Z48*AL48)*AM48</f>
        <v>255.83470131289869</v>
      </c>
      <c r="AT48">
        <f>((AS48+0.00000010773*(AR48^4-AQ48^4))-AP48*44100)/(L48*0.92*2*29.3+0.00000043092*AQ48^3)</f>
        <v>0.14799047295775924</v>
      </c>
      <c r="AU48">
        <f>0.61365*EXP(17.502*J48/(240.97+J48))</f>
        <v>4.4635791422149751</v>
      </c>
      <c r="AV48">
        <f>AU48*1000/AA48</f>
        <v>50.508695022523753</v>
      </c>
      <c r="AW48">
        <f>(AV48-U48)</f>
        <v>45.643982307374827</v>
      </c>
      <c r="AX48">
        <f>IF(D48,P48,(O48+P48)/2)</f>
        <v>31.067062377929688</v>
      </c>
      <c r="AY48">
        <f>0.61365*EXP(17.502*AX48/(240.97+AX48))</f>
        <v>4.5286573712454228</v>
      </c>
      <c r="AZ48">
        <f>IF(AW48&lt;&gt;0,(1000-(AV48+U48)/2)/AW48*AP48,0)</f>
        <v>0.11743966951390614</v>
      </c>
      <c r="BA48">
        <f>U48*AA48/1000</f>
        <v>0.42990677542794581</v>
      </c>
      <c r="BB48">
        <f>(AY48-BA48)</f>
        <v>4.098750595817477</v>
      </c>
      <c r="BC48">
        <f>1/(1.6/F48+1.37/N48)</f>
        <v>7.369043298806574E-2</v>
      </c>
      <c r="BD48">
        <f>G48*AA48*0.001</f>
        <v>31.927838424684403</v>
      </c>
      <c r="BE48">
        <f>G48/S48</f>
        <v>0.90865211730941076</v>
      </c>
      <c r="BF48">
        <f>(1-AP48*AA48/AU48/F48)*100</f>
        <v>9.608223031943453</v>
      </c>
      <c r="BG48">
        <f>(S48-E48/(N48/1.35))</f>
        <v>397.42332645460004</v>
      </c>
      <c r="BH48">
        <f>E48*BF48/100/BG48</f>
        <v>1.413271092040606E-4</v>
      </c>
    </row>
    <row r="49" spans="1:60" x14ac:dyDescent="0.35">
      <c r="A49" s="1" t="s">
        <v>9</v>
      </c>
      <c r="B49" s="1" t="s">
        <v>5099</v>
      </c>
      <c r="K49" s="1">
        <f t="shared" si="0"/>
        <v>2.72</v>
      </c>
    </row>
    <row r="50" spans="1:60" x14ac:dyDescent="0.35">
      <c r="A50" s="1" t="s">
        <v>9</v>
      </c>
      <c r="B50" s="1" t="s">
        <v>5094</v>
      </c>
      <c r="K50" s="1">
        <f t="shared" si="0"/>
        <v>2.72</v>
      </c>
    </row>
    <row r="51" spans="1:60" x14ac:dyDescent="0.35">
      <c r="A51" s="1">
        <v>12</v>
      </c>
      <c r="B51" s="1" t="s">
        <v>5098</v>
      </c>
      <c r="C51" s="1">
        <v>2680.0000012740493</v>
      </c>
      <c r="D51" s="1">
        <v>0</v>
      </c>
      <c r="E51">
        <f>(R51-S51*(1000-T51)/(1000-U51))*AO51</f>
        <v>0.98590885967172814</v>
      </c>
      <c r="F51">
        <f>IF(AZ51&lt;&gt;0,1/(1/AZ51-1/N51),0)</f>
        <v>6.79495967003379E-2</v>
      </c>
      <c r="G51">
        <f>((BC51-AP51/2)*S51-E51)/(BC51+AP51/2)</f>
        <v>344.68611623043472</v>
      </c>
      <c r="H51">
        <f>AP51*1000</f>
        <v>3.3687315842959888</v>
      </c>
      <c r="I51">
        <f>(AU51-BA51)</f>
        <v>4.3283747606756933</v>
      </c>
      <c r="J51">
        <f>(P51+AT51*D51)</f>
        <v>31.299585342407227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31.479137420654297</v>
      </c>
      <c r="P51" s="1">
        <v>31.299585342407227</v>
      </c>
      <c r="Q51" s="1">
        <v>31.491809844970703</v>
      </c>
      <c r="R51" s="1">
        <v>400.18362426757813</v>
      </c>
      <c r="S51" s="1">
        <v>398.07626342773438</v>
      </c>
      <c r="T51" s="1">
        <v>-9.2335864901542664E-2</v>
      </c>
      <c r="U51" s="1">
        <v>2.9495353698730469</v>
      </c>
      <c r="V51" s="1">
        <v>-0.17599746584892273</v>
      </c>
      <c r="W51" s="1">
        <v>5.6219840049743652</v>
      </c>
      <c r="X51" s="1">
        <v>300.33892822265625</v>
      </c>
      <c r="Y51" s="1">
        <v>1998.622314453125</v>
      </c>
      <c r="Z51" s="1">
        <v>0.1520613431930542</v>
      </c>
      <c r="AA51" s="1">
        <v>88.366767883300781</v>
      </c>
      <c r="AB51" s="1">
        <v>53.975967407226563</v>
      </c>
      <c r="AC51" s="1">
        <v>0.83646142482757568</v>
      </c>
      <c r="AD51" s="1">
        <v>3.5355128347873688E-2</v>
      </c>
      <c r="AE51" s="1">
        <v>2.1186333149671555E-2</v>
      </c>
      <c r="AF51" s="1">
        <v>3.3658228814601898E-2</v>
      </c>
      <c r="AG51" s="1">
        <v>1.1710054241120815E-2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1.1041872361127065</v>
      </c>
      <c r="AP51">
        <f>(U51-T51)/(1000-U51)*AO51</f>
        <v>3.368731584295989E-3</v>
      </c>
      <c r="AQ51">
        <f>(P51+273.15)</f>
        <v>304.4495853424072</v>
      </c>
      <c r="AR51">
        <f>(O51+273.15)</f>
        <v>304.62913742065427</v>
      </c>
      <c r="AS51">
        <f>(Y51*AK51+Z51*AL51)*AM51</f>
        <v>319.77956316486961</v>
      </c>
      <c r="AT51">
        <f>((AS51+0.00000010773*(AR51^4-AQ51^4))-AP51*44100)/(L51*0.92*2*29.3+0.00000043092*AQ51^3)</f>
        <v>1.3595894438055505</v>
      </c>
      <c r="AU51">
        <f>0.61365*EXP(17.502*J51/(240.97+J51))</f>
        <v>4.5890156680688508</v>
      </c>
      <c r="AV51">
        <f>AU51*1000/AA51</f>
        <v>51.93146448593901</v>
      </c>
      <c r="AW51">
        <f>(AV51-U51)</f>
        <v>48.981929116065963</v>
      </c>
      <c r="AX51">
        <f>IF(D51,P51,(O51+P51)/2)</f>
        <v>31.389361381530762</v>
      </c>
      <c r="AY51">
        <f>0.61365*EXP(17.502*AX51/(240.97+AX51))</f>
        <v>4.6125065000321515</v>
      </c>
      <c r="AZ51">
        <f>IF(AW51&lt;&gt;0,(1000-(AV51+U51)/2)/AW51*AP51,0)</f>
        <v>6.6887767889594288E-2</v>
      </c>
      <c r="BA51">
        <f>U51*AA51/1000</f>
        <v>0.26064090739315726</v>
      </c>
      <c r="BB51">
        <f>(AY51-BA51)</f>
        <v>4.351865592638994</v>
      </c>
      <c r="BC51">
        <f>1/(1.6/F51+1.37/N51)</f>
        <v>4.1898974269460897E-2</v>
      </c>
      <c r="BD51">
        <f>G51*AA51*0.001</f>
        <v>30.458798025531259</v>
      </c>
      <c r="BE51">
        <f>G51/S51</f>
        <v>0.86587960121618268</v>
      </c>
      <c r="BF51">
        <f>(1-AP51*AA51/AU51/F51)*100</f>
        <v>4.5339496991816386</v>
      </c>
      <c r="BG51">
        <f>(S51-E51/(N51/1.35))</f>
        <v>397.76531278704357</v>
      </c>
      <c r="BH51">
        <f>E51*BF51/100/BG51</f>
        <v>1.1237936124717681E-4</v>
      </c>
    </row>
    <row r="52" spans="1:60" x14ac:dyDescent="0.35">
      <c r="A52" s="1" t="s">
        <v>9</v>
      </c>
      <c r="B52" s="1" t="s">
        <v>5097</v>
      </c>
    </row>
    <row r="53" spans="1:60" x14ac:dyDescent="0.35">
      <c r="A53" s="1" t="s">
        <v>9</v>
      </c>
      <c r="B53" s="1" t="s">
        <v>5096</v>
      </c>
    </row>
    <row r="54" spans="1:60" x14ac:dyDescent="0.35">
      <c r="A54" s="1" t="s">
        <v>9</v>
      </c>
      <c r="B54" s="1" t="s">
        <v>5095</v>
      </c>
      <c r="K54" s="1">
        <f t="shared" ref="K54" si="1">0.73168</f>
        <v>0.73168</v>
      </c>
    </row>
    <row r="55" spans="1:60" x14ac:dyDescent="0.35">
      <c r="A55" s="1" t="s">
        <v>9</v>
      </c>
      <c r="B55" s="1" t="s">
        <v>5094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B128-5209-4396-AB31-CC690A2B75A9}">
  <dimension ref="A1:BD55"/>
  <sheetViews>
    <sheetView zoomScale="4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4030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4029</v>
      </c>
    </row>
    <row r="12" spans="1:56" x14ac:dyDescent="0.35">
      <c r="A12" s="1" t="s">
        <v>9</v>
      </c>
      <c r="B12" s="1" t="s">
        <v>4028</v>
      </c>
    </row>
    <row r="13" spans="1:56" x14ac:dyDescent="0.35">
      <c r="A13" s="1" t="s">
        <v>9</v>
      </c>
      <c r="B13" s="1" t="s">
        <v>4027</v>
      </c>
    </row>
    <row r="14" spans="1:56" x14ac:dyDescent="0.35">
      <c r="A14" s="1" t="s">
        <v>9</v>
      </c>
      <c r="B14" s="1" t="s">
        <v>4026</v>
      </c>
    </row>
    <row r="15" spans="1:56" x14ac:dyDescent="0.35">
      <c r="A15" s="1" t="s">
        <v>9</v>
      </c>
      <c r="B15" s="1" t="s">
        <v>4025</v>
      </c>
    </row>
    <row r="16" spans="1:56" x14ac:dyDescent="0.35">
      <c r="A16" s="1" t="s">
        <v>9</v>
      </c>
      <c r="B16" s="1" t="s">
        <v>4024</v>
      </c>
    </row>
    <row r="17" spans="1:56" x14ac:dyDescent="0.35">
      <c r="A17" s="1" t="s">
        <v>9</v>
      </c>
      <c r="B17" s="1" t="s">
        <v>4023</v>
      </c>
    </row>
    <row r="18" spans="1:56" x14ac:dyDescent="0.35">
      <c r="A18" s="1">
        <v>1</v>
      </c>
      <c r="B18" s="1" t="s">
        <v>4022</v>
      </c>
      <c r="C18" s="1">
        <v>513.50000278279185</v>
      </c>
      <c r="D18" s="1">
        <v>0</v>
      </c>
      <c r="E18">
        <f>(R18-S18*(1000-T18)/(1000-U18))*AK18</f>
        <v>-5.7677697676394812</v>
      </c>
      <c r="F18">
        <f>IF(AV18&lt;&gt;0,1/(1/AV18-1/N18),0)</f>
        <v>4.0060452055904854</v>
      </c>
      <c r="G18">
        <f>((AY18-AL18/2)*S18-E18)/(AY18+AL18/2)</f>
        <v>387.70513842176393</v>
      </c>
      <c r="H18">
        <f>AL18*1000</f>
        <v>33.708402474763098</v>
      </c>
      <c r="I18">
        <f>(AQ18-AW18)</f>
        <v>1.4596679745220329</v>
      </c>
      <c r="J18">
        <f>(P18+AP18*D18)</f>
        <v>29.242153167724609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29.370153427124023</v>
      </c>
      <c r="P18" s="1">
        <v>29.242153167724609</v>
      </c>
      <c r="Q18" s="1">
        <v>29.481389999389648</v>
      </c>
      <c r="R18" s="1">
        <v>400.08792114257813</v>
      </c>
      <c r="S18" s="1">
        <v>393.28875732421875</v>
      </c>
      <c r="T18" s="1">
        <v>-6.6821850836277008E-2</v>
      </c>
      <c r="U18" s="1">
        <v>29.628408432006836</v>
      </c>
      <c r="V18" s="1">
        <v>-0.14374949038028717</v>
      </c>
      <c r="W18" s="1">
        <v>63.737663269042969</v>
      </c>
      <c r="X18" s="1">
        <v>299.61148071289063</v>
      </c>
      <c r="Y18" s="1">
        <v>0.19965364038944244</v>
      </c>
      <c r="Z18" s="1">
        <v>0.27373316884040833</v>
      </c>
      <c r="AA18" s="1">
        <v>88.388298034667969</v>
      </c>
      <c r="AB18" s="1">
        <v>-6.9533743858337402</v>
      </c>
      <c r="AC18" s="1">
        <v>0.22441573441028595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1.1015127967385683</v>
      </c>
      <c r="AL18">
        <f>(U18-T18)/(1000-U18)*AK18</f>
        <v>3.3708402474763095E-2</v>
      </c>
      <c r="AM18">
        <f>(P18+273.15)</f>
        <v>302.39215316772459</v>
      </c>
      <c r="AN18">
        <f>(O18+273.15)</f>
        <v>302.520153427124</v>
      </c>
      <c r="AO18">
        <f>(Y18*AG18+Z18*AH18)*AI18</f>
        <v>3.1944581748293732E-2</v>
      </c>
      <c r="AP18">
        <f>((AO18+0.00000010773*(AN18^4-AM18^4))-AL18*44100)/(L18*51.4+0.00000043092*AM18^3)</f>
        <v>-12.179941041175089</v>
      </c>
      <c r="AQ18">
        <f>0.61365*EXP(17.502*J18/(240.97+J18))</f>
        <v>4.0784725693031225</v>
      </c>
      <c r="AR18">
        <f>AQ18*1000/AA18</f>
        <v>46.142675670748289</v>
      </c>
      <c r="AS18">
        <f>(AR18-U18)</f>
        <v>16.514267238741454</v>
      </c>
      <c r="AT18">
        <f>IF(D18,P18,(O18+P18)/2)</f>
        <v>29.306153297424316</v>
      </c>
      <c r="AU18">
        <f>0.61365*EXP(17.502*AT18/(240.97+AT18))</f>
        <v>4.0935740401605782</v>
      </c>
      <c r="AV18">
        <f>IF(AS18&lt;&gt;0,(1000-(AR18+U18)/2)/AS18*AL18,0)</f>
        <v>1.9638377474744244</v>
      </c>
      <c r="AW18">
        <f>U18*AA18/1000</f>
        <v>2.6188045947810896</v>
      </c>
      <c r="AX18">
        <f>(AU18-AW18)</f>
        <v>1.4747694453794886</v>
      </c>
      <c r="AY18">
        <f>1/(1.6/F18+1.37/N18)</f>
        <v>1.3244561718169094</v>
      </c>
      <c r="AZ18">
        <f>G18*AA18*0.001</f>
        <v>34.268597324395074</v>
      </c>
      <c r="BA18">
        <f>G18/S18</f>
        <v>0.98580274976471849</v>
      </c>
      <c r="BB18">
        <f>(1-AL18*AA18/AQ18/F18)*100</f>
        <v>81.764421273464322</v>
      </c>
      <c r="BC18">
        <f>(S18-E18/(N18/1.35))</f>
        <v>395.31000760625301</v>
      </c>
      <c r="BD18">
        <f>E18*BB18/100/BC18</f>
        <v>-1.1929836027813383E-2</v>
      </c>
    </row>
    <row r="19" spans="1:56" x14ac:dyDescent="0.35">
      <c r="A19" s="1" t="s">
        <v>9</v>
      </c>
      <c r="B19" s="1" t="s">
        <v>4021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4020</v>
      </c>
      <c r="K20" s="1">
        <f t="shared" si="0"/>
        <v>2.72</v>
      </c>
    </row>
    <row r="21" spans="1:56" x14ac:dyDescent="0.35">
      <c r="A21" s="1">
        <v>2</v>
      </c>
      <c r="B21" s="1" t="s">
        <v>4019</v>
      </c>
      <c r="C21" s="1">
        <v>716.50000278279185</v>
      </c>
      <c r="D21" s="1">
        <v>0</v>
      </c>
      <c r="E21">
        <f>(R21-S21*(1000-T21)/(1000-U21))*AK21</f>
        <v>-6.5006142699395157</v>
      </c>
      <c r="F21">
        <f>IF(AV21&lt;&gt;0,1/(1/AV21-1/N21),0)</f>
        <v>3.2729277931260117</v>
      </c>
      <c r="G21">
        <f>((AY21-AL21/2)*S21-E21)/(AY21+AL21/2)</f>
        <v>388.76157417047835</v>
      </c>
      <c r="H21">
        <f>AL21*1000</f>
        <v>32.725423880907996</v>
      </c>
      <c r="I21">
        <f>(AQ21-AW21)</f>
        <v>1.57297271647036</v>
      </c>
      <c r="J21">
        <f>(P21+AP21*D21)</f>
        <v>29.406976699829102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29.344875335693359</v>
      </c>
      <c r="P21" s="1">
        <v>29.406976699829102</v>
      </c>
      <c r="Q21" s="1">
        <v>29.491565704345703</v>
      </c>
      <c r="R21" s="1">
        <v>399.89633178710938</v>
      </c>
      <c r="S21" s="1">
        <v>394.08941650390625</v>
      </c>
      <c r="T21" s="1">
        <v>-6.6665306687355042E-2</v>
      </c>
      <c r="U21" s="1">
        <v>28.788745880126953</v>
      </c>
      <c r="V21" s="1">
        <v>-0.14361657202243805</v>
      </c>
      <c r="W21" s="1">
        <v>62.019382476806641</v>
      </c>
      <c r="X21" s="1">
        <v>299.59918212890625</v>
      </c>
      <c r="Y21" s="1">
        <v>26.43242073059082</v>
      </c>
      <c r="Z21" s="1">
        <v>0.49245008826255798</v>
      </c>
      <c r="AA21" s="1">
        <v>88.384902954101563</v>
      </c>
      <c r="AB21" s="1">
        <v>-6.9139928817749023</v>
      </c>
      <c r="AC21" s="1">
        <v>0.24207912385463715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1.1014675813562729</v>
      </c>
      <c r="AL21">
        <f>(U21-T21)/(1000-U21)*AK21</f>
        <v>3.2725423880907996E-2</v>
      </c>
      <c r="AM21">
        <f>(P21+273.15)</f>
        <v>302.55697669982908</v>
      </c>
      <c r="AN21">
        <f>(O21+273.15)</f>
        <v>302.49487533569334</v>
      </c>
      <c r="AO21">
        <f>(Y21*AG21+Z21*AH21)*AI21</f>
        <v>4.2291872223648284</v>
      </c>
      <c r="AP21">
        <f>((AO21+0.00000010773*(AN21^4-AM21^4))-AL21*44100)/(L21*51.4+0.00000043092*AM21^3)</f>
        <v>-11.806667130593079</v>
      </c>
      <c r="AQ21">
        <f>0.61365*EXP(17.502*J21/(240.97+J21))</f>
        <v>4.1174632272556719</v>
      </c>
      <c r="AR21">
        <f>AQ21*1000/AA21</f>
        <v>46.585594254641855</v>
      </c>
      <c r="AS21">
        <f>(AR21-U21)</f>
        <v>17.796848374514902</v>
      </c>
      <c r="AT21">
        <f>IF(D21,P21,(O21+P21)/2)</f>
        <v>29.37592601776123</v>
      </c>
      <c r="AU21">
        <f>0.61365*EXP(17.502*AT21/(240.97+AT21))</f>
        <v>4.110093133393339</v>
      </c>
      <c r="AV21">
        <f>IF(AS21&lt;&gt;0,(1000-(AR21+U21)/2)/AS21*AL21,0)</f>
        <v>1.7695321442799767</v>
      </c>
      <c r="AW21">
        <f>U21*AA21/1000</f>
        <v>2.544490510785312</v>
      </c>
      <c r="AX21">
        <f>(AU21-AW21)</f>
        <v>1.5656026226080271</v>
      </c>
      <c r="AY21">
        <f>1/(1.6/F21+1.37/N21)</f>
        <v>1.1841474630697779</v>
      </c>
      <c r="AZ21">
        <f>G21*AA21*0.001</f>
        <v>34.360654005341488</v>
      </c>
      <c r="BA21">
        <f>G21/S21</f>
        <v>0.98648062568974093</v>
      </c>
      <c r="BB21">
        <f>(1-AL21*AA21/AQ21/F21)*100</f>
        <v>78.536664379555233</v>
      </c>
      <c r="BC21">
        <f>(S21-E21/(N21/1.35))</f>
        <v>396.3674839295914</v>
      </c>
      <c r="BD21">
        <f>E21*BB21/100/BC21</f>
        <v>-1.2880384539057604E-2</v>
      </c>
    </row>
    <row r="22" spans="1:56" x14ac:dyDescent="0.35">
      <c r="A22" s="1" t="s">
        <v>9</v>
      </c>
      <c r="B22" s="1" t="s">
        <v>4018</v>
      </c>
      <c r="K22" s="1">
        <f t="shared" si="0"/>
        <v>2.72</v>
      </c>
    </row>
    <row r="23" spans="1:56" x14ac:dyDescent="0.35">
      <c r="A23" s="1" t="s">
        <v>9</v>
      </c>
      <c r="B23" s="1" t="s">
        <v>4017</v>
      </c>
      <c r="K23" s="1">
        <f t="shared" si="0"/>
        <v>2.72</v>
      </c>
    </row>
    <row r="24" spans="1:56" x14ac:dyDescent="0.35">
      <c r="A24" s="1">
        <v>3</v>
      </c>
      <c r="B24" s="1" t="s">
        <v>4016</v>
      </c>
      <c r="C24" s="1">
        <v>920.50000278279185</v>
      </c>
      <c r="D24" s="1">
        <v>0</v>
      </c>
      <c r="E24">
        <f>(R24-S24*(1000-T24)/(1000-U24))*AK24</f>
        <v>-6.0273560297530304</v>
      </c>
      <c r="F24">
        <f>IF(AV24&lt;&gt;0,1/(1/AV24-1/N24),0)</f>
        <v>2.8922586469251974</v>
      </c>
      <c r="G24">
        <f>((AY24-AL24/2)*S24-E24)/(AY24+AL24/2)</f>
        <v>388.349749932056</v>
      </c>
      <c r="H24">
        <f>AL24*1000</f>
        <v>31.752041559147251</v>
      </c>
      <c r="I24">
        <f>(AQ24-AW24)</f>
        <v>1.6355200581121276</v>
      </c>
      <c r="J24">
        <f>(P24+AP24*D24)</f>
        <v>29.361164093017578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29.273832321166992</v>
      </c>
      <c r="P24" s="1">
        <v>29.361164093017578</v>
      </c>
      <c r="Q24" s="1">
        <v>29.433801651000977</v>
      </c>
      <c r="R24" s="1">
        <v>400.053466796875</v>
      </c>
      <c r="S24" s="1">
        <v>394.1624755859375</v>
      </c>
      <c r="T24" s="1">
        <v>-6.4370080828666687E-2</v>
      </c>
      <c r="U24" s="1">
        <v>27.959390640258789</v>
      </c>
      <c r="V24" s="1">
        <v>-0.13923545181751251</v>
      </c>
      <c r="W24" s="1">
        <v>60.477455139160156</v>
      </c>
      <c r="X24" s="1">
        <v>299.57015991210938</v>
      </c>
      <c r="Y24" s="1">
        <v>51.094917297363281</v>
      </c>
      <c r="Z24" s="1">
        <v>0.28289738297462463</v>
      </c>
      <c r="AA24" s="1">
        <v>88.38079833984375</v>
      </c>
      <c r="AB24" s="1">
        <v>-7.1181693077087402</v>
      </c>
      <c r="AC24" s="1">
        <v>0.24393631517887115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1.1013608820298135</v>
      </c>
      <c r="AL24">
        <f>(U24-T24)/(1000-U24)*AK24</f>
        <v>3.1752041559147251E-2</v>
      </c>
      <c r="AM24">
        <f>(P24+273.15)</f>
        <v>302.51116409301756</v>
      </c>
      <c r="AN24">
        <f>(O24+273.15)</f>
        <v>302.42383232116697</v>
      </c>
      <c r="AO24">
        <f>(Y24*AG24+Z24*AH24)*AI24</f>
        <v>8.1751865848484613</v>
      </c>
      <c r="AP24">
        <f>((AO24+0.00000010773*(AN24^4-AM24^4))-AL24*44100)/(L24*51.4+0.00000043092*AM24^3)</f>
        <v>-11.425251125493578</v>
      </c>
      <c r="AQ24">
        <f>0.61365*EXP(17.502*J24/(240.97+J24))</f>
        <v>4.1065933239937547</v>
      </c>
      <c r="AR24">
        <f>AQ24*1000/AA24</f>
        <v>46.464768378794155</v>
      </c>
      <c r="AS24">
        <f>(AR24-U24)</f>
        <v>18.505377738535365</v>
      </c>
      <c r="AT24">
        <f>IF(D24,P24,(O24+P24)/2)</f>
        <v>29.317498207092285</v>
      </c>
      <c r="AU24">
        <f>0.61365*EXP(17.502*AT24/(240.97+AT24))</f>
        <v>4.0962560656017866</v>
      </c>
      <c r="AV24">
        <f>IF(AS24&lt;&gt;0,(1000-(AR24+U24)/2)/AS24*AL24,0)</f>
        <v>1.6519782787464472</v>
      </c>
      <c r="AW24">
        <f>U24*AA24/1000</f>
        <v>2.471073265881627</v>
      </c>
      <c r="AX24">
        <f>(AU24-AW24)</f>
        <v>1.6251827997201596</v>
      </c>
      <c r="AY24">
        <f>1/(1.6/F24+1.37/N24)</f>
        <v>1.1003141561601364</v>
      </c>
      <c r="AZ24">
        <f>G24*AA24*0.001</f>
        <v>34.322660934073795</v>
      </c>
      <c r="BA24">
        <f>G24/S24</f>
        <v>0.98525297050349436</v>
      </c>
      <c r="BB24">
        <f>(1-AL24*AA24/AQ24/F24)*100</f>
        <v>76.372882037190294</v>
      </c>
      <c r="BC24">
        <f>(S24-E24/(N24/1.35))</f>
        <v>396.27469496463249</v>
      </c>
      <c r="BD24">
        <f>E24*BB24/100/BC24</f>
        <v>-1.1616349893287027E-2</v>
      </c>
    </row>
    <row r="25" spans="1:56" x14ac:dyDescent="0.35">
      <c r="A25" s="1" t="s">
        <v>9</v>
      </c>
      <c r="B25" s="1" t="s">
        <v>4015</v>
      </c>
      <c r="K25" s="1">
        <f t="shared" si="0"/>
        <v>2.72</v>
      </c>
    </row>
    <row r="26" spans="1:56" x14ac:dyDescent="0.35">
      <c r="A26" s="1" t="s">
        <v>9</v>
      </c>
      <c r="B26" s="1" t="s">
        <v>4014</v>
      </c>
      <c r="K26" s="1">
        <f t="shared" si="0"/>
        <v>2.72</v>
      </c>
    </row>
    <row r="27" spans="1:56" x14ac:dyDescent="0.35">
      <c r="A27" s="1">
        <v>4</v>
      </c>
      <c r="B27" s="1" t="s">
        <v>4013</v>
      </c>
      <c r="C27" s="1">
        <v>1124.5000027827919</v>
      </c>
      <c r="D27" s="1">
        <v>0</v>
      </c>
      <c r="E27">
        <f>(R27-S27*(1000-T27)/(1000-U27))*AK27</f>
        <v>-5.6621349933645186</v>
      </c>
      <c r="F27">
        <f>IF(AV27&lt;&gt;0,1/(1/AV27-1/N27),0)</f>
        <v>2.6019707501844422</v>
      </c>
      <c r="G27">
        <f>((AY27-AL27/2)*S27-E27)/(AY27+AL27/2)</f>
        <v>388.03292222386676</v>
      </c>
      <c r="H27">
        <f>AL27*1000</f>
        <v>30.731075949919205</v>
      </c>
      <c r="I27">
        <f>(AQ27-AW27)</f>
        <v>1.6848339198713589</v>
      </c>
      <c r="J27">
        <f>(P27+AP27*D27)</f>
        <v>29.241315841674805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29.192058563232422</v>
      </c>
      <c r="P27" s="1">
        <v>29.241315841674805</v>
      </c>
      <c r="Q27" s="1">
        <v>29.363548278808594</v>
      </c>
      <c r="R27" s="1">
        <v>400.06076049804688</v>
      </c>
      <c r="S27" s="1">
        <v>394.20303344726563</v>
      </c>
      <c r="T27" s="1">
        <v>-6.3104212284088135E-2</v>
      </c>
      <c r="U27" s="1">
        <v>27.081226348876953</v>
      </c>
      <c r="V27" s="1">
        <v>-0.13714252412319183</v>
      </c>
      <c r="W27" s="1">
        <v>58.854835510253906</v>
      </c>
      <c r="X27" s="1">
        <v>299.60159301757813</v>
      </c>
      <c r="Y27" s="1">
        <v>101.07727813720703</v>
      </c>
      <c r="Z27" s="1">
        <v>0.40863054990768433</v>
      </c>
      <c r="AA27" s="1">
        <v>88.380096435546875</v>
      </c>
      <c r="AB27" s="1">
        <v>-7.1278996467590332</v>
      </c>
      <c r="AC27" s="1">
        <v>0.25580716133117676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1.1014764449175665</v>
      </c>
      <c r="AL27">
        <f>(U27-T27)/(1000-U27)*AK27</f>
        <v>3.0731075949919206E-2</v>
      </c>
      <c r="AM27">
        <f>(P27+273.15)</f>
        <v>302.39131584167478</v>
      </c>
      <c r="AN27">
        <f>(O27+273.15)</f>
        <v>302.3420585632324</v>
      </c>
      <c r="AO27">
        <f>(Y27*AG27+Z27*AH27)*AI27</f>
        <v>16.17236414047261</v>
      </c>
      <c r="AP27">
        <f>((AO27+0.00000010773*(AN27^4-AM27^4))-AL27*44100)/(L27*51.4+0.00000043092*AM27^3)</f>
        <v>-10.987961690664337</v>
      </c>
      <c r="AQ27">
        <f>0.61365*EXP(17.502*J27/(240.97+J27))</f>
        <v>4.0782753161779768</v>
      </c>
      <c r="AR27">
        <f>AQ27*1000/AA27</f>
        <v>46.14472579979757</v>
      </c>
      <c r="AS27">
        <f>(AR27-U27)</f>
        <v>19.063499450920617</v>
      </c>
      <c r="AT27">
        <f>IF(D27,P27,(O27+P27)/2)</f>
        <v>29.216687202453613</v>
      </c>
      <c r="AU27">
        <f>0.61365*EXP(17.502*AT27/(240.97+AT27))</f>
        <v>4.0724771423661261</v>
      </c>
      <c r="AV27">
        <f>IF(AS27&lt;&gt;0,(1000-(AR27+U27)/2)/AS27*AL27,0)</f>
        <v>1.5530160072471082</v>
      </c>
      <c r="AW27">
        <f>U27*AA27/1000</f>
        <v>2.3934413963066179</v>
      </c>
      <c r="AX27">
        <f>(AU27-AW27)</f>
        <v>1.6790357460595082</v>
      </c>
      <c r="AY27">
        <f>1/(1.6/F27+1.37/N27)</f>
        <v>1.0303446824054205</v>
      </c>
      <c r="AZ27">
        <f>G27*AA27*0.001</f>
        <v>34.294387086312405</v>
      </c>
      <c r="BA27">
        <f>G27/S27</f>
        <v>0.98434788497327919</v>
      </c>
      <c r="BB27">
        <f>(1-AL27*AA27/AQ27/F27)*100</f>
        <v>74.405108898298678</v>
      </c>
      <c r="BC27">
        <f>(S27-E27/(N27/1.35))</f>
        <v>396.18726520638768</v>
      </c>
      <c r="BD27">
        <f>E27*BB27/100/BC27</f>
        <v>-1.0633652511740607E-2</v>
      </c>
    </row>
    <row r="28" spans="1:56" x14ac:dyDescent="0.35">
      <c r="A28" s="1" t="s">
        <v>9</v>
      </c>
      <c r="B28" s="1" t="s">
        <v>4012</v>
      </c>
      <c r="K28" s="1">
        <f t="shared" si="0"/>
        <v>2.72</v>
      </c>
    </row>
    <row r="29" spans="1:56" x14ac:dyDescent="0.35">
      <c r="A29" s="1" t="s">
        <v>9</v>
      </c>
      <c r="B29" s="1" t="s">
        <v>4011</v>
      </c>
      <c r="K29" s="1">
        <f t="shared" si="0"/>
        <v>2.72</v>
      </c>
    </row>
    <row r="30" spans="1:56" x14ac:dyDescent="0.35">
      <c r="A30" s="1">
        <v>5</v>
      </c>
      <c r="B30" s="1" t="s">
        <v>4010</v>
      </c>
      <c r="C30" s="1">
        <v>1328.0000027939677</v>
      </c>
      <c r="D30" s="1">
        <v>0</v>
      </c>
      <c r="E30">
        <f>(R30-S30*(1000-T30)/(1000-U30))*AK30</f>
        <v>-5.2306658369529861</v>
      </c>
      <c r="F30">
        <f>IF(AV30&lt;&gt;0,1/(1/AV30-1/N30),0)</f>
        <v>0.24085307778891507</v>
      </c>
      <c r="G30">
        <f>((AY30-AL30/2)*S30-E30)/(AY30+AL30/2)</f>
        <v>353.80345683718917</v>
      </c>
      <c r="H30">
        <f>AL30*1000</f>
        <v>29.387589873921257</v>
      </c>
      <c r="I30">
        <f>(AQ30-AW30)</f>
        <v>10.481399077192162</v>
      </c>
      <c r="J30">
        <f>(P30+AP30*D30)</f>
        <v>50.565662384033203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29.146213531494141</v>
      </c>
      <c r="P30" s="1">
        <v>50.565662384033203</v>
      </c>
      <c r="Q30" s="1">
        <v>29.319303512573242</v>
      </c>
      <c r="R30" s="1">
        <v>399.8746337890625</v>
      </c>
      <c r="S30" s="1">
        <v>394.10891723632813</v>
      </c>
      <c r="T30" s="1">
        <v>-5.9777222573757172E-2</v>
      </c>
      <c r="U30" s="1">
        <v>25.926851272583008</v>
      </c>
      <c r="V30" s="1">
        <v>-0.13025687634944916</v>
      </c>
      <c r="W30" s="1">
        <v>56.495613098144531</v>
      </c>
      <c r="X30" s="1">
        <v>299.62255859375</v>
      </c>
      <c r="Y30" s="1">
        <v>150.98930358886719</v>
      </c>
      <c r="Z30" s="1">
        <v>0.30516284704208374</v>
      </c>
      <c r="AA30" s="1">
        <v>88.380195617675781</v>
      </c>
      <c r="AB30" s="1">
        <v>-7.188718318939209</v>
      </c>
      <c r="AC30" s="1">
        <v>0.26869121193885803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1.1015535242417276</v>
      </c>
      <c r="AL30">
        <f>(U30-T30)/(1000-U30)*AK30</f>
        <v>2.9387589873921257E-2</v>
      </c>
      <c r="AM30">
        <f>(P30+273.15)</f>
        <v>323.71566238403318</v>
      </c>
      <c r="AN30">
        <f>(O30+273.15)</f>
        <v>302.29621353149412</v>
      </c>
      <c r="AO30">
        <f>(Y30*AG30+Z30*AH30)*AI30</f>
        <v>24.158288034238922</v>
      </c>
      <c r="AP30">
        <f>((AO30+0.00000010773*(AN30^4-AM30^4))-AL30*44100)/(L30*51.4+0.00000043092*AM30^3)</f>
        <v>-12.479367740216258</v>
      </c>
      <c r="AQ30">
        <f>0.61365*EXP(17.502*J30/(240.97+J30))</f>
        <v>12.772819264413434</v>
      </c>
      <c r="AR30">
        <f>AQ30*1000/AA30</f>
        <v>144.52128302213112</v>
      </c>
      <c r="AS30">
        <f>(AR30-U30)</f>
        <v>118.59443174954811</v>
      </c>
      <c r="AT30">
        <f>IF(D30,P30,(O30+P30)/2)</f>
        <v>39.855937957763672</v>
      </c>
      <c r="AU30">
        <f>0.61365*EXP(17.502*AT30/(240.97+AT30))</f>
        <v>7.3567859713305293</v>
      </c>
      <c r="AV30">
        <f>IF(AS30&lt;&gt;0,(1000-(AR30+U30)/2)/AS30*AL30,0)</f>
        <v>0.22668062525886368</v>
      </c>
      <c r="AW30">
        <f>U30*AA30/1000</f>
        <v>2.2914201872212727</v>
      </c>
      <c r="AX30">
        <f>(AU30-AW30)</f>
        <v>5.0653657841092565</v>
      </c>
      <c r="AY30">
        <f>1/(1.6/F30+1.37/N30)</f>
        <v>0.1428839954057862</v>
      </c>
      <c r="AZ30">
        <f>G30*AA30*0.001</f>
        <v>31.269218725480687</v>
      </c>
      <c r="BA30">
        <f>G30/S30</f>
        <v>0.89773014860516409</v>
      </c>
      <c r="BB30">
        <f>(1-AL30*AA30/AQ30/F30)*100</f>
        <v>15.57327139032928</v>
      </c>
      <c r="BC30">
        <f>(S30-E30/(N30/1.35))</f>
        <v>395.94194546458476</v>
      </c>
      <c r="BD30">
        <f>E30*BB30/100/BC30</f>
        <v>-2.057336424293516E-3</v>
      </c>
    </row>
    <row r="31" spans="1:56" x14ac:dyDescent="0.35">
      <c r="A31" s="1" t="s">
        <v>9</v>
      </c>
      <c r="B31" s="1" t="s">
        <v>4009</v>
      </c>
      <c r="K31" s="1">
        <f t="shared" si="0"/>
        <v>2.72</v>
      </c>
    </row>
    <row r="32" spans="1:56" x14ac:dyDescent="0.35">
      <c r="A32" s="1" t="s">
        <v>9</v>
      </c>
      <c r="B32" s="1" t="s">
        <v>4008</v>
      </c>
      <c r="K32" s="1">
        <f t="shared" si="0"/>
        <v>2.72</v>
      </c>
    </row>
    <row r="33" spans="1:56" x14ac:dyDescent="0.35">
      <c r="A33" s="1">
        <v>6</v>
      </c>
      <c r="B33" s="1" t="s">
        <v>4007</v>
      </c>
      <c r="C33" s="1">
        <v>1531.0000027939677</v>
      </c>
      <c r="D33" s="1">
        <v>0</v>
      </c>
      <c r="E33">
        <f>(R33-S33*(1000-T33)/(1000-U33))*AK33</f>
        <v>-4.6904608129206542</v>
      </c>
      <c r="F33">
        <f>IF(AV33&lt;&gt;0,1/(1/AV33-1/N33),0)</f>
        <v>1.16790672942782</v>
      </c>
      <c r="G33">
        <f>((AY33-AL33/2)*S33-E33)/(AY33+AL33/2)</f>
        <v>383.68298748581026</v>
      </c>
      <c r="H33">
        <f>AL33*1000</f>
        <v>27.955457132623689</v>
      </c>
      <c r="I33">
        <f>(AQ33-AW33)</f>
        <v>2.6474090528545351</v>
      </c>
      <c r="J33">
        <f>(P33+AP33*D33)</f>
        <v>32.201938629150391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29.156274795532227</v>
      </c>
      <c r="P33" s="1">
        <v>32.201938629150391</v>
      </c>
      <c r="Q33" s="1">
        <v>29.308568954467773</v>
      </c>
      <c r="R33" s="1">
        <v>400.1053466796875</v>
      </c>
      <c r="S33" s="1">
        <v>394.35540771484375</v>
      </c>
      <c r="T33" s="1">
        <v>-5.581212043762207E-2</v>
      </c>
      <c r="U33" s="1">
        <v>24.695440292358398</v>
      </c>
      <c r="V33" s="1">
        <v>-0.1215425580739975</v>
      </c>
      <c r="W33" s="1">
        <v>53.779483795166016</v>
      </c>
      <c r="X33" s="1">
        <v>299.6253662109375</v>
      </c>
      <c r="Y33" s="1">
        <v>300.17132568359375</v>
      </c>
      <c r="Z33" s="1">
        <v>0.11132358759641647</v>
      </c>
      <c r="AA33" s="1">
        <v>88.377647399902344</v>
      </c>
      <c r="AB33" s="1">
        <v>-7.0659446716308594</v>
      </c>
      <c r="AC33" s="1">
        <v>0.27811321616172791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1.1015638463637405</v>
      </c>
      <c r="AL33">
        <f>(U33-T33)/(1000-U33)*AK33</f>
        <v>2.7955457132623689E-2</v>
      </c>
      <c r="AM33">
        <f>(P33+273.15)</f>
        <v>305.35193862915037</v>
      </c>
      <c r="AN33">
        <f>(O33+273.15)</f>
        <v>302.3062747955322</v>
      </c>
      <c r="AO33">
        <f>(Y33*AG33+Z33*AH33)*AI33</f>
        <v>48.027411035878686</v>
      </c>
      <c r="AP33">
        <f>((AO33+0.00000010773*(AN33^4-AM33^4))-AL33*44100)/(L33*51.4+0.00000043092*AM33^3)</f>
        <v>-9.9908628532925654</v>
      </c>
      <c r="AQ33">
        <f>0.61365*EXP(17.502*J33/(240.97+J33))</f>
        <v>4.8299339673979267</v>
      </c>
      <c r="AR33">
        <f>AQ33*1000/AA33</f>
        <v>54.651081008558997</v>
      </c>
      <c r="AS33">
        <f>(AR33-U33)</f>
        <v>29.955640716200598</v>
      </c>
      <c r="AT33">
        <f>IF(D33,P33,(O33+P33)/2)</f>
        <v>30.679106712341309</v>
      </c>
      <c r="AU33">
        <f>0.61365*EXP(17.502*AT33/(240.97+AT33))</f>
        <v>4.4294904374629231</v>
      </c>
      <c r="AV33">
        <f>IF(AS33&lt;&gt;0,(1000-(AR33+U33)/2)/AS33*AL33,0)</f>
        <v>0.89620426581893609</v>
      </c>
      <c r="AW33">
        <f>U33*AA33/1000</f>
        <v>2.1825249145433916</v>
      </c>
      <c r="AX33">
        <f>(AU33-AW33)</f>
        <v>2.2469655229195316</v>
      </c>
      <c r="AY33">
        <f>1/(1.6/F33+1.37/N33)</f>
        <v>0.57950760527005929</v>
      </c>
      <c r="AZ33">
        <f>G33*AA33*0.001</f>
        <v>33.908999781362077</v>
      </c>
      <c r="BA33">
        <f>G33/S33</f>
        <v>0.97293705114663809</v>
      </c>
      <c r="BB33">
        <f>(1-AL33*AA33/AQ33/F33)*100</f>
        <v>56.201455269519364</v>
      </c>
      <c r="BC33">
        <f>(S33-E33/(N33/1.35))</f>
        <v>395.99912714591017</v>
      </c>
      <c r="BD33">
        <f>E33*BB33/100/BC33</f>
        <v>-6.6568511266860281E-3</v>
      </c>
    </row>
    <row r="34" spans="1:56" x14ac:dyDescent="0.35">
      <c r="A34" s="1" t="s">
        <v>9</v>
      </c>
      <c r="B34" s="1" t="s">
        <v>4006</v>
      </c>
      <c r="K34" s="1">
        <f t="shared" si="0"/>
        <v>2.72</v>
      </c>
    </row>
    <row r="35" spans="1:56" x14ac:dyDescent="0.35">
      <c r="A35" s="1" t="s">
        <v>9</v>
      </c>
      <c r="B35" s="1" t="s">
        <v>4005</v>
      </c>
      <c r="K35" s="1">
        <f t="shared" si="0"/>
        <v>2.72</v>
      </c>
    </row>
    <row r="36" spans="1:56" x14ac:dyDescent="0.35">
      <c r="A36" s="1">
        <v>7</v>
      </c>
      <c r="B36" s="1" t="s">
        <v>4004</v>
      </c>
      <c r="C36" s="1">
        <v>1734.0000027939677</v>
      </c>
      <c r="D36" s="1">
        <v>0</v>
      </c>
      <c r="E36">
        <f>(R36-S36*(1000-T36)/(1000-U36))*AK36</f>
        <v>-4.3806092163979971</v>
      </c>
      <c r="F36">
        <f>IF(AV36&lt;&gt;0,1/(1/AV36-1/N36),0)</f>
        <v>1.6837408464890595</v>
      </c>
      <c r="G36">
        <f>((AY36-AL36/2)*S36-E36)/(AY36+AL36/2)</f>
        <v>386.31768874241942</v>
      </c>
      <c r="H36">
        <f>AL36*1000</f>
        <v>26.896202710312171</v>
      </c>
      <c r="I36">
        <f>(AQ36-AW36)</f>
        <v>1.9579359453685066</v>
      </c>
      <c r="J36">
        <f>(P36+AP36*D36)</f>
        <v>29.16218376159668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29.202674865722656</v>
      </c>
      <c r="P36" s="1">
        <v>29.16218376159668</v>
      </c>
      <c r="Q36" s="1">
        <v>29.332267761230469</v>
      </c>
      <c r="R36" s="1">
        <v>399.956787109375</v>
      </c>
      <c r="S36" s="1">
        <v>394.30624389648438</v>
      </c>
      <c r="T36" s="1">
        <v>-5.1695317029953003E-2</v>
      </c>
      <c r="U36" s="1">
        <v>23.782855987548828</v>
      </c>
      <c r="V36" s="1">
        <v>-0.11226855963468552</v>
      </c>
      <c r="W36" s="1">
        <v>51.650077819824219</v>
      </c>
      <c r="X36" s="1">
        <v>299.63967895507813</v>
      </c>
      <c r="Y36" s="1">
        <v>501.05117797851563</v>
      </c>
      <c r="Z36" s="1">
        <v>0.35885733366012573</v>
      </c>
      <c r="AA36" s="1">
        <v>88.371864318847656</v>
      </c>
      <c r="AB36" s="1">
        <v>-7.1592459678649902</v>
      </c>
      <c r="AC36" s="1">
        <v>0.27931168675422668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1.1016164667466106</v>
      </c>
      <c r="AL36">
        <f>(U36-T36)/(1000-U36)*AK36</f>
        <v>2.6896202710312171E-2</v>
      </c>
      <c r="AM36">
        <f>(P36+273.15)</f>
        <v>302.31218376159666</v>
      </c>
      <c r="AN36">
        <f>(O36+273.15)</f>
        <v>302.35267486572263</v>
      </c>
      <c r="AO36">
        <f>(Y36*AG36+Z36*AH36)*AI36</f>
        <v>80.168186684663851</v>
      </c>
      <c r="AP36">
        <f>((AO36+0.00000010773*(AN36^4-AM36^4))-AL36*44100)/(L36*51.4+0.00000043092*AM36^3)</f>
        <v>-9.0678711756696302</v>
      </c>
      <c r="AQ36">
        <f>0.61365*EXP(17.502*J36/(240.97+J36))</f>
        <v>4.0596712678148652</v>
      </c>
      <c r="AR36">
        <f>AQ36*1000/AA36</f>
        <v>45.938504286471549</v>
      </c>
      <c r="AS36">
        <f>(AR36-U36)</f>
        <v>22.155648298922721</v>
      </c>
      <c r="AT36">
        <f>IF(D36,P36,(O36+P36)/2)</f>
        <v>29.182429313659668</v>
      </c>
      <c r="AU36">
        <f>0.61365*EXP(17.502*AT36/(240.97+AT36))</f>
        <v>4.0644239637988511</v>
      </c>
      <c r="AV36">
        <f>IF(AS36&lt;&gt;0,(1000-(AR36+U36)/2)/AS36*AL36,0)</f>
        <v>1.1716462745976151</v>
      </c>
      <c r="AW36">
        <f>U36*AA36/1000</f>
        <v>2.1017353224463586</v>
      </c>
      <c r="AX36">
        <f>(AU36-AW36)</f>
        <v>1.9626886413524924</v>
      </c>
      <c r="AY36">
        <f>1/(1.6/F36+1.37/N36)</f>
        <v>0.76575806663583323</v>
      </c>
      <c r="AZ36">
        <f>G36*AA36*0.001</f>
        <v>34.139614373515911</v>
      </c>
      <c r="BA36">
        <f>G36/S36</f>
        <v>0.97974022659361648</v>
      </c>
      <c r="BB36">
        <f>(1-AL36*AA36/AQ36/F36)*100</f>
        <v>65.227263412310094</v>
      </c>
      <c r="BC36">
        <f>(S36-E36/(N36/1.35))</f>
        <v>395.84137930771459</v>
      </c>
      <c r="BD36">
        <f>E36*BB36/100/BC36</f>
        <v>-7.2184255158999943E-3</v>
      </c>
    </row>
    <row r="37" spans="1:56" x14ac:dyDescent="0.35">
      <c r="A37" s="1" t="s">
        <v>9</v>
      </c>
      <c r="B37" s="1" t="s">
        <v>4003</v>
      </c>
      <c r="K37" s="1">
        <f t="shared" si="0"/>
        <v>2.72</v>
      </c>
    </row>
    <row r="38" spans="1:56" x14ac:dyDescent="0.35">
      <c r="A38" s="1" t="s">
        <v>9</v>
      </c>
      <c r="B38" s="1" t="s">
        <v>4002</v>
      </c>
      <c r="K38" s="1">
        <f t="shared" si="0"/>
        <v>2.72</v>
      </c>
    </row>
    <row r="39" spans="1:56" x14ac:dyDescent="0.35">
      <c r="A39" s="1">
        <v>8</v>
      </c>
      <c r="B39" s="1" t="s">
        <v>4001</v>
      </c>
      <c r="C39" s="1">
        <v>1937.0000027939677</v>
      </c>
      <c r="D39" s="1">
        <v>0</v>
      </c>
      <c r="E39">
        <f>(R39-S39*(1000-T39)/(1000-U39))*AK39</f>
        <v>-3.9254827101353182</v>
      </c>
      <c r="F39">
        <f>IF(AV39&lt;&gt;0,1/(1/AV39-1/N39),0)</f>
        <v>0.22470706431417317</v>
      </c>
      <c r="G39">
        <f>((AY39-AL39/2)*S39-E39)/(AY39+AL39/2)</f>
        <v>349.90939266162042</v>
      </c>
      <c r="H39">
        <f>AL39*1000</f>
        <v>26.444074679861831</v>
      </c>
      <c r="I39">
        <f>(AQ39-AW39)</f>
        <v>10.11852725535627</v>
      </c>
      <c r="J39">
        <f>(P39+AP39*D39)</f>
        <v>49.621177673339844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29.233684539794922</v>
      </c>
      <c r="P39" s="1">
        <v>49.621177673339844</v>
      </c>
      <c r="Q39" s="1">
        <v>29.355918884277344</v>
      </c>
      <c r="R39" s="1">
        <v>400.00457763671875</v>
      </c>
      <c r="S39" s="1">
        <v>394.1070556640625</v>
      </c>
      <c r="T39" s="1">
        <v>-4.7399155795574188E-2</v>
      </c>
      <c r="U39" s="1">
        <v>23.39752197265625</v>
      </c>
      <c r="V39" s="1">
        <v>-0.10275154560804367</v>
      </c>
      <c r="W39" s="1">
        <v>50.720977783203125</v>
      </c>
      <c r="X39" s="1">
        <v>299.61691284179688</v>
      </c>
      <c r="Y39" s="1">
        <v>751.09552001953125</v>
      </c>
      <c r="Z39" s="1">
        <v>0.21872398257255554</v>
      </c>
      <c r="AA39" s="1">
        <v>88.369598388671875</v>
      </c>
      <c r="AB39" s="1">
        <v>-7.2379355430603027</v>
      </c>
      <c r="AC39" s="1">
        <v>0.28064101934432983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1.1015327678007236</v>
      </c>
      <c r="AL39">
        <f>(U39-T39)/(1000-U39)*AK39</f>
        <v>2.6444074679861831E-2</v>
      </c>
      <c r="AM39">
        <f>(P39+273.15)</f>
        <v>322.77117767333982</v>
      </c>
      <c r="AN39">
        <f>(O39+273.15)</f>
        <v>302.3836845397949</v>
      </c>
      <c r="AO39">
        <f>(Y39*AG39+Z39*AH39)*AI39</f>
        <v>120.1752805169981</v>
      </c>
      <c r="AP39">
        <f>((AO39+0.00000010773*(AN39^4-AM39^4))-AL39*44100)/(L39*51.4+0.00000043092*AM39^3)</f>
        <v>-10.559442320041525</v>
      </c>
      <c r="AQ39">
        <f>0.61365*EXP(17.502*J39/(240.97+J39))</f>
        <v>12.186156875370028</v>
      </c>
      <c r="AR39">
        <f>AQ39*1000/AA39</f>
        <v>137.89987843751675</v>
      </c>
      <c r="AS39">
        <f>(AR39-U39)</f>
        <v>114.5023564648605</v>
      </c>
      <c r="AT39">
        <f>IF(D39,P39,(O39+P39)/2)</f>
        <v>39.427431106567383</v>
      </c>
      <c r="AU39">
        <f>0.61365*EXP(17.502*AT39/(240.97+AT39))</f>
        <v>7.1898649104590167</v>
      </c>
      <c r="AV39">
        <f>IF(AS39&lt;&gt;0,(1000-(AR39+U39)/2)/AS39*AL39,0)</f>
        <v>0.21232221920485655</v>
      </c>
      <c r="AW39">
        <f>U39*AA39/1000</f>
        <v>2.0676296200137587</v>
      </c>
      <c r="AX39">
        <f>(AU39-AW39)</f>
        <v>5.1222352904452579</v>
      </c>
      <c r="AY39">
        <f>1/(1.6/F39+1.37/N39)</f>
        <v>0.13376115725446799</v>
      </c>
      <c r="AZ39">
        <f>G39*AA39*0.001</f>
        <v>30.921352501931487</v>
      </c>
      <c r="BA39">
        <f>G39/S39</f>
        <v>0.88785366217823758</v>
      </c>
      <c r="BB39">
        <f>(1-AL39*AA39/AQ39/F39)*100</f>
        <v>14.660957516803119</v>
      </c>
      <c r="BC39">
        <f>(S39-E39/(N39/1.35))</f>
        <v>395.48269709127379</v>
      </c>
      <c r="BD39">
        <f>E39*BB39/100/BC39</f>
        <v>-1.4552175270756979E-3</v>
      </c>
    </row>
    <row r="40" spans="1:56" x14ac:dyDescent="0.35">
      <c r="A40" s="1" t="s">
        <v>9</v>
      </c>
      <c r="B40" s="1" t="s">
        <v>4000</v>
      </c>
      <c r="K40" s="1">
        <f t="shared" si="0"/>
        <v>2.72</v>
      </c>
    </row>
    <row r="41" spans="1:56" x14ac:dyDescent="0.35">
      <c r="A41" s="1" t="s">
        <v>9</v>
      </c>
      <c r="B41" s="1" t="s">
        <v>3999</v>
      </c>
      <c r="K41" s="1">
        <f t="shared" si="0"/>
        <v>2.72</v>
      </c>
    </row>
    <row r="42" spans="1:56" x14ac:dyDescent="0.35">
      <c r="A42" s="1">
        <v>9</v>
      </c>
      <c r="B42" s="1" t="s">
        <v>3998</v>
      </c>
      <c r="C42" s="1">
        <v>2140.0000027939677</v>
      </c>
      <c r="D42" s="1">
        <v>0</v>
      </c>
      <c r="E42">
        <f>(R42-S42*(1000-T42)/(1000-U42))*AK42</f>
        <v>-3.5853319317197476</v>
      </c>
      <c r="F42">
        <f>IF(AV42&lt;&gt;0,1/(1/AV42-1/N42),0)</f>
        <v>0.22728391026794276</v>
      </c>
      <c r="G42">
        <f>((AY42-AL42/2)*S42-E42)/(AY42+AL42/2)</f>
        <v>349.82988374990219</v>
      </c>
      <c r="H42">
        <f>AL42*1000</f>
        <v>25.683613827536</v>
      </c>
      <c r="I42">
        <f>(AQ42-AW42)</f>
        <v>9.7515896686545211</v>
      </c>
      <c r="J42">
        <f>(P42+AP42*D42)</f>
        <v>48.912738800048828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29.292303085327148</v>
      </c>
      <c r="P42" s="1">
        <v>48.912738800048828</v>
      </c>
      <c r="Q42" s="1">
        <v>29.392108917236328</v>
      </c>
      <c r="R42" s="1">
        <v>399.88192749023438</v>
      </c>
      <c r="S42" s="1">
        <v>393.95135498046875</v>
      </c>
      <c r="T42" s="1">
        <v>-4.2412411421537399E-2</v>
      </c>
      <c r="U42" s="1">
        <v>22.743398666381836</v>
      </c>
      <c r="V42" s="1">
        <v>-9.1634586453437805E-2</v>
      </c>
      <c r="W42" s="1">
        <v>49.138492584228516</v>
      </c>
      <c r="X42" s="1">
        <v>299.61886596679688</v>
      </c>
      <c r="Y42" s="1">
        <v>1001.4680786132813</v>
      </c>
      <c r="Z42" s="1">
        <v>0.31171491742134094</v>
      </c>
      <c r="AA42" s="1">
        <v>88.373451232910156</v>
      </c>
      <c r="AB42" s="1">
        <v>-7.1321206092834473</v>
      </c>
      <c r="AC42" s="1">
        <v>0.29826462268829346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1.1015399484073412</v>
      </c>
      <c r="AL42">
        <f>(U42-T42)/(1000-U42)*AK42</f>
        <v>2.5683613827535999E-2</v>
      </c>
      <c r="AM42">
        <f>(P42+273.15)</f>
        <v>322.06273880004881</v>
      </c>
      <c r="AN42">
        <f>(O42+273.15)</f>
        <v>302.44230308532713</v>
      </c>
      <c r="AO42">
        <f>(Y42*AG42+Z42*AH42)*AI42</f>
        <v>160.23488899659606</v>
      </c>
      <c r="AP42">
        <f>((AO42+0.00000010773*(AN42^4-AM42^4))-AL42*44100)/(L42*51.4+0.00000043092*AM42^3)</f>
        <v>-9.8880519894201964</v>
      </c>
      <c r="AQ42">
        <f>0.61365*EXP(17.502*J42/(240.97+J42))</f>
        <v>11.761502301568649</v>
      </c>
      <c r="AR42">
        <f>AQ42*1000/AA42</f>
        <v>133.08863847096967</v>
      </c>
      <c r="AS42">
        <f>(AR42-U42)</f>
        <v>110.34523980458783</v>
      </c>
      <c r="AT42">
        <f>IF(D42,P42,(O42+P42)/2)</f>
        <v>39.102520942687988</v>
      </c>
      <c r="AU42">
        <f>0.61365*EXP(17.502*AT42/(240.97+AT42))</f>
        <v>7.0654974772895924</v>
      </c>
      <c r="AV42">
        <f>IF(AS42&lt;&gt;0,(1000-(AR42+U42)/2)/AS42*AL42,0)</f>
        <v>0.21462139134935623</v>
      </c>
      <c r="AW42">
        <f>U42*AA42/1000</f>
        <v>2.009912632914129</v>
      </c>
      <c r="AX42">
        <f>(AU42-AW42)</f>
        <v>5.0555848443754634</v>
      </c>
      <c r="AY42">
        <f>1/(1.6/F42+1.37/N42)</f>
        <v>0.13522130961955783</v>
      </c>
      <c r="AZ42">
        <f>G42*AA42*0.001</f>
        <v>30.915674171386613</v>
      </c>
      <c r="BA42">
        <f>G42/S42</f>
        <v>0.8880027427935766</v>
      </c>
      <c r="BB42">
        <f>(1-AL42*AA42/AQ42/F42)*100</f>
        <v>15.092421232170405</v>
      </c>
      <c r="BC42">
        <f>(S42-E42/(N42/1.35))</f>
        <v>395.20779437907896</v>
      </c>
      <c r="BD42">
        <f>E42*BB42/100/BC42</f>
        <v>-1.3691870590680369E-3</v>
      </c>
    </row>
    <row r="43" spans="1:56" x14ac:dyDescent="0.35">
      <c r="A43" s="1" t="s">
        <v>9</v>
      </c>
      <c r="B43" s="1" t="s">
        <v>3997</v>
      </c>
      <c r="K43" s="1">
        <f t="shared" si="0"/>
        <v>2.72</v>
      </c>
    </row>
    <row r="44" spans="1:56" x14ac:dyDescent="0.35">
      <c r="A44" s="1" t="s">
        <v>9</v>
      </c>
      <c r="B44" s="1" t="s">
        <v>3996</v>
      </c>
      <c r="K44" s="1">
        <f t="shared" si="0"/>
        <v>2.72</v>
      </c>
    </row>
    <row r="45" spans="1:56" x14ac:dyDescent="0.35">
      <c r="A45" s="1">
        <v>10</v>
      </c>
      <c r="B45" s="1" t="s">
        <v>3995</v>
      </c>
      <c r="C45" s="1">
        <v>2343.0000027939677</v>
      </c>
      <c r="D45" s="1">
        <v>0</v>
      </c>
      <c r="E45">
        <f>(R45-S45*(1000-T45)/(1000-U45))*AK45</f>
        <v>-2.8032580336041559</v>
      </c>
      <c r="F45">
        <f>IF(AV45&lt;&gt;0,1/(1/AV45-1/N45),0)</f>
        <v>0.2059973305031747</v>
      </c>
      <c r="G45">
        <f>((AY45-AL45/2)*S45-E45)/(AY45+AL45/2)</f>
        <v>346.39210714011921</v>
      </c>
      <c r="H45">
        <f>AL45*1000</f>
        <v>23.486620874431612</v>
      </c>
      <c r="I45">
        <f>(AQ45-AW45)</f>
        <v>9.8051074895573826</v>
      </c>
      <c r="J45">
        <f>(P45+AP45*D45)</f>
        <v>48.718524932861328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29.378654479980469</v>
      </c>
      <c r="P45" s="1">
        <v>48.718524932861328</v>
      </c>
      <c r="Q45" s="1">
        <v>29.454092025756836</v>
      </c>
      <c r="R45" s="1">
        <v>400.134765625</v>
      </c>
      <c r="S45" s="1">
        <v>394.27224731445313</v>
      </c>
      <c r="T45" s="1">
        <v>-3.5403929650783539E-2</v>
      </c>
      <c r="U45" s="1">
        <v>20.844793319702148</v>
      </c>
      <c r="V45" s="1">
        <v>-7.6116397976875305E-2</v>
      </c>
      <c r="W45" s="1">
        <v>44.815097808837891</v>
      </c>
      <c r="X45" s="1">
        <v>299.5755615234375</v>
      </c>
      <c r="Y45" s="1">
        <v>1251.08154296875</v>
      </c>
      <c r="Z45" s="1">
        <v>0.28289490938186646</v>
      </c>
      <c r="AA45" s="1">
        <v>88.378532409667969</v>
      </c>
      <c r="AB45" s="1">
        <v>-7.4110498428344727</v>
      </c>
      <c r="AC45" s="1">
        <v>0.31397956609725952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1.1013807408949907</v>
      </c>
      <c r="AL45">
        <f>(U45-T45)/(1000-U45)*AK45</f>
        <v>2.348662087443161E-2</v>
      </c>
      <c r="AM45">
        <f>(P45+273.15)</f>
        <v>321.86852493286131</v>
      </c>
      <c r="AN45">
        <f>(O45+273.15)</f>
        <v>302.52865447998045</v>
      </c>
      <c r="AO45">
        <f>(Y45*AG45+Z45*AH45)*AI45</f>
        <v>200.17304240078374</v>
      </c>
      <c r="AP45">
        <f>((AO45+0.00000010773*(AN45^4-AM45^4))-AL45*44100)/(L45*51.4+0.00000043092*AM45^3)</f>
        <v>-8.759270022267085</v>
      </c>
      <c r="AQ45">
        <f>0.61365*EXP(17.502*J45/(240.97+J45))</f>
        <v>11.64733973153551</v>
      </c>
      <c r="AR45">
        <f>AQ45*1000/AA45</f>
        <v>131.78924127802529</v>
      </c>
      <c r="AS45">
        <f>(AR45-U45)</f>
        <v>110.94444795832314</v>
      </c>
      <c r="AT45">
        <f>IF(D45,P45,(O45+P45)/2)</f>
        <v>39.048589706420898</v>
      </c>
      <c r="AU45">
        <f>0.61365*EXP(17.502*AT45/(240.97+AT45))</f>
        <v>7.0450355381986824</v>
      </c>
      <c r="AV45">
        <f>IF(AS45&lt;&gt;0,(1000-(AR45+U45)/2)/AS45*AL45,0)</f>
        <v>0.19554103357218286</v>
      </c>
      <c r="AW45">
        <f>U45*AA45/1000</f>
        <v>1.8422322419781267</v>
      </c>
      <c r="AX45">
        <f>(AU45-AW45)</f>
        <v>5.2028032962205559</v>
      </c>
      <c r="AY45">
        <f>1/(1.6/F45+1.37/N45)</f>
        <v>0.12311144848518457</v>
      </c>
      <c r="AZ45">
        <f>G45*AA45*0.001</f>
        <v>30.613626067336206</v>
      </c>
      <c r="BA45">
        <f>G45/S45</f>
        <v>0.87856071407393033</v>
      </c>
      <c r="BB45">
        <f>(1-AL45*AA45/AQ45/F45)*100</f>
        <v>13.487475104842151</v>
      </c>
      <c r="BC45">
        <f>(S45-E45/(N45/1.35))</f>
        <v>395.25461767930841</v>
      </c>
      <c r="BD45">
        <f>E45*BB45/100/BC45</f>
        <v>-9.5657005002687176E-4</v>
      </c>
    </row>
    <row r="46" spans="1:56" x14ac:dyDescent="0.35">
      <c r="A46" s="1" t="s">
        <v>9</v>
      </c>
      <c r="B46" s="1" t="s">
        <v>3994</v>
      </c>
      <c r="K46" s="1">
        <f t="shared" si="0"/>
        <v>2.72</v>
      </c>
    </row>
    <row r="47" spans="1:56" x14ac:dyDescent="0.35">
      <c r="A47" s="1" t="s">
        <v>9</v>
      </c>
      <c r="B47" s="1" t="s">
        <v>3993</v>
      </c>
      <c r="K47" s="1">
        <f t="shared" si="0"/>
        <v>2.72</v>
      </c>
    </row>
    <row r="48" spans="1:56" x14ac:dyDescent="0.35">
      <c r="A48" s="1">
        <v>11</v>
      </c>
      <c r="B48" s="1" t="s">
        <v>3992</v>
      </c>
      <c r="C48" s="1">
        <v>2546.0000027939677</v>
      </c>
      <c r="D48" s="1">
        <v>0</v>
      </c>
      <c r="E48">
        <f>(R48-S48*(1000-T48)/(1000-U48))*AK48</f>
        <v>-2.5028994682813006</v>
      </c>
      <c r="F48">
        <f>IF(AV48&lt;&gt;0,1/(1/AV48-1/N48),0)</f>
        <v>0.18420289351132521</v>
      </c>
      <c r="G48">
        <f>((AY48-AL48/2)*S48-E48)/(AY48+AL48/2)</f>
        <v>347.37821506784564</v>
      </c>
      <c r="H48">
        <f>AL48*1000</f>
        <v>20.901261033223875</v>
      </c>
      <c r="I48">
        <f>(AQ48-AW48)</f>
        <v>9.7338967626226953</v>
      </c>
      <c r="J48">
        <f>(P48+AP48*D48)</f>
        <v>48.252494812011719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29.483901977539063</v>
      </c>
      <c r="P48" s="1">
        <v>48.252494812011719</v>
      </c>
      <c r="Q48" s="1">
        <v>29.54132080078125</v>
      </c>
      <c r="R48" s="1">
        <v>400.10675048828125</v>
      </c>
      <c r="S48" s="1">
        <v>394.88534545898438</v>
      </c>
      <c r="T48" s="1">
        <v>-3.0099663883447647E-2</v>
      </c>
      <c r="U48" s="1">
        <v>18.594522476196289</v>
      </c>
      <c r="V48" s="1">
        <v>-6.4322285354137421E-2</v>
      </c>
      <c r="W48" s="1">
        <v>39.736068725585938</v>
      </c>
      <c r="X48" s="1">
        <v>299.57281494140625</v>
      </c>
      <c r="Y48" s="1">
        <v>1600.5531005859375</v>
      </c>
      <c r="Z48" s="1">
        <v>0.12180514633655548</v>
      </c>
      <c r="AA48" s="1">
        <v>88.3804931640625</v>
      </c>
      <c r="AB48" s="1">
        <v>-7.3718547821044922</v>
      </c>
      <c r="AC48" s="1">
        <v>0.33429473638534546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1.1013706431669346</v>
      </c>
      <c r="AL48">
        <f>(U48-T48)/(1000-U48)*AK48</f>
        <v>2.0901261033223876E-2</v>
      </c>
      <c r="AM48">
        <f>(P48+273.15)</f>
        <v>321.4024948120117</v>
      </c>
      <c r="AN48">
        <f>(O48+273.15)</f>
        <v>302.63390197753904</v>
      </c>
      <c r="AO48">
        <f>(Y48*AG48+Z48*AH48)*AI48</f>
        <v>256.08849036972606</v>
      </c>
      <c r="AP48">
        <f>((AO48+0.00000010773*(AN48^4-AM48^4))-AL48*44100)/(L48*51.4+0.00000043092*AM48^3)</f>
        <v>-7.3328386358308189</v>
      </c>
      <c r="AQ48">
        <f>0.61365*EXP(17.502*J48/(240.97+J48))</f>
        <v>11.377289829219167</v>
      </c>
      <c r="AR48">
        <f>AQ48*1000/AA48</f>
        <v>128.73078008400873</v>
      </c>
      <c r="AS48">
        <f>(AR48-U48)</f>
        <v>110.13625760781244</v>
      </c>
      <c r="AT48">
        <f>IF(D48,P48,(O48+P48)/2)</f>
        <v>38.868198394775391</v>
      </c>
      <c r="AU48">
        <f>0.61365*EXP(17.502*AT48/(240.97+AT48))</f>
        <v>6.9769665907793534</v>
      </c>
      <c r="AV48">
        <f>IF(AS48&lt;&gt;0,(1000-(AR48+U48)/2)/AS48*AL48,0)</f>
        <v>0.17579695507145784</v>
      </c>
      <c r="AW48">
        <f>U48*AA48/1000</f>
        <v>1.6433930665964727</v>
      </c>
      <c r="AX48">
        <f>(AU48-AW48)</f>
        <v>5.3335735241828806</v>
      </c>
      <c r="AY48">
        <f>1/(1.6/F48+1.37/N48)</f>
        <v>0.1105986134180284</v>
      </c>
      <c r="AZ48">
        <f>G48*AA48*0.001</f>
        <v>30.701457962147966</v>
      </c>
      <c r="BA48">
        <f>G48/S48</f>
        <v>0.87969386319991161</v>
      </c>
      <c r="BB48">
        <f>(1-AL48*AA48/AQ48/F48)*100</f>
        <v>11.855820346431379</v>
      </c>
      <c r="BC48">
        <f>(S48-E48/(N48/1.35))</f>
        <v>395.76245853040945</v>
      </c>
      <c r="BD48">
        <f>E48*BB48/100/BC48</f>
        <v>-7.4979134077826257E-4</v>
      </c>
    </row>
    <row r="49" spans="1:56" x14ac:dyDescent="0.35">
      <c r="A49" s="1" t="s">
        <v>9</v>
      </c>
      <c r="B49" s="1" t="s">
        <v>3991</v>
      </c>
      <c r="K49" s="1">
        <f t="shared" si="0"/>
        <v>2.72</v>
      </c>
    </row>
    <row r="50" spans="1:56" x14ac:dyDescent="0.35">
      <c r="A50" s="1" t="s">
        <v>9</v>
      </c>
      <c r="B50" s="1" t="s">
        <v>3990</v>
      </c>
      <c r="K50" s="1">
        <f t="shared" si="0"/>
        <v>2.72</v>
      </c>
    </row>
    <row r="51" spans="1:56" x14ac:dyDescent="0.35">
      <c r="A51" s="1">
        <v>12</v>
      </c>
      <c r="B51" s="1" t="s">
        <v>3989</v>
      </c>
      <c r="C51" s="1">
        <v>2748.5000028051436</v>
      </c>
      <c r="D51" s="1">
        <v>0</v>
      </c>
      <c r="E51">
        <f>(R51-S51*(1000-T51)/(1000-U51))*AK51</f>
        <v>-2.1592290254543114</v>
      </c>
      <c r="F51">
        <f>IF(AV51&lt;&gt;0,1/(1/AV51-1/N51),0)</f>
        <v>0.16363141960102634</v>
      </c>
      <c r="G51">
        <f>((AY51-AL51/2)*S51-E51)/(AY51+AL51/2)</f>
        <v>349.1461481382118</v>
      </c>
      <c r="H51">
        <f>AL51*1000</f>
        <v>18.079057340156638</v>
      </c>
      <c r="I51">
        <f>(AQ51-AW51)</f>
        <v>9.4699134706075778</v>
      </c>
      <c r="J51">
        <f>(P51+AP51*D51)</f>
        <v>47.396518707275391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29.654748916625977</v>
      </c>
      <c r="P51" s="1">
        <v>47.396518707275391</v>
      </c>
      <c r="Q51" s="1">
        <v>29.679670333862305</v>
      </c>
      <c r="R51" s="1">
        <v>400.00619506835938</v>
      </c>
      <c r="S51" s="1">
        <v>395.47540283203125</v>
      </c>
      <c r="T51" s="1">
        <v>-2.0190713927149773E-2</v>
      </c>
      <c r="U51" s="1">
        <v>16.128456115722656</v>
      </c>
      <c r="V51" s="1">
        <v>-4.2723745107650757E-2</v>
      </c>
      <c r="W51" s="1">
        <v>34.127971649169922</v>
      </c>
      <c r="X51" s="1">
        <v>299.60354614257813</v>
      </c>
      <c r="Y51" s="1">
        <v>2000.572998046875</v>
      </c>
      <c r="Z51" s="1">
        <v>0.33528494834899902</v>
      </c>
      <c r="AA51" s="1">
        <v>88.379112243652344</v>
      </c>
      <c r="AB51" s="1">
        <v>-7.4489407539367676</v>
      </c>
      <c r="AC51" s="1">
        <v>0.35669383406639099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1.101483625524184</v>
      </c>
      <c r="AL51">
        <f>(U51-T51)/(1000-U51)*AK51</f>
        <v>1.8079057340156638E-2</v>
      </c>
      <c r="AM51">
        <f>(P51+273.15)</f>
        <v>320.54651870727537</v>
      </c>
      <c r="AN51">
        <f>(O51+273.15)</f>
        <v>302.80474891662595</v>
      </c>
      <c r="AO51">
        <f>(Y51*AG51+Z51*AH51)*AI51</f>
        <v>320.09167253289343</v>
      </c>
      <c r="AP51">
        <f>((AO51+0.00000010773*(AN51^4-AM51^4))-AL51*44100)/(L51*51.4+0.00000043092*AM51^3)</f>
        <v>-5.7074780725439664</v>
      </c>
      <c r="AQ51">
        <f>0.61365*EXP(17.502*J51/(240.97+J51))</f>
        <v>10.895332103975852</v>
      </c>
      <c r="AR51">
        <f>AQ51*1000/AA51</f>
        <v>123.27949248843454</v>
      </c>
      <c r="AS51">
        <f>(AR51-U51)</f>
        <v>107.15103637271189</v>
      </c>
      <c r="AT51">
        <f>IF(D51,P51,(O51+P51)/2)</f>
        <v>38.525633811950684</v>
      </c>
      <c r="AU51">
        <f>0.61365*EXP(17.502*AT51/(240.97+AT51))</f>
        <v>6.849271914004798</v>
      </c>
      <c r="AV51">
        <f>IF(AS51&lt;&gt;0,(1000-(AR51+U51)/2)/AS51*AL51,0)</f>
        <v>0.15696418589373357</v>
      </c>
      <c r="AW51">
        <f>U51*AA51/1000</f>
        <v>1.4254186333682737</v>
      </c>
      <c r="AX51">
        <f>(AU51-AW51)</f>
        <v>5.4238532806365241</v>
      </c>
      <c r="AY51">
        <f>1/(1.6/F51+1.37/N51)</f>
        <v>9.8680603931867034E-2</v>
      </c>
      <c r="AZ51">
        <f>G51*AA51*0.001</f>
        <v>30.857226615745891</v>
      </c>
      <c r="BA51">
        <f>G51/S51</f>
        <v>0.88285174156963508</v>
      </c>
      <c r="BB51">
        <f>(1-AL51*AA51/AQ51/F51)*100</f>
        <v>10.377254036385263</v>
      </c>
      <c r="BC51">
        <f>(S51-E51/(N51/1.35))</f>
        <v>396.23208044790329</v>
      </c>
      <c r="BD51">
        <f>E51*BB51/100/BC51</f>
        <v>-5.6549858594354867E-4</v>
      </c>
    </row>
    <row r="52" spans="1:56" x14ac:dyDescent="0.35">
      <c r="A52" s="1" t="s">
        <v>9</v>
      </c>
      <c r="B52" s="1" t="s">
        <v>3988</v>
      </c>
      <c r="K52" s="1">
        <v>1.50688</v>
      </c>
    </row>
    <row r="53" spans="1:56" x14ac:dyDescent="0.35">
      <c r="A53" s="1" t="s">
        <v>9</v>
      </c>
      <c r="B53" s="1" t="s">
        <v>3987</v>
      </c>
      <c r="K53" s="1">
        <v>1.50688</v>
      </c>
    </row>
    <row r="54" spans="1:56" x14ac:dyDescent="0.35">
      <c r="A54" s="1" t="s">
        <v>9</v>
      </c>
      <c r="B54" s="1" t="s">
        <v>3986</v>
      </c>
    </row>
    <row r="55" spans="1:56" x14ac:dyDescent="0.35">
      <c r="A55" s="1" t="s">
        <v>9</v>
      </c>
      <c r="B55" s="1" t="s">
        <v>3985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F9EAC-D60D-4C83-844C-A0479629AC68}">
  <sheetPr>
    <tabColor rgb="FFFFFF00"/>
  </sheetPr>
  <dimension ref="A1:BH55"/>
  <sheetViews>
    <sheetView zoomScale="48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1613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1612</v>
      </c>
    </row>
    <row r="12" spans="1:60" x14ac:dyDescent="0.35">
      <c r="A12" s="1" t="s">
        <v>9</v>
      </c>
      <c r="B12" s="1" t="s">
        <v>1611</v>
      </c>
    </row>
    <row r="13" spans="1:60" x14ac:dyDescent="0.35">
      <c r="A13" s="1" t="s">
        <v>9</v>
      </c>
      <c r="B13" s="1" t="s">
        <v>1610</v>
      </c>
    </row>
    <row r="14" spans="1:60" x14ac:dyDescent="0.35">
      <c r="A14" s="1" t="s">
        <v>9</v>
      </c>
      <c r="B14" s="1" t="s">
        <v>1609</v>
      </c>
    </row>
    <row r="15" spans="1:60" x14ac:dyDescent="0.35">
      <c r="A15" s="1" t="s">
        <v>9</v>
      </c>
      <c r="B15" s="1" t="s">
        <v>1608</v>
      </c>
    </row>
    <row r="16" spans="1:60" x14ac:dyDescent="0.35">
      <c r="A16" s="1" t="s">
        <v>9</v>
      </c>
      <c r="B16" s="1" t="s">
        <v>1607</v>
      </c>
    </row>
    <row r="17" spans="1:60" x14ac:dyDescent="0.35">
      <c r="A17" s="1" t="s">
        <v>9</v>
      </c>
      <c r="B17" s="1" t="s">
        <v>1606</v>
      </c>
    </row>
    <row r="18" spans="1:60" x14ac:dyDescent="0.35">
      <c r="A18" s="1">
        <v>1</v>
      </c>
      <c r="B18" s="1" t="s">
        <v>1605</v>
      </c>
      <c r="C18" s="1">
        <v>385.50000155344605</v>
      </c>
      <c r="D18" s="1">
        <v>0</v>
      </c>
      <c r="E18">
        <f>(R18-S18*(1000-T18)/(1000-U18))*AO18</f>
        <v>-8.1397753366184364</v>
      </c>
      <c r="F18">
        <f>IF(AZ18&lt;&gt;0,1/(1/AZ18-1/N18),0)</f>
        <v>11.297965522787459</v>
      </c>
      <c r="G18">
        <f>((BC18-AP18/2)*S18-E18)/(BC18+AP18/2)</f>
        <v>391.78735706824892</v>
      </c>
      <c r="H18">
        <f>AP18*1000</f>
        <v>35.575749995654377</v>
      </c>
      <c r="I18">
        <f>(AU18-BA18)</f>
        <v>0.97346559942771105</v>
      </c>
      <c r="J18">
        <f>(P18+AT18*D18)</f>
        <v>27.775503158569336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30.061569213867188</v>
      </c>
      <c r="P18" s="1">
        <v>27.775503158569336</v>
      </c>
      <c r="Q18" s="1">
        <v>30.190750122070313</v>
      </c>
      <c r="R18" s="1">
        <v>399.82562255859375</v>
      </c>
      <c r="S18" s="1">
        <v>394.48654174804688</v>
      </c>
      <c r="T18" s="1">
        <v>0.21653695404529572</v>
      </c>
      <c r="U18" s="1">
        <v>31.428018569946289</v>
      </c>
      <c r="V18" s="1">
        <v>0.44670009613037109</v>
      </c>
      <c r="W18" s="1">
        <v>64.833732604980469</v>
      </c>
      <c r="X18" s="1">
        <v>300.28973388671875</v>
      </c>
      <c r="Y18" s="1">
        <v>0.27863839268684387</v>
      </c>
      <c r="Z18" s="1">
        <v>9.1462418437004089E-2</v>
      </c>
      <c r="AA18" s="1">
        <v>88.201301574707031</v>
      </c>
      <c r="AB18" s="1">
        <v>40.168087005615234</v>
      </c>
      <c r="AC18" s="1">
        <v>2.7023370265960693</v>
      </c>
      <c r="AD18" s="1">
        <v>8.5737638175487518E-2</v>
      </c>
      <c r="AE18" s="1">
        <v>5.7647000066936016E-3</v>
      </c>
      <c r="AF18" s="1">
        <v>2.4001674726605415E-2</v>
      </c>
      <c r="AG18" s="1">
        <v>1.1614969000220299E-2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1.1040063745835245</v>
      </c>
      <c r="AP18">
        <f>(U18-T18)/(1000-U18)*AO18</f>
        <v>3.5575749995654375E-2</v>
      </c>
      <c r="AQ18">
        <f>(P18+273.15)</f>
        <v>300.92550315856931</v>
      </c>
      <c r="AR18">
        <f>(O18+273.15)</f>
        <v>303.21156921386716</v>
      </c>
      <c r="AS18">
        <f>(Y18*AK18+Z18*AL18)*AM18</f>
        <v>4.4582141833406475E-2</v>
      </c>
      <c r="AT18">
        <f>((AS18+0.00000010773*(AR18^4-AQ18^4))-AP18*44100)/(L18*0.92*2*29.3+0.00000043092*AQ18^3)</f>
        <v>-12.127486814276443</v>
      </c>
      <c r="AU18">
        <f>0.61365*EXP(17.502*J18/(240.97+J18))</f>
        <v>3.7454577432110363</v>
      </c>
      <c r="AV18">
        <f>AU18*1000/AA18</f>
        <v>42.464880634880558</v>
      </c>
      <c r="AW18">
        <f>(AV18-U18)</f>
        <v>11.036862064934269</v>
      </c>
      <c r="AX18">
        <f>IF(D18,P18,(O18+P18)/2)</f>
        <v>28.918536186218262</v>
      </c>
      <c r="AY18">
        <f>0.61365*EXP(17.502*AX18/(240.97+AX18))</f>
        <v>4.0028532801001422</v>
      </c>
      <c r="AZ18">
        <f>IF(AW18&lt;&gt;0,(1000-(AV18+U18)/2)/AW18*AP18,0)</f>
        <v>3.1042656997793983</v>
      </c>
      <c r="BA18">
        <f>U18*AA18/1000</f>
        <v>2.7719921437833253</v>
      </c>
      <c r="BB18">
        <f>(AY18-BA18)</f>
        <v>1.2308611363168169</v>
      </c>
      <c r="BC18">
        <f>1/(1.6/F18+1.37/N18)</f>
        <v>2.165974982496516</v>
      </c>
      <c r="BD18">
        <f>G18*AA18*0.001</f>
        <v>34.556154833934052</v>
      </c>
      <c r="BE18">
        <f>G18/S18</f>
        <v>0.99315772683185255</v>
      </c>
      <c r="BF18">
        <f>(1-AP18*AA18/AU18/F18)*100</f>
        <v>92.58478219859613</v>
      </c>
      <c r="BG18">
        <f>(S18-E18/(N18/1.35))</f>
        <v>397.05378549595605</v>
      </c>
      <c r="BH18">
        <f>E18*BF18/100/BG18</f>
        <v>-1.8980283130785012E-2</v>
      </c>
    </row>
    <row r="19" spans="1:60" x14ac:dyDescent="0.35">
      <c r="A19" s="1" t="s">
        <v>9</v>
      </c>
      <c r="B19" s="1" t="s">
        <v>1604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1603</v>
      </c>
      <c r="K20" s="1">
        <f t="shared" si="0"/>
        <v>2.72</v>
      </c>
    </row>
    <row r="21" spans="1:60" x14ac:dyDescent="0.35">
      <c r="A21" s="1">
        <v>2</v>
      </c>
      <c r="B21" s="1" t="s">
        <v>1602</v>
      </c>
      <c r="C21" s="1">
        <v>589.50000155344605</v>
      </c>
      <c r="D21" s="1">
        <v>0</v>
      </c>
      <c r="E21">
        <f>(R21-S21*(1000-T21)/(1000-U21))*AO21</f>
        <v>-6.7671522288274897</v>
      </c>
      <c r="F21">
        <f>IF(AZ21&lt;&gt;0,1/(1/AZ21-1/N21),0)</f>
        <v>10.025093607246319</v>
      </c>
      <c r="G21">
        <f>((BC21-AP21/2)*S21-E21)/(BC21+AP21/2)</f>
        <v>390.46602567033364</v>
      </c>
      <c r="H21">
        <f>AP21*1000</f>
        <v>34.851373067974251</v>
      </c>
      <c r="I21">
        <f>(AU21-BA21)</f>
        <v>0.98726370947867492</v>
      </c>
      <c r="J21">
        <f>(P21+AT21*D21)</f>
        <v>27.665666580200195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30.036344528198242</v>
      </c>
      <c r="P21" s="1">
        <v>27.665666580200195</v>
      </c>
      <c r="Q21" s="1">
        <v>30.211105346679688</v>
      </c>
      <c r="R21" s="1">
        <v>400.07623291015625</v>
      </c>
      <c r="S21" s="1">
        <v>393.775146484375</v>
      </c>
      <c r="T21" s="1">
        <v>0.41081243753433228</v>
      </c>
      <c r="U21" s="1">
        <v>31.000228881835938</v>
      </c>
      <c r="V21" s="1">
        <v>0.84869784116744995</v>
      </c>
      <c r="W21" s="1">
        <v>64.043411254882813</v>
      </c>
      <c r="X21" s="1">
        <v>300.290283203125</v>
      </c>
      <c r="Y21" s="1">
        <v>25.162036895751953</v>
      </c>
      <c r="Z21" s="1">
        <v>0.26752233505249023</v>
      </c>
      <c r="AA21" s="1">
        <v>88.200592041015625</v>
      </c>
      <c r="AB21" s="1">
        <v>39.896045684814453</v>
      </c>
      <c r="AC21" s="1">
        <v>2.7015855312347412</v>
      </c>
      <c r="AD21" s="1">
        <v>6.5423294901847839E-2</v>
      </c>
      <c r="AE21" s="1">
        <v>7.7077229507267475E-3</v>
      </c>
      <c r="AF21" s="1">
        <v>4.3296854943037033E-2</v>
      </c>
      <c r="AG21" s="1">
        <v>5.9721674770116806E-3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1.1040083941291359</v>
      </c>
      <c r="AP21">
        <f>(U21-T21)/(1000-U21)*AO21</f>
        <v>3.4851373067974249E-2</v>
      </c>
      <c r="AQ21">
        <f>(P21+273.15)</f>
        <v>300.81566658020017</v>
      </c>
      <c r="AR21">
        <f>(O21+273.15)</f>
        <v>303.18634452819822</v>
      </c>
      <c r="AS21">
        <f>(Y21*AK21+Z21*AL21)*AM21</f>
        <v>4.0259258133338562</v>
      </c>
      <c r="AT21">
        <f>((AS21+0.00000010773*(AR21^4-AQ21^4))-AP21*44100)/(L21*0.92*2*29.3+0.00000043092*AQ21^3)</f>
        <v>-11.838317650853542</v>
      </c>
      <c r="AU21">
        <f>0.61365*EXP(17.502*J21/(240.97+J21))</f>
        <v>3.7215022502635966</v>
      </c>
      <c r="AV21">
        <f>AU21*1000/AA21</f>
        <v>42.193619840250037</v>
      </c>
      <c r="AW21">
        <f>(AV21-U21)</f>
        <v>11.193390958414099</v>
      </c>
      <c r="AX21">
        <f>IF(D21,P21,(O21+P21)/2)</f>
        <v>28.851005554199219</v>
      </c>
      <c r="AY21">
        <f>0.61365*EXP(17.502*AX21/(240.97+AX21))</f>
        <v>3.9872285704324733</v>
      </c>
      <c r="AZ21">
        <f>IF(AW21&lt;&gt;0,(1000-(AV21+U21)/2)/AW21*AP21,0)</f>
        <v>2.9996200551440588</v>
      </c>
      <c r="BA21">
        <f>U21*AA21/1000</f>
        <v>2.7342385407849217</v>
      </c>
      <c r="BB21">
        <f>(AY21-BA21)</f>
        <v>1.2529900296475516</v>
      </c>
      <c r="BC21">
        <f>1/(1.6/F21+1.37/N21)</f>
        <v>2.0847799134180995</v>
      </c>
      <c r="BD21">
        <f>G21*AA21*0.001</f>
        <v>34.439334636025833</v>
      </c>
      <c r="BE21">
        <f>G21/S21</f>
        <v>0.99159642033382456</v>
      </c>
      <c r="BF21">
        <f>(1-AP21*AA21/AU21/F21)*100</f>
        <v>91.760807098606151</v>
      </c>
      <c r="BG21">
        <f>(S21-E21/(N21/1.35))</f>
        <v>395.90947188429743</v>
      </c>
      <c r="BH21">
        <f>E21*BF21/100/BG21</f>
        <v>-1.5684377221917397E-2</v>
      </c>
    </row>
    <row r="22" spans="1:60" x14ac:dyDescent="0.35">
      <c r="A22" s="1" t="s">
        <v>9</v>
      </c>
      <c r="B22" s="1" t="s">
        <v>1601</v>
      </c>
      <c r="K22" s="1">
        <f t="shared" si="0"/>
        <v>2.72</v>
      </c>
    </row>
    <row r="23" spans="1:60" x14ac:dyDescent="0.35">
      <c r="A23" s="1" t="s">
        <v>9</v>
      </c>
      <c r="B23" s="1" t="s">
        <v>1600</v>
      </c>
      <c r="K23" s="1">
        <f t="shared" si="0"/>
        <v>2.72</v>
      </c>
    </row>
    <row r="24" spans="1:60" x14ac:dyDescent="0.35">
      <c r="A24" s="1">
        <v>3</v>
      </c>
      <c r="B24" s="1" t="s">
        <v>1599</v>
      </c>
      <c r="C24" s="1">
        <v>793.50000155344605</v>
      </c>
      <c r="D24" s="1">
        <v>0</v>
      </c>
      <c r="E24">
        <f>(R24-S24*(1000-T24)/(1000-U24))*AO24</f>
        <v>-6.3587108539176516</v>
      </c>
      <c r="F24">
        <f>IF(AZ24&lt;&gt;0,1/(1/AZ24-1/N24),0)</f>
        <v>9.8148930461623234</v>
      </c>
      <c r="G24">
        <f>((BC24-AP24/2)*S24-E24)/(BC24+AP24/2)</f>
        <v>390.10399579165102</v>
      </c>
      <c r="H24">
        <f>AP24*1000</f>
        <v>34.254843477565203</v>
      </c>
      <c r="I24">
        <f>(AU24-BA24)</f>
        <v>0.97691422180385779</v>
      </c>
      <c r="J24">
        <f>(P24+AT24*D24)</f>
        <v>27.500900268554688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29.981784820556641</v>
      </c>
      <c r="P24" s="1">
        <v>27.500900268554688</v>
      </c>
      <c r="Q24" s="1">
        <v>30.177383422851563</v>
      </c>
      <c r="R24" s="1">
        <v>399.9664306640625</v>
      </c>
      <c r="S24" s="1">
        <v>393.515869140625</v>
      </c>
      <c r="T24" s="1">
        <v>0.63733071088790894</v>
      </c>
      <c r="U24" s="1">
        <v>30.713582992553711</v>
      </c>
      <c r="V24" s="1">
        <v>1.3207688331604004</v>
      </c>
      <c r="W24" s="1">
        <v>63.649124145507813</v>
      </c>
      <c r="X24" s="1">
        <v>300.27508544921875</v>
      </c>
      <c r="Y24" s="1">
        <v>49.952293395996094</v>
      </c>
      <c r="Z24" s="1">
        <v>0.12461493909358978</v>
      </c>
      <c r="AA24" s="1">
        <v>88.198860168457031</v>
      </c>
      <c r="AB24" s="1">
        <v>39.948837280273438</v>
      </c>
      <c r="AC24" s="1">
        <v>2.6988763809204102</v>
      </c>
      <c r="AD24" s="1">
        <v>3.3882979303598404E-2</v>
      </c>
      <c r="AE24" s="1">
        <v>7.0208716206252575E-3</v>
      </c>
      <c r="AF24" s="1">
        <v>4.3585348874330521E-2</v>
      </c>
      <c r="AG24" s="1">
        <v>1.1682439595460892E-2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1.1039525200338922</v>
      </c>
      <c r="AP24">
        <f>(U24-T24)/(1000-U24)*AO24</f>
        <v>3.4254843477565203E-2</v>
      </c>
      <c r="AQ24">
        <f>(P24+273.15)</f>
        <v>300.65090026855466</v>
      </c>
      <c r="AR24">
        <f>(O24+273.15)</f>
        <v>303.13178482055662</v>
      </c>
      <c r="AS24">
        <f>(Y24*AK24+Z24*AL24)*AM24</f>
        <v>7.9923667647160528</v>
      </c>
      <c r="AT24">
        <f>((AS24+0.00000010773*(AR24^4-AQ24^4))-AP24*44100)/(L24*0.92*2*29.3+0.00000043092*AQ24^3)</f>
        <v>-11.591870560424177</v>
      </c>
      <c r="AU24">
        <f>0.61365*EXP(17.502*J24/(240.97+J24))</f>
        <v>3.6858172334364028</v>
      </c>
      <c r="AV24">
        <f>AU24*1000/AA24</f>
        <v>41.7898510978102</v>
      </c>
      <c r="AW24">
        <f>(AV24-U24)</f>
        <v>11.076268105256489</v>
      </c>
      <c r="AX24">
        <f>IF(D24,P24,(O24+P24)/2)</f>
        <v>28.741342544555664</v>
      </c>
      <c r="AY24">
        <f>0.61365*EXP(17.502*AX24/(240.97+AX24))</f>
        <v>3.9619689000645155</v>
      </c>
      <c r="AZ24">
        <f>IF(AW24&lt;&gt;0,(1000-(AV24+U24)/2)/AW24*AP24,0)</f>
        <v>2.9805207196747463</v>
      </c>
      <c r="BA24">
        <f>U24*AA24/1000</f>
        <v>2.708903011632545</v>
      </c>
      <c r="BB24">
        <f>(AY24-BA24)</f>
        <v>1.2530658884319705</v>
      </c>
      <c r="BC24">
        <f>1/(1.6/F24+1.37/N24)</f>
        <v>2.0700290817620899</v>
      </c>
      <c r="BD24">
        <f>G24*AA24*0.001</f>
        <v>34.40672777598418</v>
      </c>
      <c r="BE24">
        <f>G24/S24</f>
        <v>0.99132976935231365</v>
      </c>
      <c r="BF24">
        <f>(1-AP24*AA24/AU24/F24)*100</f>
        <v>91.648478715217209</v>
      </c>
      <c r="BG24">
        <f>(S24-E24/(N24/1.35))</f>
        <v>395.52137420795088</v>
      </c>
      <c r="BH24">
        <f>E24*BF24/100/BG24</f>
        <v>-1.4734126000611412E-2</v>
      </c>
    </row>
    <row r="25" spans="1:60" x14ac:dyDescent="0.35">
      <c r="A25" s="1" t="s">
        <v>9</v>
      </c>
      <c r="B25" s="1" t="s">
        <v>1598</v>
      </c>
      <c r="K25" s="1">
        <f t="shared" si="0"/>
        <v>2.72</v>
      </c>
    </row>
    <row r="26" spans="1:60" x14ac:dyDescent="0.35">
      <c r="A26" s="1" t="s">
        <v>9</v>
      </c>
      <c r="B26" s="1" t="s">
        <v>1597</v>
      </c>
      <c r="K26" s="1">
        <f t="shared" si="0"/>
        <v>2.72</v>
      </c>
    </row>
    <row r="27" spans="1:60" x14ac:dyDescent="0.35">
      <c r="A27" s="1">
        <v>4</v>
      </c>
      <c r="B27" s="1" t="s">
        <v>1596</v>
      </c>
      <c r="C27" s="1">
        <v>997.50000155344605</v>
      </c>
      <c r="D27" s="1">
        <v>0</v>
      </c>
      <c r="E27">
        <f>(R27-S27*(1000-T27)/(1000-U27))*AO27</f>
        <v>-5.6864161660472385</v>
      </c>
      <c r="F27">
        <f>IF(AZ27&lt;&gt;0,1/(1/AZ27-1/N27),0)</f>
        <v>8.9650334791439796</v>
      </c>
      <c r="G27">
        <f>((BC27-AP27/2)*S27-E27)/(BC27+AP27/2)</f>
        <v>389.5602559807545</v>
      </c>
      <c r="H27">
        <f>AP27*1000</f>
        <v>33.698317019125049</v>
      </c>
      <c r="I27">
        <f>(AU27-BA27)</f>
        <v>0.98882001130148245</v>
      </c>
      <c r="J27">
        <f>(P27+AT27*D27)</f>
        <v>27.468961715698242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29.942567825317383</v>
      </c>
      <c r="P27" s="1">
        <v>27.468961715698242</v>
      </c>
      <c r="Q27" s="1">
        <v>30.141801834106445</v>
      </c>
      <c r="R27" s="1">
        <v>400.15676879882813</v>
      </c>
      <c r="S27" s="1">
        <v>393.30136108398438</v>
      </c>
      <c r="T27" s="1">
        <v>0.90421193838119507</v>
      </c>
      <c r="U27" s="1">
        <v>30.501684188842773</v>
      </c>
      <c r="V27" s="1">
        <v>1.8779963254928589</v>
      </c>
      <c r="W27" s="1">
        <v>63.350246429443359</v>
      </c>
      <c r="X27" s="1">
        <v>300.24069213867188</v>
      </c>
      <c r="Y27" s="1">
        <v>100.96893310546875</v>
      </c>
      <c r="Z27" s="1">
        <v>0.22979395091533661</v>
      </c>
      <c r="AA27" s="1">
        <v>88.195610046386719</v>
      </c>
      <c r="AB27" s="1">
        <v>39.967945098876953</v>
      </c>
      <c r="AC27" s="1">
        <v>2.6980078220367432</v>
      </c>
      <c r="AD27" s="1">
        <v>4.2498927563428879E-2</v>
      </c>
      <c r="AE27" s="1">
        <v>6.8716863170266151E-3</v>
      </c>
      <c r="AF27" s="1">
        <v>4.6783532947301865E-2</v>
      </c>
      <c r="AG27" s="1">
        <v>7.7321622520685196E-3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1.1038260740392345</v>
      </c>
      <c r="AP27">
        <f>(U27-T27)/(1000-U27)*AO27</f>
        <v>3.3698317019125047E-2</v>
      </c>
      <c r="AQ27">
        <f>(P27+273.15)</f>
        <v>300.61896171569822</v>
      </c>
      <c r="AR27">
        <f>(O27+273.15)</f>
        <v>303.09256782531736</v>
      </c>
      <c r="AS27">
        <f>(Y27*AK27+Z27*AL27)*AM27</f>
        <v>16.155028935781957</v>
      </c>
      <c r="AT27">
        <f>((AS27+0.00000010773*(AR27^4-AQ27^4))-AP27*44100)/(L27*0.92*2*29.3+0.00000043092*AQ27^3)</f>
        <v>-11.335626563513344</v>
      </c>
      <c r="AU27">
        <f>0.61365*EXP(17.502*J27/(240.97+J27))</f>
        <v>3.6789346557786993</v>
      </c>
      <c r="AV27">
        <f>AU27*1000/AA27</f>
        <v>41.713353463327188</v>
      </c>
      <c r="AW27">
        <f>(AV27-U27)</f>
        <v>11.211669274484414</v>
      </c>
      <c r="AX27">
        <f>IF(D27,P27,(O27+P27)/2)</f>
        <v>28.705764770507813</v>
      </c>
      <c r="AY27">
        <f>0.61365*EXP(17.502*AX27/(240.97+AX27))</f>
        <v>3.9538039886796499</v>
      </c>
      <c r="AZ27">
        <f>IF(AW27&lt;&gt;0,(1000-(AV27+U27)/2)/AW27*AP27,0)</f>
        <v>2.897120277786942</v>
      </c>
      <c r="BA27">
        <f>U27*AA27/1000</f>
        <v>2.6901146444772168</v>
      </c>
      <c r="BB27">
        <f>(AY27-BA27)</f>
        <v>1.2636893442024331</v>
      </c>
      <c r="BC27">
        <f>1/(1.6/F27+1.37/N27)</f>
        <v>2.0058627341023603</v>
      </c>
      <c r="BD27">
        <f>G27*AA27*0.001</f>
        <v>34.357504426049218</v>
      </c>
      <c r="BE27">
        <f>G27/S27</f>
        <v>0.99048794264805251</v>
      </c>
      <c r="BF27">
        <f>(1-AP27*AA27/AU27/F27)*100</f>
        <v>90.988829845464593</v>
      </c>
      <c r="BG27">
        <f>(S27-E27/(N27/1.35))</f>
        <v>395.09482782558109</v>
      </c>
      <c r="BH27">
        <f>E27*BF27/100/BG27</f>
        <v>-1.3095599246654356E-2</v>
      </c>
    </row>
    <row r="28" spans="1:60" x14ac:dyDescent="0.35">
      <c r="A28" s="1" t="s">
        <v>9</v>
      </c>
      <c r="B28" s="1" t="s">
        <v>1595</v>
      </c>
      <c r="K28" s="1">
        <f t="shared" si="0"/>
        <v>2.72</v>
      </c>
    </row>
    <row r="29" spans="1:60" x14ac:dyDescent="0.35">
      <c r="A29" s="1" t="s">
        <v>9</v>
      </c>
      <c r="B29" s="1" t="s">
        <v>1594</v>
      </c>
      <c r="K29" s="1">
        <f t="shared" si="0"/>
        <v>2.72</v>
      </c>
    </row>
    <row r="30" spans="1:60" x14ac:dyDescent="0.35">
      <c r="A30" s="1">
        <v>5</v>
      </c>
      <c r="B30" s="1" t="s">
        <v>1593</v>
      </c>
      <c r="C30" s="1">
        <v>1201.5000015534461</v>
      </c>
      <c r="D30" s="1">
        <v>0</v>
      </c>
      <c r="E30">
        <f>(R30-S30*(1000-T30)/(1000-U30))*AO30</f>
        <v>-4.634464608660962</v>
      </c>
      <c r="F30">
        <f>IF(AZ30&lt;&gt;0,1/(1/AZ30-1/N30),0)</f>
        <v>7.3678443799843301</v>
      </c>
      <c r="G30">
        <f>((BC30-AP30/2)*S30-E30)/(BC30+AP30/2)</f>
        <v>388.20985287972121</v>
      </c>
      <c r="H30">
        <f>AP30*1000</f>
        <v>32.884910076325447</v>
      </c>
      <c r="I30">
        <f>(AU30-BA30)</f>
        <v>1.03274540072348</v>
      </c>
      <c r="J30">
        <f>(P30+AT30*D30)</f>
        <v>27.511739730834961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29.928255081176758</v>
      </c>
      <c r="P30" s="1">
        <v>27.511739730834961</v>
      </c>
      <c r="Q30" s="1">
        <v>30.122314453125</v>
      </c>
      <c r="R30" s="1">
        <v>400.11441040039063</v>
      </c>
      <c r="S30" s="1">
        <v>392.61740112304688</v>
      </c>
      <c r="T30" s="1">
        <v>1.216889500617981</v>
      </c>
      <c r="U30" s="1">
        <v>30.107057571411133</v>
      </c>
      <c r="V30" s="1">
        <v>2.5295846462249756</v>
      </c>
      <c r="W30" s="1">
        <v>62.584438323974609</v>
      </c>
      <c r="X30" s="1">
        <v>300.28890991210938</v>
      </c>
      <c r="Y30" s="1">
        <v>150.312744140625</v>
      </c>
      <c r="Z30" s="1">
        <v>7.316916435956955E-2</v>
      </c>
      <c r="AA30" s="1">
        <v>88.198928833007813</v>
      </c>
      <c r="AB30" s="1">
        <v>39.888153076171875</v>
      </c>
      <c r="AC30" s="1">
        <v>2.6969752311706543</v>
      </c>
      <c r="AD30" s="1">
        <v>5.540764331817627E-2</v>
      </c>
      <c r="AE30" s="1">
        <v>2.6430969592183828E-3</v>
      </c>
      <c r="AF30" s="1">
        <v>1.8227767199277878E-2</v>
      </c>
      <c r="AG30" s="1">
        <v>3.9037731476128101E-3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1.1040033452651077</v>
      </c>
      <c r="AP30">
        <f>(U30-T30)/(1000-U30)*AO30</f>
        <v>3.2884910076325449E-2</v>
      </c>
      <c r="AQ30">
        <f>(P30+273.15)</f>
        <v>300.66173973083494</v>
      </c>
      <c r="AR30">
        <f>(O30+273.15)</f>
        <v>303.07825508117674</v>
      </c>
      <c r="AS30">
        <f>(Y30*AK30+Z30*AL30)*AM30</f>
        <v>24.050038524939737</v>
      </c>
      <c r="AT30">
        <f>((AS30+0.00000010773*(AR30^4-AQ30^4))-AP30*44100)/(L30*0.92*2*29.3+0.00000043092*AQ30^3)</f>
        <v>-10.99610929990728</v>
      </c>
      <c r="AU30">
        <f>0.61365*EXP(17.502*J30/(240.97+J30))</f>
        <v>3.6881556288356396</v>
      </c>
      <c r="AV30">
        <f>AU30*1000/AA30</f>
        <v>41.816331305096007</v>
      </c>
      <c r="AW30">
        <f>(AV30-U30)</f>
        <v>11.709273733684874</v>
      </c>
      <c r="AX30">
        <f>IF(D30,P30,(O30+P30)/2)</f>
        <v>28.719997406005859</v>
      </c>
      <c r="AY30">
        <f>0.61365*EXP(17.502*AX30/(240.97+AX30))</f>
        <v>3.9570685406925175</v>
      </c>
      <c r="AZ30">
        <f>IF(AW30&lt;&gt;0,(1000-(AV30+U30)/2)/AW30*AP30,0)</f>
        <v>2.7074534005752176</v>
      </c>
      <c r="BA30">
        <f>U30*AA30/1000</f>
        <v>2.6554102281121597</v>
      </c>
      <c r="BB30">
        <f>(AY30-BA30)</f>
        <v>1.3016583125803578</v>
      </c>
      <c r="BC30">
        <f>1/(1.6/F30+1.37/N30)</f>
        <v>1.8614095535483339</v>
      </c>
      <c r="BD30">
        <f>G30*AA30*0.001</f>
        <v>34.239693186410967</v>
      </c>
      <c r="BE30">
        <f>G30/S30</f>
        <v>0.98877393556495896</v>
      </c>
      <c r="BF30">
        <f>(1-AP30*AA30/AU30/F30)*100</f>
        <v>89.326415654894646</v>
      </c>
      <c r="BG30">
        <f>(S30-E30/(N30/1.35))</f>
        <v>394.07908769294107</v>
      </c>
      <c r="BH30">
        <f>E30*BF30/100/BG30</f>
        <v>-1.0505000770142697E-2</v>
      </c>
    </row>
    <row r="31" spans="1:60" x14ac:dyDescent="0.35">
      <c r="A31" s="1" t="s">
        <v>9</v>
      </c>
      <c r="B31" s="1" t="s">
        <v>1592</v>
      </c>
      <c r="K31" s="1">
        <f t="shared" si="0"/>
        <v>2.72</v>
      </c>
    </row>
    <row r="32" spans="1:60" x14ac:dyDescent="0.35">
      <c r="A32" s="1" t="s">
        <v>9</v>
      </c>
      <c r="B32" s="1" t="s">
        <v>1591</v>
      </c>
      <c r="K32" s="1">
        <f t="shared" si="0"/>
        <v>2.72</v>
      </c>
    </row>
    <row r="33" spans="1:60" x14ac:dyDescent="0.35">
      <c r="A33" s="1">
        <v>6</v>
      </c>
      <c r="B33" s="1" t="s">
        <v>1590</v>
      </c>
      <c r="C33" s="1">
        <v>1405.0000015646219</v>
      </c>
      <c r="D33" s="1">
        <v>0</v>
      </c>
      <c r="E33">
        <f>(R33-S33*(1000-T33)/(1000-U33))*AO33</f>
        <v>-4.085695596365337</v>
      </c>
      <c r="F33">
        <f>IF(AZ33&lt;&gt;0,1/(1/AZ33-1/N33),0)</f>
        <v>6.3811427138804788</v>
      </c>
      <c r="G33">
        <f>((BC33-AP33/2)*S33-E33)/(BC33+AP33/2)</f>
        <v>387.46972294823968</v>
      </c>
      <c r="H33">
        <f>AP33*1000</f>
        <v>32.217915570316983</v>
      </c>
      <c r="I33">
        <f>(AU33-BA33)</f>
        <v>1.0692650168219457</v>
      </c>
      <c r="J33">
        <f>(P33+AT33*D33)</f>
        <v>27.595527648925781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29.934656143188477</v>
      </c>
      <c r="P33" s="1">
        <v>27.595527648925781</v>
      </c>
      <c r="Q33" s="1">
        <v>30.119741439819336</v>
      </c>
      <c r="R33" s="1">
        <v>400.05575561523438</v>
      </c>
      <c r="S33" s="1">
        <v>392.30770874023438</v>
      </c>
      <c r="T33" s="1">
        <v>1.5881291627883911</v>
      </c>
      <c r="U33" s="1">
        <v>29.899150848388672</v>
      </c>
      <c r="V33" s="1">
        <v>3.2999980449676514</v>
      </c>
      <c r="W33" s="1">
        <v>62.127906799316406</v>
      </c>
      <c r="X33" s="1">
        <v>300.2808837890625</v>
      </c>
      <c r="Y33" s="1">
        <v>300.47756958007813</v>
      </c>
      <c r="Z33" s="1">
        <v>3.429706022143364E-2</v>
      </c>
      <c r="AA33" s="1">
        <v>88.196815490722656</v>
      </c>
      <c r="AB33" s="1">
        <v>39.95477294921875</v>
      </c>
      <c r="AC33" s="1">
        <v>2.6817266941070557</v>
      </c>
      <c r="AD33" s="1">
        <v>4.9994423985481262E-2</v>
      </c>
      <c r="AE33" s="1">
        <v>7.7912015840411186E-3</v>
      </c>
      <c r="AF33" s="1">
        <v>4.8551715910434723E-2</v>
      </c>
      <c r="AG33" s="1">
        <v>5.5496999993920326E-3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1.1039738374597883</v>
      </c>
      <c r="AP33">
        <f>(U33-T33)/(1000-U33)*AO33</f>
        <v>3.2217915570316981E-2</v>
      </c>
      <c r="AQ33">
        <f>(P33+273.15)</f>
        <v>300.74552764892576</v>
      </c>
      <c r="AR33">
        <f>(O33+273.15)</f>
        <v>303.08465614318845</v>
      </c>
      <c r="AS33">
        <f>(Y33*AK33+Z33*AL33)*AM33</f>
        <v>48.076410058220972</v>
      </c>
      <c r="AT33">
        <f>((AS33+0.00000010773*(AR33^4-AQ33^4))-AP33*44100)/(L33*0.92*2*29.3+0.00000043092*AQ33^3)</f>
        <v>-10.581928301958378</v>
      </c>
      <c r="AU33">
        <f>0.61365*EXP(17.502*J33/(240.97+J33))</f>
        <v>3.7062749075265651</v>
      </c>
      <c r="AV33">
        <f>AU33*1000/AA33</f>
        <v>42.022774710232305</v>
      </c>
      <c r="AW33">
        <f>(AV33-U33)</f>
        <v>12.123623861843633</v>
      </c>
      <c r="AX33">
        <f>IF(D33,P33,(O33+P33)/2)</f>
        <v>28.765091896057129</v>
      </c>
      <c r="AY33">
        <f>0.61365*EXP(17.502*AX33/(240.97+AX33))</f>
        <v>3.9674274314543658</v>
      </c>
      <c r="AZ33">
        <f>IF(AW33&lt;&gt;0,(1000-(AV33+U33)/2)/AW33*AP33,0)</f>
        <v>2.5618848507349408</v>
      </c>
      <c r="BA33">
        <f>U33*AA33/1000</f>
        <v>2.6370098907046193</v>
      </c>
      <c r="BB33">
        <f>(AY33-BA33)</f>
        <v>1.3304175407497465</v>
      </c>
      <c r="BC33">
        <f>1/(1.6/F33+1.37/N33)</f>
        <v>1.7519080247296797</v>
      </c>
      <c r="BD33">
        <f>G33*AA33*0.001</f>
        <v>34.173595663107321</v>
      </c>
      <c r="BE33">
        <f>G33/S33</f>
        <v>0.98766787987029292</v>
      </c>
      <c r="BF33">
        <f>(1-AP33*AA33/AU33/F33)*100</f>
        <v>87.985263337102694</v>
      </c>
      <c r="BG33">
        <f>(S33-E33/(N33/1.35))</f>
        <v>393.59631635430969</v>
      </c>
      <c r="BH33">
        <f>E33*BF33/100/BG33</f>
        <v>-9.1332410397318205E-3</v>
      </c>
    </row>
    <row r="34" spans="1:60" x14ac:dyDescent="0.35">
      <c r="A34" s="1" t="s">
        <v>9</v>
      </c>
      <c r="B34" s="1" t="s">
        <v>1589</v>
      </c>
      <c r="K34" s="1">
        <f t="shared" si="0"/>
        <v>2.72</v>
      </c>
    </row>
    <row r="35" spans="1:60" x14ac:dyDescent="0.35">
      <c r="A35" s="1" t="s">
        <v>9</v>
      </c>
      <c r="B35" s="1" t="s">
        <v>1588</v>
      </c>
      <c r="K35" s="1">
        <f t="shared" si="0"/>
        <v>2.72</v>
      </c>
    </row>
    <row r="36" spans="1:60" x14ac:dyDescent="0.35">
      <c r="A36" s="1">
        <v>7</v>
      </c>
      <c r="B36" s="1" t="s">
        <v>1587</v>
      </c>
      <c r="C36" s="1">
        <v>1609.5000015534461</v>
      </c>
      <c r="D36" s="1">
        <v>0</v>
      </c>
      <c r="E36">
        <f>(R36-S36*(1000-T36)/(1000-U36))*AO36</f>
        <v>-2.9334474158173518</v>
      </c>
      <c r="F36">
        <f>IF(AZ36&lt;&gt;0,1/(1/AZ36-1/N36),0)</f>
        <v>5.4400134778099609</v>
      </c>
      <c r="G36">
        <f>((BC36-AP36/2)*S36-E36)/(BC36+AP36/2)</f>
        <v>385.61062545401933</v>
      </c>
      <c r="H36">
        <f>AP36*1000</f>
        <v>31.81676716202475</v>
      </c>
      <c r="I36">
        <f>(AU36-BA36)</f>
        <v>1.1288223500147274</v>
      </c>
      <c r="J36">
        <f>(P36+AT36*D36)</f>
        <v>27.897237777709961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29.968500137329102</v>
      </c>
      <c r="P36" s="1">
        <v>27.897237777709961</v>
      </c>
      <c r="Q36" s="1">
        <v>30.136301040649414</v>
      </c>
      <c r="R36" s="1">
        <v>400.02365112304688</v>
      </c>
      <c r="S36" s="1">
        <v>391.40087890625</v>
      </c>
      <c r="T36" s="1">
        <v>2.0153148174285889</v>
      </c>
      <c r="U36" s="1">
        <v>29.970746994018555</v>
      </c>
      <c r="V36" s="1">
        <v>4.1795473098754883</v>
      </c>
      <c r="W36" s="1">
        <v>62.156124114990234</v>
      </c>
      <c r="X36" s="1">
        <v>300.2918701171875</v>
      </c>
      <c r="Y36" s="1">
        <v>500.58090209960938</v>
      </c>
      <c r="Z36" s="1">
        <v>0.15891876816749573</v>
      </c>
      <c r="AA36" s="1">
        <v>88.197433471679688</v>
      </c>
      <c r="AB36" s="1">
        <v>39.835453033447266</v>
      </c>
      <c r="AC36" s="1">
        <v>2.7113907337188721</v>
      </c>
      <c r="AD36" s="1">
        <v>0.13654758036136627</v>
      </c>
      <c r="AE36" s="1">
        <v>9.7312852740287781E-3</v>
      </c>
      <c r="AF36" s="1">
        <v>2.4498449638485909E-2</v>
      </c>
      <c r="AG36" s="1">
        <v>6.4016091637313366E-3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1.1040142283720127</v>
      </c>
      <c r="AP36">
        <f>(U36-T36)/(1000-U36)*AO36</f>
        <v>3.1816767162024751E-2</v>
      </c>
      <c r="AQ36">
        <f>(P36+273.15)</f>
        <v>301.04723777770994</v>
      </c>
      <c r="AR36">
        <f>(O36+273.15)</f>
        <v>303.11850013732908</v>
      </c>
      <c r="AS36">
        <f>(Y36*AK36+Z36*AL36)*AM36</f>
        <v>80.092942545720689</v>
      </c>
      <c r="AT36">
        <f>((AS36+0.00000010773*(AR36^4-AQ36^4))-AP36*44100)/(L36*0.92*2*29.3+0.00000043092*AQ36^3)</f>
        <v>-10.212683869136486</v>
      </c>
      <c r="AU36">
        <f>0.61365*EXP(17.502*J36/(240.97+J36))</f>
        <v>3.772165314116223</v>
      </c>
      <c r="AV36">
        <f>AU36*1000/AA36</f>
        <v>42.769558768708052</v>
      </c>
      <c r="AW36">
        <f>(AV36-U36)</f>
        <v>12.798811774689497</v>
      </c>
      <c r="AX36">
        <f>IF(D36,P36,(O36+P36)/2)</f>
        <v>28.932868957519531</v>
      </c>
      <c r="AY36">
        <f>0.61365*EXP(17.502*AX36/(240.97+AX36))</f>
        <v>4.006176344585886</v>
      </c>
      <c r="AZ36">
        <f>IF(AW36&lt;&gt;0,(1000-(AV36+U36)/2)/AW36*AP36,0)</f>
        <v>2.3955025681979749</v>
      </c>
      <c r="BA36">
        <f>U36*AA36/1000</f>
        <v>2.6433429641014956</v>
      </c>
      <c r="BB36">
        <f>(AY36-BA36)</f>
        <v>1.3628333804843904</v>
      </c>
      <c r="BC36">
        <f>1/(1.6/F36+1.37/N36)</f>
        <v>1.6281756438093995</v>
      </c>
      <c r="BD36">
        <f>G36*AA36*0.001</f>
        <v>34.009867484453665</v>
      </c>
      <c r="BE36">
        <f>G36/S36</f>
        <v>0.98520633507923838</v>
      </c>
      <c r="BF36">
        <f>(1-AP36*AA36/AU36/F36)*100</f>
        <v>86.325189896034175</v>
      </c>
      <c r="BG36">
        <f>(S36-E36/(N36/1.35))</f>
        <v>392.32607330371673</v>
      </c>
      <c r="BH36">
        <f>E36*BF36/100/BG36</f>
        <v>-6.4545902618209855E-3</v>
      </c>
    </row>
    <row r="37" spans="1:60" x14ac:dyDescent="0.35">
      <c r="A37" s="1" t="s">
        <v>9</v>
      </c>
      <c r="B37" s="1" t="s">
        <v>1586</v>
      </c>
      <c r="K37" s="1">
        <f t="shared" si="0"/>
        <v>2.72</v>
      </c>
    </row>
    <row r="38" spans="1:60" x14ac:dyDescent="0.35">
      <c r="A38" s="1" t="s">
        <v>9</v>
      </c>
      <c r="B38" s="1" t="s">
        <v>1585</v>
      </c>
      <c r="K38" s="1">
        <f t="shared" si="0"/>
        <v>2.72</v>
      </c>
    </row>
    <row r="39" spans="1:60" x14ac:dyDescent="0.35">
      <c r="A39" s="1">
        <v>8</v>
      </c>
      <c r="B39" s="1" t="s">
        <v>1584</v>
      </c>
      <c r="C39" s="1">
        <v>1813.0000015646219</v>
      </c>
      <c r="D39" s="1">
        <v>0</v>
      </c>
      <c r="E39">
        <f>(R39-S39*(1000-T39)/(1000-U39))*AO39</f>
        <v>-2.7297434606501509</v>
      </c>
      <c r="F39">
        <f>IF(AZ39&lt;&gt;0,1/(1/AZ39-1/N39),0)</f>
        <v>5.0734393135556148</v>
      </c>
      <c r="G39">
        <f>((BC39-AP39/2)*S39-E39)/(BC39+AP39/2)</f>
        <v>385.19975906202444</v>
      </c>
      <c r="H39">
        <f>AP39*1000</f>
        <v>31.731967561983307</v>
      </c>
      <c r="I39">
        <f>(AU39-BA39)</f>
        <v>1.1609496644502002</v>
      </c>
      <c r="J39">
        <f>(P39+AT39*D39)</f>
        <v>28.190731048583984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30.021465301513672</v>
      </c>
      <c r="P39" s="1">
        <v>28.190731048583984</v>
      </c>
      <c r="Q39" s="1">
        <v>30.170059204101563</v>
      </c>
      <c r="R39" s="1">
        <v>400.067626953125</v>
      </c>
      <c r="S39" s="1">
        <v>391.29364013671875</v>
      </c>
      <c r="T39" s="1">
        <v>2.4749624729156494</v>
      </c>
      <c r="U39" s="1">
        <v>30.344657897949219</v>
      </c>
      <c r="V39" s="1">
        <v>5.1171560287475586</v>
      </c>
      <c r="W39" s="1">
        <v>62.739681243896484</v>
      </c>
      <c r="X39" s="1">
        <v>300.29705810546875</v>
      </c>
      <c r="Y39" s="1">
        <v>749.50714111328125</v>
      </c>
      <c r="Z39" s="1">
        <v>4.0013883262872696E-2</v>
      </c>
      <c r="AA39" s="1">
        <v>88.1964111328125</v>
      </c>
      <c r="AB39" s="1">
        <v>40.071430206298828</v>
      </c>
      <c r="AC39" s="1">
        <v>2.7187883853912354</v>
      </c>
      <c r="AD39" s="1">
        <v>8.1851139664649963E-2</v>
      </c>
      <c r="AE39" s="1">
        <v>3.4160036593675613E-3</v>
      </c>
      <c r="AF39" s="1">
        <v>5.1158905029296875E-2</v>
      </c>
      <c r="AG39" s="1">
        <v>9.6284821629524231E-3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1.1040333018583406</v>
      </c>
      <c r="AP39">
        <f>(U39-T39)/(1000-U39)*AO39</f>
        <v>3.1731967561983307E-2</v>
      </c>
      <c r="AQ39">
        <f>(P39+273.15)</f>
        <v>301.34073104858396</v>
      </c>
      <c r="AR39">
        <f>(O39+273.15)</f>
        <v>303.17146530151365</v>
      </c>
      <c r="AS39">
        <f>(Y39*AK39+Z39*AL39)*AM39</f>
        <v>119.92113989767859</v>
      </c>
      <c r="AT39">
        <f>((AS39+0.00000010773*(AR39^4-AQ39^4))-AP39*44100)/(L39*0.92*2*29.3+0.00000043092*AQ39^3)</f>
        <v>-9.8895047805364324</v>
      </c>
      <c r="AU39">
        <f>0.61365*EXP(17.502*J39/(240.97+J39))</f>
        <v>3.8372395881022756</v>
      </c>
      <c r="AV39">
        <f>AU39*1000/AA39</f>
        <v>43.50788811943702</v>
      </c>
      <c r="AW39">
        <f>(AV39-U39)</f>
        <v>13.163230221487801</v>
      </c>
      <c r="AX39">
        <f>IF(D39,P39,(O39+P39)/2)</f>
        <v>29.106098175048828</v>
      </c>
      <c r="AY39">
        <f>0.61365*EXP(17.502*AX39/(240.97+AX39))</f>
        <v>4.0465303267628201</v>
      </c>
      <c r="AZ39">
        <f>IF(AW39&lt;&gt;0,(1000-(AV39+U39)/2)/AW39*AP39,0)</f>
        <v>2.3216356282213826</v>
      </c>
      <c r="BA39">
        <f>U39*AA39/1000</f>
        <v>2.6762899236520754</v>
      </c>
      <c r="BB39">
        <f>(AY39-BA39)</f>
        <v>1.3702404031107447</v>
      </c>
      <c r="BC39">
        <f>1/(1.6/F39+1.37/N39)</f>
        <v>1.573724216067858</v>
      </c>
      <c r="BD39">
        <f>G39*AA39*0.001</f>
        <v>33.973236318494621</v>
      </c>
      <c r="BE39">
        <f>G39/S39</f>
        <v>0.98442632220507065</v>
      </c>
      <c r="BF39">
        <f>(1-AP39*AA39/AU39/F39)*100</f>
        <v>85.624381839423307</v>
      </c>
      <c r="BG39">
        <f>(S39-E39/(N39/1.35))</f>
        <v>392.15458734262302</v>
      </c>
      <c r="BH39">
        <f>E39*BF39/100/BG39</f>
        <v>-5.9602157909775157E-3</v>
      </c>
    </row>
    <row r="40" spans="1:60" x14ac:dyDescent="0.35">
      <c r="A40" s="1" t="s">
        <v>9</v>
      </c>
      <c r="B40" s="1" t="s">
        <v>1583</v>
      </c>
      <c r="K40" s="1">
        <f t="shared" si="0"/>
        <v>2.72</v>
      </c>
    </row>
    <row r="41" spans="1:60" x14ac:dyDescent="0.35">
      <c r="A41" s="1" t="s">
        <v>9</v>
      </c>
      <c r="B41" s="1" t="s">
        <v>1582</v>
      </c>
      <c r="K41" s="1">
        <f t="shared" si="0"/>
        <v>2.72</v>
      </c>
    </row>
    <row r="42" spans="1:60" x14ac:dyDescent="0.35">
      <c r="A42" s="1">
        <v>9</v>
      </c>
      <c r="B42" s="1" t="s">
        <v>1581</v>
      </c>
      <c r="C42" s="1">
        <v>2016.5000015534461</v>
      </c>
      <c r="D42" s="1">
        <v>0</v>
      </c>
      <c r="E42">
        <f>(R42-S42*(1000-T42)/(1000-U42))*AO42</f>
        <v>-2.4780910986021789</v>
      </c>
      <c r="F42">
        <f>IF(AZ42&lt;&gt;0,1/(1/AZ42-1/N42),0)</f>
        <v>5.0577811061185436</v>
      </c>
      <c r="G42">
        <f>((BC42-AP42/2)*S42-E42)/(BC42+AP42/2)</f>
        <v>384.51580586005309</v>
      </c>
      <c r="H42">
        <f>AP42*1000</f>
        <v>31.917545539948584</v>
      </c>
      <c r="I42">
        <f>(AU42-BA42)</f>
        <v>1.1685679968015674</v>
      </c>
      <c r="J42">
        <f>(P42+AT42*D42)</f>
        <v>28.458215713500977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30.095510482788086</v>
      </c>
      <c r="P42" s="1">
        <v>28.458215713500977</v>
      </c>
      <c r="Q42" s="1">
        <v>30.223976135253906</v>
      </c>
      <c r="R42" s="1">
        <v>399.8665771484375</v>
      </c>
      <c r="S42" s="1">
        <v>390.813232421875</v>
      </c>
      <c r="T42" s="1">
        <v>2.9276564121246338</v>
      </c>
      <c r="U42" s="1">
        <v>30.941642761230469</v>
      </c>
      <c r="V42" s="1">
        <v>6.0272059440612793</v>
      </c>
      <c r="W42" s="1">
        <v>63.699985504150391</v>
      </c>
      <c r="X42" s="1">
        <v>300.3125</v>
      </c>
      <c r="Y42" s="1">
        <v>999.8084716796875</v>
      </c>
      <c r="Z42" s="1">
        <v>2.9724724590778351E-2</v>
      </c>
      <c r="AA42" s="1">
        <v>88.192794799804688</v>
      </c>
      <c r="AB42" s="1">
        <v>40.025032043457031</v>
      </c>
      <c r="AC42" s="1">
        <v>2.7446937561035156</v>
      </c>
      <c r="AD42" s="1">
        <v>3.7391416728496552E-2</v>
      </c>
      <c r="AE42" s="1">
        <v>4.7738109715282917E-3</v>
      </c>
      <c r="AF42" s="1">
        <v>3.157569095492363E-2</v>
      </c>
      <c r="AG42" s="1">
        <v>1.5385636128485203E-2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1.1040900735294115</v>
      </c>
      <c r="AP42">
        <f>(U42-T42)/(1000-U42)*AO42</f>
        <v>3.1917545539948584E-2</v>
      </c>
      <c r="AQ42">
        <f>(P42+273.15)</f>
        <v>301.60821571350095</v>
      </c>
      <c r="AR42">
        <f>(O42+273.15)</f>
        <v>303.24551048278806</v>
      </c>
      <c r="AS42">
        <f>(Y42*AK42+Z42*AL42)*AM42</f>
        <v>159.96935189315627</v>
      </c>
      <c r="AT42">
        <f>((AS42+0.00000010773*(AR42^4-AQ42^4))-AP42*44100)/(L42*0.92*2*29.3+0.00000043092*AQ42^3)</f>
        <v>-9.6544004359902917</v>
      </c>
      <c r="AU42">
        <f>0.61365*EXP(17.502*J42/(240.97+J42))</f>
        <v>3.8973979476116281</v>
      </c>
      <c r="AV42">
        <f>AU42*1000/AA42</f>
        <v>44.191795446086246</v>
      </c>
      <c r="AW42">
        <f>(AV42-U42)</f>
        <v>13.250152684855777</v>
      </c>
      <c r="AX42">
        <f>IF(D42,P42,(O42+P42)/2)</f>
        <v>29.276863098144531</v>
      </c>
      <c r="AY42">
        <f>0.61365*EXP(17.502*AX42/(240.97+AX42))</f>
        <v>4.0866566854378359</v>
      </c>
      <c r="AZ42">
        <f>IF(AW42&lt;&gt;0,(1000-(AV42+U42)/2)/AW42*AP42,0)</f>
        <v>2.3183512524561878</v>
      </c>
      <c r="BA42">
        <f>U42*AA42/1000</f>
        <v>2.7288299508100606</v>
      </c>
      <c r="BB42">
        <f>(AY42-BA42)</f>
        <v>1.3578267346277753</v>
      </c>
      <c r="BC42">
        <f>1/(1.6/F42+1.37/N42)</f>
        <v>1.5713099228963703</v>
      </c>
      <c r="BD42">
        <f>G42*AA42*0.001</f>
        <v>33.911523563497198</v>
      </c>
      <c r="BE42">
        <f>G42/S42</f>
        <v>0.98388635276549707</v>
      </c>
      <c r="BF42">
        <f>(1-AP42*AA42/AU42/F42)*100</f>
        <v>85.720013057874695</v>
      </c>
      <c r="BG42">
        <f>(S42-E42/(N42/1.35))</f>
        <v>391.59480975251898</v>
      </c>
      <c r="BH42">
        <f>E42*BF42/100/BG42</f>
        <v>-5.4245356690255618E-3</v>
      </c>
    </row>
    <row r="43" spans="1:60" x14ac:dyDescent="0.35">
      <c r="A43" s="1" t="s">
        <v>9</v>
      </c>
      <c r="B43" s="1" t="s">
        <v>1580</v>
      </c>
      <c r="K43" s="1">
        <f t="shared" si="0"/>
        <v>2.72</v>
      </c>
    </row>
    <row r="44" spans="1:60" x14ac:dyDescent="0.35">
      <c r="A44" s="1" t="s">
        <v>9</v>
      </c>
      <c r="B44" s="1" t="s">
        <v>1579</v>
      </c>
      <c r="K44" s="1">
        <f t="shared" si="0"/>
        <v>2.72</v>
      </c>
    </row>
    <row r="45" spans="1:60" x14ac:dyDescent="0.35">
      <c r="A45" s="1">
        <v>10</v>
      </c>
      <c r="B45" s="1" t="s">
        <v>1578</v>
      </c>
      <c r="C45" s="1">
        <v>2220.0000015646219</v>
      </c>
      <c r="D45" s="1">
        <v>0</v>
      </c>
      <c r="E45">
        <f>(R45-S45*(1000-T45)/(1000-U45))*AO45</f>
        <v>-1.9116136634751326</v>
      </c>
      <c r="F45">
        <f>IF(AZ45&lt;&gt;0,1/(1/AZ45-1/N45),0)</f>
        <v>5.2407645719612903</v>
      </c>
      <c r="G45">
        <f>((BC45-AP45/2)*S45-E45)/(BC45+AP45/2)</f>
        <v>383.64874667028494</v>
      </c>
      <c r="H45">
        <f>AP45*1000</f>
        <v>32.285714076878634</v>
      </c>
      <c r="I45">
        <f>(AU45-BA45)</f>
        <v>1.1622667072940613</v>
      </c>
      <c r="J45">
        <f>(P45+AT45*D45)</f>
        <v>28.717248916625977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30.185327529907227</v>
      </c>
      <c r="P45" s="1">
        <v>28.717248916625977</v>
      </c>
      <c r="Q45" s="1">
        <v>30.292991638183594</v>
      </c>
      <c r="R45" s="1">
        <v>399.948486328125</v>
      </c>
      <c r="S45" s="1">
        <v>390.26611328125</v>
      </c>
      <c r="T45" s="1">
        <v>3.3625764846801758</v>
      </c>
      <c r="U45" s="1">
        <v>31.68281364440918</v>
      </c>
      <c r="V45" s="1">
        <v>6.8869357109069824</v>
      </c>
      <c r="W45" s="1">
        <v>64.889976501464844</v>
      </c>
      <c r="X45" s="1">
        <v>300.26177978515625</v>
      </c>
      <c r="Y45" s="1">
        <v>1249.92236328125</v>
      </c>
      <c r="Z45" s="1">
        <v>0.10975400358438492</v>
      </c>
      <c r="AA45" s="1">
        <v>88.1920166015625</v>
      </c>
      <c r="AB45" s="1">
        <v>40.079502105712891</v>
      </c>
      <c r="AC45" s="1">
        <v>2.7631685733795166</v>
      </c>
      <c r="AD45" s="1">
        <v>5.8809369802474976E-2</v>
      </c>
      <c r="AE45" s="1">
        <v>5.1925899460911751E-3</v>
      </c>
      <c r="AF45" s="1">
        <v>2.067309245467186E-2</v>
      </c>
      <c r="AG45" s="1">
        <v>1.226447056978941E-2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1.1039036021513093</v>
      </c>
      <c r="AP45">
        <f>(U45-T45)/(1000-U45)*AO45</f>
        <v>3.2285714076878635E-2</v>
      </c>
      <c r="AQ45">
        <f>(P45+273.15)</f>
        <v>301.86724891662595</v>
      </c>
      <c r="AR45">
        <f>(O45+273.15)</f>
        <v>303.3353275299072</v>
      </c>
      <c r="AS45">
        <f>(Y45*AK45+Z45*AL45)*AM45</f>
        <v>199.98757365492929</v>
      </c>
      <c r="AT45">
        <f>((AS45+0.00000010773*(AR45^4-AQ45^4))-AP45*44100)/(L45*0.92*2*29.3+0.00000043092*AQ45^3)</f>
        <v>-9.480787005101595</v>
      </c>
      <c r="AU45">
        <f>0.61365*EXP(17.502*J45/(240.97+J45))</f>
        <v>3.9564379342060065</v>
      </c>
      <c r="AV45">
        <f>AU45*1000/AA45</f>
        <v>44.861633588452385</v>
      </c>
      <c r="AW45">
        <f>(AV45-U45)</f>
        <v>13.178819944043205</v>
      </c>
      <c r="AX45">
        <f>IF(D45,P45,(O45+P45)/2)</f>
        <v>29.451288223266602</v>
      </c>
      <c r="AY45">
        <f>0.61365*EXP(17.502*AX45/(240.97+AX45))</f>
        <v>4.1280008251979945</v>
      </c>
      <c r="AZ45">
        <f>IF(AW45&lt;&gt;0,(1000-(AV45+U45)/2)/AW45*AP45,0)</f>
        <v>2.3560582920132198</v>
      </c>
      <c r="BA45">
        <f>U45*AA45/1000</f>
        <v>2.7941712269119452</v>
      </c>
      <c r="BB45">
        <f>(AY45-BA45)</f>
        <v>1.3338295982860493</v>
      </c>
      <c r="BC45">
        <f>1/(1.6/F45+1.37/N45)</f>
        <v>1.599062573186194</v>
      </c>
      <c r="BD45">
        <f>G45*AA45*0.001</f>
        <v>33.834756635514417</v>
      </c>
      <c r="BE45">
        <f>G45/S45</f>
        <v>0.98304396311704323</v>
      </c>
      <c r="BF45">
        <f>(1-AP45*AA45/AU45/F45)*100</f>
        <v>86.267782866717909</v>
      </c>
      <c r="BG45">
        <f>(S45-E45/(N45/1.35))</f>
        <v>390.86902650956682</v>
      </c>
      <c r="BH45">
        <f>E45*BF45/100/BG45</f>
        <v>-4.2190775237005785E-3</v>
      </c>
    </row>
    <row r="46" spans="1:60" x14ac:dyDescent="0.35">
      <c r="A46" s="1" t="s">
        <v>9</v>
      </c>
      <c r="B46" s="1" t="s">
        <v>1577</v>
      </c>
      <c r="K46" s="1">
        <f t="shared" si="0"/>
        <v>2.72</v>
      </c>
    </row>
    <row r="47" spans="1:60" x14ac:dyDescent="0.35">
      <c r="A47" s="1" t="s">
        <v>9</v>
      </c>
      <c r="B47" s="1" t="s">
        <v>1576</v>
      </c>
      <c r="K47" s="1">
        <f t="shared" si="0"/>
        <v>2.72</v>
      </c>
    </row>
    <row r="48" spans="1:60" x14ac:dyDescent="0.35">
      <c r="A48" s="1">
        <v>11</v>
      </c>
      <c r="B48" s="1" t="s">
        <v>1575</v>
      </c>
      <c r="C48" s="1">
        <v>2424.0000015646219</v>
      </c>
      <c r="D48" s="1">
        <v>0</v>
      </c>
      <c r="E48">
        <f>(R48-S48*(1000-T48)/(1000-U48))*AO48</f>
        <v>-1.7969576589387548</v>
      </c>
      <c r="F48">
        <f>IF(AZ48&lt;&gt;0,1/(1/AZ48-1/N48),0)</f>
        <v>5.7387359151792774</v>
      </c>
      <c r="G48">
        <f>((BC48-AP48/2)*S48-E48)/(BC48+AP48/2)</f>
        <v>383.38903562538633</v>
      </c>
      <c r="H48">
        <f>AP48*1000</f>
        <v>33.026864433795652</v>
      </c>
      <c r="I48">
        <f>(AU48-BA48)</f>
        <v>1.1415131687139279</v>
      </c>
      <c r="J48">
        <f>(P48+AT48*D48)</f>
        <v>29.012805938720703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30.301734924316406</v>
      </c>
      <c r="P48" s="1">
        <v>29.012805938720703</v>
      </c>
      <c r="Q48" s="1">
        <v>30.383384704589844</v>
      </c>
      <c r="R48" s="1">
        <v>399.99774169921875</v>
      </c>
      <c r="S48" s="1">
        <v>389.96090698242188</v>
      </c>
      <c r="T48" s="1">
        <v>3.7590394020080566</v>
      </c>
      <c r="U48" s="1">
        <v>32.692577362060547</v>
      </c>
      <c r="V48" s="1">
        <v>7.6477665901184082</v>
      </c>
      <c r="W48" s="1">
        <v>66.5130615234375</v>
      </c>
      <c r="X48" s="1">
        <v>300.33035278320313</v>
      </c>
      <c r="Y48" s="1">
        <v>1599.3671875</v>
      </c>
      <c r="Z48" s="1">
        <v>0.2103603184223175</v>
      </c>
      <c r="AA48" s="1">
        <v>88.192520141601563</v>
      </c>
      <c r="AB48" s="1">
        <v>39.988140106201172</v>
      </c>
      <c r="AC48" s="1">
        <v>2.7734401226043701</v>
      </c>
      <c r="AD48" s="1">
        <v>0.14733049273490906</v>
      </c>
      <c r="AE48" s="1">
        <v>6.6635771654546261E-3</v>
      </c>
      <c r="AF48" s="1">
        <v>2.4911113083362579E-2</v>
      </c>
      <c r="AG48" s="1">
        <v>1.3927124440670013E-2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1.1041557087617759</v>
      </c>
      <c r="AP48">
        <f>(U48-T48)/(1000-U48)*AO48</f>
        <v>3.3026864433795655E-2</v>
      </c>
      <c r="AQ48">
        <f>(P48+273.15)</f>
        <v>302.16280593872068</v>
      </c>
      <c r="AR48">
        <f>(O48+273.15)</f>
        <v>303.45173492431638</v>
      </c>
      <c r="AS48">
        <f>(Y48*AK48+Z48*AL48)*AM48</f>
        <v>255.89874428021722</v>
      </c>
      <c r="AT48">
        <f>((AS48+0.00000010773*(AR48^4-AQ48^4))-AP48*44100)/(L48*0.92*2*29.3+0.00000043092*AQ48^3)</f>
        <v>-9.3122530971977309</v>
      </c>
      <c r="AU48">
        <f>0.61365*EXP(17.502*J48/(240.97+J48))</f>
        <v>4.0247539561983201</v>
      </c>
      <c r="AV48">
        <f>AU48*1000/AA48</f>
        <v>45.636001213438405</v>
      </c>
      <c r="AW48">
        <f>(AV48-U48)</f>
        <v>12.943423851377858</v>
      </c>
      <c r="AX48">
        <f>IF(D48,P48,(O48+P48)/2)</f>
        <v>29.657270431518555</v>
      </c>
      <c r="AY48">
        <f>0.61365*EXP(17.502*AX48/(240.97+AX48))</f>
        <v>4.1772941256502092</v>
      </c>
      <c r="AZ48">
        <f>IF(AW48&lt;&gt;0,(1000-(AV48+U48)/2)/AW48*AP48,0)</f>
        <v>2.4516998844525286</v>
      </c>
      <c r="BA48">
        <f>U48*AA48/1000</f>
        <v>2.8832407874843922</v>
      </c>
      <c r="BB48">
        <f>(AY48-BA48)</f>
        <v>1.294053338165817</v>
      </c>
      <c r="BC48">
        <f>1/(1.6/F48+1.37/N48)</f>
        <v>1.6697989966753157</v>
      </c>
      <c r="BD48">
        <f>G48*AA48*0.001</f>
        <v>33.812045246461089</v>
      </c>
      <c r="BE48">
        <f>G48/S48</f>
        <v>0.98314735851885848</v>
      </c>
      <c r="BF48">
        <f>(1-AP48*AA48/AU48/F48)*100</f>
        <v>87.389174364937389</v>
      </c>
      <c r="BG48">
        <f>(S48-E48/(N48/1.35))</f>
        <v>390.52765828996894</v>
      </c>
      <c r="BH48">
        <f>E48*BF48/100/BG48</f>
        <v>-4.0210889766688291E-3</v>
      </c>
    </row>
    <row r="49" spans="1:60" x14ac:dyDescent="0.35">
      <c r="A49" s="1" t="s">
        <v>9</v>
      </c>
      <c r="B49" s="1" t="s">
        <v>1574</v>
      </c>
      <c r="K49" s="1">
        <f t="shared" si="0"/>
        <v>2.72</v>
      </c>
    </row>
    <row r="50" spans="1:60" x14ac:dyDescent="0.35">
      <c r="A50" s="1" t="s">
        <v>9</v>
      </c>
      <c r="B50" s="1" t="s">
        <v>1569</v>
      </c>
      <c r="K50" s="1">
        <f t="shared" si="0"/>
        <v>2.72</v>
      </c>
    </row>
    <row r="51" spans="1:60" x14ac:dyDescent="0.35">
      <c r="A51" s="1">
        <v>12</v>
      </c>
      <c r="B51" s="1" t="s">
        <v>1573</v>
      </c>
      <c r="C51" s="1">
        <v>2628.5000015534461</v>
      </c>
      <c r="D51" s="1">
        <v>0</v>
      </c>
      <c r="E51">
        <f>(R51-S51*(1000-T51)/(1000-U51))*AO51</f>
        <v>-1.3373801330428225</v>
      </c>
      <c r="F51">
        <f>IF(AZ51&lt;&gt;0,1/(1/AZ51-1/N51),0)</f>
        <v>6.4664214067785197</v>
      </c>
      <c r="G51">
        <f>((BC51-AP51/2)*S51-E51)/(BC51+AP51/2)</f>
        <v>382.61384112698221</v>
      </c>
      <c r="H51">
        <f>AP51*1000</f>
        <v>33.876826547425559</v>
      </c>
      <c r="I51">
        <f>(AU51-BA51)</f>
        <v>1.1135526312928681</v>
      </c>
      <c r="J51">
        <f>(P51+AT51*D51)</f>
        <v>29.293468475341797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30.437675476074219</v>
      </c>
      <c r="P51" s="1">
        <v>29.293468475341797</v>
      </c>
      <c r="Q51" s="1">
        <v>30.491430282592773</v>
      </c>
      <c r="R51" s="1">
        <v>400.00839233398438</v>
      </c>
      <c r="S51" s="1">
        <v>389.27468872070313</v>
      </c>
      <c r="T51" s="1">
        <v>4.1061539649963379</v>
      </c>
      <c r="U51" s="1">
        <v>33.755863189697266</v>
      </c>
      <c r="V51" s="1">
        <v>8.2891988754272461</v>
      </c>
      <c r="W51" s="1">
        <v>68.143829345703125</v>
      </c>
      <c r="X51" s="1">
        <v>300.28805541992188</v>
      </c>
      <c r="Y51" s="1">
        <v>2000.377685546875</v>
      </c>
      <c r="Z51" s="1">
        <v>1.6005739569664001E-2</v>
      </c>
      <c r="AA51" s="1">
        <v>88.19281005859375</v>
      </c>
      <c r="AB51" s="1">
        <v>39.693904876708984</v>
      </c>
      <c r="AC51" s="1">
        <v>2.7842512130737305</v>
      </c>
      <c r="AD51" s="1">
        <v>6.0857154428958893E-2</v>
      </c>
      <c r="AE51" s="1">
        <v>7.0117209106683731E-3</v>
      </c>
      <c r="AF51" s="1">
        <v>1.8051000311970711E-2</v>
      </c>
      <c r="AG51" s="1">
        <v>9.3663306906819344E-3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1.1040002037497125</v>
      </c>
      <c r="AP51">
        <f>(U51-T51)/(1000-U51)*AO51</f>
        <v>3.3876826547425555E-2</v>
      </c>
      <c r="AQ51">
        <f>(P51+273.15)</f>
        <v>302.44346847534177</v>
      </c>
      <c r="AR51">
        <f>(O51+273.15)</f>
        <v>303.5876754760742</v>
      </c>
      <c r="AS51">
        <f>(Y51*AK51+Z51*AL51)*AM51</f>
        <v>320.06042253359192</v>
      </c>
      <c r="AT51">
        <f>((AS51+0.00000010773*(AR51^4-AQ51^4))-AP51*44100)/(L51*0.92*2*29.3+0.00000043092*AQ51^3)</f>
        <v>-9.1136408061997169</v>
      </c>
      <c r="AU51">
        <f>0.61365*EXP(17.502*J51/(240.97+J51))</f>
        <v>4.0905770619457158</v>
      </c>
      <c r="AV51">
        <f>AU51*1000/AA51</f>
        <v>46.382205751557393</v>
      </c>
      <c r="AW51">
        <f>(AV51-U51)</f>
        <v>12.626342561860127</v>
      </c>
      <c r="AX51">
        <f>IF(D51,P51,(O51+P51)/2)</f>
        <v>29.865571975708008</v>
      </c>
      <c r="AY51">
        <f>0.61365*EXP(17.502*AX51/(240.97+AX51))</f>
        <v>4.2276634605346111</v>
      </c>
      <c r="AZ51">
        <f>IF(AW51&lt;&gt;0,(1000-(AV51+U51)/2)/AW51*AP51,0)</f>
        <v>2.5755213481195538</v>
      </c>
      <c r="BA51">
        <f>U51*AA51/1000</f>
        <v>2.9770244306528477</v>
      </c>
      <c r="BB51">
        <f>(AY51-BA51)</f>
        <v>1.2506390298817633</v>
      </c>
      <c r="BC51">
        <f>1/(1.6/F51+1.37/N51)</f>
        <v>1.7621161003323567</v>
      </c>
      <c r="BD51">
        <f>G51*AA51*0.001</f>
        <v>33.743789816300911</v>
      </c>
      <c r="BE51">
        <f>G51/S51</f>
        <v>0.98288908118940155</v>
      </c>
      <c r="BF51">
        <f>(1-AP51*AA51/AU51/F51)*100</f>
        <v>88.704971816753243</v>
      </c>
      <c r="BG51">
        <f>(S51-E51/(N51/1.35))</f>
        <v>389.69649161367568</v>
      </c>
      <c r="BH51">
        <f>E51*BF51/100/BG51</f>
        <v>-3.0442220949593508E-3</v>
      </c>
    </row>
    <row r="52" spans="1:60" x14ac:dyDescent="0.35">
      <c r="A52" s="1" t="s">
        <v>9</v>
      </c>
      <c r="B52" s="1" t="s">
        <v>1572</v>
      </c>
      <c r="K52" s="1">
        <v>2.1705600000000005</v>
      </c>
    </row>
    <row r="53" spans="1:60" x14ac:dyDescent="0.35">
      <c r="A53" s="1" t="s">
        <v>9</v>
      </c>
      <c r="B53" s="1" t="s">
        <v>1571</v>
      </c>
      <c r="K53" s="1">
        <v>2.1705600000000005</v>
      </c>
    </row>
    <row r="54" spans="1:60" x14ac:dyDescent="0.35">
      <c r="A54" s="1" t="s">
        <v>9</v>
      </c>
      <c r="B54" s="1" t="s">
        <v>1570</v>
      </c>
    </row>
    <row r="55" spans="1:60" x14ac:dyDescent="0.35">
      <c r="A55" s="1" t="s">
        <v>9</v>
      </c>
      <c r="B55" s="1" t="s">
        <v>1569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94B2D-B7D4-4E58-B6E6-B41CBF776FB0}">
  <dimension ref="A1:BD55"/>
  <sheetViews>
    <sheetView topLeftCell="A3" zoomScale="4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4076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4075</v>
      </c>
    </row>
    <row r="12" spans="1:56" x14ac:dyDescent="0.35">
      <c r="A12" s="1" t="s">
        <v>9</v>
      </c>
      <c r="B12" s="1" t="s">
        <v>4074</v>
      </c>
    </row>
    <row r="13" spans="1:56" x14ac:dyDescent="0.35">
      <c r="A13" s="1" t="s">
        <v>9</v>
      </c>
      <c r="B13" s="1" t="s">
        <v>4073</v>
      </c>
    </row>
    <row r="14" spans="1:56" x14ac:dyDescent="0.35">
      <c r="A14" s="1" t="s">
        <v>9</v>
      </c>
      <c r="B14" s="1" t="s">
        <v>4072</v>
      </c>
    </row>
    <row r="15" spans="1:56" x14ac:dyDescent="0.35">
      <c r="A15" s="1" t="s">
        <v>9</v>
      </c>
      <c r="B15" s="1" t="s">
        <v>4071</v>
      </c>
    </row>
    <row r="16" spans="1:56" x14ac:dyDescent="0.35">
      <c r="A16" s="1" t="s">
        <v>9</v>
      </c>
      <c r="B16" s="1" t="s">
        <v>4070</v>
      </c>
    </row>
    <row r="17" spans="1:56" x14ac:dyDescent="0.35">
      <c r="A17" s="1" t="s">
        <v>9</v>
      </c>
      <c r="B17" s="1" t="s">
        <v>4069</v>
      </c>
    </row>
    <row r="18" spans="1:56" x14ac:dyDescent="0.35">
      <c r="A18" s="1">
        <v>1</v>
      </c>
      <c r="B18" s="1" t="s">
        <v>4068</v>
      </c>
      <c r="C18" s="1">
        <v>451.00000156462193</v>
      </c>
      <c r="D18" s="1">
        <v>0</v>
      </c>
      <c r="E18">
        <f>(R18-S18*(1000-T18)/(1000-U18))*AK18</f>
        <v>-6.4778593811966756</v>
      </c>
      <c r="F18">
        <f>IF(AV18&lt;&gt;0,1/(1/AV18-1/N18),0)</f>
        <v>0.12236767909475672</v>
      </c>
      <c r="G18">
        <f>((AY18-AL18/2)*S18-E18)/(AY18+AL18/2)</f>
        <v>312.56170451604913</v>
      </c>
      <c r="H18">
        <f>AL18*1000</f>
        <v>35.395191029624485</v>
      </c>
      <c r="I18">
        <f>(AQ18-AW18)</f>
        <v>22.19596985434767</v>
      </c>
      <c r="J18">
        <f>(P18+AP18*D18)</f>
        <v>64.825370788574219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30.052478790283203</v>
      </c>
      <c r="P18" s="1">
        <v>64.825370788574219</v>
      </c>
      <c r="Q18" s="1">
        <v>30.152961730957031</v>
      </c>
      <c r="R18" s="1">
        <v>400.10882568359375</v>
      </c>
      <c r="S18" s="1">
        <v>393.35015869140625</v>
      </c>
      <c r="T18" s="1">
        <v>1.5110896825790405</v>
      </c>
      <c r="U18" s="1">
        <v>32.596549987792969</v>
      </c>
      <c r="V18" s="1">
        <v>3.1241905689239502</v>
      </c>
      <c r="W18" s="1">
        <v>67.393638610839844</v>
      </c>
      <c r="X18" s="1">
        <v>299.61495971679688</v>
      </c>
      <c r="Y18" s="1">
        <v>0.15644724667072296</v>
      </c>
      <c r="Z18" s="1">
        <v>0.12966087460517883</v>
      </c>
      <c r="AA18" s="1">
        <v>88.351028442382813</v>
      </c>
      <c r="AB18" s="1">
        <v>-5.2956962585449219</v>
      </c>
      <c r="AC18" s="1">
        <v>0.2819497287273407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1.1015255871941061</v>
      </c>
      <c r="AL18">
        <f>(U18-T18)/(1000-U18)*AK18</f>
        <v>3.5395191029624483E-2</v>
      </c>
      <c r="AM18">
        <f>(P18+273.15)</f>
        <v>337.9753707885742</v>
      </c>
      <c r="AN18">
        <f>(O18+273.15)</f>
        <v>303.20247879028318</v>
      </c>
      <c r="AO18">
        <f>(Y18*AG18+Z18*AH18)*AI18</f>
        <v>2.503155890781672E-2</v>
      </c>
      <c r="AP18">
        <f>((AO18+0.00000010773*(AN18^4-AM18^4))-AL18*44100)/(L18*51.4+0.00000043092*AM18^3)</f>
        <v>-16.2354745526887</v>
      </c>
      <c r="AQ18">
        <f>0.61365*EXP(17.502*J18/(240.97+J18))</f>
        <v>25.075908569442721</v>
      </c>
      <c r="AR18">
        <f>AQ18*1000/AA18</f>
        <v>283.82135456177184</v>
      </c>
      <c r="AS18">
        <f>(AR18-U18)</f>
        <v>251.22480457397887</v>
      </c>
      <c r="AT18">
        <f>IF(D18,P18,(O18+P18)/2)</f>
        <v>47.438924789428711</v>
      </c>
      <c r="AU18">
        <f>0.61365*EXP(17.502*AT18/(240.97+AT18))</f>
        <v>10.918786961211632</v>
      </c>
      <c r="AV18">
        <f>IF(AS18&lt;&gt;0,(1000-(AR18+U18)/2)/AS18*AL18,0)</f>
        <v>0.11860037065921131</v>
      </c>
      <c r="AW18">
        <f>U18*AA18/1000</f>
        <v>2.8799387150950495</v>
      </c>
      <c r="AX18">
        <f>(AU18-AW18)</f>
        <v>8.0388482461165829</v>
      </c>
      <c r="AY18">
        <f>1/(1.6/F18+1.37/N18)</f>
        <v>7.4454738667237938E-2</v>
      </c>
      <c r="AZ18">
        <f>G18*AA18*0.001</f>
        <v>27.615148045697108</v>
      </c>
      <c r="BA18">
        <f>G18/S18</f>
        <v>0.79461441062049287</v>
      </c>
      <c r="BB18">
        <f>(1-AL18*AA18/AQ18/F18)*100</f>
        <v>-1.9136765604731654</v>
      </c>
      <c r="BC18">
        <f>(S18-E18/(N18/1.35))</f>
        <v>395.62025192132046</v>
      </c>
      <c r="BD18">
        <f>E18*BB18/100/BC18</f>
        <v>3.133441121791373E-4</v>
      </c>
    </row>
    <row r="19" spans="1:56" x14ac:dyDescent="0.35">
      <c r="A19" s="1" t="s">
        <v>9</v>
      </c>
      <c r="B19" s="1" t="s">
        <v>4067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4066</v>
      </c>
      <c r="K20" s="1">
        <f t="shared" si="0"/>
        <v>2.72</v>
      </c>
    </row>
    <row r="21" spans="1:56" x14ac:dyDescent="0.35">
      <c r="A21" s="1">
        <v>2</v>
      </c>
      <c r="B21" s="1" t="s">
        <v>4065</v>
      </c>
      <c r="C21" s="1">
        <v>654.5000015757978</v>
      </c>
      <c r="D21" s="1">
        <v>0</v>
      </c>
      <c r="E21">
        <f>(R21-S21*(1000-T21)/(1000-U21))*AK21</f>
        <v>-6.8751568379206116</v>
      </c>
      <c r="F21">
        <f>IF(AV21&lt;&gt;0,1/(1/AV21-1/N21),0)</f>
        <v>0.26994275089578545</v>
      </c>
      <c r="G21">
        <f>((AY21-AL21/2)*S21-E21)/(AY21+AL21/2)</f>
        <v>356.31383785060376</v>
      </c>
      <c r="H21">
        <f>AL21*1000</f>
        <v>34.287117021263526</v>
      </c>
      <c r="I21">
        <f>(AQ21-AW21)</f>
        <v>10.885512325217585</v>
      </c>
      <c r="J21">
        <f>(P21+AP21*D21)</f>
        <v>51.991737365722656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30.079479217529297</v>
      </c>
      <c r="P21" s="1">
        <v>51.991737365722656</v>
      </c>
      <c r="Q21" s="1">
        <v>30.207189559936523</v>
      </c>
      <c r="R21" s="1">
        <v>399.946533203125</v>
      </c>
      <c r="S21" s="1">
        <v>393.9267578125</v>
      </c>
      <c r="T21" s="1">
        <v>1.777342677116394</v>
      </c>
      <c r="U21" s="1">
        <v>31.908699035644531</v>
      </c>
      <c r="V21" s="1">
        <v>3.6690011024475098</v>
      </c>
      <c r="W21" s="1">
        <v>65.869712829589844</v>
      </c>
      <c r="X21" s="1">
        <v>299.638427734375</v>
      </c>
      <c r="Y21" s="1">
        <v>25.792228698730469</v>
      </c>
      <c r="Z21" s="1">
        <v>0.27110257744789124</v>
      </c>
      <c r="AA21" s="1">
        <v>88.351554870605469</v>
      </c>
      <c r="AB21" s="1">
        <v>-5.3563985824584961</v>
      </c>
      <c r="AC21" s="1">
        <v>0.29727259278297424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1.1016118666704962</v>
      </c>
      <c r="AL21">
        <f>(U21-T21)/(1000-U21)*AK21</f>
        <v>3.4287117021263525E-2</v>
      </c>
      <c r="AM21">
        <f>(P21+273.15)</f>
        <v>325.14173736572263</v>
      </c>
      <c r="AN21">
        <f>(O21+273.15)</f>
        <v>303.22947921752927</v>
      </c>
      <c r="AO21">
        <f>(Y21*AG21+Z21*AH21)*AI21</f>
        <v>4.1267564995566772</v>
      </c>
      <c r="AP21">
        <f>((AO21+0.00000010773*(AN21^4-AM21^4))-AL21*44100)/(L21*51.4+0.00000043092*AM21^3)</f>
        <v>-14.430243735154447</v>
      </c>
      <c r="AQ21">
        <f>0.61365*EXP(17.502*J21/(240.97+J21))</f>
        <v>13.704695498914969</v>
      </c>
      <c r="AR21">
        <f>AQ21*1000/AA21</f>
        <v>155.11549874799675</v>
      </c>
      <c r="AS21">
        <f>(AR21-U21)</f>
        <v>123.20679971235222</v>
      </c>
      <c r="AT21">
        <f>IF(D21,P21,(O21+P21)/2)</f>
        <v>41.035608291625977</v>
      </c>
      <c r="AU21">
        <f>0.61365*EXP(17.502*AT21/(240.97+AT21))</f>
        <v>7.8337851780560595</v>
      </c>
      <c r="AV21">
        <f>IF(AS21&lt;&gt;0,(1000-(AR21+U21)/2)/AS21*AL21,0)</f>
        <v>0.25226575819045205</v>
      </c>
      <c r="AW21">
        <f>U21*AA21/1000</f>
        <v>2.8191831736973838</v>
      </c>
      <c r="AX21">
        <f>(AU21-AW21)</f>
        <v>5.0146020043586752</v>
      </c>
      <c r="AY21">
        <f>1/(1.6/F21+1.37/N21)</f>
        <v>0.15916437003417427</v>
      </c>
      <c r="AZ21">
        <f>G21*AA21*0.001</f>
        <v>31.480881596013639</v>
      </c>
      <c r="BA21">
        <f>G21/S21</f>
        <v>0.90451798661567662</v>
      </c>
      <c r="BB21">
        <f>(1-AL21*AA21/AQ21/F21)*100</f>
        <v>18.115046494429354</v>
      </c>
      <c r="BC21">
        <f>(S21-E21/(N21/1.35))</f>
        <v>396.33607948404864</v>
      </c>
      <c r="BD21">
        <f>E21*BB21/100/BC21</f>
        <v>-3.1423782043148128E-3</v>
      </c>
    </row>
    <row r="22" spans="1:56" x14ac:dyDescent="0.35">
      <c r="A22" s="1" t="s">
        <v>9</v>
      </c>
      <c r="B22" s="1" t="s">
        <v>4064</v>
      </c>
      <c r="K22" s="1">
        <f t="shared" si="0"/>
        <v>2.72</v>
      </c>
    </row>
    <row r="23" spans="1:56" x14ac:dyDescent="0.35">
      <c r="A23" s="1" t="s">
        <v>9</v>
      </c>
      <c r="B23" s="1" t="s">
        <v>4063</v>
      </c>
      <c r="K23" s="1">
        <f t="shared" si="0"/>
        <v>2.72</v>
      </c>
    </row>
    <row r="24" spans="1:56" x14ac:dyDescent="0.35">
      <c r="A24" s="1">
        <v>3</v>
      </c>
      <c r="B24" s="1" t="s">
        <v>4062</v>
      </c>
      <c r="C24" s="1">
        <v>858.5000015757978</v>
      </c>
      <c r="D24" s="1">
        <v>0</v>
      </c>
      <c r="E24">
        <f>(R24-S24*(1000-T24)/(1000-U24))*AK24</f>
        <v>-7.3051138062396044</v>
      </c>
      <c r="F24">
        <f>IF(AV24&lt;&gt;0,1/(1/AV24-1/N24),0)</f>
        <v>3.2817996193934178</v>
      </c>
      <c r="G24">
        <f>((AY24-AL24/2)*S24-E24)/(AY24+AL24/2)</f>
        <v>390.14741700465197</v>
      </c>
      <c r="H24">
        <f>AL24*1000</f>
        <v>32.708923929779061</v>
      </c>
      <c r="I24">
        <f>(AQ24-AW24)</f>
        <v>1.5659420115777256</v>
      </c>
      <c r="J24">
        <f>(P24+AP24*D24)</f>
        <v>30.122770309448242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29.971052169799805</v>
      </c>
      <c r="P24" s="1">
        <v>30.122770309448242</v>
      </c>
      <c r="Q24" s="1">
        <v>30.153875350952148</v>
      </c>
      <c r="R24" s="1">
        <v>399.90435791015625</v>
      </c>
      <c r="S24" s="1">
        <v>394.81222534179688</v>
      </c>
      <c r="T24" s="1">
        <v>2.0596685409545898</v>
      </c>
      <c r="U24" s="1">
        <v>30.839876174926758</v>
      </c>
      <c r="V24" s="1">
        <v>4.2782015800476074</v>
      </c>
      <c r="W24" s="1">
        <v>64.0584716796875</v>
      </c>
      <c r="X24" s="1">
        <v>299.59652709960938</v>
      </c>
      <c r="Y24" s="1">
        <v>50.117790222167969</v>
      </c>
      <c r="Z24" s="1">
        <v>0.18205033242702484</v>
      </c>
      <c r="AA24" s="1">
        <v>88.348091125488281</v>
      </c>
      <c r="AB24" s="1">
        <v>-5.393791675567627</v>
      </c>
      <c r="AC24" s="1">
        <v>0.29062709212303162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1.1014578202191518</v>
      </c>
      <c r="AL24">
        <f>(U24-T24)/(1000-U24)*AK24</f>
        <v>3.270892392977906E-2</v>
      </c>
      <c r="AM24">
        <f>(P24+273.15)</f>
        <v>303.27277030944822</v>
      </c>
      <c r="AN24">
        <f>(O24+273.15)</f>
        <v>303.12105216979978</v>
      </c>
      <c r="AO24">
        <f>(Y24*AG24+Z24*AH24)*AI24</f>
        <v>8.01884625631169</v>
      </c>
      <c r="AP24">
        <f>((AO24+0.00000010773*(AN24^4-AM24^4))-AL24*44100)/(L24*51.4+0.00000043092*AM24^3)</f>
        <v>-11.770293554406942</v>
      </c>
      <c r="AQ24">
        <f>0.61365*EXP(17.502*J24/(240.97+J24))</f>
        <v>4.2905862021789298</v>
      </c>
      <c r="AR24">
        <f>AQ24*1000/AA24</f>
        <v>48.564560337638156</v>
      </c>
      <c r="AS24">
        <f>(AR24-U24)</f>
        <v>17.724684162711398</v>
      </c>
      <c r="AT24">
        <f>IF(D24,P24,(O24+P24)/2)</f>
        <v>30.046911239624023</v>
      </c>
      <c r="AU24">
        <f>0.61365*EXP(17.502*AT24/(240.97+AT24))</f>
        <v>4.2719432262655666</v>
      </c>
      <c r="AV24">
        <f>IF(AS24&lt;&gt;0,(1000-(AR24+U24)/2)/AS24*AL24,0)</f>
        <v>1.7721222451495522</v>
      </c>
      <c r="AW24">
        <f>U24*AA24/1000</f>
        <v>2.7246441906012042</v>
      </c>
      <c r="AX24">
        <f>(AU24-AW24)</f>
        <v>1.5472990356643623</v>
      </c>
      <c r="AY24">
        <f>1/(1.6/F24+1.37/N24)</f>
        <v>1.1860034557978807</v>
      </c>
      <c r="AZ24">
        <f>G24*AA24*0.001</f>
        <v>34.468779549900873</v>
      </c>
      <c r="BA24">
        <f>G24/S24</f>
        <v>0.9881847419159665</v>
      </c>
      <c r="BB24">
        <f>(1-AL24*AA24/AQ24/F24)*100</f>
        <v>79.477288733234133</v>
      </c>
      <c r="BC24">
        <f>(S24-E24/(N24/1.35))</f>
        <v>397.37222061483931</v>
      </c>
      <c r="BD24">
        <f>E24*BB24/100/BC24</f>
        <v>-1.4610750552952937E-2</v>
      </c>
    </row>
    <row r="25" spans="1:56" x14ac:dyDescent="0.35">
      <c r="A25" s="1" t="s">
        <v>9</v>
      </c>
      <c r="B25" s="1" t="s">
        <v>4061</v>
      </c>
      <c r="K25" s="1">
        <f t="shared" si="0"/>
        <v>2.72</v>
      </c>
    </row>
    <row r="26" spans="1:56" x14ac:dyDescent="0.35">
      <c r="A26" s="1" t="s">
        <v>9</v>
      </c>
      <c r="B26" s="1" t="s">
        <v>4060</v>
      </c>
      <c r="K26" s="1">
        <f t="shared" si="0"/>
        <v>2.72</v>
      </c>
    </row>
    <row r="27" spans="1:56" x14ac:dyDescent="0.35">
      <c r="A27" s="1">
        <v>4</v>
      </c>
      <c r="B27" s="1" t="s">
        <v>4059</v>
      </c>
      <c r="C27" s="1">
        <v>1061.5000015757978</v>
      </c>
      <c r="D27" s="1">
        <v>0</v>
      </c>
      <c r="E27">
        <f>(R27-S27*(1000-T27)/(1000-U27))*AK27</f>
        <v>-7.3572301633687003</v>
      </c>
      <c r="F27">
        <f>IF(AV27&lt;&gt;0,1/(1/AV27-1/N27),0)</f>
        <v>7.0752886504501969E-2</v>
      </c>
      <c r="G27">
        <f>((AY27-AL27/2)*S27-E27)/(AY27+AL27/2)</f>
        <v>310.98156175581425</v>
      </c>
      <c r="H27">
        <f>AL27*1000</f>
        <v>31.234367995733862</v>
      </c>
      <c r="I27">
        <f>(AQ27-AW27)</f>
        <v>31.459867784110699</v>
      </c>
      <c r="J27">
        <f>(P27+AP27*D27)</f>
        <v>71.79437255859375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29.953855514526367</v>
      </c>
      <c r="P27" s="1">
        <v>71.79437255859375</v>
      </c>
      <c r="Q27" s="1">
        <v>30.124784469604492</v>
      </c>
      <c r="R27" s="1">
        <v>399.90408325195313</v>
      </c>
      <c r="S27" s="1">
        <v>395.37234497070313</v>
      </c>
      <c r="T27" s="1">
        <v>2.3440511226654053</v>
      </c>
      <c r="U27" s="1">
        <v>29.852302551269531</v>
      </c>
      <c r="V27" s="1">
        <v>4.8735833168029785</v>
      </c>
      <c r="W27" s="1">
        <v>62.066768646240234</v>
      </c>
      <c r="X27" s="1">
        <v>299.62393188476563</v>
      </c>
      <c r="Y27" s="1">
        <v>101.04084014892578</v>
      </c>
      <c r="Z27" s="1">
        <v>0.20693247020244598</v>
      </c>
      <c r="AA27" s="1">
        <v>88.345703125</v>
      </c>
      <c r="AB27" s="1">
        <v>-5.5326375961303711</v>
      </c>
      <c r="AC27" s="1">
        <v>0.31312912702560425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1.1015585731057556</v>
      </c>
      <c r="AL27">
        <f>(U27-T27)/(1000-U27)*AK27</f>
        <v>3.1234367995733862E-2</v>
      </c>
      <c r="AM27">
        <f>(P27+273.15)</f>
        <v>344.94437255859373</v>
      </c>
      <c r="AN27">
        <f>(O27+273.15)</f>
        <v>303.10385551452634</v>
      </c>
      <c r="AO27">
        <f>(Y27*AG27+Z27*AH27)*AI27</f>
        <v>16.166534062477922</v>
      </c>
      <c r="AP27">
        <f>((AO27+0.00000010773*(AN27^4-AM27^4))-AL27*44100)/(L27*51.4+0.00000043092*AM27^3)</f>
        <v>-15.484194653203767</v>
      </c>
      <c r="AQ27">
        <f>0.61365*EXP(17.502*J27/(240.97+J27))</f>
        <v>34.097190442902836</v>
      </c>
      <c r="AR27">
        <f>AQ27*1000/AA27</f>
        <v>385.95188262477069</v>
      </c>
      <c r="AS27">
        <f>(AR27-U27)</f>
        <v>356.09958007350116</v>
      </c>
      <c r="AT27">
        <f>IF(D27,P27,(O27+P27)/2)</f>
        <v>50.874114036560059</v>
      </c>
      <c r="AU27">
        <f>0.61365*EXP(17.502*AT27/(240.97+AT27))</f>
        <v>12.969610709951739</v>
      </c>
      <c r="AV27">
        <f>IF(AS27&lt;&gt;0,(1000-(AR27+U27)/2)/AS27*AL27,0)</f>
        <v>6.9476851176431834E-2</v>
      </c>
      <c r="AW27">
        <f>U27*AA27/1000</f>
        <v>2.6373226587921379</v>
      </c>
      <c r="AX27">
        <f>(AU27-AW27)</f>
        <v>10.332288051159601</v>
      </c>
      <c r="AY27">
        <f>1/(1.6/F27+1.37/N27)</f>
        <v>4.3535900789498289E-2</v>
      </c>
      <c r="AZ27">
        <f>G27*AA27*0.001</f>
        <v>27.473884732228022</v>
      </c>
      <c r="BA27">
        <f>G27/S27</f>
        <v>0.78655365179589842</v>
      </c>
      <c r="BB27">
        <f>(1-AL27*AA27/AQ27/F27)*100</f>
        <v>-14.381397017456354</v>
      </c>
      <c r="BC27">
        <f>(S27-E27/(N27/1.35))</f>
        <v>397.95060383709091</v>
      </c>
      <c r="BD27">
        <f>E27*BB27/100/BC27</f>
        <v>2.6588035527023574E-3</v>
      </c>
    </row>
    <row r="28" spans="1:56" x14ac:dyDescent="0.35">
      <c r="A28" s="1" t="s">
        <v>9</v>
      </c>
      <c r="B28" s="1" t="s">
        <v>4058</v>
      </c>
      <c r="K28" s="1">
        <f t="shared" si="0"/>
        <v>2.72</v>
      </c>
    </row>
    <row r="29" spans="1:56" x14ac:dyDescent="0.35">
      <c r="A29" s="1" t="s">
        <v>9</v>
      </c>
      <c r="B29" s="1" t="s">
        <v>4057</v>
      </c>
      <c r="K29" s="1">
        <f t="shared" si="0"/>
        <v>2.72</v>
      </c>
    </row>
    <row r="30" spans="1:56" x14ac:dyDescent="0.35">
      <c r="A30" s="1">
        <v>5</v>
      </c>
      <c r="B30" s="1" t="s">
        <v>4056</v>
      </c>
      <c r="C30" s="1">
        <v>1265.5000015757978</v>
      </c>
      <c r="D30" s="1">
        <v>0</v>
      </c>
      <c r="E30">
        <f>(R30-S30*(1000-T30)/(1000-U30))*AK30</f>
        <v>-7.0578458686453134</v>
      </c>
      <c r="F30">
        <f>IF(AV30&lt;&gt;0,1/(1/AV30-1/N30),0)</f>
        <v>0.22690084166330893</v>
      </c>
      <c r="G30">
        <f>((AY30-AL30/2)*S30-E30)/(AY30+AL30/2)</f>
        <v>363.76905372541239</v>
      </c>
      <c r="H30">
        <f>AL30*1000</f>
        <v>29.899009811767307</v>
      </c>
      <c r="I30">
        <f>(AQ30-AW30)</f>
        <v>11.188967524214981</v>
      </c>
      <c r="J30">
        <f>(P30+AP30*D30)</f>
        <v>52.063026428222656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29.957405090332031</v>
      </c>
      <c r="P30" s="1">
        <v>52.063026428222656</v>
      </c>
      <c r="Q30" s="1">
        <v>30.111549377441406</v>
      </c>
      <c r="R30" s="1">
        <v>399.90603637695313</v>
      </c>
      <c r="S30" s="1">
        <v>395.57525634765625</v>
      </c>
      <c r="T30" s="1">
        <v>2.6585705280303955</v>
      </c>
      <c r="U30" s="1">
        <v>29.019693374633789</v>
      </c>
      <c r="V30" s="1">
        <v>5.5264768600463867</v>
      </c>
      <c r="W30" s="1">
        <v>60.324394226074219</v>
      </c>
      <c r="X30" s="1">
        <v>299.552001953125</v>
      </c>
      <c r="Y30" s="1">
        <v>150.11422729492188</v>
      </c>
      <c r="Z30" s="1">
        <v>0.32350054383277893</v>
      </c>
      <c r="AA30" s="1">
        <v>88.347221374511719</v>
      </c>
      <c r="AB30" s="1">
        <v>-5.5848240852355957</v>
      </c>
      <c r="AC30" s="1">
        <v>0.32708597183227539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1.1012941248276651</v>
      </c>
      <c r="AL30">
        <f>(U30-T30)/(1000-U30)*AK30</f>
        <v>2.9899009811767307E-2</v>
      </c>
      <c r="AM30">
        <f>(P30+273.15)</f>
        <v>325.21302642822263</v>
      </c>
      <c r="AN30">
        <f>(O30+273.15)</f>
        <v>303.10740509033201</v>
      </c>
      <c r="AO30">
        <f>(Y30*AG30+Z30*AH30)*AI30</f>
        <v>24.018275830337188</v>
      </c>
      <c r="AP30">
        <f>((AO30+0.00000010773*(AN30^4-AM30^4))-AL30*44100)/(L30*51.4+0.00000043092*AM30^3)</f>
        <v>-12.73969557119478</v>
      </c>
      <c r="AQ30">
        <f>0.61365*EXP(17.502*J30/(240.97+J30))</f>
        <v>13.752776799004202</v>
      </c>
      <c r="AR30">
        <f>AQ30*1000/AA30</f>
        <v>155.66733831622119</v>
      </c>
      <c r="AS30">
        <f>(AR30-U30)</f>
        <v>126.6476449415874</v>
      </c>
      <c r="AT30">
        <f>IF(D30,P30,(O30+P30)/2)</f>
        <v>41.010215759277344</v>
      </c>
      <c r="AU30">
        <f>0.61365*EXP(17.502*AT30/(240.97+AT30))</f>
        <v>7.8232422913411401</v>
      </c>
      <c r="AV30">
        <f>IF(AS30&lt;&gt;0,(1000-(AR30+U30)/2)/AS30*AL30,0)</f>
        <v>0.21427978497324934</v>
      </c>
      <c r="AW30">
        <f>U30*AA30/1000</f>
        <v>2.5638092747892225</v>
      </c>
      <c r="AX30">
        <f>(AU30-AW30)</f>
        <v>5.2594330165519176</v>
      </c>
      <c r="AY30">
        <f>1/(1.6/F30+1.37/N30)</f>
        <v>0.13500434714088885</v>
      </c>
      <c r="AZ30">
        <f>G30*AA30*0.001</f>
        <v>32.137985118675658</v>
      </c>
      <c r="BA30">
        <f>G30/S30</f>
        <v>0.91959506538424496</v>
      </c>
      <c r="BB30">
        <f>(1-AL30*AA30/AQ30/F30)*100</f>
        <v>15.350733511212288</v>
      </c>
      <c r="BC30">
        <f>(S30-E30/(N30/1.35))</f>
        <v>398.04859934282786</v>
      </c>
      <c r="BD30">
        <f>E30*BB30/100/BC30</f>
        <v>-2.7218563580341101E-3</v>
      </c>
    </row>
    <row r="31" spans="1:56" x14ac:dyDescent="0.35">
      <c r="A31" s="1" t="s">
        <v>9</v>
      </c>
      <c r="B31" s="1" t="s">
        <v>4055</v>
      </c>
      <c r="K31" s="1">
        <f t="shared" si="0"/>
        <v>2.72</v>
      </c>
    </row>
    <row r="32" spans="1:56" x14ac:dyDescent="0.35">
      <c r="A32" s="1" t="s">
        <v>9</v>
      </c>
      <c r="B32" s="1" t="s">
        <v>4054</v>
      </c>
      <c r="K32" s="1">
        <f t="shared" si="0"/>
        <v>2.72</v>
      </c>
    </row>
    <row r="33" spans="1:56" x14ac:dyDescent="0.35">
      <c r="A33" s="1">
        <v>6</v>
      </c>
      <c r="B33" s="1" t="s">
        <v>4053</v>
      </c>
      <c r="C33" s="1">
        <v>1469.5000015757978</v>
      </c>
      <c r="D33" s="1">
        <v>0</v>
      </c>
      <c r="E33">
        <f>(R33-S33*(1000-T33)/(1000-U33))*AK33</f>
        <v>-6.8366838823083604</v>
      </c>
      <c r="F33">
        <f>IF(AV33&lt;&gt;0,1/(1/AV33-1/N33),0)</f>
        <v>0.2275045168859422</v>
      </c>
      <c r="G33">
        <f>((AY33-AL33/2)*S33-E33)/(AY33+AL33/2)</f>
        <v>364.33792026729503</v>
      </c>
      <c r="H33">
        <f>AL33*1000</f>
        <v>29.155437468223067</v>
      </c>
      <c r="I33">
        <f>(AQ33-AW33)</f>
        <v>10.905898129950105</v>
      </c>
      <c r="J33">
        <f>(P33+AP33*D33)</f>
        <v>51.600044250488281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29.977163314819336</v>
      </c>
      <c r="P33" s="1">
        <v>51.600044250488281</v>
      </c>
      <c r="Q33" s="1">
        <v>30.108671188354492</v>
      </c>
      <c r="R33" s="1">
        <v>399.95196533203125</v>
      </c>
      <c r="S33" s="1">
        <v>395.68505859375</v>
      </c>
      <c r="T33" s="1">
        <v>3.0087118148803711</v>
      </c>
      <c r="U33" s="1">
        <v>28.719099044799805</v>
      </c>
      <c r="V33" s="1">
        <v>6.2470846176147461</v>
      </c>
      <c r="W33" s="1">
        <v>59.630382537841797</v>
      </c>
      <c r="X33" s="1">
        <v>299.58819580078125</v>
      </c>
      <c r="Y33" s="1">
        <v>300.05374145507813</v>
      </c>
      <c r="Z33" s="1">
        <v>0.34838598966598511</v>
      </c>
      <c r="AA33" s="1">
        <v>88.345108032226563</v>
      </c>
      <c r="AB33" s="1">
        <v>-5.6752095222473145</v>
      </c>
      <c r="AC33" s="1">
        <v>0.32672643661499023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1.1014271904440485</v>
      </c>
      <c r="AL33">
        <f>(U33-T33)/(1000-U33)*AK33</f>
        <v>2.9155437468223067E-2</v>
      </c>
      <c r="AM33">
        <f>(P33+273.15)</f>
        <v>324.75004425048826</v>
      </c>
      <c r="AN33">
        <f>(O33+273.15)</f>
        <v>303.12716331481931</v>
      </c>
      <c r="AO33">
        <f>(Y33*AG33+Z33*AH33)*AI33</f>
        <v>48.0085975597367</v>
      </c>
      <c r="AP33">
        <f>((AO33+0.00000010773*(AN33^4-AM33^4))-AL33*44100)/(L33*51.4+0.00000043092*AM33^3)</f>
        <v>-12.23424919770966</v>
      </c>
      <c r="AQ33">
        <f>0.61365*EXP(17.502*J33/(240.97+J33))</f>
        <v>13.443090037651158</v>
      </c>
      <c r="AR33">
        <f>AQ33*1000/AA33</f>
        <v>152.16564150611919</v>
      </c>
      <c r="AS33">
        <f>(AR33-U33)</f>
        <v>123.44654246131938</v>
      </c>
      <c r="AT33">
        <f>IF(D33,P33,(O33+P33)/2)</f>
        <v>40.788603782653809</v>
      </c>
      <c r="AU33">
        <f>0.61365*EXP(17.502*AT33/(240.97+AT33))</f>
        <v>7.7317503452705472</v>
      </c>
      <c r="AV33">
        <f>IF(AS33&lt;&gt;0,(1000-(AR33+U33)/2)/AS33*AL33,0)</f>
        <v>0.21481809104121588</v>
      </c>
      <c r="AW33">
        <f>U33*AA33/1000</f>
        <v>2.5371919077010534</v>
      </c>
      <c r="AX33">
        <f>(AU33-AW33)</f>
        <v>5.1945584375694942</v>
      </c>
      <c r="AY33">
        <f>1/(1.6/F33+1.37/N33)</f>
        <v>0.13534624088505598</v>
      </c>
      <c r="AZ33">
        <f>G33*AA33*0.001</f>
        <v>32.187472926250926</v>
      </c>
      <c r="BA33">
        <f>G33/S33</f>
        <v>0.92077755364869851</v>
      </c>
      <c r="BB33">
        <f>(1-AL33*AA33/AQ33/F33)*100</f>
        <v>15.780445958983314</v>
      </c>
      <c r="BC33">
        <f>(S33-E33/(N33/1.35))</f>
        <v>398.08089784912829</v>
      </c>
      <c r="BD33">
        <f>E33*BB33/100/BC33</f>
        <v>-2.7101506534560676E-3</v>
      </c>
    </row>
    <row r="34" spans="1:56" x14ac:dyDescent="0.35">
      <c r="A34" s="1" t="s">
        <v>9</v>
      </c>
      <c r="B34" s="1" t="s">
        <v>4052</v>
      </c>
      <c r="K34" s="1">
        <f t="shared" si="0"/>
        <v>2.72</v>
      </c>
    </row>
    <row r="35" spans="1:56" x14ac:dyDescent="0.35">
      <c r="A35" s="1" t="s">
        <v>9</v>
      </c>
      <c r="B35" s="1" t="s">
        <v>4051</v>
      </c>
      <c r="K35" s="1">
        <f t="shared" si="0"/>
        <v>2.72</v>
      </c>
    </row>
    <row r="36" spans="1:56" x14ac:dyDescent="0.35">
      <c r="A36" s="1">
        <v>7</v>
      </c>
      <c r="B36" s="1" t="s">
        <v>4050</v>
      </c>
      <c r="C36" s="1">
        <v>1673.5000015757978</v>
      </c>
      <c r="D36" s="1">
        <v>0</v>
      </c>
      <c r="E36">
        <f>(R36-S36*(1000-T36)/(1000-U36))*AK36</f>
        <v>-6.8549216679001796</v>
      </c>
      <c r="F36">
        <f>IF(AV36&lt;&gt;0,1/(1/AV36-1/N36),0)</f>
        <v>1.4577771611333932</v>
      </c>
      <c r="G36">
        <f>((AY36-AL36/2)*S36-E36)/(AY36+AL36/2)</f>
        <v>389.33548877589806</v>
      </c>
      <c r="H36">
        <f>AL36*1000</f>
        <v>28.834836248681938</v>
      </c>
      <c r="I36">
        <f>(AQ36-AW36)</f>
        <v>2.3077213847820479</v>
      </c>
      <c r="J36">
        <f>(P36+AP36*D36)</f>
        <v>32.2880859375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29.956821441650391</v>
      </c>
      <c r="P36" s="1">
        <v>32.2880859375</v>
      </c>
      <c r="Q36" s="1">
        <v>30.092267990112305</v>
      </c>
      <c r="R36" s="1">
        <v>399.96221923828125</v>
      </c>
      <c r="S36" s="1">
        <v>395.82406616210938</v>
      </c>
      <c r="T36" s="1">
        <v>3.3969790935516357</v>
      </c>
      <c r="U36" s="1">
        <v>28.818008422851563</v>
      </c>
      <c r="V36" s="1">
        <v>7.0610828399658203</v>
      </c>
      <c r="W36" s="1">
        <v>59.902149200439453</v>
      </c>
      <c r="X36" s="1">
        <v>299.63592529296875</v>
      </c>
      <c r="Y36" s="1">
        <v>500.00482177734375</v>
      </c>
      <c r="Z36" s="1">
        <v>0.25670206546783447</v>
      </c>
      <c r="AA36" s="1">
        <v>88.33984375</v>
      </c>
      <c r="AB36" s="1">
        <v>-5.6269888877868652</v>
      </c>
      <c r="AC36" s="1">
        <v>0.3250216543674469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1.1016026665182672</v>
      </c>
      <c r="AL36">
        <f>(U36-T36)/(1000-U36)*AK36</f>
        <v>2.8834836248681939E-2</v>
      </c>
      <c r="AM36">
        <f>(P36+273.15)</f>
        <v>305.43808593749998</v>
      </c>
      <c r="AN36">
        <f>(O36+273.15)</f>
        <v>303.10682144165037</v>
      </c>
      <c r="AO36">
        <f>(Y36*AG36+Z36*AH36)*AI36</f>
        <v>80.000769696218413</v>
      </c>
      <c r="AP36">
        <f>((AO36+0.00000010773*(AN36^4-AM36^4))-AL36*44100)/(L36*51.4+0.00000043092*AM36^3)</f>
        <v>-9.9760794502102339</v>
      </c>
      <c r="AQ36">
        <f>0.61365*EXP(17.502*J36/(240.97+J36))</f>
        <v>4.8534997460429388</v>
      </c>
      <c r="AR36">
        <f>AQ36*1000/AA36</f>
        <v>54.941230819676861</v>
      </c>
      <c r="AS36">
        <f>(AR36-U36)</f>
        <v>26.123222396825298</v>
      </c>
      <c r="AT36">
        <f>IF(D36,P36,(O36+P36)/2)</f>
        <v>31.122453689575195</v>
      </c>
      <c r="AU36">
        <f>0.61365*EXP(17.502*AT36/(240.97+AT36))</f>
        <v>4.542972745643941</v>
      </c>
      <c r="AV36">
        <f>IF(AS36&lt;&gt;0,(1000-(AR36+U36)/2)/AS36*AL36,0)</f>
        <v>1.0575741328949977</v>
      </c>
      <c r="AW36">
        <f>U36*AA36/1000</f>
        <v>2.5457783612608909</v>
      </c>
      <c r="AX36">
        <f>(AU36-AW36)</f>
        <v>1.9971943843830502</v>
      </c>
      <c r="AY36">
        <f>1/(1.6/F36+1.37/N36)</f>
        <v>0.6881403525295221</v>
      </c>
      <c r="AZ36">
        <f>G36*AA36*0.001</f>
        <v>34.393836244792716</v>
      </c>
      <c r="BA36">
        <f>G36/S36</f>
        <v>0.98360742071818863</v>
      </c>
      <c r="BB36">
        <f>(1-AL36*AA36/AQ36/F36)*100</f>
        <v>63.997889290417234</v>
      </c>
      <c r="BC36">
        <f>(S36-E36/(N36/1.35))</f>
        <v>398.22629664507758</v>
      </c>
      <c r="BD36">
        <f>E36*BB36/100/BC36</f>
        <v>-1.1016362347053974E-2</v>
      </c>
    </row>
    <row r="37" spans="1:56" x14ac:dyDescent="0.35">
      <c r="A37" s="1" t="s">
        <v>9</v>
      </c>
      <c r="B37" s="1" t="s">
        <v>4049</v>
      </c>
      <c r="K37" s="1">
        <f t="shared" si="0"/>
        <v>2.72</v>
      </c>
    </row>
    <row r="38" spans="1:56" x14ac:dyDescent="0.35">
      <c r="A38" s="1" t="s">
        <v>9</v>
      </c>
      <c r="B38" s="1" t="s">
        <v>4048</v>
      </c>
      <c r="K38" s="1">
        <f t="shared" si="0"/>
        <v>2.72</v>
      </c>
    </row>
    <row r="39" spans="1:56" x14ac:dyDescent="0.35">
      <c r="A39" s="1">
        <v>8</v>
      </c>
      <c r="B39" s="1" t="s">
        <v>4047</v>
      </c>
      <c r="C39" s="1">
        <v>1876.5000015757978</v>
      </c>
      <c r="D39" s="1">
        <v>0</v>
      </c>
      <c r="E39">
        <f>(R39-S39*(1000-T39)/(1000-U39))*AK39</f>
        <v>-7.0833668597787218</v>
      </c>
      <c r="F39">
        <f>IF(AV39&lt;&gt;0,1/(1/AV39-1/N39),0)</f>
        <v>1.7301135427199048</v>
      </c>
      <c r="G39">
        <f>((AY39-AL39/2)*S39-E39)/(AY39+AL39/2)</f>
        <v>390.64523690363609</v>
      </c>
      <c r="H39">
        <f>AL39*1000</f>
        <v>28.804624064428261</v>
      </c>
      <c r="I39">
        <f>(AQ39-AW39)</f>
        <v>2.0443404032140031</v>
      </c>
      <c r="J39">
        <f>(P39+AP39*D39)</f>
        <v>31.429891586303711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29.996726989746094</v>
      </c>
      <c r="P39" s="1">
        <v>31.429891586303711</v>
      </c>
      <c r="Q39" s="1">
        <v>30.110946655273438</v>
      </c>
      <c r="R39" s="1">
        <v>400.01034545898438</v>
      </c>
      <c r="S39" s="1">
        <v>396.08364868164063</v>
      </c>
      <c r="T39" s="1">
        <v>3.8085613250732422</v>
      </c>
      <c r="U39" s="1">
        <v>29.193065643310547</v>
      </c>
      <c r="V39" s="1">
        <v>7.8981623649597168</v>
      </c>
      <c r="W39" s="1">
        <v>60.540328979492188</v>
      </c>
      <c r="X39" s="1">
        <v>299.63690185546875</v>
      </c>
      <c r="Y39" s="1">
        <v>750.468994140625</v>
      </c>
      <c r="Z39" s="1">
        <v>0.19383612275123596</v>
      </c>
      <c r="AA39" s="1">
        <v>88.336235046386719</v>
      </c>
      <c r="AB39" s="1">
        <v>-5.5793538093566895</v>
      </c>
      <c r="AC39" s="1">
        <v>0.32344752550125122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1.1016062568215759</v>
      </c>
      <c r="AL39">
        <f>(U39-T39)/(1000-U39)*AK39</f>
        <v>2.8804624064428262E-2</v>
      </c>
      <c r="AM39">
        <f>(P39+273.15)</f>
        <v>304.57989158630369</v>
      </c>
      <c r="AN39">
        <f>(O39+273.15)</f>
        <v>303.14672698974607</v>
      </c>
      <c r="AO39">
        <f>(Y39*AG39+Z39*AH39)*AI39</f>
        <v>120.07503637861373</v>
      </c>
      <c r="AP39">
        <f>((AO39+0.00000010773*(AN39^4-AM39^4))-AL39*44100)/(L39*51.4+0.00000043092*AM39^3)</f>
        <v>-9.5558051790360139</v>
      </c>
      <c r="AQ39">
        <f>0.61365*EXP(17.502*J39/(240.97+J39))</f>
        <v>4.6231459116060805</v>
      </c>
      <c r="AR39">
        <f>AQ39*1000/AA39</f>
        <v>52.335781677568612</v>
      </c>
      <c r="AS39">
        <f>(AR39-U39)</f>
        <v>23.142716034258065</v>
      </c>
      <c r="AT39">
        <f>IF(D39,P39,(O39+P39)/2)</f>
        <v>30.713309288024902</v>
      </c>
      <c r="AU39">
        <f>0.61365*EXP(17.502*AT39/(240.97+AT39))</f>
        <v>4.4381563935549542</v>
      </c>
      <c r="AV39">
        <f>IF(AS39&lt;&gt;0,(1000-(AR39+U39)/2)/AS39*AL39,0)</f>
        <v>1.1939143238323895</v>
      </c>
      <c r="AW39">
        <f>U39*AA39/1000</f>
        <v>2.5788055083920773</v>
      </c>
      <c r="AX39">
        <f>(AU39-AW39)</f>
        <v>1.8593508851628768</v>
      </c>
      <c r="AY39">
        <f>1/(1.6/F39+1.37/N39)</f>
        <v>0.78099051865743363</v>
      </c>
      <c r="AZ39">
        <f>G39*AA39*0.001</f>
        <v>34.508129466871019</v>
      </c>
      <c r="BA39">
        <f>G39/S39</f>
        <v>0.98626953726540789</v>
      </c>
      <c r="BB39">
        <f>(1-AL39*AA39/AQ39/F39)*100</f>
        <v>68.188152578893039</v>
      </c>
      <c r="BC39">
        <f>(S39-E39/(N39/1.35))</f>
        <v>398.56593522216934</v>
      </c>
      <c r="BD39">
        <f>E39*BB39/100/BC39</f>
        <v>-1.211848925166247E-2</v>
      </c>
    </row>
    <row r="40" spans="1:56" x14ac:dyDescent="0.35">
      <c r="A40" s="1" t="s">
        <v>9</v>
      </c>
      <c r="B40" s="1" t="s">
        <v>4046</v>
      </c>
      <c r="K40" s="1">
        <f t="shared" si="0"/>
        <v>2.72</v>
      </c>
    </row>
    <row r="41" spans="1:56" x14ac:dyDescent="0.35">
      <c r="A41" s="1" t="s">
        <v>9</v>
      </c>
      <c r="B41" s="1" t="s">
        <v>4045</v>
      </c>
      <c r="K41" s="1">
        <f t="shared" si="0"/>
        <v>2.72</v>
      </c>
    </row>
    <row r="42" spans="1:56" x14ac:dyDescent="0.35">
      <c r="A42" s="1">
        <v>9</v>
      </c>
      <c r="B42" s="1" t="s">
        <v>4044</v>
      </c>
      <c r="C42" s="1">
        <v>2079.5000015757978</v>
      </c>
      <c r="D42" s="1">
        <v>0</v>
      </c>
      <c r="E42">
        <f>(R42-S42*(1000-T42)/(1000-U42))*AK42</f>
        <v>-6.9966953505650062</v>
      </c>
      <c r="F42">
        <f>IF(AV42&lt;&gt;0,1/(1/AV42-1/N42),0)</f>
        <v>0.1711901916028877</v>
      </c>
      <c r="G42">
        <f>((AY42-AL42/2)*S42-E42)/(AY42+AL42/2)</f>
        <v>358.30043627193248</v>
      </c>
      <c r="H42">
        <f>AL42*1000</f>
        <v>28.87775373862668</v>
      </c>
      <c r="I42">
        <f>(AQ42-AW42)</f>
        <v>13.877874834166265</v>
      </c>
      <c r="J42">
        <f>(P42+AP42*D42)</f>
        <v>55.817649841308594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30.010288238525391</v>
      </c>
      <c r="P42" s="1">
        <v>55.817649841308594</v>
      </c>
      <c r="Q42" s="1">
        <v>30.129594802856445</v>
      </c>
      <c r="R42" s="1">
        <v>400.13153076171875</v>
      </c>
      <c r="S42" s="1">
        <v>396.09915161132813</v>
      </c>
      <c r="T42" s="1">
        <v>4.2395877838134766</v>
      </c>
      <c r="U42" s="1">
        <v>29.677755355834961</v>
      </c>
      <c r="V42" s="1">
        <v>8.7844972610473633</v>
      </c>
      <c r="W42" s="1">
        <v>61.492805480957031</v>
      </c>
      <c r="X42" s="1">
        <v>299.6142578125</v>
      </c>
      <c r="Y42" s="1">
        <v>1000.8485107421875</v>
      </c>
      <c r="Z42" s="1">
        <v>0.30647715926170349</v>
      </c>
      <c r="AA42" s="1">
        <v>88.329414367675781</v>
      </c>
      <c r="AB42" s="1">
        <v>-5.4935002326965332</v>
      </c>
      <c r="AC42" s="1">
        <v>0.32030859589576721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1.1015230066636028</v>
      </c>
      <c r="AL42">
        <f>(U42-T42)/(1000-U42)*AK42</f>
        <v>2.887775373862668E-2</v>
      </c>
      <c r="AM42">
        <f>(P42+273.15)</f>
        <v>328.96764984130857</v>
      </c>
      <c r="AN42">
        <f>(O42+273.15)</f>
        <v>303.16028823852537</v>
      </c>
      <c r="AO42">
        <f>(Y42*AG42+Z42*AH42)*AI42</f>
        <v>160.1357581394368</v>
      </c>
      <c r="AP42">
        <f>((AO42+0.00000010773*(AN42^4-AM42^4))-AL42*44100)/(L42*51.4+0.00000043092*AM42^3)</f>
        <v>-11.688333398614624</v>
      </c>
      <c r="AQ42">
        <f>0.61365*EXP(17.502*J42/(240.97+J42))</f>
        <v>16.499293584494321</v>
      </c>
      <c r="AR42">
        <f>AQ42*1000/AA42</f>
        <v>186.79274285477715</v>
      </c>
      <c r="AS42">
        <f>(AR42-U42)</f>
        <v>157.11498749894218</v>
      </c>
      <c r="AT42">
        <f>IF(D42,P42,(O42+P42)/2)</f>
        <v>42.913969039916992</v>
      </c>
      <c r="AU42">
        <f>0.61365*EXP(17.502*AT42/(240.97+AT42))</f>
        <v>8.6486158218601474</v>
      </c>
      <c r="AV42">
        <f>IF(AS42&lt;&gt;0,(1000-(AR42+U42)/2)/AS42*AL42,0)</f>
        <v>0.16390646926219005</v>
      </c>
      <c r="AW42">
        <f>U42*AA42/1000</f>
        <v>2.6214187503280555</v>
      </c>
      <c r="AX42">
        <f>(AU42-AW42)</f>
        <v>6.0271970715320915</v>
      </c>
      <c r="AY42">
        <f>1/(1.6/F42+1.37/N42)</f>
        <v>0.10307195295289648</v>
      </c>
      <c r="AZ42">
        <f>G42*AA42*0.001</f>
        <v>31.648467703582533</v>
      </c>
      <c r="BA42">
        <f>G42/S42</f>
        <v>0.90457259202492413</v>
      </c>
      <c r="BB42">
        <f>(1-AL42*AA42/AQ42/F42)*100</f>
        <v>9.6923520643903203</v>
      </c>
      <c r="BC42">
        <f>(S42-E42/(N42/1.35))</f>
        <v>398.55106509268489</v>
      </c>
      <c r="BD42">
        <f>E42*BB42/100/BC42</f>
        <v>-1.7015243607287397E-3</v>
      </c>
    </row>
    <row r="43" spans="1:56" x14ac:dyDescent="0.35">
      <c r="A43" s="1" t="s">
        <v>9</v>
      </c>
      <c r="B43" s="1" t="s">
        <v>4043</v>
      </c>
      <c r="K43" s="1">
        <f t="shared" si="0"/>
        <v>2.72</v>
      </c>
    </row>
    <row r="44" spans="1:56" x14ac:dyDescent="0.35">
      <c r="A44" s="1" t="s">
        <v>9</v>
      </c>
      <c r="B44" s="1" t="s">
        <v>4042</v>
      </c>
      <c r="K44" s="1">
        <f t="shared" si="0"/>
        <v>2.72</v>
      </c>
    </row>
    <row r="45" spans="1:56" x14ac:dyDescent="0.35">
      <c r="A45" s="1">
        <v>10</v>
      </c>
      <c r="B45" s="1" t="s">
        <v>4041</v>
      </c>
      <c r="C45" s="1">
        <v>2283.5000015757978</v>
      </c>
      <c r="D45" s="1">
        <v>0</v>
      </c>
      <c r="E45">
        <f>(R45-S45*(1000-T45)/(1000-U45))*AK45</f>
        <v>-7.9794208191411569</v>
      </c>
      <c r="F45">
        <f>IF(AV45&lt;&gt;0,1/(1/AV45-1/N45),0)</f>
        <v>0.34299440050660768</v>
      </c>
      <c r="G45">
        <f>((AY45-AL45/2)*S45-E45)/(AY45+AL45/2)</f>
        <v>380.2342590209272</v>
      </c>
      <c r="H45">
        <f>AL45*1000</f>
        <v>29.022597611328766</v>
      </c>
      <c r="I45">
        <f>(AQ45-AW45)</f>
        <v>7.5452555272223929</v>
      </c>
      <c r="J45">
        <f>(P45+AP45*D45)</f>
        <v>46.132560729980469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30.065336227416992</v>
      </c>
      <c r="P45" s="1">
        <v>46.132560729980469</v>
      </c>
      <c r="Q45" s="1">
        <v>30.163661956787109</v>
      </c>
      <c r="R45" s="1">
        <v>399.99200439453125</v>
      </c>
      <c r="S45" s="1">
        <v>396.78207397460938</v>
      </c>
      <c r="T45" s="1">
        <v>4.6890034675598145</v>
      </c>
      <c r="U45" s="1">
        <v>30.237039566040039</v>
      </c>
      <c r="V45" s="1">
        <v>9.6844549179077148</v>
      </c>
      <c r="W45" s="1">
        <v>62.450206756591797</v>
      </c>
      <c r="X45" s="1">
        <v>299.6492919921875</v>
      </c>
      <c r="Y45" s="1">
        <v>1250.5947265625</v>
      </c>
      <c r="Z45" s="1">
        <v>0.25539091229438782</v>
      </c>
      <c r="AA45" s="1">
        <v>88.324165344238281</v>
      </c>
      <c r="AB45" s="1">
        <v>-5.4326939582824707</v>
      </c>
      <c r="AC45" s="1">
        <v>0.31047269701957703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1.1016518087948068</v>
      </c>
      <c r="AL45">
        <f>(U45-T45)/(1000-U45)*AK45</f>
        <v>2.9022597611328766E-2</v>
      </c>
      <c r="AM45">
        <f>(P45+273.15)</f>
        <v>319.28256072998045</v>
      </c>
      <c r="AN45">
        <f>(O45+273.15)</f>
        <v>303.21533622741697</v>
      </c>
      <c r="AO45">
        <f>(Y45*AG45+Z45*AH45)*AI45</f>
        <v>200.09515177752473</v>
      </c>
      <c r="AP45">
        <f>((AO45+0.00000010773*(AN45^4-AM45^4))-AL45*44100)/(L45*51.4+0.00000043092*AM45^3)</f>
        <v>-10.390238211201783</v>
      </c>
      <c r="AQ45">
        <f>0.61365*EXP(17.502*J45/(240.97+J45))</f>
        <v>10.215916809373589</v>
      </c>
      <c r="AR45">
        <f>AQ45*1000/AA45</f>
        <v>115.66389299641438</v>
      </c>
      <c r="AS45">
        <f>(AR45-U45)</f>
        <v>85.426853430374337</v>
      </c>
      <c r="AT45">
        <f>IF(D45,P45,(O45+P45)/2)</f>
        <v>38.09894847869873</v>
      </c>
      <c r="AU45">
        <f>0.61365*EXP(17.502*AT45/(240.97+AT45))</f>
        <v>6.693059335312225</v>
      </c>
      <c r="AV45">
        <f>IF(AS45&lt;&gt;0,(1000-(AR45+U45)/2)/AS45*AL45,0)</f>
        <v>0.31495231888435016</v>
      </c>
      <c r="AW45">
        <f>U45*AA45/1000</f>
        <v>2.6706612821511952</v>
      </c>
      <c r="AX45">
        <f>(AU45-AW45)</f>
        <v>4.0223980531610302</v>
      </c>
      <c r="AY45">
        <f>1/(1.6/F45+1.37/N45)</f>
        <v>0.19918613877811422</v>
      </c>
      <c r="AZ45">
        <f>G45*AA45*0.001</f>
        <v>33.583873563308302</v>
      </c>
      <c r="BA45">
        <f>G45/S45</f>
        <v>0.95829495322729452</v>
      </c>
      <c r="BB45">
        <f>(1-AL45*AA45/AQ45/F45)*100</f>
        <v>26.843748413264844</v>
      </c>
      <c r="BC45">
        <f>(S45-E45/(N45/1.35))</f>
        <v>399.57837258410814</v>
      </c>
      <c r="BD45">
        <f>E45*BB45/100/BC45</f>
        <v>-5.3605895526166389E-3</v>
      </c>
    </row>
    <row r="46" spans="1:56" x14ac:dyDescent="0.35">
      <c r="A46" s="1" t="s">
        <v>9</v>
      </c>
      <c r="B46" s="1" t="s">
        <v>4040</v>
      </c>
      <c r="K46" s="1">
        <f t="shared" si="0"/>
        <v>2.72</v>
      </c>
    </row>
    <row r="47" spans="1:56" x14ac:dyDescent="0.35">
      <c r="A47" s="1" t="s">
        <v>9</v>
      </c>
      <c r="B47" s="1" t="s">
        <v>4039</v>
      </c>
      <c r="K47" s="1">
        <f t="shared" si="0"/>
        <v>2.72</v>
      </c>
    </row>
    <row r="48" spans="1:56" x14ac:dyDescent="0.35">
      <c r="A48" s="1">
        <v>11</v>
      </c>
      <c r="B48" s="1" t="s">
        <v>4038</v>
      </c>
      <c r="C48" s="1">
        <v>2487.5000015757978</v>
      </c>
      <c r="D48" s="1">
        <v>0</v>
      </c>
      <c r="E48">
        <f>(R48-S48*(1000-T48)/(1000-U48))*AK48</f>
        <v>-8.5177972487872449</v>
      </c>
      <c r="F48">
        <f>IF(AV48&lt;&gt;0,1/(1/AV48-1/N48),0)</f>
        <v>1.5594692127513585</v>
      </c>
      <c r="G48">
        <f>((AY48-AL48/2)*S48-E48)/(AY48+AL48/2)</f>
        <v>392.55699625440343</v>
      </c>
      <c r="H48">
        <f>AL48*1000</f>
        <v>29.66112189071622</v>
      </c>
      <c r="I48">
        <f>(AQ48-AW48)</f>
        <v>2.2560094273638422</v>
      </c>
      <c r="J48">
        <f>(P48+AP48*D48)</f>
        <v>32.86724853515625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30.197555541992188</v>
      </c>
      <c r="P48" s="1">
        <v>32.86724853515625</v>
      </c>
      <c r="Q48" s="1">
        <v>30.260244369506836</v>
      </c>
      <c r="R48" s="1">
        <v>399.922607421875</v>
      </c>
      <c r="S48" s="1">
        <v>396.96612548828125</v>
      </c>
      <c r="T48" s="1">
        <v>5.1475491523742676</v>
      </c>
      <c r="U48" s="1">
        <v>31.233638763427734</v>
      </c>
      <c r="V48" s="1">
        <v>10.55058479309082</v>
      </c>
      <c r="W48" s="1">
        <v>64.017478942871094</v>
      </c>
      <c r="X48" s="1">
        <v>299.6170654296875</v>
      </c>
      <c r="Y48" s="1">
        <v>1601.21435546875</v>
      </c>
      <c r="Z48" s="1">
        <v>0.34707385301589966</v>
      </c>
      <c r="AA48" s="1">
        <v>88.319381713867188</v>
      </c>
      <c r="AB48" s="1">
        <v>-5.3048772811889648</v>
      </c>
      <c r="AC48" s="1">
        <v>0.30383369326591492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1.1015333287856157</v>
      </c>
      <c r="AL48">
        <f>(U48-T48)/(1000-U48)*AK48</f>
        <v>2.9661121890716222E-2</v>
      </c>
      <c r="AM48">
        <f>(P48+273.15)</f>
        <v>306.01724853515623</v>
      </c>
      <c r="AN48">
        <f>(O48+273.15)</f>
        <v>303.34755554199216</v>
      </c>
      <c r="AO48">
        <f>(Y48*AG48+Z48*AH48)*AI48</f>
        <v>256.19429114861123</v>
      </c>
      <c r="AP48">
        <f>((AO48+0.00000010773*(AN48^4-AM48^4))-AL48*44100)/(L48*51.4+0.00000043092*AM48^3)</f>
        <v>-8.8628107363532376</v>
      </c>
      <c r="AQ48">
        <f>0.61365*EXP(17.502*J48/(240.97+J48))</f>
        <v>5.014545091624055</v>
      </c>
      <c r="AR48">
        <f>AQ48*1000/AA48</f>
        <v>56.777402584972037</v>
      </c>
      <c r="AS48">
        <f>(AR48-U48)</f>
        <v>25.543763821544303</v>
      </c>
      <c r="AT48">
        <f>IF(D48,P48,(O48+P48)/2)</f>
        <v>31.532402038574219</v>
      </c>
      <c r="AU48">
        <f>0.61365*EXP(17.502*AT48/(240.97+AT48))</f>
        <v>4.6501509301688388</v>
      </c>
      <c r="AV48">
        <f>IF(AS48&lt;&gt;0,(1000-(AR48+U48)/2)/AS48*AL48,0)</f>
        <v>1.11008968671321</v>
      </c>
      <c r="AW48">
        <f>U48*AA48/1000</f>
        <v>2.7585356642602128</v>
      </c>
      <c r="AX48">
        <f>(AU48-AW48)</f>
        <v>1.8916152659086261</v>
      </c>
      <c r="AY48">
        <f>1/(1.6/F48+1.37/N48)</f>
        <v>0.72378770426293537</v>
      </c>
      <c r="AZ48">
        <f>G48*AA48*0.001</f>
        <v>34.670391196641788</v>
      </c>
      <c r="BA48">
        <f>G48/S48</f>
        <v>0.98889293329889438</v>
      </c>
      <c r="BB48">
        <f>(1-AL48*AA48/AQ48/F48)*100</f>
        <v>66.500737383440537</v>
      </c>
      <c r="BC48">
        <f>(S48-E48/(N48/1.35))</f>
        <v>399.95109208455852</v>
      </c>
      <c r="BD48">
        <f>E48*BB48/100/BC48</f>
        <v>-1.4162726621764918E-2</v>
      </c>
    </row>
    <row r="49" spans="1:56" x14ac:dyDescent="0.35">
      <c r="A49" s="1" t="s">
        <v>9</v>
      </c>
      <c r="B49" s="1" t="s">
        <v>4037</v>
      </c>
      <c r="K49" s="1">
        <f t="shared" si="0"/>
        <v>2.72</v>
      </c>
    </row>
    <row r="50" spans="1:56" x14ac:dyDescent="0.35">
      <c r="A50" s="1" t="s">
        <v>9</v>
      </c>
      <c r="B50" s="1" t="s">
        <v>4036</v>
      </c>
      <c r="K50" s="1">
        <f t="shared" si="0"/>
        <v>2.72</v>
      </c>
    </row>
    <row r="51" spans="1:56" x14ac:dyDescent="0.35">
      <c r="A51" s="1">
        <v>12</v>
      </c>
      <c r="B51" s="1" t="s">
        <v>4035</v>
      </c>
      <c r="C51" s="1">
        <v>2690.5000015757978</v>
      </c>
      <c r="D51" s="1">
        <v>0</v>
      </c>
      <c r="E51">
        <f>(R51-S51*(1000-T51)/(1000-U51))*AK51</f>
        <v>-9.0662768094109332</v>
      </c>
      <c r="F51">
        <f>IF(AV51&lt;&gt;0,1/(1/AV51-1/N51),0)</f>
        <v>1.982206365986666</v>
      </c>
      <c r="G51">
        <f>((AY51-AL51/2)*S51-E51)/(AY51+AL51/2)</f>
        <v>393.74795026317838</v>
      </c>
      <c r="H51">
        <f>AL51*1000</f>
        <v>30.375633707649701</v>
      </c>
      <c r="I51">
        <f>(AQ51-AW51)</f>
        <v>1.9606972677339933</v>
      </c>
      <c r="J51">
        <f>(P51+AP51*D51)</f>
        <v>32.153755187988281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30.349382400512695</v>
      </c>
      <c r="P51" s="1">
        <v>32.153755187988281</v>
      </c>
      <c r="Q51" s="1">
        <v>30.389213562011719</v>
      </c>
      <c r="R51" s="1">
        <v>399.895751953125</v>
      </c>
      <c r="S51" s="1">
        <v>397.1737060546875</v>
      </c>
      <c r="T51" s="1">
        <v>5.6529860496520996</v>
      </c>
      <c r="U51" s="1">
        <v>32.339622497558594</v>
      </c>
      <c r="V51" s="1">
        <v>11.485675811767578</v>
      </c>
      <c r="W51" s="1">
        <v>65.707290649414063</v>
      </c>
      <c r="X51" s="1">
        <v>299.5872802734375</v>
      </c>
      <c r="Y51" s="1">
        <v>2000.7091064453125</v>
      </c>
      <c r="Z51" s="1">
        <v>0.34445348381996155</v>
      </c>
      <c r="AA51" s="1">
        <v>88.3157958984375</v>
      </c>
      <c r="AB51" s="1">
        <v>-5.1415090560913086</v>
      </c>
      <c r="AC51" s="1">
        <v>0.30222085118293762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1.1014238245346963</v>
      </c>
      <c r="AL51">
        <f>(U51-T51)/(1000-U51)*AK51</f>
        <v>3.0375633707649702E-2</v>
      </c>
      <c r="AM51">
        <f>(P51+273.15)</f>
        <v>305.30375518798826</v>
      </c>
      <c r="AN51">
        <f>(O51+273.15)</f>
        <v>303.49938240051267</v>
      </c>
      <c r="AO51">
        <f>(Y51*AG51+Z51*AH51)*AI51</f>
        <v>320.11344987615666</v>
      </c>
      <c r="AP51">
        <f>((AO51+0.00000010773*(AN51^4-AM51^4))-AL51*44100)/(L51*51.4+0.00000043092*AM51^3)</f>
        <v>-8.5172309942438567</v>
      </c>
      <c r="AQ51">
        <f>0.61365*EXP(17.502*J51/(240.97+J51))</f>
        <v>4.8167967676608958</v>
      </c>
      <c r="AR51">
        <f>AQ51*1000/AA51</f>
        <v>54.540603055881149</v>
      </c>
      <c r="AS51">
        <f>(AR51-U51)</f>
        <v>22.200980558322556</v>
      </c>
      <c r="AT51">
        <f>IF(D51,P51,(O51+P51)/2)</f>
        <v>31.251568794250488</v>
      </c>
      <c r="AU51">
        <f>0.61365*EXP(17.502*AT51/(240.97+AT51))</f>
        <v>4.5764944578643467</v>
      </c>
      <c r="AV51">
        <f>IF(AS51&lt;&gt;0,(1000-(AR51+U51)/2)/AS51*AL51,0)</f>
        <v>1.3087761001093579</v>
      </c>
      <c r="AW51">
        <f>U51*AA51/1000</f>
        <v>2.8560994999269025</v>
      </c>
      <c r="AX51">
        <f>(AU51-AW51)</f>
        <v>1.7203949579374442</v>
      </c>
      <c r="AY51">
        <f>1/(1.6/F51+1.37/N51)</f>
        <v>0.85998437476794787</v>
      </c>
      <c r="AZ51">
        <f>G51*AA51*0.001</f>
        <v>34.774163610870978</v>
      </c>
      <c r="BA51">
        <f>G51/S51</f>
        <v>0.99137466619948544</v>
      </c>
      <c r="BB51">
        <f>(1-AL51*AA51/AQ51/F51)*100</f>
        <v>71.903220388861584</v>
      </c>
      <c r="BC51">
        <f>(S51-E51/(N51/1.35))</f>
        <v>400.3508811667798</v>
      </c>
      <c r="BD51">
        <f>E51*BB51/100/BC51</f>
        <v>-1.6283078924008421E-2</v>
      </c>
    </row>
    <row r="52" spans="1:56" x14ac:dyDescent="0.35">
      <c r="A52" s="1" t="s">
        <v>9</v>
      </c>
      <c r="B52" s="1" t="s">
        <v>4034</v>
      </c>
      <c r="K52" s="1">
        <v>2.66832</v>
      </c>
    </row>
    <row r="53" spans="1:56" x14ac:dyDescent="0.35">
      <c r="A53" s="1" t="s">
        <v>9</v>
      </c>
      <c r="B53" s="1" t="s">
        <v>4033</v>
      </c>
      <c r="K53" s="1">
        <v>2.66832</v>
      </c>
    </row>
    <row r="54" spans="1:56" x14ac:dyDescent="0.35">
      <c r="A54" s="1" t="s">
        <v>9</v>
      </c>
      <c r="B54" s="1" t="s">
        <v>4032</v>
      </c>
    </row>
    <row r="55" spans="1:56" x14ac:dyDescent="0.35">
      <c r="A55" s="1" t="s">
        <v>9</v>
      </c>
      <c r="B55" s="1" t="s">
        <v>4031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C4FFA-D0D1-4C7D-8F19-F87098367418}">
  <dimension ref="A1:BD55"/>
  <sheetViews>
    <sheetView topLeftCell="A10" zoomScale="7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4119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4118</v>
      </c>
    </row>
    <row r="12" spans="1:56" x14ac:dyDescent="0.35">
      <c r="A12" s="1" t="s">
        <v>9</v>
      </c>
      <c r="B12" s="1" t="s">
        <v>4117</v>
      </c>
    </row>
    <row r="13" spans="1:56" x14ac:dyDescent="0.35">
      <c r="A13" s="1" t="s">
        <v>9</v>
      </c>
      <c r="B13" s="1" t="s">
        <v>4116</v>
      </c>
    </row>
    <row r="14" spans="1:56" x14ac:dyDescent="0.35">
      <c r="A14" s="1" t="s">
        <v>9</v>
      </c>
      <c r="B14" s="1" t="s">
        <v>4115</v>
      </c>
    </row>
    <row r="15" spans="1:56" x14ac:dyDescent="0.35">
      <c r="A15" s="1" t="s">
        <v>9</v>
      </c>
      <c r="B15" s="1" t="s">
        <v>4114</v>
      </c>
    </row>
    <row r="16" spans="1:56" x14ac:dyDescent="0.35">
      <c r="A16" s="1" t="s">
        <v>9</v>
      </c>
      <c r="B16" s="1" t="s">
        <v>4113</v>
      </c>
    </row>
    <row r="17" spans="1:56" x14ac:dyDescent="0.35">
      <c r="A17" s="1" t="s">
        <v>9</v>
      </c>
      <c r="B17" s="1" t="s">
        <v>4112</v>
      </c>
    </row>
    <row r="18" spans="1:56" x14ac:dyDescent="0.35">
      <c r="A18" s="1">
        <v>1</v>
      </c>
      <c r="B18" s="1" t="s">
        <v>4111</v>
      </c>
      <c r="C18" s="1">
        <v>484.50000222399831</v>
      </c>
      <c r="D18" s="1">
        <v>0</v>
      </c>
      <c r="E18">
        <f>(R18-S18*(1000-T18)/(1000-U18))*AK18</f>
        <v>-8.4766907441756487</v>
      </c>
      <c r="F18">
        <f>IF(AV18&lt;&gt;0,1/(1/AV18-1/N18),0)</f>
        <v>0.10748488168672252</v>
      </c>
      <c r="G18">
        <f>((AY18-AL18/2)*S18-E18)/(AY18+AL18/2)</f>
        <v>338.83870645522558</v>
      </c>
      <c r="H18">
        <f>AL18*1000</f>
        <v>33.244689877947316</v>
      </c>
      <c r="I18">
        <f>(AQ18-AW18)</f>
        <v>23.335058590177042</v>
      </c>
      <c r="J18">
        <f>(P18+AP18*D18)</f>
        <v>66.114532470703125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30.520784378051758</v>
      </c>
      <c r="P18" s="1">
        <v>66.114532470703125</v>
      </c>
      <c r="Q18" s="1">
        <v>30.609102249145508</v>
      </c>
      <c r="R18" s="1">
        <v>399.99603271484375</v>
      </c>
      <c r="S18" s="1">
        <v>395.74822998046875</v>
      </c>
      <c r="T18" s="1">
        <v>7.5726637840270996</v>
      </c>
      <c r="U18" s="1">
        <v>36.642555236816406</v>
      </c>
      <c r="V18" s="1">
        <v>15.23321533203125</v>
      </c>
      <c r="W18" s="1">
        <v>73.710380554199219</v>
      </c>
      <c r="X18" s="1">
        <v>299.66445922851563</v>
      </c>
      <c r="Y18" s="1">
        <v>0.1112801730632782</v>
      </c>
      <c r="Z18" s="1">
        <v>0.28551512956619263</v>
      </c>
      <c r="AA18" s="1">
        <v>88.300811767578125</v>
      </c>
      <c r="AB18" s="1">
        <v>-4.7673544883728027</v>
      </c>
      <c r="AC18" s="1">
        <v>0.28698208928108215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1.1017075706930719</v>
      </c>
      <c r="AL18">
        <f>(U18-T18)/(1000-U18)*AK18</f>
        <v>3.3244689877947313E-2</v>
      </c>
      <c r="AM18">
        <f>(P18+273.15)</f>
        <v>339.2645324707031</v>
      </c>
      <c r="AN18">
        <f>(O18+273.15)</f>
        <v>303.67078437805174</v>
      </c>
      <c r="AO18">
        <f>(Y18*AG18+Z18*AH18)*AI18</f>
        <v>1.7804827292155601E-2</v>
      </c>
      <c r="AP18">
        <f>((AO18+0.00000010773*(AN18^4-AM18^4))-AL18*44100)/(L18*51.4+0.00000043092*AM18^3)</f>
        <v>-15.58894437021066</v>
      </c>
      <c r="AQ18">
        <f>0.61365*EXP(17.502*J18/(240.97+J18))</f>
        <v>26.570625962826252</v>
      </c>
      <c r="AR18">
        <f>AQ18*1000/AA18</f>
        <v>300.91032495561188</v>
      </c>
      <c r="AS18">
        <f>(AR18-U18)</f>
        <v>264.26776971879548</v>
      </c>
      <c r="AT18">
        <f>IF(D18,P18,(O18+P18)/2)</f>
        <v>48.317658424377441</v>
      </c>
      <c r="AU18">
        <f>0.61365*EXP(17.502*AT18/(240.97+AT18))</f>
        <v>11.414722094656495</v>
      </c>
      <c r="AV18">
        <f>IF(AS18&lt;&gt;0,(1000-(AR18+U18)/2)/AS18*AL18,0)</f>
        <v>0.10456730874767484</v>
      </c>
      <c r="AW18">
        <f>U18*AA18/1000</f>
        <v>3.2355673726492098</v>
      </c>
      <c r="AX18">
        <f>(AU18-AW18)</f>
        <v>8.1791547220072864</v>
      </c>
      <c r="AY18">
        <f>1/(1.6/F18+1.37/N18)</f>
        <v>6.5610577450471247E-2</v>
      </c>
      <c r="AZ18">
        <f>G18*AA18*0.001</f>
        <v>29.919732838272534</v>
      </c>
      <c r="BA18">
        <f>G18/S18</f>
        <v>0.85619765493821209</v>
      </c>
      <c r="BB18">
        <f>(1-AL18*AA18/AQ18/F18)*100</f>
        <v>-2.7869107488873945</v>
      </c>
      <c r="BC18">
        <f>(S18-E18/(N18/1.35))</f>
        <v>398.71879126284017</v>
      </c>
      <c r="BD18">
        <f>E18*BB18/100/BC18</f>
        <v>5.9249227946129896E-4</v>
      </c>
    </row>
    <row r="19" spans="1:56" x14ac:dyDescent="0.35">
      <c r="A19" s="1" t="s">
        <v>9</v>
      </c>
      <c r="B19" s="1" t="s">
        <v>4110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4109</v>
      </c>
      <c r="K20" s="1">
        <f t="shared" si="0"/>
        <v>2.72</v>
      </c>
    </row>
    <row r="21" spans="1:56" x14ac:dyDescent="0.35">
      <c r="A21" s="1">
        <v>2</v>
      </c>
      <c r="B21" s="1" t="s">
        <v>4108</v>
      </c>
      <c r="C21" s="1">
        <v>688.00000223517418</v>
      </c>
      <c r="D21" s="1">
        <v>0</v>
      </c>
      <c r="E21">
        <f>(R21-S21*(1000-T21)/(1000-U21))*AK21</f>
        <v>-7.6258631048830425</v>
      </c>
      <c r="F21">
        <f>IF(AV21&lt;&gt;0,1/(1/AV21-1/N21),0)</f>
        <v>0.24833477584068733</v>
      </c>
      <c r="G21">
        <f>((AY21-AL21/2)*S21-E21)/(AY21+AL21/2)</f>
        <v>364.45153956346701</v>
      </c>
      <c r="H21">
        <f>AL21*1000</f>
        <v>32.008226087896325</v>
      </c>
      <c r="I21">
        <f>(AQ21-AW21)</f>
        <v>10.92439049007514</v>
      </c>
      <c r="J21">
        <f>(P21+AP21*D21)</f>
        <v>52.615909576416016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30.589321136474609</v>
      </c>
      <c r="P21" s="1">
        <v>52.615909576416016</v>
      </c>
      <c r="Q21" s="1">
        <v>30.684228897094727</v>
      </c>
      <c r="R21" s="1">
        <v>399.83029174804688</v>
      </c>
      <c r="S21" s="1">
        <v>395.26779174804688</v>
      </c>
      <c r="T21" s="1">
        <v>8.3124856948852539</v>
      </c>
      <c r="U21" s="1">
        <v>36.313980102539063</v>
      </c>
      <c r="V21" s="1">
        <v>16.654376983642578</v>
      </c>
      <c r="W21" s="1">
        <v>72.756416320800781</v>
      </c>
      <c r="X21" s="1">
        <v>299.62969970703125</v>
      </c>
      <c r="Y21" s="1">
        <v>24.848291397094727</v>
      </c>
      <c r="Z21" s="1">
        <v>0.11525419354438782</v>
      </c>
      <c r="AA21" s="1">
        <v>88.2921142578125</v>
      </c>
      <c r="AB21" s="1">
        <v>-4.7410802841186523</v>
      </c>
      <c r="AC21" s="1">
        <v>0.31177419424057007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1.1015797783346735</v>
      </c>
      <c r="AL21">
        <f>(U21-T21)/(1000-U21)*AK21</f>
        <v>3.2008226087896323E-2</v>
      </c>
      <c r="AM21">
        <f>(P21+273.15)</f>
        <v>325.76590957641599</v>
      </c>
      <c r="AN21">
        <f>(O21+273.15)</f>
        <v>303.73932113647459</v>
      </c>
      <c r="AO21">
        <f>(Y21*AG21+Z21*AH21)*AI21</f>
        <v>3.9757265346707413</v>
      </c>
      <c r="AP21">
        <f>((AO21+0.00000010773*(AN21^4-AM21^4))-AL21*44100)/(L21*51.4+0.00000043092*AM21^3)</f>
        <v>-13.642024650656914</v>
      </c>
      <c r="AQ21">
        <f>0.61365*EXP(17.502*J21/(240.97+J21))</f>
        <v>14.130628570444449</v>
      </c>
      <c r="AR21">
        <f>AQ21*1000/AA21</f>
        <v>160.04406157024499</v>
      </c>
      <c r="AS21">
        <f>(AR21-U21)</f>
        <v>123.73008146770593</v>
      </c>
      <c r="AT21">
        <f>IF(D21,P21,(O21+P21)/2)</f>
        <v>41.602615356445313</v>
      </c>
      <c r="AU21">
        <f>0.61365*EXP(17.502*AT21/(240.97+AT21))</f>
        <v>8.0724319876415915</v>
      </c>
      <c r="AV21">
        <f>IF(AS21&lt;&gt;0,(1000-(AR21+U21)/2)/AS21*AL21,0)</f>
        <v>0.23329565009145226</v>
      </c>
      <c r="AW21">
        <f>U21*AA21/1000</f>
        <v>3.2062380803693085</v>
      </c>
      <c r="AX21">
        <f>(AU21-AW21)</f>
        <v>4.8661939072722831</v>
      </c>
      <c r="AY21">
        <f>1/(1.6/F21+1.37/N21)</f>
        <v>0.14709027327363583</v>
      </c>
      <c r="AZ21">
        <f>G21*AA21*0.001</f>
        <v>32.178196972573303</v>
      </c>
      <c r="BA21">
        <f>G21/S21</f>
        <v>0.92203702697784473</v>
      </c>
      <c r="BB21">
        <f>(1-AL21*AA21/AQ21/F21)*100</f>
        <v>19.465030051386556</v>
      </c>
      <c r="BC21">
        <f>(S21-E21/(N21/1.35))</f>
        <v>397.94019001851524</v>
      </c>
      <c r="BD21">
        <f>E21*BB21/100/BC21</f>
        <v>-3.7301498624052508E-3</v>
      </c>
    </row>
    <row r="22" spans="1:56" x14ac:dyDescent="0.35">
      <c r="A22" s="1" t="s">
        <v>9</v>
      </c>
      <c r="B22" s="1" t="s">
        <v>4107</v>
      </c>
      <c r="K22" s="1">
        <f t="shared" si="0"/>
        <v>2.72</v>
      </c>
    </row>
    <row r="23" spans="1:56" x14ac:dyDescent="0.35">
      <c r="A23" s="1" t="s">
        <v>9</v>
      </c>
      <c r="B23" s="1" t="s">
        <v>4106</v>
      </c>
      <c r="K23" s="1">
        <f t="shared" si="0"/>
        <v>2.72</v>
      </c>
    </row>
    <row r="24" spans="1:56" x14ac:dyDescent="0.35">
      <c r="A24" s="1">
        <v>3</v>
      </c>
      <c r="B24" s="1" t="s">
        <v>4105</v>
      </c>
      <c r="C24" s="1">
        <v>892.50000222399831</v>
      </c>
      <c r="D24" s="1">
        <v>0</v>
      </c>
      <c r="E24">
        <f>(R24-S24*(1000-T24)/(1000-U24))*AK24</f>
        <v>-6.1461317197627379</v>
      </c>
      <c r="F24">
        <f>IF(AV24&lt;&gt;0,1/(1/AV24-1/N24),0)</f>
        <v>0.23491596014054192</v>
      </c>
      <c r="G24">
        <f>((AY24-AL24/2)*S24-E24)/(AY24+AL24/2)</f>
        <v>356.01863949626477</v>
      </c>
      <c r="H24">
        <f>AL24*1000</f>
        <v>30.685016512953048</v>
      </c>
      <c r="I24">
        <f>(AQ24-AW24)</f>
        <v>11.031631737885604</v>
      </c>
      <c r="J24">
        <f>(P24+AP24*D24)</f>
        <v>52.719825744628906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30.552200317382813</v>
      </c>
      <c r="P24" s="1">
        <v>52.719825744628906</v>
      </c>
      <c r="Q24" s="1">
        <v>30.674644470214844</v>
      </c>
      <c r="R24" s="1">
        <v>399.90155029296875</v>
      </c>
      <c r="S24" s="1">
        <v>394.49313354492188</v>
      </c>
      <c r="T24" s="1">
        <v>9.0666055679321289</v>
      </c>
      <c r="U24" s="1">
        <v>35.916664123535156</v>
      </c>
      <c r="V24" s="1">
        <v>18.203006744384766</v>
      </c>
      <c r="W24" s="1">
        <v>72.109817504882813</v>
      </c>
      <c r="X24" s="1">
        <v>299.68472290039063</v>
      </c>
      <c r="Y24" s="1">
        <v>49.855442047119141</v>
      </c>
      <c r="Z24" s="1">
        <v>0.26193684339523315</v>
      </c>
      <c r="AA24" s="1">
        <v>88.287818908691406</v>
      </c>
      <c r="AB24" s="1">
        <v>-4.8739891052246094</v>
      </c>
      <c r="AC24" s="1">
        <v>0.32139638066291809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1.10178206948673</v>
      </c>
      <c r="AL24">
        <f>(U24-T24)/(1000-U24)*AK24</f>
        <v>3.0685016512953047E-2</v>
      </c>
      <c r="AM24">
        <f>(P24+273.15)</f>
        <v>325.86982574462888</v>
      </c>
      <c r="AN24">
        <f>(O24+273.15)</f>
        <v>303.70220031738279</v>
      </c>
      <c r="AO24">
        <f>(Y24*AG24+Z24*AH24)*AI24</f>
        <v>7.9768705492421077</v>
      </c>
      <c r="AP24">
        <f>((AO24+0.00000010773*(AN24^4-AM24^4))-AL24*44100)/(L24*51.4+0.00000043092*AM24^3)</f>
        <v>-13.157283754905469</v>
      </c>
      <c r="AQ24">
        <f>0.61365*EXP(17.502*J24/(240.97+J24))</f>
        <v>14.202635675828569</v>
      </c>
      <c r="AR24">
        <f>AQ24*1000/AA24</f>
        <v>160.86744299932417</v>
      </c>
      <c r="AS24">
        <f>(AR24-U24)</f>
        <v>124.95077887578901</v>
      </c>
      <c r="AT24">
        <f>IF(D24,P24,(O24+P24)/2)</f>
        <v>41.636013031005859</v>
      </c>
      <c r="AU24">
        <f>0.61365*EXP(17.502*AT24/(240.97+AT24))</f>
        <v>8.08668290681344</v>
      </c>
      <c r="AV24">
        <f>IF(AS24&lt;&gt;0,(1000-(AR24+U24)/2)/AS24*AL24,0)</f>
        <v>0.22141402377474789</v>
      </c>
      <c r="AW24">
        <f>U24*AA24/1000</f>
        <v>3.1710039379429653</v>
      </c>
      <c r="AX24">
        <f>(AU24-AW24)</f>
        <v>4.9156789688704752</v>
      </c>
      <c r="AY24">
        <f>1/(1.6/F24+1.37/N24)</f>
        <v>0.13953663296819591</v>
      </c>
      <c r="AZ24">
        <f>G24*AA24*0.001</f>
        <v>31.432109171964914</v>
      </c>
      <c r="BA24">
        <f>G24/S24</f>
        <v>0.90247106786644249</v>
      </c>
      <c r="BB24">
        <f>(1-AL24*AA24/AQ24/F24)*100</f>
        <v>18.801935169692573</v>
      </c>
      <c r="BC24">
        <f>(S24-E24/(N24/1.35))</f>
        <v>396.64697653319263</v>
      </c>
      <c r="BD24">
        <f>E24*BB24/100/BC24</f>
        <v>-2.913401008357359E-3</v>
      </c>
    </row>
    <row r="25" spans="1:56" x14ac:dyDescent="0.35">
      <c r="A25" s="1" t="s">
        <v>9</v>
      </c>
      <c r="B25" s="1" t="s">
        <v>4104</v>
      </c>
      <c r="K25" s="1">
        <f t="shared" si="0"/>
        <v>2.72</v>
      </c>
    </row>
    <row r="26" spans="1:56" x14ac:dyDescent="0.35">
      <c r="A26" s="1" t="s">
        <v>9</v>
      </c>
      <c r="B26" s="1" t="s">
        <v>4103</v>
      </c>
      <c r="K26" s="1">
        <f t="shared" si="0"/>
        <v>2.72</v>
      </c>
    </row>
    <row r="27" spans="1:56" x14ac:dyDescent="0.35">
      <c r="A27" s="1">
        <v>4</v>
      </c>
      <c r="B27" s="1" t="s">
        <v>4102</v>
      </c>
      <c r="C27" s="1">
        <v>1097.5000022239983</v>
      </c>
      <c r="D27" s="1">
        <v>0</v>
      </c>
      <c r="E27">
        <f>(R27-S27*(1000-T27)/(1000-U27))*AK27</f>
        <v>-5.6139489608407729</v>
      </c>
      <c r="F27">
        <f>IF(AV27&lt;&gt;0,1/(1/AV27-1/N27),0)</f>
        <v>0.2335652216071982</v>
      </c>
      <c r="G27">
        <f>((AY27-AL27/2)*S27-E27)/(AY27+AL27/2)</f>
        <v>354.54050784602651</v>
      </c>
      <c r="H27">
        <f>AL27*1000</f>
        <v>29.729288696682254</v>
      </c>
      <c r="I27">
        <f>(AQ27-AW27)</f>
        <v>10.765282799756152</v>
      </c>
      <c r="J27">
        <f>(P27+AP27*D27)</f>
        <v>52.318279266357422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30.491796493530273</v>
      </c>
      <c r="P27" s="1">
        <v>52.318279266357422</v>
      </c>
      <c r="Q27" s="1">
        <v>30.634759902954102</v>
      </c>
      <c r="R27" s="1">
        <v>399.84243774414063</v>
      </c>
      <c r="S27" s="1">
        <v>394.2977294921875</v>
      </c>
      <c r="T27" s="1">
        <v>9.7823333740234375</v>
      </c>
      <c r="U27" s="1">
        <v>35.802669525146484</v>
      </c>
      <c r="V27" s="1">
        <v>19.707372665405273</v>
      </c>
      <c r="W27" s="1">
        <v>72.127632141113281</v>
      </c>
      <c r="X27" s="1">
        <v>299.64459228515625</v>
      </c>
      <c r="Y27" s="1">
        <v>98.977272033691406</v>
      </c>
      <c r="Z27" s="1">
        <v>0.26063451170921326</v>
      </c>
      <c r="AA27" s="1">
        <v>88.285140991210938</v>
      </c>
      <c r="AB27" s="1">
        <v>-4.7738165855407715</v>
      </c>
      <c r="AC27" s="1">
        <v>0.32109445333480835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1.1016345304601332</v>
      </c>
      <c r="AL27">
        <f>(U27-T27)/(1000-U27)*AK27</f>
        <v>2.9729288696682253E-2</v>
      </c>
      <c r="AM27">
        <f>(P27+273.15)</f>
        <v>325.4682792663574</v>
      </c>
      <c r="AN27">
        <f>(O27+273.15)</f>
        <v>303.64179649353025</v>
      </c>
      <c r="AO27">
        <f>(Y27*AG27+Z27*AH27)*AI27</f>
        <v>15.836363171420317</v>
      </c>
      <c r="AP27">
        <f>((AO27+0.00000010773*(AN27^4-AM27^4))-AL27*44100)/(L27*51.4+0.00000043092*AM27^3)</f>
        <v>-12.720556441053992</v>
      </c>
      <c r="AQ27">
        <f>0.61365*EXP(17.502*J27/(240.97+J27))</f>
        <v>13.92612652664544</v>
      </c>
      <c r="AR27">
        <f>AQ27*1000/AA27</f>
        <v>157.74032153419597</v>
      </c>
      <c r="AS27">
        <f>(AR27-U27)</f>
        <v>121.93765200904949</v>
      </c>
      <c r="AT27">
        <f>IF(D27,P27,(O27+P27)/2)</f>
        <v>41.405037879943848</v>
      </c>
      <c r="AU27">
        <f>0.61365*EXP(17.502*AT27/(240.97+AT27))</f>
        <v>7.9885689896415482</v>
      </c>
      <c r="AV27">
        <f>IF(AS27&lt;&gt;0,(1000-(AR27+U27)/2)/AS27*AL27,0)</f>
        <v>0.22021369549151348</v>
      </c>
      <c r="AW27">
        <f>U27*AA27/1000</f>
        <v>3.1608437268892886</v>
      </c>
      <c r="AX27">
        <f>(AU27-AW27)</f>
        <v>4.82772526275226</v>
      </c>
      <c r="AY27">
        <f>1/(1.6/F27+1.37/N27)</f>
        <v>0.13877391032839437</v>
      </c>
      <c r="AZ27">
        <f>G27*AA27*0.001</f>
        <v>31.30065872228198</v>
      </c>
      <c r="BA27">
        <f>G27/S27</f>
        <v>0.89916953948133571</v>
      </c>
      <c r="BB27">
        <f>(1-AL27*AA27/AQ27/F27)*100</f>
        <v>19.307416403522947</v>
      </c>
      <c r="BC27">
        <f>(S27-E27/(N27/1.35))</f>
        <v>396.26507499617929</v>
      </c>
      <c r="BD27">
        <f>E27*BB27/100/BC27</f>
        <v>-2.7353117166866855E-3</v>
      </c>
    </row>
    <row r="28" spans="1:56" x14ac:dyDescent="0.35">
      <c r="A28" s="1" t="s">
        <v>9</v>
      </c>
      <c r="B28" s="1" t="s">
        <v>4101</v>
      </c>
      <c r="K28" s="1">
        <f t="shared" si="0"/>
        <v>2.72</v>
      </c>
    </row>
    <row r="29" spans="1:56" x14ac:dyDescent="0.35">
      <c r="A29" s="1" t="s">
        <v>9</v>
      </c>
      <c r="B29" s="1" t="s">
        <v>4100</v>
      </c>
      <c r="K29" s="1">
        <f t="shared" si="0"/>
        <v>2.72</v>
      </c>
    </row>
    <row r="30" spans="1:56" x14ac:dyDescent="0.35">
      <c r="A30" s="1">
        <v>5</v>
      </c>
      <c r="B30" s="1" t="s">
        <v>4099</v>
      </c>
      <c r="C30" s="1">
        <v>1302.5000022239983</v>
      </c>
      <c r="D30" s="1">
        <v>0</v>
      </c>
      <c r="E30">
        <f>(R30-S30*(1000-T30)/(1000-U30))*AK30</f>
        <v>-5.4965189374939873</v>
      </c>
      <c r="F30">
        <f>IF(AV30&lt;&gt;0,1/(1/AV30-1/N30),0)</f>
        <v>0.23077159167933572</v>
      </c>
      <c r="G30">
        <f>((AY30-AL30/2)*S30-E30)/(AY30+AL30/2)</f>
        <v>355.21819535174745</v>
      </c>
      <c r="H30">
        <f>AL30*1000</f>
        <v>29.059262373929787</v>
      </c>
      <c r="I30">
        <f>(AQ30-AW30)</f>
        <v>10.648833693038782</v>
      </c>
      <c r="J30">
        <f>(P30+AP30*D30)</f>
        <v>52.157215118408203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30.461994171142578</v>
      </c>
      <c r="P30" s="1">
        <v>52.157215118408203</v>
      </c>
      <c r="Q30" s="1">
        <v>30.600614547729492</v>
      </c>
      <c r="R30" s="1">
        <v>399.9783935546875</v>
      </c>
      <c r="S30" s="1">
        <v>394.55984497070313</v>
      </c>
      <c r="T30" s="1">
        <v>10.45014762878418</v>
      </c>
      <c r="U30" s="1">
        <v>35.882625579833984</v>
      </c>
      <c r="V30" s="1">
        <v>21.087285995483398</v>
      </c>
      <c r="W30" s="1">
        <v>72.407318115234375</v>
      </c>
      <c r="X30" s="1">
        <v>299.63650512695313</v>
      </c>
      <c r="Y30" s="1">
        <v>149.67695617675781</v>
      </c>
      <c r="Z30" s="1">
        <v>0.19121971726417542</v>
      </c>
      <c r="AA30" s="1">
        <v>88.279266357421875</v>
      </c>
      <c r="AB30" s="1">
        <v>-4.7012429237365723</v>
      </c>
      <c r="AC30" s="1">
        <v>0.33010420203208923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1.1016047982608568</v>
      </c>
      <c r="AL30">
        <f>(U30-T30)/(1000-U30)*AK30</f>
        <v>2.9059262373929789E-2</v>
      </c>
      <c r="AM30">
        <f>(P30+273.15)</f>
        <v>325.30721511840818</v>
      </c>
      <c r="AN30">
        <f>(O30+273.15)</f>
        <v>303.61199417114256</v>
      </c>
      <c r="AO30">
        <f>(Y30*AG30+Z30*AH30)*AI30</f>
        <v>23.948312452994742</v>
      </c>
      <c r="AP30">
        <f>((AO30+0.00000010773*(AN30^4-AM30^4))-AL30*44100)/(L30*51.4+0.00000043092*AM30^3)</f>
        <v>-12.404860856835279</v>
      </c>
      <c r="AQ30">
        <f>0.61365*EXP(17.502*J30/(240.97+J30))</f>
        <v>13.816525554204587</v>
      </c>
      <c r="AR30">
        <f>AQ30*1000/AA30</f>
        <v>156.50929288724197</v>
      </c>
      <c r="AS30">
        <f>(AR30-U30)</f>
        <v>120.62666730740798</v>
      </c>
      <c r="AT30">
        <f>IF(D30,P30,(O30+P30)/2)</f>
        <v>41.309604644775391</v>
      </c>
      <c r="AU30">
        <f>0.61365*EXP(17.502*AT30/(240.97+AT30))</f>
        <v>7.9483327415435205</v>
      </c>
      <c r="AV30">
        <f>IF(AS30&lt;&gt;0,(1000-(AR30+U30)/2)/AS30*AL30,0)</f>
        <v>0.21772862785240543</v>
      </c>
      <c r="AW30">
        <f>U30*AA30/1000</f>
        <v>3.167691861165804</v>
      </c>
      <c r="AX30">
        <f>(AU30-AW30)</f>
        <v>4.7806408803777165</v>
      </c>
      <c r="AY30">
        <f>1/(1.6/F30+1.37/N30)</f>
        <v>0.1371950467952896</v>
      </c>
      <c r="AZ30">
        <f>G30*AA30*0.001</f>
        <v>31.358401682459629</v>
      </c>
      <c r="BA30">
        <f>G30/S30</f>
        <v>0.90028977829237322</v>
      </c>
      <c r="BB30">
        <f>(1-AL30*AA30/AQ30/F30)*100</f>
        <v>19.543319311423556</v>
      </c>
      <c r="BC30">
        <f>(S30-E30/(N30/1.35))</f>
        <v>396.48603843892181</v>
      </c>
      <c r="BD30">
        <f>E30*BB30/100/BC30</f>
        <v>-2.7093066156799735E-3</v>
      </c>
    </row>
    <row r="31" spans="1:56" x14ac:dyDescent="0.35">
      <c r="A31" s="1" t="s">
        <v>9</v>
      </c>
      <c r="B31" s="1" t="s">
        <v>4098</v>
      </c>
      <c r="K31" s="1">
        <f t="shared" si="0"/>
        <v>2.72</v>
      </c>
    </row>
    <row r="32" spans="1:56" x14ac:dyDescent="0.35">
      <c r="A32" s="1" t="s">
        <v>9</v>
      </c>
      <c r="B32" s="1" t="s">
        <v>4097</v>
      </c>
      <c r="K32" s="1">
        <f t="shared" si="0"/>
        <v>2.72</v>
      </c>
    </row>
    <row r="33" spans="1:56" x14ac:dyDescent="0.35">
      <c r="A33" s="1">
        <v>6</v>
      </c>
      <c r="B33" s="1" t="s">
        <v>4096</v>
      </c>
      <c r="C33" s="1">
        <v>1506.5000022239983</v>
      </c>
      <c r="D33" s="1">
        <v>0</v>
      </c>
      <c r="E33">
        <f>(R33-S33*(1000-T33)/(1000-U33))*AK33</f>
        <v>-5.0346867080887758</v>
      </c>
      <c r="F33">
        <f>IF(AV33&lt;&gt;0,1/(1/AV33-1/N33),0)</f>
        <v>0.2222345889459881</v>
      </c>
      <c r="G33">
        <f>((AY33-AL33/2)*S33-E33)/(AY33+AL33/2)</f>
        <v>351.39073695549342</v>
      </c>
      <c r="H33">
        <f>AL33*1000</f>
        <v>28.728153412780159</v>
      </c>
      <c r="I33">
        <f>(AQ33-AW33)</f>
        <v>10.887656204322452</v>
      </c>
      <c r="J33">
        <f>(P33+AP33*D33)</f>
        <v>52.545616149902344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30.440736770629883</v>
      </c>
      <c r="P33" s="1">
        <v>52.545616149902344</v>
      </c>
      <c r="Q33" s="1">
        <v>30.57159423828125</v>
      </c>
      <c r="R33" s="1">
        <v>399.98672485351563</v>
      </c>
      <c r="S33" s="1">
        <v>394.27508544921875</v>
      </c>
      <c r="T33" s="1">
        <v>11.055739402770996</v>
      </c>
      <c r="U33" s="1">
        <v>36.189865112304688</v>
      </c>
      <c r="V33" s="1">
        <v>22.3338623046875</v>
      </c>
      <c r="W33" s="1">
        <v>73.107681274414063</v>
      </c>
      <c r="X33" s="1">
        <v>299.64312744140625</v>
      </c>
      <c r="Y33" s="1">
        <v>300.605224609375</v>
      </c>
      <c r="Z33" s="1">
        <v>9.5607906579971313E-2</v>
      </c>
      <c r="AA33" s="1">
        <v>88.268966674804688</v>
      </c>
      <c r="AB33" s="1">
        <v>-4.5591988563537598</v>
      </c>
      <c r="AC33" s="1">
        <v>0.32697787880897522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1.1016291450051696</v>
      </c>
      <c r="AL33">
        <f>(U33-T33)/(1000-U33)*AK33</f>
        <v>2.872815341278016E-2</v>
      </c>
      <c r="AM33">
        <f>(P33+273.15)</f>
        <v>325.69561614990232</v>
      </c>
      <c r="AN33">
        <f>(O33+273.15)</f>
        <v>303.59073677062986</v>
      </c>
      <c r="AO33">
        <f>(Y33*AG33+Z33*AH33)*AI33</f>
        <v>48.096834862451942</v>
      </c>
      <c r="AP33">
        <f>((AO33+0.00000010773*(AN33^4-AM33^4))-AL33*44100)/(L33*51.4+0.00000043092*AM33^3)</f>
        <v>-12.137576551195476</v>
      </c>
      <c r="AQ33">
        <f>0.61365*EXP(17.502*J33/(240.97+J33))</f>
        <v>14.082098201886151</v>
      </c>
      <c r="AR33">
        <f>AQ33*1000/AA33</f>
        <v>159.53623036923707</v>
      </c>
      <c r="AS33">
        <f>(AR33-U33)</f>
        <v>123.34636525693239</v>
      </c>
      <c r="AT33">
        <f>IF(D33,P33,(O33+P33)/2)</f>
        <v>41.493176460266113</v>
      </c>
      <c r="AU33">
        <f>0.61365*EXP(17.502*AT33/(240.97+AT33))</f>
        <v>8.0258862674684224</v>
      </c>
      <c r="AV33">
        <f>IF(AS33&lt;&gt;0,(1000-(AR33+U33)/2)/AS33*AL33,0)</f>
        <v>0.21011343714795422</v>
      </c>
      <c r="AW33">
        <f>U33*AA33/1000</f>
        <v>3.1944419975636991</v>
      </c>
      <c r="AX33">
        <f>(AU33-AW33)</f>
        <v>4.8314442699047238</v>
      </c>
      <c r="AY33">
        <f>1/(1.6/F33+1.37/N33)</f>
        <v>0.13235864742346412</v>
      </c>
      <c r="AZ33">
        <f>G33*AA33*0.001</f>
        <v>31.016897250159509</v>
      </c>
      <c r="BA33">
        <f>G33/S33</f>
        <v>0.89123241595429525</v>
      </c>
      <c r="BB33">
        <f>(1-AL33*AA33/AQ33/F33)*100</f>
        <v>18.971699295119404</v>
      </c>
      <c r="BC33">
        <f>(S33-E33/(N33/1.35))</f>
        <v>396.03943498788686</v>
      </c>
      <c r="BD33">
        <f>E33*BB33/100/BC33</f>
        <v>-2.4117942263480983E-3</v>
      </c>
    </row>
    <row r="34" spans="1:56" x14ac:dyDescent="0.35">
      <c r="A34" s="1" t="s">
        <v>9</v>
      </c>
      <c r="B34" s="1" t="s">
        <v>4095</v>
      </c>
      <c r="K34" s="1">
        <f t="shared" si="0"/>
        <v>2.72</v>
      </c>
    </row>
    <row r="35" spans="1:56" x14ac:dyDescent="0.35">
      <c r="A35" s="1" t="s">
        <v>9</v>
      </c>
      <c r="B35" s="1" t="s">
        <v>4094</v>
      </c>
      <c r="K35" s="1">
        <f t="shared" si="0"/>
        <v>2.72</v>
      </c>
    </row>
    <row r="36" spans="1:56" x14ac:dyDescent="0.35">
      <c r="A36" s="1">
        <v>7</v>
      </c>
      <c r="B36" s="1" t="s">
        <v>4093</v>
      </c>
      <c r="C36" s="1">
        <v>1710.5000022239983</v>
      </c>
      <c r="D36" s="1">
        <v>0</v>
      </c>
      <c r="E36">
        <f>(R36-S36*(1000-T36)/(1000-U36))*AK36</f>
        <v>-4.7478016336895701</v>
      </c>
      <c r="F36">
        <f>IF(AV36&lt;&gt;0,1/(1/AV36-1/N36),0)</f>
        <v>0.24061626867164693</v>
      </c>
      <c r="G36">
        <f>((AY36-AL36/2)*S36-E36)/(AY36+AL36/2)</f>
        <v>352.35639457683544</v>
      </c>
      <c r="H36">
        <f>AL36*1000</f>
        <v>28.684475373407096</v>
      </c>
      <c r="I36">
        <f>(AQ36-AW36)</f>
        <v>10.12776862325128</v>
      </c>
      <c r="J36">
        <f>(P36+AP36*D36)</f>
        <v>51.481281280517578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30.419208526611328</v>
      </c>
      <c r="P36" s="1">
        <v>51.481281280517578</v>
      </c>
      <c r="Q36" s="1">
        <v>30.548740386962891</v>
      </c>
      <c r="R36" s="1">
        <v>400.04443359375</v>
      </c>
      <c r="S36" s="1">
        <v>394.09320068359375</v>
      </c>
      <c r="T36" s="1">
        <v>11.591907501220703</v>
      </c>
      <c r="U36" s="1">
        <v>36.673305511474609</v>
      </c>
      <c r="V36" s="1">
        <v>23.443992614746094</v>
      </c>
      <c r="W36" s="1">
        <v>74.169731140136719</v>
      </c>
      <c r="X36" s="1">
        <v>299.6661376953125</v>
      </c>
      <c r="Y36" s="1">
        <v>500.58157348632813</v>
      </c>
      <c r="Z36" s="1">
        <v>0.1021573469042778</v>
      </c>
      <c r="AA36" s="1">
        <v>88.261917114257813</v>
      </c>
      <c r="AB36" s="1">
        <v>-4.5836038589477539</v>
      </c>
      <c r="AC36" s="1">
        <v>0.32756572961807251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1.1017137415268838</v>
      </c>
      <c r="AL36">
        <f>(U36-T36)/(1000-U36)*AK36</f>
        <v>2.8684475373407098E-2</v>
      </c>
      <c r="AM36">
        <f>(P36+273.15)</f>
        <v>324.63128128051756</v>
      </c>
      <c r="AN36">
        <f>(O36+273.15)</f>
        <v>303.56920852661131</v>
      </c>
      <c r="AO36">
        <f>(Y36*AG36+Z36*AH36)*AI36</f>
        <v>80.093049967593288</v>
      </c>
      <c r="AP36">
        <f>((AO36+0.00000010773*(AN36^4-AM36^4))-AL36*44100)/(L36*51.4+0.00000043092*AM36^3)</f>
        <v>-11.755482020415785</v>
      </c>
      <c r="AQ36">
        <f>0.61365*EXP(17.502*J36/(240.97+J36))</f>
        <v>13.364624874610906</v>
      </c>
      <c r="AR36">
        <f>AQ36*1000/AA36</f>
        <v>151.42006101351708</v>
      </c>
      <c r="AS36">
        <f>(AR36-U36)</f>
        <v>114.74675550204248</v>
      </c>
      <c r="AT36">
        <f>IF(D36,P36,(O36+P36)/2)</f>
        <v>40.950244903564453</v>
      </c>
      <c r="AU36">
        <f>0.61365*EXP(17.502*AT36/(240.97+AT36))</f>
        <v>7.798391393266904</v>
      </c>
      <c r="AV36">
        <f>IF(AS36&lt;&gt;0,(1000-(AR36+U36)/2)/AS36*AL36,0)</f>
        <v>0.22647085305127304</v>
      </c>
      <c r="AW36">
        <f>U36*AA36/1000</f>
        <v>3.2368562513596264</v>
      </c>
      <c r="AX36">
        <f>(AU36-AW36)</f>
        <v>4.561535141907278</v>
      </c>
      <c r="AY36">
        <f>1/(1.6/F36+1.37/N36)</f>
        <v>0.14275064238119575</v>
      </c>
      <c r="AZ36">
        <f>G36*AA36*0.001</f>
        <v>31.099650892819373</v>
      </c>
      <c r="BA36">
        <f>G36/S36</f>
        <v>0.89409407207644875</v>
      </c>
      <c r="BB36">
        <f>(1-AL36*AA36/AQ36/F36)*100</f>
        <v>21.270316299639024</v>
      </c>
      <c r="BC36">
        <f>(S36-E36/(N36/1.35))</f>
        <v>395.75701456274334</v>
      </c>
      <c r="BD36">
        <f>E36*BB36/100/BC36</f>
        <v>-2.5517486427397112E-3</v>
      </c>
    </row>
    <row r="37" spans="1:56" x14ac:dyDescent="0.35">
      <c r="A37" s="1" t="s">
        <v>9</v>
      </c>
      <c r="B37" s="1" t="s">
        <v>4092</v>
      </c>
      <c r="K37" s="1">
        <f t="shared" si="0"/>
        <v>2.72</v>
      </c>
    </row>
    <row r="38" spans="1:56" x14ac:dyDescent="0.35">
      <c r="A38" s="1" t="s">
        <v>9</v>
      </c>
      <c r="B38" s="1" t="s">
        <v>1008</v>
      </c>
      <c r="K38" s="1">
        <f t="shared" si="0"/>
        <v>2.72</v>
      </c>
    </row>
    <row r="39" spans="1:56" x14ac:dyDescent="0.35">
      <c r="A39" s="1">
        <v>8</v>
      </c>
      <c r="B39" s="1" t="s">
        <v>4091</v>
      </c>
      <c r="C39" s="1">
        <v>1916.0000022128224</v>
      </c>
      <c r="D39" s="1">
        <v>0</v>
      </c>
      <c r="E39">
        <f>(R39-S39*(1000-T39)/(1000-U39))*AK39</f>
        <v>-5.3196768903364804</v>
      </c>
      <c r="F39">
        <f>IF(AV39&lt;&gt;0,1/(1/AV39-1/N39),0)</f>
        <v>0.24589918381644621</v>
      </c>
      <c r="G39">
        <f>((AY39-AL39/2)*S39-E39)/(AY39+AL39/2)</f>
        <v>356.34260394044503</v>
      </c>
      <c r="H39">
        <f>AL39*1000</f>
        <v>28.980531079011623</v>
      </c>
      <c r="I39">
        <f>(AQ39-AW39)</f>
        <v>10.024123353059478</v>
      </c>
      <c r="J39">
        <f>(P39+AP39*D39)</f>
        <v>51.4202880859375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30.475698471069336</v>
      </c>
      <c r="P39" s="1">
        <v>51.4202880859375</v>
      </c>
      <c r="Q39" s="1">
        <v>30.570423126220703</v>
      </c>
      <c r="R39" s="1">
        <v>400.04965209960938</v>
      </c>
      <c r="S39" s="1">
        <v>394.49880981445313</v>
      </c>
      <c r="T39" s="1">
        <v>12.061091423034668</v>
      </c>
      <c r="U39" s="1">
        <v>37.392105102539063</v>
      </c>
      <c r="V39" s="1">
        <v>24.314565658569336</v>
      </c>
      <c r="W39" s="1">
        <v>75.380638122558594</v>
      </c>
      <c r="X39" s="1">
        <v>299.55191040039063</v>
      </c>
      <c r="Y39" s="1">
        <v>748.76849365234375</v>
      </c>
      <c r="Z39" s="1">
        <v>0.2671838104724884</v>
      </c>
      <c r="AA39" s="1">
        <v>88.26348876953125</v>
      </c>
      <c r="AB39" s="1">
        <v>-4.340334415435791</v>
      </c>
      <c r="AC39" s="1">
        <v>0.32726112008094788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1.10129378823673</v>
      </c>
      <c r="AL39">
        <f>(U39-T39)/(1000-U39)*AK39</f>
        <v>2.8980531079011624E-2</v>
      </c>
      <c r="AM39">
        <f>(P39+273.15)</f>
        <v>324.57028808593748</v>
      </c>
      <c r="AN39">
        <f>(O39+273.15)</f>
        <v>303.62569847106931</v>
      </c>
      <c r="AO39">
        <f>(Y39*AG39+Z39*AH39)*AI39</f>
        <v>119.8029563065702</v>
      </c>
      <c r="AP39">
        <f>((AO39+0.00000010773*(AN39^4-AM39^4))-AL39*44100)/(L39*51.4+0.00000043092*AM39^3)</f>
        <v>-11.529920710891785</v>
      </c>
      <c r="AQ39">
        <f>0.61365*EXP(17.502*J39/(240.97+J39))</f>
        <v>13.324481001846566</v>
      </c>
      <c r="AR39">
        <f>AQ39*1000/AA39</f>
        <v>150.96254620796506</v>
      </c>
      <c r="AS39">
        <f>(AR39-U39)</f>
        <v>113.570441105426</v>
      </c>
      <c r="AT39">
        <f>IF(D39,P39,(O39+P39)/2)</f>
        <v>40.947993278503418</v>
      </c>
      <c r="AU39">
        <f>0.61365*EXP(17.502*AT39/(240.97+AT39))</f>
        <v>7.797459691851782</v>
      </c>
      <c r="AV39">
        <f>IF(AS39&lt;&gt;0,(1000-(AR39+U39)/2)/AS39*AL39,0)</f>
        <v>0.23114484640904687</v>
      </c>
      <c r="AW39">
        <f>U39*AA39/1000</f>
        <v>3.3003576487870885</v>
      </c>
      <c r="AX39">
        <f>(AU39-AW39)</f>
        <v>4.4971020430646931</v>
      </c>
      <c r="AY39">
        <f>1/(1.6/F39+1.37/N39)</f>
        <v>0.14572241777365869</v>
      </c>
      <c r="AZ39">
        <f>G39*AA39*0.001</f>
        <v>31.452041421002992</v>
      </c>
      <c r="BA39">
        <f>G39/S39</f>
        <v>0.90327928773231447</v>
      </c>
      <c r="BB39">
        <f>(1-AL39*AA39/AQ39/F39)*100</f>
        <v>21.930744040098837</v>
      </c>
      <c r="BC39">
        <f>(S39-E39/(N39/1.35))</f>
        <v>396.36303096891925</v>
      </c>
      <c r="BD39">
        <f>E39*BB39/100/BC39</f>
        <v>-2.9433742085584794E-3</v>
      </c>
    </row>
    <row r="40" spans="1:56" x14ac:dyDescent="0.35">
      <c r="A40" s="1" t="s">
        <v>9</v>
      </c>
      <c r="B40" s="1" t="s">
        <v>4090</v>
      </c>
      <c r="K40" s="1">
        <f t="shared" si="0"/>
        <v>2.72</v>
      </c>
    </row>
    <row r="41" spans="1:56" x14ac:dyDescent="0.35">
      <c r="A41" s="1" t="s">
        <v>9</v>
      </c>
      <c r="B41" s="1" t="s">
        <v>4089</v>
      </c>
      <c r="K41" s="1">
        <f t="shared" si="0"/>
        <v>2.72</v>
      </c>
    </row>
    <row r="42" spans="1:56" x14ac:dyDescent="0.35">
      <c r="A42" s="1">
        <v>9</v>
      </c>
      <c r="B42" s="1" t="s">
        <v>1004</v>
      </c>
      <c r="C42" s="1">
        <v>2121.0000022128224</v>
      </c>
      <c r="D42" s="1">
        <v>0</v>
      </c>
      <c r="E42">
        <f>(R42-S42*(1000-T42)/(1000-U42))*AK42</f>
        <v>-5.4961437398763788</v>
      </c>
      <c r="F42">
        <f>IF(AV42&lt;&gt;0,1/(1/AV42-1/N42),0)</f>
        <v>0.26247820723250082</v>
      </c>
      <c r="G42">
        <f>((AY42-AL42/2)*S42-E42)/(AY42+AL42/2)</f>
        <v>358.79567227124403</v>
      </c>
      <c r="H42">
        <f>AL42*1000</f>
        <v>29.329862786452257</v>
      </c>
      <c r="I42">
        <f>(AQ42-AW42)</f>
        <v>9.5624991017351899</v>
      </c>
      <c r="J42">
        <f>(P42+AP42*D42)</f>
        <v>50.804702758789063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30.473335266113281</v>
      </c>
      <c r="P42" s="1">
        <v>50.804702758789063</v>
      </c>
      <c r="Q42" s="1">
        <v>30.576652526855469</v>
      </c>
      <c r="R42" s="1">
        <v>400.13458251953125</v>
      </c>
      <c r="S42" s="1">
        <v>394.61764526367188</v>
      </c>
      <c r="T42" s="1">
        <v>12.489739418029785</v>
      </c>
      <c r="U42" s="1">
        <v>38.098148345947266</v>
      </c>
      <c r="V42" s="1">
        <v>25.181547164916992</v>
      </c>
      <c r="W42" s="1">
        <v>76.812675476074219</v>
      </c>
      <c r="X42" s="1">
        <v>299.65884399414063</v>
      </c>
      <c r="Y42" s="1">
        <v>998.8372802734375</v>
      </c>
      <c r="Z42" s="1">
        <v>0.2147916704416275</v>
      </c>
      <c r="AA42" s="1">
        <v>88.26153564453125</v>
      </c>
      <c r="AB42" s="1">
        <v>-4.3555121421813965</v>
      </c>
      <c r="AC42" s="1">
        <v>0.33153891563415527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1.1016869264490461</v>
      </c>
      <c r="AL42">
        <f>(U42-T42)/(1000-U42)*AK42</f>
        <v>2.9329862786452256E-2</v>
      </c>
      <c r="AM42">
        <f>(P42+273.15)</f>
        <v>323.95470275878904</v>
      </c>
      <c r="AN42">
        <f>(O42+273.15)</f>
        <v>303.62333526611326</v>
      </c>
      <c r="AO42">
        <f>(Y42*AG42+Z42*AH42)*AI42</f>
        <v>159.81396127162952</v>
      </c>
      <c r="AP42">
        <f>((AO42+0.00000010773*(AN42^4-AM42^4))-AL42*44100)/(L42*51.4+0.00000043092*AM42^3)</f>
        <v>-11.267946321885448</v>
      </c>
      <c r="AQ42">
        <f>0.61365*EXP(17.502*J42/(240.97+J42))</f>
        <v>12.925100179961653</v>
      </c>
      <c r="AR42">
        <f>AQ42*1000/AA42</f>
        <v>146.44091659606767</v>
      </c>
      <c r="AS42">
        <f>(AR42-U42)</f>
        <v>108.3427682501204</v>
      </c>
      <c r="AT42">
        <f>IF(D42,P42,(O42+P42)/2)</f>
        <v>40.639019012451172</v>
      </c>
      <c r="AU42">
        <f>0.61365*EXP(17.502*AT42/(240.97+AT42))</f>
        <v>7.6705199944411362</v>
      </c>
      <c r="AV42">
        <f>IF(AS42&lt;&gt;0,(1000-(AR42+U42)/2)/AS42*AL42,0)</f>
        <v>0.24573499911174662</v>
      </c>
      <c r="AW42">
        <f>U42*AA42/1000</f>
        <v>3.3626010782264637</v>
      </c>
      <c r="AX42">
        <f>(AU42-AW42)</f>
        <v>4.3079189162146729</v>
      </c>
      <c r="AY42">
        <f>1/(1.6/F42+1.37/N42)</f>
        <v>0.15500572438290297</v>
      </c>
      <c r="AZ42">
        <f>G42*AA42*0.001</f>
        <v>31.66785701727196</v>
      </c>
      <c r="BA42">
        <f>G42/S42</f>
        <v>0.90922359042385781</v>
      </c>
      <c r="BB42">
        <f>(1-AL42*AA42/AQ42/F42)*100</f>
        <v>23.694763698572697</v>
      </c>
      <c r="BC42">
        <f>(S42-E42/(N42/1.35))</f>
        <v>396.5437072480899</v>
      </c>
      <c r="BD42">
        <f>E42*BB42/100/BC42</f>
        <v>-3.2841229047239581E-3</v>
      </c>
    </row>
    <row r="43" spans="1:56" x14ac:dyDescent="0.35">
      <c r="A43" s="1" t="s">
        <v>9</v>
      </c>
      <c r="B43" s="1" t="s">
        <v>4088</v>
      </c>
      <c r="K43" s="1">
        <f t="shared" si="0"/>
        <v>2.72</v>
      </c>
    </row>
    <row r="44" spans="1:56" x14ac:dyDescent="0.35">
      <c r="A44" s="1" t="s">
        <v>9</v>
      </c>
      <c r="B44" s="1" t="s">
        <v>4087</v>
      </c>
      <c r="K44" s="1">
        <f t="shared" si="0"/>
        <v>2.72</v>
      </c>
    </row>
    <row r="45" spans="1:56" x14ac:dyDescent="0.35">
      <c r="A45" s="1">
        <v>10</v>
      </c>
      <c r="B45" s="1" t="s">
        <v>4086</v>
      </c>
      <c r="C45" s="1">
        <v>2326.5000022016466</v>
      </c>
      <c r="D45" s="1">
        <v>0</v>
      </c>
      <c r="E45">
        <f>(R45-S45*(1000-T45)/(1000-U45))*AK45</f>
        <v>-5.9875793733286633</v>
      </c>
      <c r="F45">
        <f>IF(AV45&lt;&gt;0,1/(1/AV45-1/N45),0)</f>
        <v>0.28155856447243643</v>
      </c>
      <c r="G45">
        <f>((AY45-AL45/2)*S45-E45)/(AY45+AL45/2)</f>
        <v>362.54627668954117</v>
      </c>
      <c r="H45">
        <f>AL45*1000</f>
        <v>29.873215494906788</v>
      </c>
      <c r="I45">
        <f>(AQ45-AW45)</f>
        <v>9.1360112513550717</v>
      </c>
      <c r="J45">
        <f>(P45+AP45*D45)</f>
        <v>50.248329162597656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30.560052871704102</v>
      </c>
      <c r="P45" s="1">
        <v>50.248329162597656</v>
      </c>
      <c r="Q45" s="1">
        <v>30.626806259155273</v>
      </c>
      <c r="R45" s="1">
        <v>399.95553588867188</v>
      </c>
      <c r="S45" s="1">
        <v>394.6876220703125</v>
      </c>
      <c r="T45" s="1">
        <v>12.885025978088379</v>
      </c>
      <c r="U45" s="1">
        <v>38.947433471679688</v>
      </c>
      <c r="V45" s="1">
        <v>25.84602165222168</v>
      </c>
      <c r="W45" s="1">
        <v>78.124504089355469</v>
      </c>
      <c r="X45" s="1">
        <v>299.62875366210938</v>
      </c>
      <c r="Y45" s="1">
        <v>1250.1085205078125</v>
      </c>
      <c r="Z45" s="1">
        <v>0.18597601354122162</v>
      </c>
      <c r="AA45" s="1">
        <v>88.248199462890625</v>
      </c>
      <c r="AB45" s="1">
        <v>-4.1178793907165527</v>
      </c>
      <c r="AC45" s="1">
        <v>0.33512777090072632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1.101576300228343</v>
      </c>
      <c r="AL45">
        <f>(U45-T45)/(1000-U45)*AK45</f>
        <v>2.9873215494906787E-2</v>
      </c>
      <c r="AM45">
        <f>(P45+273.15)</f>
        <v>323.39832916259763</v>
      </c>
      <c r="AN45">
        <f>(O45+273.15)</f>
        <v>303.71005287170408</v>
      </c>
      <c r="AO45">
        <f>(Y45*AG45+Z45*AH45)*AI45</f>
        <v>200.01735881051354</v>
      </c>
      <c r="AP45">
        <f>((AO45+0.00000010773*(AN45^4-AM45^4))-AL45*44100)/(L45*51.4+0.00000043092*AM45^3)</f>
        <v>-11.070731880362532</v>
      </c>
      <c r="AQ45">
        <f>0.61365*EXP(17.502*J45/(240.97+J45))</f>
        <v>12.573052128931524</v>
      </c>
      <c r="AR45">
        <f>AQ45*1000/AA45</f>
        <v>142.47375250096331</v>
      </c>
      <c r="AS45">
        <f>(AR45-U45)</f>
        <v>103.52631902928363</v>
      </c>
      <c r="AT45">
        <f>IF(D45,P45,(O45+P45)/2)</f>
        <v>40.404191017150879</v>
      </c>
      <c r="AU45">
        <f>0.61365*EXP(17.502*AT45/(240.97+AT45))</f>
        <v>7.5752440520181814</v>
      </c>
      <c r="AV45">
        <f>IF(AS45&lt;&gt;0,(1000-(AR45+U45)/2)/AS45*AL45,0)</f>
        <v>0.26238157270203089</v>
      </c>
      <c r="AW45">
        <f>U45*AA45/1000</f>
        <v>3.4370408775764516</v>
      </c>
      <c r="AX45">
        <f>(AU45-AW45)</f>
        <v>4.1382031744417294</v>
      </c>
      <c r="AY45">
        <f>1/(1.6/F45+1.37/N45)</f>
        <v>0.16560994203766496</v>
      </c>
      <c r="AZ45">
        <f>G45*AA45*0.001</f>
        <v>31.994056139826963</v>
      </c>
      <c r="BA45">
        <f>G45/S45</f>
        <v>0.91856510419005377</v>
      </c>
      <c r="BB45">
        <f>(1-AL45*AA45/AQ45/F45)*100</f>
        <v>25.530512254188963</v>
      </c>
      <c r="BC45">
        <f>(S45-E45/(N45/1.35))</f>
        <v>396.78590216549668</v>
      </c>
      <c r="BD45">
        <f>E45*BB45/100/BC45</f>
        <v>-3.8526058443461822E-3</v>
      </c>
    </row>
    <row r="46" spans="1:56" x14ac:dyDescent="0.35">
      <c r="A46" s="1" t="s">
        <v>9</v>
      </c>
      <c r="B46" s="1" t="s">
        <v>4085</v>
      </c>
      <c r="K46" s="1">
        <f t="shared" si="0"/>
        <v>2.72</v>
      </c>
    </row>
    <row r="47" spans="1:56" x14ac:dyDescent="0.35">
      <c r="A47" s="1" t="s">
        <v>9</v>
      </c>
      <c r="B47" s="1" t="s">
        <v>4084</v>
      </c>
      <c r="K47" s="1">
        <f t="shared" si="0"/>
        <v>2.72</v>
      </c>
    </row>
    <row r="48" spans="1:56" x14ac:dyDescent="0.35">
      <c r="A48" s="1">
        <v>11</v>
      </c>
      <c r="B48" s="1" t="s">
        <v>4083</v>
      </c>
      <c r="C48" s="1">
        <v>2532.0000021904707</v>
      </c>
      <c r="D48" s="1">
        <v>0</v>
      </c>
      <c r="E48">
        <f>(R48-S48*(1000-T48)/(1000-U48))*AK48</f>
        <v>-6.7473237283113985</v>
      </c>
      <c r="F48">
        <f>IF(AV48&lt;&gt;0,1/(1/AV48-1/N48),0)</f>
        <v>0.312758638569748</v>
      </c>
      <c r="G48">
        <f>((AY48-AL48/2)*S48-E48)/(AY48+AL48/2)</f>
        <v>368.15746741406218</v>
      </c>
      <c r="H48">
        <f>AL48*1000</f>
        <v>30.63013505932458</v>
      </c>
      <c r="I48">
        <f>(AQ48-AW48)</f>
        <v>8.519529691347314</v>
      </c>
      <c r="J48">
        <f>(P48+AP48*D48)</f>
        <v>49.3895263671875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30.655023574829102</v>
      </c>
      <c r="P48" s="1">
        <v>49.3895263671875</v>
      </c>
      <c r="Q48" s="1">
        <v>30.686134338378906</v>
      </c>
      <c r="R48" s="1">
        <v>400.07080078125</v>
      </c>
      <c r="S48" s="1">
        <v>395.20608520507813</v>
      </c>
      <c r="T48" s="1">
        <v>13.261294364929199</v>
      </c>
      <c r="U48" s="1">
        <v>39.960689544677734</v>
      </c>
      <c r="V48" s="1">
        <v>26.455804824829102</v>
      </c>
      <c r="W48" s="1">
        <v>79.720138549804688</v>
      </c>
      <c r="X48" s="1">
        <v>299.57489013671875</v>
      </c>
      <c r="Y48" s="1">
        <v>1599.941162109375</v>
      </c>
      <c r="Z48" s="1">
        <v>0.20824539661407471</v>
      </c>
      <c r="AA48" s="1">
        <v>88.245193481445313</v>
      </c>
      <c r="AB48" s="1">
        <v>-3.7050819396972656</v>
      </c>
      <c r="AC48" s="1">
        <v>0.33545297384262085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1.1013782725614656</v>
      </c>
      <c r="AL48">
        <f>(U48-T48)/(1000-U48)*AK48</f>
        <v>3.0630135059324579E-2</v>
      </c>
      <c r="AM48">
        <f>(P48+273.15)</f>
        <v>322.53952636718748</v>
      </c>
      <c r="AN48">
        <f>(O48+273.15)</f>
        <v>303.80502357482908</v>
      </c>
      <c r="AO48">
        <f>(Y48*AG48+Z48*AH48)*AI48</f>
        <v>255.99058021566452</v>
      </c>
      <c r="AP48">
        <f>((AO48+0.00000010773*(AN48^4-AM48^4))-AL48*44100)/(L48*51.4+0.00000043092*AM48^3)</f>
        <v>-10.790126371892153</v>
      </c>
      <c r="AQ48">
        <f>0.61365*EXP(17.502*J48/(240.97+J48))</f>
        <v>12.045868471869369</v>
      </c>
      <c r="AR48">
        <f>AQ48*1000/AA48</f>
        <v>136.50452785739733</v>
      </c>
      <c r="AS48">
        <f>(AR48-U48)</f>
        <v>96.5438383127196</v>
      </c>
      <c r="AT48">
        <f>IF(D48,P48,(O48+P48)/2)</f>
        <v>40.022274971008301</v>
      </c>
      <c r="AU48">
        <f>0.61365*EXP(17.502*AT48/(240.97+AT48))</f>
        <v>7.4224803146409455</v>
      </c>
      <c r="AV48">
        <f>IF(AS48&lt;&gt;0,(1000-(AR48+U48)/2)/AS48*AL48,0)</f>
        <v>0.28927333764909802</v>
      </c>
      <c r="AW48">
        <f>U48*AA48/1000</f>
        <v>3.5263387805220554</v>
      </c>
      <c r="AX48">
        <f>(AU48-AW48)</f>
        <v>3.8961415341188901</v>
      </c>
      <c r="AY48">
        <f>1/(1.6/F48+1.37/N48)</f>
        <v>0.18276869701547779</v>
      </c>
      <c r="AZ48">
        <f>G48*AA48*0.001</f>
        <v>32.488126943592817</v>
      </c>
      <c r="BA48">
        <f>G48/S48</f>
        <v>0.93155819506933957</v>
      </c>
      <c r="BB48">
        <f>(1-AL48*AA48/AQ48/F48)*100</f>
        <v>28.254851207725473</v>
      </c>
      <c r="BC48">
        <f>(S48-E48/(N48/1.35))</f>
        <v>397.57060919584887</v>
      </c>
      <c r="BD48">
        <f>E48*BB48/100/BC48</f>
        <v>-4.795239476565025E-3</v>
      </c>
    </row>
    <row r="49" spans="1:56" x14ac:dyDescent="0.35">
      <c r="A49" s="1" t="s">
        <v>9</v>
      </c>
      <c r="B49" s="1" t="s">
        <v>4082</v>
      </c>
      <c r="K49" s="1">
        <f t="shared" si="0"/>
        <v>2.72</v>
      </c>
    </row>
    <row r="50" spans="1:56" x14ac:dyDescent="0.35">
      <c r="A50" s="1" t="s">
        <v>9</v>
      </c>
      <c r="B50" s="1" t="s">
        <v>4077</v>
      </c>
      <c r="K50" s="1">
        <f t="shared" si="0"/>
        <v>2.72</v>
      </c>
    </row>
    <row r="51" spans="1:56" x14ac:dyDescent="0.35">
      <c r="A51" s="1">
        <v>12</v>
      </c>
      <c r="B51" s="1" t="s">
        <v>4081</v>
      </c>
      <c r="C51" s="1">
        <v>2738.5000021792948</v>
      </c>
      <c r="D51" s="1">
        <v>0</v>
      </c>
      <c r="E51">
        <f>(R51-S51*(1000-T51)/(1000-U51))*AK51</f>
        <v>-7.7286301824236103</v>
      </c>
      <c r="F51">
        <f>IF(AV51&lt;&gt;0,1/(1/AV51-1/N51),0)</f>
        <v>0.25622571968868768</v>
      </c>
      <c r="G51">
        <f>((AY51-AL51/2)*S51-E51)/(AY51+AL51/2)</f>
        <v>366.85246605636439</v>
      </c>
      <c r="H51">
        <f>AL51*1000</f>
        <v>31.657090489693104</v>
      </c>
      <c r="I51">
        <f>(AQ51-AW51)</f>
        <v>10.45926553713864</v>
      </c>
      <c r="J51">
        <f>(P51+AP51*D51)</f>
        <v>52.5594482421875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30.686944961547852</v>
      </c>
      <c r="P51" s="1">
        <v>52.5594482421875</v>
      </c>
      <c r="Q51" s="1">
        <v>30.729887008666992</v>
      </c>
      <c r="R51" s="1">
        <v>399.83334350585938</v>
      </c>
      <c r="S51" s="1">
        <v>395.484130859375</v>
      </c>
      <c r="T51" s="1">
        <v>13.612296104431152</v>
      </c>
      <c r="U51" s="1">
        <v>41.165786743164063</v>
      </c>
      <c r="V51" s="1">
        <v>27.104217529296875</v>
      </c>
      <c r="W51" s="1">
        <v>81.967536926269531</v>
      </c>
      <c r="X51" s="1">
        <v>299.64483642578125</v>
      </c>
      <c r="Y51" s="1">
        <v>1998.8262939453125</v>
      </c>
      <c r="Z51" s="1">
        <v>0.28813585638999939</v>
      </c>
      <c r="AA51" s="1">
        <v>88.237617492675781</v>
      </c>
      <c r="AB51" s="1">
        <v>-3.4498221874237061</v>
      </c>
      <c r="AC51" s="1">
        <v>0.34750151634216309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1.1016354280359602</v>
      </c>
      <c r="AL51">
        <f>(U51-T51)/(1000-U51)*AK51</f>
        <v>3.1657090489693104E-2</v>
      </c>
      <c r="AM51">
        <f>(P51+273.15)</f>
        <v>325.70944824218748</v>
      </c>
      <c r="AN51">
        <f>(O51+273.15)</f>
        <v>303.83694496154783</v>
      </c>
      <c r="AO51">
        <f>(Y51*AG51+Z51*AH51)*AI51</f>
        <v>319.81219988289013</v>
      </c>
      <c r="AP51">
        <f>((AO51+0.00000010773*(AN51^4-AM51^4))-AL51*44100)/(L51*51.4+0.00000043092*AM51^3)</f>
        <v>-10.973887324628068</v>
      </c>
      <c r="AQ51">
        <f>0.61365*EXP(17.502*J51/(240.97+J51))</f>
        <v>14.091636481567013</v>
      </c>
      <c r="AR51">
        <f>AQ51*1000/AA51</f>
        <v>159.70100827729962</v>
      </c>
      <c r="AS51">
        <f>(AR51-U51)</f>
        <v>118.53522153413556</v>
      </c>
      <c r="AT51">
        <f>IF(D51,P51,(O51+P51)/2)</f>
        <v>41.623196601867676</v>
      </c>
      <c r="AU51">
        <f>0.61365*EXP(17.502*AT51/(240.97+AT51))</f>
        <v>8.0812115120574948</v>
      </c>
      <c r="AV51">
        <f>IF(AS51&lt;&gt;0,(1000-(AR51+U51)/2)/AS51*AL51,0)</f>
        <v>0.24024640919343479</v>
      </c>
      <c r="AW51">
        <f>U51*AA51/1000</f>
        <v>3.632370944428374</v>
      </c>
      <c r="AX51">
        <f>(AU51-AW51)</f>
        <v>4.4488405676291212</v>
      </c>
      <c r="AY51">
        <f>1/(1.6/F51+1.37/N51)</f>
        <v>0.15151229114708628</v>
      </c>
      <c r="AZ51">
        <f>G51*AA51*0.001</f>
        <v>32.370187576126305</v>
      </c>
      <c r="BA51">
        <f>G51/S51</f>
        <v>0.9276035052511592</v>
      </c>
      <c r="BB51">
        <f>(1-AL51*AA51/AQ51/F51)*100</f>
        <v>22.635696874666287</v>
      </c>
      <c r="BC51">
        <f>(S51-E51/(N51/1.35))</f>
        <v>398.19254270057019</v>
      </c>
      <c r="BD51">
        <f>E51*BB51/100/BC51</f>
        <v>-4.3934255744535605E-3</v>
      </c>
    </row>
    <row r="52" spans="1:56" x14ac:dyDescent="0.35">
      <c r="A52" s="1" t="s">
        <v>9</v>
      </c>
      <c r="B52" s="1" t="s">
        <v>4080</v>
      </c>
    </row>
    <row r="53" spans="1:56" x14ac:dyDescent="0.35">
      <c r="A53" s="1" t="s">
        <v>9</v>
      </c>
      <c r="B53" s="1" t="s">
        <v>4079</v>
      </c>
    </row>
    <row r="54" spans="1:56" x14ac:dyDescent="0.35">
      <c r="A54" s="1" t="s">
        <v>9</v>
      </c>
      <c r="B54" s="1" t="s">
        <v>4078</v>
      </c>
    </row>
    <row r="55" spans="1:56" x14ac:dyDescent="0.35">
      <c r="A55" s="1" t="s">
        <v>9</v>
      </c>
      <c r="B55" s="1" t="s">
        <v>4077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DF62D-883D-4BC7-BD51-79392FD5A110}">
  <dimension ref="A1:BH55"/>
  <sheetViews>
    <sheetView topLeftCell="A7" zoomScale="5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1658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1657</v>
      </c>
    </row>
    <row r="12" spans="1:60" x14ac:dyDescent="0.35">
      <c r="A12" s="1" t="s">
        <v>9</v>
      </c>
      <c r="B12" s="1" t="s">
        <v>1656</v>
      </c>
    </row>
    <row r="13" spans="1:60" x14ac:dyDescent="0.35">
      <c r="A13" s="1" t="s">
        <v>9</v>
      </c>
      <c r="B13" s="1" t="s">
        <v>1655</v>
      </c>
    </row>
    <row r="14" spans="1:60" x14ac:dyDescent="0.35">
      <c r="A14" s="1" t="s">
        <v>9</v>
      </c>
      <c r="B14" s="1" t="s">
        <v>1654</v>
      </c>
    </row>
    <row r="15" spans="1:60" x14ac:dyDescent="0.35">
      <c r="A15" s="1" t="s">
        <v>9</v>
      </c>
      <c r="B15" s="1" t="s">
        <v>1653</v>
      </c>
    </row>
    <row r="16" spans="1:60" x14ac:dyDescent="0.35">
      <c r="A16" s="1" t="s">
        <v>9</v>
      </c>
      <c r="B16" s="1" t="s">
        <v>1652</v>
      </c>
    </row>
    <row r="17" spans="1:60" x14ac:dyDescent="0.35">
      <c r="A17" s="1" t="s">
        <v>9</v>
      </c>
      <c r="B17" s="1" t="s">
        <v>1651</v>
      </c>
    </row>
    <row r="18" spans="1:60" x14ac:dyDescent="0.35">
      <c r="A18" s="1">
        <v>1</v>
      </c>
      <c r="B18" s="1" t="s">
        <v>1650</v>
      </c>
      <c r="C18" s="1">
        <v>418.00000274926424</v>
      </c>
      <c r="D18" s="1">
        <v>0</v>
      </c>
      <c r="E18">
        <f>(R18-S18*(1000-T18)/(1000-U18))*AO18</f>
        <v>-2.2015767828781438</v>
      </c>
      <c r="F18">
        <f>IF(AZ18&lt;&gt;0,1/(1/AZ18-1/N18),0)</f>
        <v>6.1923751094261981</v>
      </c>
      <c r="G18">
        <f>((BC18-AP18/2)*S18-E18)/(BC18+AP18/2)</f>
        <v>387.16787679732352</v>
      </c>
      <c r="H18">
        <f>AP18*1000</f>
        <v>27.685011408775907</v>
      </c>
      <c r="I18">
        <f>(AU18-BA18)</f>
        <v>0.92443921974317655</v>
      </c>
      <c r="J18">
        <f>(P18+AT18*D18)</f>
        <v>29.179416656494141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30.989633560180664</v>
      </c>
      <c r="P18" s="1">
        <v>29.179416656494141</v>
      </c>
      <c r="Q18" s="1">
        <v>31.101613998413086</v>
      </c>
      <c r="R18" s="1">
        <v>399.97406005859375</v>
      </c>
      <c r="S18" s="1">
        <v>392.1343994140625</v>
      </c>
      <c r="T18" s="1">
        <v>11.443846702575684</v>
      </c>
      <c r="U18" s="1">
        <v>35.628284454345703</v>
      </c>
      <c r="V18" s="1">
        <v>22.364246368408203</v>
      </c>
      <c r="W18" s="1">
        <v>69.626914978027344</v>
      </c>
      <c r="X18" s="1">
        <v>300.27700805664063</v>
      </c>
      <c r="Y18" s="1">
        <v>0.16089658439159393</v>
      </c>
      <c r="Z18" s="1">
        <v>5.6021220982074738E-2</v>
      </c>
      <c r="AA18" s="1">
        <v>88.1119384765625</v>
      </c>
      <c r="AB18" s="1">
        <v>40.113525390625</v>
      </c>
      <c r="AC18" s="1">
        <v>2.8850507736206055</v>
      </c>
      <c r="AD18" s="1">
        <v>4.7068443149328232E-2</v>
      </c>
      <c r="AE18" s="1">
        <v>1.8613042309880257E-2</v>
      </c>
      <c r="AF18" s="1">
        <v>3.4777749329805374E-2</v>
      </c>
      <c r="AG18" s="1">
        <v>3.108399361371994E-2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1.1039595884435314</v>
      </c>
      <c r="AP18">
        <f>(U18-T18)/(1000-U18)*AO18</f>
        <v>2.7685011408775908E-2</v>
      </c>
      <c r="AQ18">
        <f>(P18+273.15)</f>
        <v>302.32941665649412</v>
      </c>
      <c r="AR18">
        <f>(O18+273.15)</f>
        <v>304.13963356018064</v>
      </c>
      <c r="AS18">
        <f>(Y18*AK18+Z18*AL18)*AM18</f>
        <v>2.5743452927244004E-2</v>
      </c>
      <c r="AT18">
        <f>((AS18+0.00000010773*(AR18^4-AQ18^4))-AP18*44100)/(L18*0.92*2*29.3+0.00000043092*AQ18^3)</f>
        <v>-9.4205511664081261</v>
      </c>
      <c r="AU18">
        <f>0.61365*EXP(17.502*J18/(240.97+J18))</f>
        <v>4.0637164276099531</v>
      </c>
      <c r="AV18">
        <f>AU18*1000/AA18</f>
        <v>46.119929919495405</v>
      </c>
      <c r="AW18">
        <f>(AV18-U18)</f>
        <v>10.491645465149702</v>
      </c>
      <c r="AX18">
        <f>IF(D18,P18,(O18+P18)/2)</f>
        <v>30.084525108337402</v>
      </c>
      <c r="AY18">
        <f>0.61365*EXP(17.502*AX18/(240.97+AX18))</f>
        <v>4.2811782940224159</v>
      </c>
      <c r="AZ18">
        <f>IF(AW18&lt;&gt;0,(1000-(AV18+U18)/2)/AW18*AP18,0)</f>
        <v>2.5309100820443708</v>
      </c>
      <c r="BA18">
        <f>U18*AA18/1000</f>
        <v>3.1392772078667766</v>
      </c>
      <c r="BB18">
        <f>(AY18-BA18)</f>
        <v>1.1419010861556393</v>
      </c>
      <c r="BC18">
        <f>1/(1.6/F18+1.37/N18)</f>
        <v>1.7287587480388862</v>
      </c>
      <c r="BD18">
        <f>G18*AA18*0.001</f>
        <v>34.1141121404671</v>
      </c>
      <c r="BE18">
        <f>G18/S18</f>
        <v>0.98733464183667619</v>
      </c>
      <c r="BF18">
        <f>(1-AP18*AA18/AU18/F18)*100</f>
        <v>90.30609382857287</v>
      </c>
      <c r="BG18">
        <f>(S18-E18/(N18/1.35))</f>
        <v>392.82876553568741</v>
      </c>
      <c r="BH18">
        <f>E18*BF18/100/BG18</f>
        <v>-5.0611313877252043E-3</v>
      </c>
    </row>
    <row r="19" spans="1:60" x14ac:dyDescent="0.35">
      <c r="A19" s="1" t="s">
        <v>9</v>
      </c>
      <c r="B19" s="1" t="s">
        <v>1649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1648</v>
      </c>
      <c r="K20" s="1">
        <f t="shared" si="0"/>
        <v>2.72</v>
      </c>
    </row>
    <row r="21" spans="1:60" x14ac:dyDescent="0.35">
      <c r="A21" s="1">
        <v>2</v>
      </c>
      <c r="B21" s="1" t="s">
        <v>1647</v>
      </c>
      <c r="C21" s="1">
        <v>622.0000027269125</v>
      </c>
      <c r="D21" s="1">
        <v>0</v>
      </c>
      <c r="E21">
        <f>(R21-S21*(1000-T21)/(1000-U21))*AO21</f>
        <v>-2.553871460406075</v>
      </c>
      <c r="F21">
        <f>IF(AZ21&lt;&gt;0,1/(1/AZ21-1/N21),0)</f>
        <v>3.3840861916719159E-2</v>
      </c>
      <c r="G21">
        <f>((BC21-AP21/2)*S21-E21)/(BC21+AP21/2)</f>
        <v>162.27725119214196</v>
      </c>
      <c r="H21">
        <f>AP21*1000</f>
        <v>26.649628653834608</v>
      </c>
      <c r="I21">
        <f>(AU21-BA21)</f>
        <v>48.319445034925323</v>
      </c>
      <c r="J21">
        <f>(P21+AT21*D21)</f>
        <v>81.611106872558594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30.925205230712891</v>
      </c>
      <c r="P21" s="1">
        <v>81.611106872558594</v>
      </c>
      <c r="Q21" s="1">
        <v>31.089515686035156</v>
      </c>
      <c r="R21" s="1">
        <v>399.90631103515625</v>
      </c>
      <c r="S21" s="1">
        <v>392.73934936523438</v>
      </c>
      <c r="T21" s="1">
        <v>11.626645088195801</v>
      </c>
      <c r="U21" s="1">
        <v>34.922332763671875</v>
      </c>
      <c r="V21" s="1">
        <v>22.805585861206055</v>
      </c>
      <c r="W21" s="1">
        <v>68.499923706054688</v>
      </c>
      <c r="X21" s="1">
        <v>300.29409790039063</v>
      </c>
      <c r="Y21" s="1">
        <v>26.409982681274414</v>
      </c>
      <c r="Z21" s="1">
        <v>0.15433774888515472</v>
      </c>
      <c r="AA21" s="1">
        <v>88.113700866699219</v>
      </c>
      <c r="AB21" s="1">
        <v>40.089542388916016</v>
      </c>
      <c r="AC21" s="1">
        <v>2.8935763835906982</v>
      </c>
      <c r="AD21" s="1">
        <v>6.1240982264280319E-2</v>
      </c>
      <c r="AE21" s="1">
        <v>2.57563516497612E-2</v>
      </c>
      <c r="AF21" s="1">
        <v>4.421861469745636E-2</v>
      </c>
      <c r="AG21" s="1">
        <v>2.4031499400734901E-2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1.1040224187514358</v>
      </c>
      <c r="AP21">
        <f>(U21-T21)/(1000-U21)*AO21</f>
        <v>2.6649628653834606E-2</v>
      </c>
      <c r="AQ21">
        <f>(P21+273.15)</f>
        <v>354.76110687255857</v>
      </c>
      <c r="AR21">
        <f>(O21+273.15)</f>
        <v>304.07520523071287</v>
      </c>
      <c r="AS21">
        <f>(Y21*AK21+Z21*AL21)*AM21</f>
        <v>4.2255971345544481</v>
      </c>
      <c r="AT21">
        <f>((AS21+0.00000010773*(AR21^4-AQ21^4))-AP21*44100)/(L21*0.92*2*29.3+0.00000043092*AQ21^3)</f>
        <v>-14.532795380904078</v>
      </c>
      <c r="AU21">
        <f>0.61365*EXP(17.502*J21/(240.97+J21))</f>
        <v>51.396581017630837</v>
      </c>
      <c r="AV21">
        <f>AU21*1000/AA21</f>
        <v>583.29840322318285</v>
      </c>
      <c r="AW21">
        <f>(AV21-U21)</f>
        <v>548.37607045951097</v>
      </c>
      <c r="AX21">
        <f>IF(D21,P21,(O21+P21)/2)</f>
        <v>56.268156051635742</v>
      </c>
      <c r="AY21">
        <f>0.61365*EXP(17.502*AX21/(240.97+AX21))</f>
        <v>16.858506275030575</v>
      </c>
      <c r="AZ21">
        <f>IF(AW21&lt;&gt;0,(1000-(AV21+U21)/2)/AW21*AP21,0)</f>
        <v>3.3575411338301712E-2</v>
      </c>
      <c r="BA21">
        <f>U21*AA21/1000</f>
        <v>3.0771359827055131</v>
      </c>
      <c r="BB21">
        <f>(AY21-BA21)</f>
        <v>13.781370292325061</v>
      </c>
      <c r="BC21">
        <f>1/(1.6/F21+1.37/N21)</f>
        <v>2.1008320798769308E-2</v>
      </c>
      <c r="BD21">
        <f>G21*AA21*0.001</f>
        <v>14.298849169014606</v>
      </c>
      <c r="BE21">
        <f>G21/S21</f>
        <v>0.4131932577023994</v>
      </c>
      <c r="BF21">
        <f>(1-AP21*AA21/AU21/F21)*100</f>
        <v>-35.00783047317875</v>
      </c>
      <c r="BG21">
        <f>(S21-E21/(N21/1.35))</f>
        <v>393.54482743662487</v>
      </c>
      <c r="BH21">
        <f>E21*BF21/100/BG21</f>
        <v>2.2717996249253937E-3</v>
      </c>
    </row>
    <row r="22" spans="1:60" x14ac:dyDescent="0.35">
      <c r="A22" s="1" t="s">
        <v>9</v>
      </c>
      <c r="B22" s="1" t="s">
        <v>1646</v>
      </c>
      <c r="K22" s="1">
        <f t="shared" si="0"/>
        <v>2.72</v>
      </c>
    </row>
    <row r="23" spans="1:60" x14ac:dyDescent="0.35">
      <c r="A23" s="1" t="s">
        <v>9</v>
      </c>
      <c r="B23" s="1" t="s">
        <v>1645</v>
      </c>
      <c r="K23" s="1">
        <f t="shared" si="0"/>
        <v>2.72</v>
      </c>
    </row>
    <row r="24" spans="1:60" x14ac:dyDescent="0.35">
      <c r="A24" s="1">
        <v>3</v>
      </c>
      <c r="B24" s="1" t="s">
        <v>1644</v>
      </c>
      <c r="C24" s="1">
        <v>825.00000274926424</v>
      </c>
      <c r="D24" s="1">
        <v>0</v>
      </c>
      <c r="E24">
        <f>(R24-S24*(1000-T24)/(1000-U24))*AO24</f>
        <v>-3.2682768864666789</v>
      </c>
      <c r="F24">
        <f>IF(AZ24&lt;&gt;0,1/(1/AZ24-1/N24),0)</f>
        <v>3.3128735516442839E-2</v>
      </c>
      <c r="G24">
        <f>((BC24-AP24/2)*S24-E24)/(BC24+AP24/2)</f>
        <v>186.22135889414884</v>
      </c>
      <c r="H24">
        <f>AP24*1000</f>
        <v>25.985250881259507</v>
      </c>
      <c r="I24">
        <f>(AU24-BA24)</f>
        <v>48.196194482312016</v>
      </c>
      <c r="J24">
        <f>(P24+AT24*D24)</f>
        <v>81.536018371582031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30.82012939453125</v>
      </c>
      <c r="P24" s="1">
        <v>81.536018371582031</v>
      </c>
      <c r="Q24" s="1">
        <v>31.012556076049805</v>
      </c>
      <c r="R24" s="1">
        <v>399.83990478515625</v>
      </c>
      <c r="S24" s="1">
        <v>393.537109375</v>
      </c>
      <c r="T24" s="1">
        <v>11.821825981140137</v>
      </c>
      <c r="U24" s="1">
        <v>34.547351837158203</v>
      </c>
      <c r="V24" s="1">
        <v>23.328496932983398</v>
      </c>
      <c r="W24" s="1">
        <v>68.173713684082031</v>
      </c>
      <c r="X24" s="1">
        <v>300.2706298828125</v>
      </c>
      <c r="Y24" s="1">
        <v>50.674640655517578</v>
      </c>
      <c r="Z24" s="1">
        <v>1.2576094828546047E-2</v>
      </c>
      <c r="AA24" s="1">
        <v>88.115936279296875</v>
      </c>
      <c r="AB24" s="1">
        <v>40.146484375</v>
      </c>
      <c r="AC24" s="1">
        <v>2.8836662769317627</v>
      </c>
      <c r="AD24" s="1">
        <v>3.5139329731464386E-2</v>
      </c>
      <c r="AE24" s="1">
        <v>2.0624274387955666E-2</v>
      </c>
      <c r="AF24" s="1">
        <v>1.6380893066525459E-2</v>
      </c>
      <c r="AG24" s="1">
        <v>1.6315938904881477E-2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1.1039361392750455</v>
      </c>
      <c r="AP24">
        <f>(U24-T24)/(1000-U24)*AO24</f>
        <v>2.5985250881259508E-2</v>
      </c>
      <c r="AQ24">
        <f>(P24+273.15)</f>
        <v>354.68601837158201</v>
      </c>
      <c r="AR24">
        <f>(O24+273.15)</f>
        <v>303.97012939453123</v>
      </c>
      <c r="AS24">
        <f>(Y24*AK24+Z24*AL24)*AM24</f>
        <v>8.1079423236561752</v>
      </c>
      <c r="AT24">
        <f>((AS24+0.00000010773*(AR24^4-AQ24^4))-AP24*44100)/(L24*0.92*2*29.3+0.00000043092*AQ24^3)</f>
        <v>-14.2863348977433</v>
      </c>
      <c r="AU24">
        <f>0.61365*EXP(17.502*J24/(240.97+J24))</f>
        <v>51.240366735413495</v>
      </c>
      <c r="AV24">
        <f>AU24*1000/AA24</f>
        <v>581.5107788561578</v>
      </c>
      <c r="AW24">
        <f>(AV24-U24)</f>
        <v>546.9634270189996</v>
      </c>
      <c r="AX24">
        <f>IF(D24,P24,(O24+P24)/2)</f>
        <v>56.178073883056641</v>
      </c>
      <c r="AY24">
        <f>0.61365*EXP(17.502*AX24/(240.97+AX24))</f>
        <v>16.786146468557988</v>
      </c>
      <c r="AZ24">
        <f>IF(AW24&lt;&gt;0,(1000-(AV24+U24)/2)/AW24*AP24,0)</f>
        <v>3.2874297350199477E-2</v>
      </c>
      <c r="BA24">
        <f>U24*AA24/1000</f>
        <v>3.0441722531014821</v>
      </c>
      <c r="BB24">
        <f>(AY24-BA24)</f>
        <v>13.741974215456505</v>
      </c>
      <c r="BC24">
        <f>1/(1.6/F24+1.37/N24)</f>
        <v>2.0569145025869505E-2</v>
      </c>
      <c r="BD24">
        <f>G24*AA24*0.001</f>
        <v>16.409069394160891</v>
      </c>
      <c r="BE24">
        <f>G24/S24</f>
        <v>0.47319898037036001</v>
      </c>
      <c r="BF24">
        <f>(1-AP24*AA24/AU24/F24)*100</f>
        <v>-34.885195359448851</v>
      </c>
      <c r="BG24">
        <f>(S24-E24/(N24/1.35))</f>
        <v>394.56790728479876</v>
      </c>
      <c r="BH24">
        <f>E24*BF24/100/BG24</f>
        <v>2.8896034261313044E-3</v>
      </c>
    </row>
    <row r="25" spans="1:60" x14ac:dyDescent="0.35">
      <c r="A25" s="1" t="s">
        <v>9</v>
      </c>
      <c r="B25" s="1" t="s">
        <v>1643</v>
      </c>
      <c r="K25" s="1">
        <f t="shared" si="0"/>
        <v>2.72</v>
      </c>
    </row>
    <row r="26" spans="1:60" x14ac:dyDescent="0.35">
      <c r="A26" s="1" t="s">
        <v>9</v>
      </c>
      <c r="B26" s="1" t="s">
        <v>1642</v>
      </c>
      <c r="K26" s="1">
        <f t="shared" si="0"/>
        <v>2.72</v>
      </c>
    </row>
    <row r="27" spans="1:60" x14ac:dyDescent="0.35">
      <c r="A27" s="1">
        <v>4</v>
      </c>
      <c r="B27" s="1" t="s">
        <v>1641</v>
      </c>
      <c r="C27" s="1">
        <v>1028.5000027380884</v>
      </c>
      <c r="D27" s="1">
        <v>0</v>
      </c>
      <c r="E27">
        <f>(R27-S27*(1000-T27)/(1000-U27))*AO27</f>
        <v>-2.988063455573132</v>
      </c>
      <c r="F27">
        <f>IF(AZ27&lt;&gt;0,1/(1/AZ27-1/N27),0)</f>
        <v>3.2699540534298084E-2</v>
      </c>
      <c r="G27">
        <f>((BC27-AP27/2)*S27-E27)/(BC27+AP27/2)</f>
        <v>180.00659589797615</v>
      </c>
      <c r="H27">
        <f>AP27*1000</f>
        <v>25.539522667363787</v>
      </c>
      <c r="I27">
        <f>(AU27-BA27)</f>
        <v>48.055466424535815</v>
      </c>
      <c r="J27">
        <f>(P27+AT27*D27)</f>
        <v>81.459991455078125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30.738561630249023</v>
      </c>
      <c r="P27" s="1">
        <v>81.459991455078125</v>
      </c>
      <c r="Q27" s="1">
        <v>30.936689376831055</v>
      </c>
      <c r="R27" s="1">
        <v>399.98080444335938</v>
      </c>
      <c r="S27" s="1">
        <v>393.58285522460938</v>
      </c>
      <c r="T27" s="1">
        <v>12.016728401184082</v>
      </c>
      <c r="U27" s="1">
        <v>34.353981018066406</v>
      </c>
      <c r="V27" s="1">
        <v>23.823911666870117</v>
      </c>
      <c r="W27" s="1">
        <v>68.108901977539063</v>
      </c>
      <c r="X27" s="1">
        <v>300.31005859375</v>
      </c>
      <c r="Y27" s="1">
        <v>100.12995910644531</v>
      </c>
      <c r="Z27" s="1">
        <v>4.0014613419771194E-2</v>
      </c>
      <c r="AA27" s="1">
        <v>88.116241455078125</v>
      </c>
      <c r="AB27" s="1">
        <v>40.080375671386719</v>
      </c>
      <c r="AC27" s="1">
        <v>2.8916366100311279</v>
      </c>
      <c r="AD27" s="1">
        <v>7.7144831418991089E-2</v>
      </c>
      <c r="AE27" s="1">
        <v>2.500898577272892E-2</v>
      </c>
      <c r="AF27" s="1">
        <v>3.6238014698028564E-2</v>
      </c>
      <c r="AG27" s="1">
        <v>1.6724413260817528E-2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1.1040810977711395</v>
      </c>
      <c r="AP27">
        <f>(U27-T27)/(1000-U27)*AO27</f>
        <v>2.5539522667363788E-2</v>
      </c>
      <c r="AQ27">
        <f>(P27+273.15)</f>
        <v>354.6099914550781</v>
      </c>
      <c r="AR27">
        <f>(O27+273.15)</f>
        <v>303.888561630249</v>
      </c>
      <c r="AS27">
        <f>(Y27*AK27+Z27*AL27)*AM27</f>
        <v>16.020793098938611</v>
      </c>
      <c r="AT27">
        <f>((AS27+0.00000010773*(AR27^4-AQ27^4))-AP27*44100)/(L27*0.92*2*29.3+0.00000043092*AQ27^3)</f>
        <v>-14.079290758596523</v>
      </c>
      <c r="AU27">
        <f>0.61365*EXP(17.502*J27/(240.97+J27))</f>
        <v>51.082610110866923</v>
      </c>
      <c r="AV27">
        <f>AU27*1000/AA27</f>
        <v>579.71844086097303</v>
      </c>
      <c r="AW27">
        <f>(AV27-U27)</f>
        <v>545.36445984290663</v>
      </c>
      <c r="AX27">
        <f>IF(D27,P27,(O27+P27)/2)</f>
        <v>56.099276542663574</v>
      </c>
      <c r="AY27">
        <f>0.61365*EXP(17.502*AX27/(240.97+AX27))</f>
        <v>16.7230702968766</v>
      </c>
      <c r="AZ27">
        <f>IF(AW27&lt;&gt;0,(1000-(AV27+U27)/2)/AW27*AP27,0)</f>
        <v>3.2451627675683839E-2</v>
      </c>
      <c r="BA27">
        <f>U27*AA27/1000</f>
        <v>3.0271436863311099</v>
      </c>
      <c r="BB27">
        <f>(AY27-BA27)</f>
        <v>13.69592661054549</v>
      </c>
      <c r="BC27">
        <f>1/(1.6/F27+1.37/N27)</f>
        <v>2.0304395968223189E-2</v>
      </c>
      <c r="BD27">
        <f>G27*AA27*0.001</f>
        <v>15.861504667652742</v>
      </c>
      <c r="BE27">
        <f>G27/S27</f>
        <v>0.45735375285910312</v>
      </c>
      <c r="BF27">
        <f>(1-AP27*AA27/AU27/F27)*100</f>
        <v>-34.726804818278168</v>
      </c>
      <c r="BG27">
        <f>(S27-E27/(N27/1.35))</f>
        <v>394.52527524327576</v>
      </c>
      <c r="BH27">
        <f>E27*BF27/100/BG27</f>
        <v>2.6301457198739139E-3</v>
      </c>
    </row>
    <row r="28" spans="1:60" x14ac:dyDescent="0.35">
      <c r="A28" s="1" t="s">
        <v>9</v>
      </c>
      <c r="B28" s="1" t="s">
        <v>1640</v>
      </c>
      <c r="K28" s="1">
        <f t="shared" si="0"/>
        <v>2.72</v>
      </c>
    </row>
    <row r="29" spans="1:60" x14ac:dyDescent="0.35">
      <c r="A29" s="1" t="s">
        <v>9</v>
      </c>
      <c r="B29" s="1" t="s">
        <v>1639</v>
      </c>
      <c r="K29" s="1">
        <f t="shared" si="0"/>
        <v>2.72</v>
      </c>
    </row>
    <row r="30" spans="1:60" x14ac:dyDescent="0.35">
      <c r="A30" s="1">
        <v>5</v>
      </c>
      <c r="B30" s="1" t="s">
        <v>1638</v>
      </c>
      <c r="C30" s="1">
        <v>1232.0000027269125</v>
      </c>
      <c r="D30" s="1">
        <v>0</v>
      </c>
      <c r="E30">
        <f>(R30-S30*(1000-T30)/(1000-U30))*AO30</f>
        <v>-2.6050711296817859</v>
      </c>
      <c r="F30">
        <f>IF(AZ30&lt;&gt;0,1/(1/AZ30-1/N30),0)</f>
        <v>3.2195071908646233E-2</v>
      </c>
      <c r="G30">
        <f>((BC30-AP30/2)*S30-E30)/(BC30+AP30/2)</f>
        <v>170.33043348586591</v>
      </c>
      <c r="H30">
        <f>AP30*1000</f>
        <v>25.065034417076607</v>
      </c>
      <c r="I30">
        <f>(AU30-BA30)</f>
        <v>47.951385239719841</v>
      </c>
      <c r="J30">
        <f>(P30+AT30*D30)</f>
        <v>81.400291442871094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30.679904937744141</v>
      </c>
      <c r="P30" s="1">
        <v>81.400291442871094</v>
      </c>
      <c r="Q30" s="1">
        <v>30.877416610717773</v>
      </c>
      <c r="R30" s="1">
        <v>399.9755859375</v>
      </c>
      <c r="S30" s="1">
        <v>393.40341186523438</v>
      </c>
      <c r="T30" s="1">
        <v>12.203848838806152</v>
      </c>
      <c r="U30" s="1">
        <v>34.132980346679688</v>
      </c>
      <c r="V30" s="1">
        <v>24.275835037231445</v>
      </c>
      <c r="W30" s="1">
        <v>67.89715576171875</v>
      </c>
      <c r="X30" s="1">
        <v>300.28463745117188</v>
      </c>
      <c r="Y30" s="1">
        <v>150.14755249023438</v>
      </c>
      <c r="Z30" s="1">
        <v>6.5166555345058441E-2</v>
      </c>
      <c r="AA30" s="1">
        <v>88.115226745605469</v>
      </c>
      <c r="AB30" s="1">
        <v>40.046211242675781</v>
      </c>
      <c r="AC30" s="1">
        <v>2.8788290023803711</v>
      </c>
      <c r="AD30" s="1">
        <v>7.115405797958374E-2</v>
      </c>
      <c r="AE30" s="1">
        <v>2.3579146713018417E-2</v>
      </c>
      <c r="AF30" s="1">
        <v>4.4533554464578629E-2</v>
      </c>
      <c r="AG30" s="1">
        <v>1.7934504896402359E-2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1.1039876376881317</v>
      </c>
      <c r="AP30">
        <f>(U30-T30)/(1000-U30)*AO30</f>
        <v>2.5065034417076606E-2</v>
      </c>
      <c r="AQ30">
        <f>(P30+273.15)</f>
        <v>354.55029144287107</v>
      </c>
      <c r="AR30">
        <f>(O30+273.15)</f>
        <v>303.82990493774412</v>
      </c>
      <c r="AS30">
        <f>(Y30*AK30+Z30*AL30)*AM30</f>
        <v>24.023607861468008</v>
      </c>
      <c r="AT30">
        <f>((AS30+0.00000010773*(AR30^4-AQ30^4))-AP30*44100)/(L30*0.92*2*29.3+0.00000043092*AQ30^3)</f>
        <v>-13.862115898885392</v>
      </c>
      <c r="AU30">
        <f>0.61365*EXP(17.502*J30/(240.97+J30))</f>
        <v>50.959020542470817</v>
      </c>
      <c r="AV30">
        <f>AU30*1000/AA30</f>
        <v>578.32252636190685</v>
      </c>
      <c r="AW30">
        <f>(AV30-U30)</f>
        <v>544.18954601522717</v>
      </c>
      <c r="AX30">
        <f>IF(D30,P30,(O30+P30)/2)</f>
        <v>56.040098190307617</v>
      </c>
      <c r="AY30">
        <f>0.61365*EXP(17.502*AX30/(240.97+AX30))</f>
        <v>16.675832841831465</v>
      </c>
      <c r="AZ30">
        <f>IF(AW30&lt;&gt;0,(1000-(AV30+U30)/2)/AW30*AP30,0)</f>
        <v>3.195472123108483E-2</v>
      </c>
      <c r="BA30">
        <f>U30*AA30/1000</f>
        <v>3.0076353027509759</v>
      </c>
      <c r="BB30">
        <f>(AY30-BA30)</f>
        <v>13.668197539080488</v>
      </c>
      <c r="BC30">
        <f>1/(1.6/F30+1.37/N30)</f>
        <v>1.9993156592151538E-2</v>
      </c>
      <c r="BD30">
        <f>G30*AA30*0.001</f>
        <v>15.008704768284346</v>
      </c>
      <c r="BE30">
        <f>G30/S30</f>
        <v>0.43296633518830507</v>
      </c>
      <c r="BF30">
        <f>(1-AP30*AA30/AU30/F30)*100</f>
        <v>-34.619755336527327</v>
      </c>
      <c r="BG30">
        <f>(S30-E30/(N30/1.35))</f>
        <v>394.22503805194833</v>
      </c>
      <c r="BH30">
        <f>E30*BF30/100/BG30</f>
        <v>2.2877016028583666E-3</v>
      </c>
    </row>
    <row r="31" spans="1:60" x14ac:dyDescent="0.35">
      <c r="A31" s="1" t="s">
        <v>9</v>
      </c>
      <c r="B31" s="1" t="s">
        <v>1637</v>
      </c>
      <c r="K31" s="1">
        <f t="shared" si="0"/>
        <v>2.72</v>
      </c>
    </row>
    <row r="32" spans="1:60" x14ac:dyDescent="0.35">
      <c r="A32" s="1" t="s">
        <v>9</v>
      </c>
      <c r="B32" s="1" t="s">
        <v>1636</v>
      </c>
      <c r="K32" s="1">
        <f t="shared" si="0"/>
        <v>2.72</v>
      </c>
    </row>
    <row r="33" spans="1:60" x14ac:dyDescent="0.35">
      <c r="A33" s="1">
        <v>6</v>
      </c>
      <c r="B33" s="1" t="s">
        <v>1635</v>
      </c>
      <c r="C33" s="1">
        <v>1435.0000027492642</v>
      </c>
      <c r="D33" s="1">
        <v>0</v>
      </c>
      <c r="E33">
        <f>(R33-S33*(1000-T33)/(1000-U33))*AO33</f>
        <v>-2.0848839235097305</v>
      </c>
      <c r="F33">
        <f>IF(AZ33&lt;&gt;0,1/(1/AZ33-1/N33),0)</f>
        <v>3.2041327755063763E-2</v>
      </c>
      <c r="G33">
        <f>((BC33-AP33/2)*S33-E33)/(BC33+AP33/2)</f>
        <v>155.12121713661381</v>
      </c>
      <c r="H33">
        <f>AP33*1000</f>
        <v>24.880974480156137</v>
      </c>
      <c r="I33">
        <f>(AU33-BA33)</f>
        <v>47.856758834064799</v>
      </c>
      <c r="J33">
        <f>(P33+AT33*D33)</f>
        <v>81.355255126953125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30.644920349121094</v>
      </c>
      <c r="P33" s="1">
        <v>81.355255126953125</v>
      </c>
      <c r="Q33" s="1">
        <v>30.832660675048828</v>
      </c>
      <c r="R33" s="1">
        <v>400.05508422851563</v>
      </c>
      <c r="S33" s="1">
        <v>393.08450317382813</v>
      </c>
      <c r="T33" s="1">
        <v>12.385540962219238</v>
      </c>
      <c r="U33" s="1">
        <v>34.153167724609375</v>
      </c>
      <c r="V33" s="1">
        <v>24.684785842895508</v>
      </c>
      <c r="W33" s="1">
        <v>68.068382263183594</v>
      </c>
      <c r="X33" s="1">
        <v>300.28488159179688</v>
      </c>
      <c r="Y33" s="1">
        <v>300.34902954101563</v>
      </c>
      <c r="Z33" s="1">
        <v>6.7452892661094666E-2</v>
      </c>
      <c r="AA33" s="1">
        <v>88.108848571777344</v>
      </c>
      <c r="AB33" s="1">
        <v>40.17529296875</v>
      </c>
      <c r="AC33" s="1">
        <v>2.8852779865264893</v>
      </c>
      <c r="AD33" s="1">
        <v>8.0464154481887817E-2</v>
      </c>
      <c r="AE33" s="1">
        <v>2.6503836736083031E-2</v>
      </c>
      <c r="AF33" s="1">
        <v>2.3676849901676178E-2</v>
      </c>
      <c r="AG33" s="1">
        <v>1.9782314077019691E-2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1.1039885352639589</v>
      </c>
      <c r="AP33">
        <f>(U33-T33)/(1000-U33)*AO33</f>
        <v>2.4880974480156137E-2</v>
      </c>
      <c r="AQ33">
        <f>(P33+273.15)</f>
        <v>354.5052551269531</v>
      </c>
      <c r="AR33">
        <f>(O33+273.15)</f>
        <v>303.79492034912107</v>
      </c>
      <c r="AS33">
        <f>(Y33*AK33+Z33*AL33)*AM33</f>
        <v>48.055843652430667</v>
      </c>
      <c r="AT33">
        <f>((AS33+0.00000010773*(AR33^4-AQ33^4))-AP33*44100)/(L33*0.92*2*29.3+0.00000043092*AQ33^3)</f>
        <v>-13.620698113583408</v>
      </c>
      <c r="AU33">
        <f>0.61365*EXP(17.502*J33/(240.97+J33))</f>
        <v>50.865955117358922</v>
      </c>
      <c r="AV33">
        <f>AU33*1000/AA33</f>
        <v>577.30813581023335</v>
      </c>
      <c r="AW33">
        <f>(AV33-U33)</f>
        <v>543.15496808562398</v>
      </c>
      <c r="AX33">
        <f>IF(D33,P33,(O33+P33)/2)</f>
        <v>56.000087738037109</v>
      </c>
      <c r="AY33">
        <f>0.61365*EXP(17.502*AX33/(240.97+AX33))</f>
        <v>16.643960617930134</v>
      </c>
      <c r="AZ33">
        <f>IF(AW33&lt;&gt;0,(1000-(AV33+U33)/2)/AW33*AP33,0)</f>
        <v>3.1803258647551028E-2</v>
      </c>
      <c r="BA33">
        <f>U33*AA33/1000</f>
        <v>3.0091962832941208</v>
      </c>
      <c r="BB33">
        <f>(AY33-BA33)</f>
        <v>13.634764334636014</v>
      </c>
      <c r="BC33">
        <f>1/(1.6/F33+1.37/N33)</f>
        <v>1.9898289453817799E-2</v>
      </c>
      <c r="BD33">
        <f>G33*AA33*0.001</f>
        <v>13.667551830959699</v>
      </c>
      <c r="BE33">
        <f>G33/S33</f>
        <v>0.39462562345790764</v>
      </c>
      <c r="BF33">
        <f>(1-AP33*AA33/AU33/F33)*100</f>
        <v>-34.508337042253288</v>
      </c>
      <c r="BG33">
        <f>(S33-E33/(N33/1.35))</f>
        <v>393.74206496102732</v>
      </c>
      <c r="BH33">
        <f>E33*BF33/100/BG33</f>
        <v>1.8272337026924068E-3</v>
      </c>
    </row>
    <row r="34" spans="1:60" x14ac:dyDescent="0.35">
      <c r="A34" s="1" t="s">
        <v>9</v>
      </c>
      <c r="B34" s="1" t="s">
        <v>1634</v>
      </c>
      <c r="K34" s="1">
        <f t="shared" si="0"/>
        <v>2.72</v>
      </c>
    </row>
    <row r="35" spans="1:60" x14ac:dyDescent="0.35">
      <c r="A35" s="1" t="s">
        <v>9</v>
      </c>
      <c r="B35" s="1" t="s">
        <v>1633</v>
      </c>
      <c r="K35" s="1">
        <f t="shared" si="0"/>
        <v>2.72</v>
      </c>
    </row>
    <row r="36" spans="1:60" x14ac:dyDescent="0.35">
      <c r="A36" s="1">
        <v>7</v>
      </c>
      <c r="B36" s="1" t="s">
        <v>1632</v>
      </c>
      <c r="C36" s="1">
        <v>1638.0000027492642</v>
      </c>
      <c r="D36" s="1">
        <v>0</v>
      </c>
      <c r="E36">
        <f>(R36-S36*(1000-T36)/(1000-U36))*AO36</f>
        <v>-1.4628970198077891</v>
      </c>
      <c r="F36">
        <f>IF(AZ36&lt;&gt;0,1/(1/AZ36-1/N36),0)</f>
        <v>3.1948736922560547E-2</v>
      </c>
      <c r="G36">
        <f>((BC36-AP36/2)*S36-E36)/(BC36+AP36/2)</f>
        <v>136.19313285972697</v>
      </c>
      <c r="H36">
        <f>AP36*1000</f>
        <v>24.774232162826401</v>
      </c>
      <c r="I36">
        <f>(AU36-BA36)</f>
        <v>47.804216933503056</v>
      </c>
      <c r="J36">
        <f>(P36+AT36*D36)</f>
        <v>81.332878112792969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30.63543701171875</v>
      </c>
      <c r="P36" s="1">
        <v>81.332878112792969</v>
      </c>
      <c r="Q36" s="1">
        <v>30.810722351074219</v>
      </c>
      <c r="R36" s="1">
        <v>400.072998046875</v>
      </c>
      <c r="S36" s="1">
        <v>392.58883666992188</v>
      </c>
      <c r="T36" s="1">
        <v>12.554593086242676</v>
      </c>
      <c r="U36" s="1">
        <v>34.2252197265625</v>
      </c>
      <c r="V36" s="1">
        <v>25.035333633422852</v>
      </c>
      <c r="W36" s="1">
        <v>68.249107360839844</v>
      </c>
      <c r="X36" s="1">
        <v>300.31256103515625</v>
      </c>
      <c r="Y36" s="1">
        <v>500.71884155273438</v>
      </c>
      <c r="Z36" s="1">
        <v>0.13376115262508392</v>
      </c>
      <c r="AA36" s="1">
        <v>88.109024047851563</v>
      </c>
      <c r="AB36" s="1">
        <v>40.129470825195313</v>
      </c>
      <c r="AC36" s="1">
        <v>2.8812344074249268</v>
      </c>
      <c r="AD36" s="1">
        <v>7.6961115002632141E-2</v>
      </c>
      <c r="AE36" s="1">
        <v>1.7103122547268867E-2</v>
      </c>
      <c r="AF36" s="1">
        <v>2.4604236707091331E-2</v>
      </c>
      <c r="AG36" s="1">
        <v>8.986402302980423E-3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1.1040902979233682</v>
      </c>
      <c r="AP36">
        <f>(U36-T36)/(1000-U36)*AO36</f>
        <v>2.4774232162826402E-2</v>
      </c>
      <c r="AQ36">
        <f>(P36+273.15)</f>
        <v>354.48287811279295</v>
      </c>
      <c r="AR36">
        <f>(O36+273.15)</f>
        <v>303.78543701171873</v>
      </c>
      <c r="AS36">
        <f>(Y36*AK36+Z36*AL36)*AM36</f>
        <v>80.115012857727379</v>
      </c>
      <c r="AT36">
        <f>((AS36+0.00000010773*(AR36^4-AQ36^4))-AP36*44100)/(L36*0.92*2*29.3+0.00000043092*AQ36^3)</f>
        <v>-13.34552250882613</v>
      </c>
      <c r="AU36">
        <f>0.61365*EXP(17.502*J36/(240.97+J36))</f>
        <v>50.819767641433756</v>
      </c>
      <c r="AV36">
        <f>AU36*1000/AA36</f>
        <v>576.78277782118892</v>
      </c>
      <c r="AW36">
        <f>(AV36-U36)</f>
        <v>542.55755809462642</v>
      </c>
      <c r="AX36">
        <f>IF(D36,P36,(O36+P36)/2)</f>
        <v>55.984157562255859</v>
      </c>
      <c r="AY36">
        <f>0.61365*EXP(17.502*AX36/(240.97+AX36))</f>
        <v>16.631285256133513</v>
      </c>
      <c r="AZ36">
        <f>IF(AW36&lt;&gt;0,(1000-(AV36+U36)/2)/AW36*AP36,0)</f>
        <v>3.1712036656449588E-2</v>
      </c>
      <c r="BA36">
        <f>U36*AA36/1000</f>
        <v>3.0155507079306991</v>
      </c>
      <c r="BB36">
        <f>(AY36-BA36)</f>
        <v>13.615734548202813</v>
      </c>
      <c r="BC36">
        <f>1/(1.6/F36+1.37/N36)</f>
        <v>1.9841153899677746E-2</v>
      </c>
      <c r="BD36">
        <f>G36*AA36*0.001</f>
        <v>11.999844018289927</v>
      </c>
      <c r="BE36">
        <f>G36/S36</f>
        <v>0.34691035541144155</v>
      </c>
      <c r="BF36">
        <f>(1-AP36*AA36/AU36/F36)*100</f>
        <v>-34.441771251927378</v>
      </c>
      <c r="BG36">
        <f>(S36-E36/(N36/1.35))</f>
        <v>393.05022695068811</v>
      </c>
      <c r="BH36">
        <f>E36*BF36/100/BG36</f>
        <v>1.2818912461197332E-3</v>
      </c>
    </row>
    <row r="37" spans="1:60" x14ac:dyDescent="0.35">
      <c r="A37" s="1" t="s">
        <v>9</v>
      </c>
      <c r="B37" s="1" t="s">
        <v>1631</v>
      </c>
      <c r="K37" s="1">
        <f t="shared" si="0"/>
        <v>2.72</v>
      </c>
    </row>
    <row r="38" spans="1:60" x14ac:dyDescent="0.35">
      <c r="A38" s="1" t="s">
        <v>9</v>
      </c>
      <c r="B38" s="1" t="s">
        <v>1630</v>
      </c>
      <c r="K38" s="1">
        <f t="shared" si="0"/>
        <v>2.72</v>
      </c>
    </row>
    <row r="39" spans="1:60" x14ac:dyDescent="0.35">
      <c r="A39" s="1">
        <v>8</v>
      </c>
      <c r="B39" s="1" t="s">
        <v>1629</v>
      </c>
      <c r="C39" s="1">
        <v>1841.0000027492642</v>
      </c>
      <c r="D39" s="1">
        <v>0</v>
      </c>
      <c r="E39">
        <f>(R39-S39*(1000-T39)/(1000-U39))*AO39</f>
        <v>-0.54216640261207105</v>
      </c>
      <c r="F39">
        <f>IF(AZ39&lt;&gt;0,1/(1/AZ39-1/N39),0)</f>
        <v>3.1435790971119522</v>
      </c>
      <c r="G39">
        <f>((BC39-AP39/2)*S39-E39)/(BC39+AP39/2)</f>
        <v>384.12817063692017</v>
      </c>
      <c r="H39">
        <f>AP39*1000</f>
        <v>24.642822048153302</v>
      </c>
      <c r="I39">
        <f>(AU39-BA39)</f>
        <v>1.1490014792225436</v>
      </c>
      <c r="J39">
        <f>(P39+AT39*D39)</f>
        <v>29.619415283203125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30.655889511108398</v>
      </c>
      <c r="P39" s="1">
        <v>29.619415283203125</v>
      </c>
      <c r="Q39" s="1">
        <v>30.811513900756836</v>
      </c>
      <c r="R39" s="1">
        <v>399.85223388671875</v>
      </c>
      <c r="S39" s="1">
        <v>391.60275268554688</v>
      </c>
      <c r="T39" s="1">
        <v>12.714244842529297</v>
      </c>
      <c r="U39" s="1">
        <v>34.269275665283203</v>
      </c>
      <c r="V39" s="1">
        <v>25.32208251953125</v>
      </c>
      <c r="W39" s="1">
        <v>68.251747131347656</v>
      </c>
      <c r="X39" s="1">
        <v>300.30789184570313</v>
      </c>
      <c r="Y39" s="1">
        <v>750.3140869140625</v>
      </c>
      <c r="Z39" s="1">
        <v>3.8871847093105316E-2</v>
      </c>
      <c r="AA39" s="1">
        <v>88.102104187011719</v>
      </c>
      <c r="AB39" s="1">
        <v>40.106555938720703</v>
      </c>
      <c r="AC39" s="1">
        <v>2.8836634159088135</v>
      </c>
      <c r="AD39" s="1">
        <v>9.3361526727676392E-2</v>
      </c>
      <c r="AE39" s="1">
        <v>8.8242823258042336E-3</v>
      </c>
      <c r="AF39" s="1">
        <v>2.6286929845809937E-2</v>
      </c>
      <c r="AG39" s="1">
        <v>7.841198705136776E-3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1.1040731317856731</v>
      </c>
      <c r="AP39">
        <f>(U39-T39)/(1000-U39)*AO39</f>
        <v>2.4642822048153303E-2</v>
      </c>
      <c r="AQ39">
        <f>(P39+273.15)</f>
        <v>302.7694152832031</v>
      </c>
      <c r="AR39">
        <f>(O39+273.15)</f>
        <v>303.80588951110838</v>
      </c>
      <c r="AS39">
        <f>(Y39*AK39+Z39*AL39)*AM39</f>
        <v>120.05025122291772</v>
      </c>
      <c r="AT39">
        <f>((AS39+0.00000010773*(AR39^4-AQ39^4))-AP39*44100)/(L39*0.92*2*29.3+0.00000043092*AQ39^3)</f>
        <v>-7.4935595181904713</v>
      </c>
      <c r="AU39">
        <f>0.61365*EXP(17.502*J39/(240.97+J39))</f>
        <v>4.1681967742987496</v>
      </c>
      <c r="AV39">
        <f>AU39*1000/AA39</f>
        <v>47.310978696388936</v>
      </c>
      <c r="AW39">
        <f>(AV39-U39)</f>
        <v>13.041703031105733</v>
      </c>
      <c r="AX39">
        <f>IF(D39,P39,(O39+P39)/2)</f>
        <v>30.137652397155762</v>
      </c>
      <c r="AY39">
        <f>0.61365*EXP(17.502*AX39/(240.97+AX39))</f>
        <v>4.2942519019493384</v>
      </c>
      <c r="AZ39">
        <f>IF(AW39&lt;&gt;0,(1000-(AV39+U39)/2)/AW39*AP39,0)</f>
        <v>1.8124656071631402</v>
      </c>
      <c r="BA39">
        <f>U39*AA39/1000</f>
        <v>3.019195295076206</v>
      </c>
      <c r="BB39">
        <f>(AY39-BA39)</f>
        <v>1.2750566068731324</v>
      </c>
      <c r="BC39">
        <f>1/(1.6/F39+1.37/N39)</f>
        <v>1.2062123459313658</v>
      </c>
      <c r="BD39">
        <f>G39*AA39*0.001</f>
        <v>33.842500110620158</v>
      </c>
      <c r="BE39">
        <f>G39/S39</f>
        <v>0.98091284599669626</v>
      </c>
      <c r="BF39">
        <f>(1-AP39*AA39/AU39/F39)*100</f>
        <v>83.430701710057178</v>
      </c>
      <c r="BG39">
        <f>(S39-E39/(N39/1.35))</f>
        <v>391.77374921184787</v>
      </c>
      <c r="BH39">
        <f>E39*BF39/100/BG39</f>
        <v>-1.1545776996172089E-3</v>
      </c>
    </row>
    <row r="40" spans="1:60" x14ac:dyDescent="0.35">
      <c r="A40" s="1" t="s">
        <v>9</v>
      </c>
      <c r="B40" s="1" t="s">
        <v>1628</v>
      </c>
      <c r="K40" s="1">
        <f t="shared" si="0"/>
        <v>2.72</v>
      </c>
    </row>
    <row r="41" spans="1:60" x14ac:dyDescent="0.35">
      <c r="A41" s="1" t="s">
        <v>9</v>
      </c>
      <c r="B41" s="1" t="s">
        <v>1627</v>
      </c>
      <c r="K41" s="1">
        <f t="shared" si="0"/>
        <v>2.72</v>
      </c>
    </row>
    <row r="42" spans="1:60" x14ac:dyDescent="0.35">
      <c r="A42" s="1">
        <v>9</v>
      </c>
      <c r="B42" s="1" t="s">
        <v>1626</v>
      </c>
      <c r="C42" s="1">
        <v>2044.5000027380884</v>
      </c>
      <c r="D42" s="1">
        <v>0</v>
      </c>
      <c r="E42">
        <f>(R42-S42*(1000-T42)/(1000-U42))*AO42</f>
        <v>0.9346285892966707</v>
      </c>
      <c r="F42">
        <f>IF(AZ42&lt;&gt;0,1/(1/AZ42-1/N42),0)</f>
        <v>3.1519962881205836E-2</v>
      </c>
      <c r="G42">
        <f>((BC42-AP42/2)*S42-E42)/(BC42+AP42/2)</f>
        <v>60.925135156247038</v>
      </c>
      <c r="H42">
        <f>AP42*1000</f>
        <v>24.446828763407943</v>
      </c>
      <c r="I42">
        <f>(AU42-BA42)</f>
        <v>47.80350307295862</v>
      </c>
      <c r="J42">
        <f>(P42+AT42*D42)</f>
        <v>81.333297729492188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30.671083450317383</v>
      </c>
      <c r="P42" s="1">
        <v>81.333297729492188</v>
      </c>
      <c r="Q42" s="1">
        <v>30.810432434082031</v>
      </c>
      <c r="R42" s="1">
        <v>400.08258056640625</v>
      </c>
      <c r="S42" s="1">
        <v>390.58831787109375</v>
      </c>
      <c r="T42" s="1">
        <v>12.863353729248047</v>
      </c>
      <c r="U42" s="1">
        <v>34.245609283447266</v>
      </c>
      <c r="V42" s="1">
        <v>25.596982955932617</v>
      </c>
      <c r="W42" s="1">
        <v>68.145858764648438</v>
      </c>
      <c r="X42" s="1">
        <v>300.33407592773438</v>
      </c>
      <c r="Y42" s="1">
        <v>1001.5113525390625</v>
      </c>
      <c r="Z42" s="1">
        <v>5.8306377381086349E-2</v>
      </c>
      <c r="AA42" s="1">
        <v>88.102691650390625</v>
      </c>
      <c r="AB42" s="1">
        <v>40.0509033203125</v>
      </c>
      <c r="AC42" s="1">
        <v>2.8883523941040039</v>
      </c>
      <c r="AD42" s="1">
        <v>0.11087814718484879</v>
      </c>
      <c r="AE42" s="1">
        <v>2.1494489163160324E-2</v>
      </c>
      <c r="AF42" s="1">
        <v>2.5208044797182083E-2</v>
      </c>
      <c r="AG42" s="1">
        <v>9.816671721637249E-3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1.1041693967931407</v>
      </c>
      <c r="AP42">
        <f>(U42-T42)/(1000-U42)*AO42</f>
        <v>2.4446828763407941E-2</v>
      </c>
      <c r="AQ42">
        <f>(P42+273.15)</f>
        <v>354.48329772949216</v>
      </c>
      <c r="AR42">
        <f>(O42+273.15)</f>
        <v>303.82108345031736</v>
      </c>
      <c r="AS42">
        <f>(Y42*AK42+Z42*AL42)*AM42</f>
        <v>160.2418128245663</v>
      </c>
      <c r="AT42">
        <f>((AS42+0.00000010773*(AR42^4-AQ42^4))-AP42*44100)/(L42*0.92*2*29.3+0.00000043092*AQ42^3)</f>
        <v>-12.639683831258546</v>
      </c>
      <c r="AU42">
        <f>0.61365*EXP(17.502*J42/(240.97+J42))</f>
        <v>50.820633428037929</v>
      </c>
      <c r="AV42">
        <f>AU42*1000/AA42</f>
        <v>576.83406120785196</v>
      </c>
      <c r="AW42">
        <f>(AV42-U42)</f>
        <v>542.58845192440469</v>
      </c>
      <c r="AX42">
        <f>IF(D42,P42,(O42+P42)/2)</f>
        <v>56.002190589904785</v>
      </c>
      <c r="AY42">
        <f>0.61365*EXP(17.502*AX42/(240.97+AX42))</f>
        <v>16.64563444028645</v>
      </c>
      <c r="AZ42">
        <f>IF(AW42&lt;&gt;0,(1000-(AV42+U42)/2)/AW42*AP42,0)</f>
        <v>3.1289550432826045E-2</v>
      </c>
      <c r="BA42">
        <f>U42*AA42/1000</f>
        <v>3.0171303550793089</v>
      </c>
      <c r="BB42">
        <f>(AY42-BA42)</f>
        <v>13.62850408520714</v>
      </c>
      <c r="BC42">
        <f>1/(1.6/F42+1.37/N42)</f>
        <v>1.9576540429588108E-2</v>
      </c>
      <c r="BD42">
        <f>G42*AA42*0.001</f>
        <v>5.367668396429206</v>
      </c>
      <c r="BE42">
        <f>G42/S42</f>
        <v>0.15598299377800187</v>
      </c>
      <c r="BF42">
        <f>(1-AP42*AA42/AU42/F42)*100</f>
        <v>-34.45777993525094</v>
      </c>
      <c r="BG42">
        <f>(S42-E42/(N42/1.35))</f>
        <v>390.29354076690333</v>
      </c>
      <c r="BH42">
        <f>E42*BF42/100/BG42</f>
        <v>-8.2515396457490369E-4</v>
      </c>
    </row>
    <row r="43" spans="1:60" x14ac:dyDescent="0.35">
      <c r="A43" s="1" t="s">
        <v>9</v>
      </c>
      <c r="B43" s="1" t="s">
        <v>1625</v>
      </c>
      <c r="K43" s="1">
        <f t="shared" si="0"/>
        <v>2.72</v>
      </c>
    </row>
    <row r="44" spans="1:60" x14ac:dyDescent="0.35">
      <c r="A44" s="1" t="s">
        <v>9</v>
      </c>
      <c r="B44" s="1" t="s">
        <v>1624</v>
      </c>
      <c r="K44" s="1">
        <f t="shared" si="0"/>
        <v>2.72</v>
      </c>
    </row>
    <row r="45" spans="1:60" x14ac:dyDescent="0.35">
      <c r="A45" s="1">
        <v>10</v>
      </c>
      <c r="B45" s="1" t="s">
        <v>1623</v>
      </c>
      <c r="C45" s="1">
        <v>2248.0000027492642</v>
      </c>
      <c r="D45" s="1">
        <v>0</v>
      </c>
      <c r="E45">
        <f>(R45-S45*(1000-T45)/(1000-U45))*AO45</f>
        <v>1.0961060225333672</v>
      </c>
      <c r="F45">
        <f>IF(AZ45&lt;&gt;0,1/(1/AZ45-1/N45),0)</f>
        <v>3.0841138790612278E-2</v>
      </c>
      <c r="G45">
        <f>((BC45-AP45/2)*S45-E45)/(BC45+AP45/2)</f>
        <v>55.014392699845523</v>
      </c>
      <c r="H45">
        <f>AP45*1000</f>
        <v>23.932410258831531</v>
      </c>
      <c r="I45">
        <f>(AU45-BA45)</f>
        <v>47.830084804775616</v>
      </c>
      <c r="J45">
        <f>(P45+AT45*D45)</f>
        <v>81.333396911621094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30.69537353515625</v>
      </c>
      <c r="P45" s="1">
        <v>81.333396911621094</v>
      </c>
      <c r="Q45" s="1">
        <v>30.811513900756836</v>
      </c>
      <c r="R45" s="1">
        <v>399.97940063476563</v>
      </c>
      <c r="S45" s="1">
        <v>390.52096557617188</v>
      </c>
      <c r="T45" s="1">
        <v>13.004524230957031</v>
      </c>
      <c r="U45" s="1">
        <v>33.946342468261719</v>
      </c>
      <c r="V45" s="1">
        <v>25.841907501220703</v>
      </c>
      <c r="W45" s="1">
        <v>67.456390380859375</v>
      </c>
      <c r="X45" s="1">
        <v>300.29092407226563</v>
      </c>
      <c r="Y45" s="1">
        <v>1251.5904541015625</v>
      </c>
      <c r="Z45" s="1">
        <v>0.25037521123886108</v>
      </c>
      <c r="AA45" s="1">
        <v>88.102371215820313</v>
      </c>
      <c r="AB45" s="1">
        <v>40.249843597412109</v>
      </c>
      <c r="AC45" s="1">
        <v>2.8974282741546631</v>
      </c>
      <c r="AD45" s="1">
        <v>0.13570417463779449</v>
      </c>
      <c r="AE45" s="1">
        <v>2.2512543946504593E-2</v>
      </c>
      <c r="AF45" s="1">
        <v>4.86617311835289E-2</v>
      </c>
      <c r="AG45" s="1">
        <v>2.0460929721593857E-2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1.1040107502656822</v>
      </c>
      <c r="AP45">
        <f>(U45-T45)/(1000-U45)*AO45</f>
        <v>2.393241025883153E-2</v>
      </c>
      <c r="AQ45">
        <f>(P45+273.15)</f>
        <v>354.48339691162107</v>
      </c>
      <c r="AR45">
        <f>(O45+273.15)</f>
        <v>303.84537353515623</v>
      </c>
      <c r="AS45">
        <f>(Y45*AK45+Z45*AL45)*AM45</f>
        <v>200.25446818021373</v>
      </c>
      <c r="AT45">
        <f>((AS45+0.00000010773*(AR45^4-AQ45^4))-AP45*44100)/(L45*0.92*2*29.3+0.00000043092*AQ45^3)</f>
        <v>-12.171617876522991</v>
      </c>
      <c r="AU45">
        <f>0.61365*EXP(17.502*J45/(240.97+J45))</f>
        <v>50.820838070333778</v>
      </c>
      <c r="AV45">
        <f>AU45*1000/AA45</f>
        <v>576.83848197275324</v>
      </c>
      <c r="AW45">
        <f>(AV45-U45)</f>
        <v>542.89213950449152</v>
      </c>
      <c r="AX45">
        <f>IF(D45,P45,(O45+P45)/2)</f>
        <v>56.014385223388672</v>
      </c>
      <c r="AY45">
        <f>0.61365*EXP(17.502*AX45/(240.97+AX45))</f>
        <v>16.655343943194811</v>
      </c>
      <c r="AZ45">
        <f>IF(AW45&lt;&gt;0,(1000-(AV45+U45)/2)/AW45*AP45,0)</f>
        <v>3.0620509213503941E-2</v>
      </c>
      <c r="BA45">
        <f>U45*AA45/1000</f>
        <v>2.9907532655581601</v>
      </c>
      <c r="BB45">
        <f>(AY45-BA45)</f>
        <v>13.664590677636651</v>
      </c>
      <c r="BC45">
        <f>1/(1.6/F45+1.37/N45)</f>
        <v>1.9157518903336709E-2</v>
      </c>
      <c r="BD45">
        <f>G45*AA45*0.001</f>
        <v>4.8468984478547057</v>
      </c>
      <c r="BE45">
        <f>G45/S45</f>
        <v>0.14087436411686036</v>
      </c>
      <c r="BF45">
        <f>(1-AP45*AA45/AU45/F45)*100</f>
        <v>-34.524630570814431</v>
      </c>
      <c r="BG45">
        <f>(S45-E45/(N45/1.35))</f>
        <v>390.17525931070099</v>
      </c>
      <c r="BH45">
        <f>E45*BF45/100/BG45</f>
        <v>-9.6988864853357506E-4</v>
      </c>
    </row>
    <row r="46" spans="1:60" x14ac:dyDescent="0.35">
      <c r="A46" s="1" t="s">
        <v>9</v>
      </c>
      <c r="B46" s="1" t="s">
        <v>1622</v>
      </c>
      <c r="K46" s="1">
        <f t="shared" si="0"/>
        <v>2.72</v>
      </c>
    </row>
    <row r="47" spans="1:60" x14ac:dyDescent="0.35">
      <c r="A47" s="1" t="s">
        <v>9</v>
      </c>
      <c r="B47" s="1" t="s">
        <v>1621</v>
      </c>
      <c r="K47" s="1">
        <f t="shared" si="0"/>
        <v>2.72</v>
      </c>
    </row>
    <row r="48" spans="1:60" x14ac:dyDescent="0.35">
      <c r="A48" s="1">
        <v>11</v>
      </c>
      <c r="B48" s="1" t="s">
        <v>1620</v>
      </c>
      <c r="C48" s="1">
        <v>2451.0000027492642</v>
      </c>
      <c r="D48" s="1">
        <v>0</v>
      </c>
      <c r="E48">
        <f>(R48-S48*(1000-T48)/(1000-U48))*AO48</f>
        <v>0.99324678291582191</v>
      </c>
      <c r="F48">
        <f>IF(AZ48&lt;&gt;0,1/(1/AZ48-1/N48),0)</f>
        <v>2.974038705683435E-2</v>
      </c>
      <c r="G48">
        <f>((BC48-AP48/2)*S48-E48)/(BC48+AP48/2)</f>
        <v>56.771076725493955</v>
      </c>
      <c r="H48">
        <f>AP48*1000</f>
        <v>23.144380685018845</v>
      </c>
      <c r="I48">
        <f>(AU48-BA48)</f>
        <v>47.942990070078892</v>
      </c>
      <c r="J48">
        <f>(P48+AT48*D48)</f>
        <v>81.365447998046875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30.758413314819336</v>
      </c>
      <c r="P48" s="1">
        <v>81.365447998046875</v>
      </c>
      <c r="Q48" s="1">
        <v>30.843452453613281</v>
      </c>
      <c r="R48" s="1">
        <v>399.96673583984375</v>
      </c>
      <c r="S48" s="1">
        <v>390.87255859375</v>
      </c>
      <c r="T48" s="1">
        <v>13.153955459594727</v>
      </c>
      <c r="U48" s="1">
        <v>33.417938232421875</v>
      </c>
      <c r="V48" s="1">
        <v>26.043249130249023</v>
      </c>
      <c r="W48" s="1">
        <v>66.163497924804688</v>
      </c>
      <c r="X48" s="1">
        <v>300.2813720703125</v>
      </c>
      <c r="Y48" s="1">
        <v>1600.3963623046875</v>
      </c>
      <c r="Z48" s="1">
        <v>5.4876122623682022E-2</v>
      </c>
      <c r="AA48" s="1">
        <v>88.09686279296875</v>
      </c>
      <c r="AB48" s="1">
        <v>40.372783660888672</v>
      </c>
      <c r="AC48" s="1">
        <v>2.9015829563140869</v>
      </c>
      <c r="AD48" s="1">
        <v>0.10955389589071274</v>
      </c>
      <c r="AE48" s="1">
        <v>2.4481119588017464E-2</v>
      </c>
      <c r="AF48" s="1">
        <v>4.9874503165483475E-2</v>
      </c>
      <c r="AG48" s="1">
        <v>1.9346872344613075E-2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1.1039756326114427</v>
      </c>
      <c r="AP48">
        <f>(U48-T48)/(1000-U48)*AO48</f>
        <v>2.3144380685018846E-2</v>
      </c>
      <c r="AQ48">
        <f>(P48+273.15)</f>
        <v>354.51544799804685</v>
      </c>
      <c r="AR48">
        <f>(O48+273.15)</f>
        <v>303.90841331481931</v>
      </c>
      <c r="AS48">
        <f>(Y48*AK48+Z48*AL48)*AM48</f>
        <v>256.0634122452866</v>
      </c>
      <c r="AT48">
        <f>((AS48+0.00000010773*(AR48^4-AQ48^4))-AP48*44100)/(L48*0.92*2*29.3+0.00000043092*AQ48^3)</f>
        <v>-11.497144352787918</v>
      </c>
      <c r="AU48">
        <f>0.61365*EXP(17.502*J48/(240.97+J48))</f>
        <v>50.887005589364463</v>
      </c>
      <c r="AV48">
        <f>AU48*1000/AA48</f>
        <v>577.62562679389634</v>
      </c>
      <c r="AW48">
        <f>(AV48-U48)</f>
        <v>544.20768856147447</v>
      </c>
      <c r="AX48">
        <f>IF(D48,P48,(O48+P48)/2)</f>
        <v>56.061930656433105</v>
      </c>
      <c r="AY48">
        <f>0.61365*EXP(17.502*AX48/(240.97+AX48))</f>
        <v>16.693246631313663</v>
      </c>
      <c r="AZ48">
        <f>IF(AW48&lt;&gt;0,(1000-(AV48+U48)/2)/AW48*AP48,0)</f>
        <v>2.9535173024577911E-2</v>
      </c>
      <c r="BA48">
        <f>U48*AA48/1000</f>
        <v>2.9440155192855744</v>
      </c>
      <c r="BB48">
        <f>(AY48-BA48)</f>
        <v>13.749231112028088</v>
      </c>
      <c r="BC48">
        <f>1/(1.6/F48+1.37/N48)</f>
        <v>1.8477811298296867E-2</v>
      </c>
      <c r="BD48">
        <f>G48*AA48*0.001</f>
        <v>5.0013537568949422</v>
      </c>
      <c r="BE48">
        <f>G48/S48</f>
        <v>0.1452419093572094</v>
      </c>
      <c r="BF48">
        <f>(1-AP48*AA48/AU48/F48)*100</f>
        <v>-34.726334765110956</v>
      </c>
      <c r="BG48">
        <f>(S48-E48/(N48/1.35))</f>
        <v>390.55929360938364</v>
      </c>
      <c r="BH48">
        <f>E48*BF48/100/BG48</f>
        <v>-8.8313915075853187E-4</v>
      </c>
    </row>
    <row r="49" spans="1:60" x14ac:dyDescent="0.35">
      <c r="A49" s="1" t="s">
        <v>9</v>
      </c>
      <c r="B49" s="1" t="s">
        <v>1619</v>
      </c>
      <c r="K49" s="1">
        <f t="shared" si="0"/>
        <v>2.72</v>
      </c>
    </row>
    <row r="50" spans="1:60" x14ac:dyDescent="0.35">
      <c r="A50" s="1" t="s">
        <v>9</v>
      </c>
      <c r="B50" s="1" t="s">
        <v>1614</v>
      </c>
      <c r="K50" s="1">
        <f t="shared" si="0"/>
        <v>2.72</v>
      </c>
    </row>
    <row r="51" spans="1:60" x14ac:dyDescent="0.35">
      <c r="A51" s="1">
        <v>12</v>
      </c>
      <c r="B51" s="1" t="s">
        <v>1618</v>
      </c>
      <c r="C51" s="1">
        <v>2653.5000027604401</v>
      </c>
      <c r="D51" s="1">
        <v>0</v>
      </c>
      <c r="E51">
        <f>(R51-S51*(1000-T51)/(1000-U51))*AO51</f>
        <v>-0.67918106233121078</v>
      </c>
      <c r="F51">
        <f>IF(AZ51&lt;&gt;0,1/(1/AZ51-1/N51),0)</f>
        <v>2.6822249079540315E-2</v>
      </c>
      <c r="G51">
        <f>((BC51-AP51/2)*S51-E51)/(BC51+AP51/2)</f>
        <v>114.02404218756796</v>
      </c>
      <c r="H51">
        <f>AP51*1000</f>
        <v>21.02712304465145</v>
      </c>
      <c r="I51">
        <f>(AU51-BA51)</f>
        <v>48.255286018418232</v>
      </c>
      <c r="J51">
        <f>(P51+AT51*D51)</f>
        <v>81.445327758789063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30.87493896484375</v>
      </c>
      <c r="P51" s="1">
        <v>81.445327758789063</v>
      </c>
      <c r="Q51" s="1">
        <v>30.922962188720703</v>
      </c>
      <c r="R51" s="1">
        <v>399.8172607421875</v>
      </c>
      <c r="S51" s="1">
        <v>392.94808959960938</v>
      </c>
      <c r="T51" s="1">
        <v>13.306842803955078</v>
      </c>
      <c r="U51" s="1">
        <v>31.748884201049805</v>
      </c>
      <c r="V51" s="1">
        <v>26.170940399169922</v>
      </c>
      <c r="W51" s="1">
        <v>62.441425323486328</v>
      </c>
      <c r="X51" s="1">
        <v>300.28094482421875</v>
      </c>
      <c r="Y51" s="1">
        <v>2001.372314453125</v>
      </c>
      <c r="Z51" s="1">
        <v>3.5441022366285324E-2</v>
      </c>
      <c r="AA51" s="1">
        <v>88.0958251953125</v>
      </c>
      <c r="AB51" s="1">
        <v>40.626388549804688</v>
      </c>
      <c r="AC51" s="1">
        <v>2.9073328971862793</v>
      </c>
      <c r="AD51" s="1">
        <v>8.8327676057815552E-2</v>
      </c>
      <c r="AE51" s="1">
        <v>4.6605199575424194E-2</v>
      </c>
      <c r="AF51" s="1">
        <v>4.7104910016059875E-2</v>
      </c>
      <c r="AG51" s="1">
        <v>4.3116416782140732E-2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1.1039740618537452</v>
      </c>
      <c r="AP51">
        <f>(U51-T51)/(1000-U51)*AO51</f>
        <v>2.1027123044651451E-2</v>
      </c>
      <c r="AQ51">
        <f>(P51+273.15)</f>
        <v>354.59532775878904</v>
      </c>
      <c r="AR51">
        <f>(O51+273.15)</f>
        <v>304.02493896484373</v>
      </c>
      <c r="AS51">
        <f>(Y51*AK51+Z51*AL51)*AM51</f>
        <v>320.21956315503485</v>
      </c>
      <c r="AT51">
        <f>((AS51+0.00000010773*(AR51^4-AQ51^4))-AP51*44100)/(L51*0.92*2*29.3+0.00000043092*AQ51^3)</f>
        <v>-10.32656912763791</v>
      </c>
      <c r="AU51">
        <f>0.61365*EXP(17.502*J51/(240.97+J51))</f>
        <v>51.052230171140131</v>
      </c>
      <c r="AV51">
        <f>AU51*1000/AA51</f>
        <v>579.50793988199769</v>
      </c>
      <c r="AW51">
        <f>(AV51-U51)</f>
        <v>547.75905568094788</v>
      </c>
      <c r="AX51">
        <f>IF(D51,P51,(O51+P51)/2)</f>
        <v>56.160133361816406</v>
      </c>
      <c r="AY51">
        <f>0.61365*EXP(17.502*AX51/(240.97+AX51))</f>
        <v>16.771767390899818</v>
      </c>
      <c r="AZ51">
        <f>IF(AW51&lt;&gt;0,(1000-(AV51+U51)/2)/AW51*AP51,0)</f>
        <v>2.6655217594827498E-2</v>
      </c>
      <c r="BA51">
        <f>U51*AA51/1000</f>
        <v>2.7969441527219026</v>
      </c>
      <c r="BB51">
        <f>(AY51-BA51)</f>
        <v>13.974823238177915</v>
      </c>
      <c r="BC51">
        <f>1/(1.6/F51+1.37/N51)</f>
        <v>1.6674437641611247E-2</v>
      </c>
      <c r="BD51">
        <f>G51*AA51*0.001</f>
        <v>10.045042088618924</v>
      </c>
      <c r="BE51">
        <f>G51/S51</f>
        <v>0.29017584053850892</v>
      </c>
      <c r="BF51">
        <f>(1-AP51*AA51/AU51/F51)*100</f>
        <v>-35.2774082913893</v>
      </c>
      <c r="BG51">
        <f>(S51-E51/(N51/1.35))</f>
        <v>393.16229985282411</v>
      </c>
      <c r="BH51">
        <f>E51*BF51/100/BG51</f>
        <v>6.0941111720545717E-4</v>
      </c>
    </row>
    <row r="52" spans="1:60" x14ac:dyDescent="0.35">
      <c r="A52" s="1" t="s">
        <v>9</v>
      </c>
      <c r="B52" s="1" t="s">
        <v>1617</v>
      </c>
    </row>
    <row r="53" spans="1:60" x14ac:dyDescent="0.35">
      <c r="A53" s="1" t="s">
        <v>9</v>
      </c>
      <c r="B53" s="1" t="s">
        <v>1616</v>
      </c>
    </row>
    <row r="54" spans="1:60" x14ac:dyDescent="0.35">
      <c r="A54" s="1" t="s">
        <v>9</v>
      </c>
      <c r="B54" s="1" t="s">
        <v>1615</v>
      </c>
    </row>
    <row r="55" spans="1:60" x14ac:dyDescent="0.35">
      <c r="A55" s="1" t="s">
        <v>9</v>
      </c>
      <c r="B55" s="1" t="s">
        <v>1614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C44A1-F213-471E-9015-5B9093BD8978}">
  <dimension ref="A1:BD55"/>
  <sheetViews>
    <sheetView topLeftCell="A6"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1432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1431</v>
      </c>
    </row>
    <row r="12" spans="1:56" x14ac:dyDescent="0.35">
      <c r="A12" s="1" t="s">
        <v>9</v>
      </c>
      <c r="B12" s="1" t="s">
        <v>1430</v>
      </c>
    </row>
    <row r="13" spans="1:56" x14ac:dyDescent="0.35">
      <c r="A13" s="1" t="s">
        <v>9</v>
      </c>
      <c r="B13" s="1" t="s">
        <v>1429</v>
      </c>
    </row>
    <row r="14" spans="1:56" x14ac:dyDescent="0.35">
      <c r="A14" s="1" t="s">
        <v>9</v>
      </c>
      <c r="B14" s="1" t="s">
        <v>1428</v>
      </c>
    </row>
    <row r="15" spans="1:56" x14ac:dyDescent="0.35">
      <c r="A15" s="1" t="s">
        <v>9</v>
      </c>
      <c r="B15" s="1" t="s">
        <v>1427</v>
      </c>
    </row>
    <row r="16" spans="1:56" x14ac:dyDescent="0.35">
      <c r="A16" s="1" t="s">
        <v>9</v>
      </c>
      <c r="B16" s="1" t="s">
        <v>1426</v>
      </c>
    </row>
    <row r="17" spans="1:56" x14ac:dyDescent="0.35">
      <c r="A17" s="1" t="s">
        <v>9</v>
      </c>
      <c r="B17" s="1" t="s">
        <v>1425</v>
      </c>
    </row>
    <row r="18" spans="1:56" x14ac:dyDescent="0.35">
      <c r="A18" s="1">
        <v>1</v>
      </c>
      <c r="B18" s="1" t="s">
        <v>1424</v>
      </c>
      <c r="C18" s="1">
        <v>432.0000174343586</v>
      </c>
      <c r="D18" s="1">
        <v>0</v>
      </c>
      <c r="E18">
        <f>(R18-S18*(1000-T18)/(1000-U18))*AK18</f>
        <v>-7.3715851909181938</v>
      </c>
      <c r="F18">
        <f>IF(AV18&lt;&gt;0,1/(1/AV18-1/N18),0)</f>
        <v>3.8004897046331405</v>
      </c>
      <c r="G18">
        <f>((AY18-AL18/2)*S18-E18)/(AY18+AL18/2)</f>
        <v>391.16601068164454</v>
      </c>
      <c r="H18">
        <f>AL18*1000</f>
        <v>31.985891864810281</v>
      </c>
      <c r="I18">
        <f>(AQ18-AW18)</f>
        <v>1.4188610536588699</v>
      </c>
      <c r="J18">
        <f>(P18+AP18*D18)</f>
        <v>28.458864212036133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28.415000915527344</v>
      </c>
      <c r="P18" s="1">
        <v>28.458864212036133</v>
      </c>
      <c r="Q18" s="1">
        <v>28.446050643920898</v>
      </c>
      <c r="R18" s="1">
        <v>399.99246215820313</v>
      </c>
      <c r="S18" s="1">
        <v>395.208251953125</v>
      </c>
      <c r="T18" s="1">
        <v>-7.2391919791698456E-2</v>
      </c>
      <c r="U18" s="1">
        <v>28.15028190612793</v>
      </c>
      <c r="V18" s="1">
        <v>-0.16396240890026093</v>
      </c>
      <c r="W18" s="1">
        <v>63.758331298828125</v>
      </c>
      <c r="X18" s="1">
        <v>299.5906982421875</v>
      </c>
      <c r="Y18" s="1">
        <v>0.18328402936458588</v>
      </c>
      <c r="Z18" s="1">
        <v>8.9059293270111084E-2</v>
      </c>
      <c r="AA18" s="1">
        <v>88.051826477050781</v>
      </c>
      <c r="AB18" s="1">
        <v>-5.287994384765625</v>
      </c>
      <c r="AC18" s="1">
        <v>-0.16775278747081757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1.1014363905962774</v>
      </c>
      <c r="AL18">
        <f>(U18-T18)/(1000-U18)*AK18</f>
        <v>3.1985891864810281E-2</v>
      </c>
      <c r="AM18">
        <f>(P18+273.15)</f>
        <v>301.60886421203611</v>
      </c>
      <c r="AN18">
        <f>(O18+273.15)</f>
        <v>301.56500091552732</v>
      </c>
      <c r="AO18">
        <f>(Y18*AG18+Z18*AH18)*AI18</f>
        <v>2.9325444042858972E-2</v>
      </c>
      <c r="AP18">
        <f>((AO18+0.00000010773*(AN18^4-AM18^4))-AL18*44100)/(L18*51.4+0.00000043092*AM18^3)</f>
        <v>-11.582454255245954</v>
      </c>
      <c r="AQ18">
        <f>0.61365*EXP(17.502*J18/(240.97+J18))</f>
        <v>3.8975447913373089</v>
      </c>
      <c r="AR18">
        <f>AQ18*1000/AA18</f>
        <v>44.26421287641476</v>
      </c>
      <c r="AS18">
        <f>(AR18-U18)</f>
        <v>16.11393097028683</v>
      </c>
      <c r="AT18">
        <f>IF(D18,P18,(O18+P18)/2)</f>
        <v>28.436932563781738</v>
      </c>
      <c r="AU18">
        <f>0.61365*EXP(17.502*AT18/(240.97+AT18))</f>
        <v>3.8925813433306171</v>
      </c>
      <c r="AV18">
        <f>IF(AS18&lt;&gt;0,(1000-(AR18+U18)/2)/AS18*AL18,0)</f>
        <v>1.9131129965664673</v>
      </c>
      <c r="AW18">
        <f>U18*AA18/1000</f>
        <v>2.478683737678439</v>
      </c>
      <c r="AX18">
        <f>(AU18-AW18)</f>
        <v>1.4138976056521781</v>
      </c>
      <c r="AY18">
        <f>1/(1.6/F18+1.37/N18)</f>
        <v>1.2876163307610495</v>
      </c>
      <c r="AZ18">
        <f>G18*AA18*0.001</f>
        <v>34.442881696260358</v>
      </c>
      <c r="BA18">
        <f>G18/S18</f>
        <v>0.98977187026965241</v>
      </c>
      <c r="BB18">
        <f>(1-AL18*AA18/AQ18/F18)*100</f>
        <v>80.986320962895363</v>
      </c>
      <c r="BC18">
        <f>(S18-E18/(N18/1.35))</f>
        <v>397.79154137805654</v>
      </c>
      <c r="BD18">
        <f>E18*BB18/100/BC18</f>
        <v>-1.5007799366695116E-2</v>
      </c>
    </row>
    <row r="19" spans="1:56" x14ac:dyDescent="0.35">
      <c r="A19" s="1" t="s">
        <v>9</v>
      </c>
      <c r="B19" s="1" t="s">
        <v>1423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1422</v>
      </c>
      <c r="K20" s="1">
        <f t="shared" si="0"/>
        <v>2.72</v>
      </c>
    </row>
    <row r="21" spans="1:56" x14ac:dyDescent="0.35">
      <c r="A21" s="1">
        <v>2</v>
      </c>
      <c r="B21" s="1" t="s">
        <v>1421</v>
      </c>
      <c r="C21" s="1">
        <v>635.0000174343586</v>
      </c>
      <c r="D21" s="1">
        <v>0</v>
      </c>
      <c r="E21">
        <f>(R21-S21*(1000-T21)/(1000-U21))*AK21</f>
        <v>-7.011893972165641</v>
      </c>
      <c r="F21">
        <f>IF(AV21&lt;&gt;0,1/(1/AV21-1/N21),0)</f>
        <v>3.6075237218059049</v>
      </c>
      <c r="G21">
        <f>((AY21-AL21/2)*S21-E21)/(AY21+AL21/2)</f>
        <v>390.43829538999034</v>
      </c>
      <c r="H21">
        <f>AL21*1000</f>
        <v>32.127096830812945</v>
      </c>
      <c r="I21">
        <f>(AQ21-AW21)</f>
        <v>1.4628954550061644</v>
      </c>
      <c r="J21">
        <f>(P21+AP21*D21)</f>
        <v>28.69732666015625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28.608259201049805</v>
      </c>
      <c r="P21" s="1">
        <v>28.69732666015625</v>
      </c>
      <c r="Q21" s="1">
        <v>28.654808044433594</v>
      </c>
      <c r="R21" s="1">
        <v>400.0694580078125</v>
      </c>
      <c r="S21" s="1">
        <v>394.91647338867188</v>
      </c>
      <c r="T21" s="1">
        <v>-7.6136715710163116E-2</v>
      </c>
      <c r="U21" s="1">
        <v>28.267990112304688</v>
      </c>
      <c r="V21" s="1">
        <v>-0.17051441967487335</v>
      </c>
      <c r="W21" s="1">
        <v>63.308483123779297</v>
      </c>
      <c r="X21" s="1">
        <v>299.58758544921875</v>
      </c>
      <c r="Y21" s="1">
        <v>23.517749786376953</v>
      </c>
      <c r="Z21" s="1">
        <v>0.18205112218856812</v>
      </c>
      <c r="AA21" s="1">
        <v>88.049209594726563</v>
      </c>
      <c r="AB21" s="1">
        <v>-5.2031660079956055</v>
      </c>
      <c r="AC21" s="1">
        <v>-0.1462104320526123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1.1014249465044805</v>
      </c>
      <c r="AL21">
        <f>(U21-T21)/(1000-U21)*AK21</f>
        <v>3.2127096830812947E-2</v>
      </c>
      <c r="AM21">
        <f>(P21+273.15)</f>
        <v>301.84732666015623</v>
      </c>
      <c r="AN21">
        <f>(O21+273.15)</f>
        <v>301.75825920104978</v>
      </c>
      <c r="AO21">
        <f>(Y21*AG21+Z21*AH21)*AI21</f>
        <v>3.7628398817142852</v>
      </c>
      <c r="AP21">
        <f>((AO21+0.00000010773*(AN21^4-AM21^4))-AL21*44100)/(L21*51.4+0.00000043092*AM21^3)</f>
        <v>-11.604653858189431</v>
      </c>
      <c r="AQ21">
        <f>0.61365*EXP(17.502*J21/(240.97+J21))</f>
        <v>3.9518696412261378</v>
      </c>
      <c r="AR21">
        <f>AQ21*1000/AA21</f>
        <v>44.882511261779946</v>
      </c>
      <c r="AS21">
        <f>(AR21-U21)</f>
        <v>16.614521149475259</v>
      </c>
      <c r="AT21">
        <f>IF(D21,P21,(O21+P21)/2)</f>
        <v>28.652792930603027</v>
      </c>
      <c r="AU21">
        <f>0.61365*EXP(17.502*AT21/(240.97+AT21))</f>
        <v>3.9416744214528276</v>
      </c>
      <c r="AV21">
        <f>IF(AS21&lt;&gt;0,(1000-(AR21+U21)/2)/AS21*AL21,0)</f>
        <v>1.8629510854940678</v>
      </c>
      <c r="AW21">
        <f>U21*AA21/1000</f>
        <v>2.4889741862199735</v>
      </c>
      <c r="AX21">
        <f>(AU21-AW21)</f>
        <v>1.4527002352328542</v>
      </c>
      <c r="AY21">
        <f>1/(1.6/F21+1.37/N21)</f>
        <v>1.2513326582888498</v>
      </c>
      <c r="AZ21">
        <f>G21*AA21*0.001</f>
        <v>34.377783304601017</v>
      </c>
      <c r="BA21">
        <f>G21/S21</f>
        <v>0.98866044264941522</v>
      </c>
      <c r="BB21">
        <f>(1-AL21*AA21/AQ21/F21)*100</f>
        <v>80.158014031690584</v>
      </c>
      <c r="BC21">
        <f>(S21-E21/(N21/1.35))</f>
        <v>397.37371305665442</v>
      </c>
      <c r="BD21">
        <f>E21*BB21/100/BC21</f>
        <v>-1.4144355223855638E-2</v>
      </c>
    </row>
    <row r="22" spans="1:56" x14ac:dyDescent="0.35">
      <c r="A22" s="1" t="s">
        <v>9</v>
      </c>
      <c r="B22" s="1" t="s">
        <v>1420</v>
      </c>
      <c r="K22" s="1">
        <f t="shared" si="0"/>
        <v>2.72</v>
      </c>
    </row>
    <row r="23" spans="1:56" x14ac:dyDescent="0.35">
      <c r="A23" s="1" t="s">
        <v>9</v>
      </c>
      <c r="B23" s="1" t="s">
        <v>1419</v>
      </c>
      <c r="K23" s="1">
        <f t="shared" si="0"/>
        <v>2.72</v>
      </c>
    </row>
    <row r="24" spans="1:56" x14ac:dyDescent="0.35">
      <c r="A24" s="1">
        <v>3</v>
      </c>
      <c r="B24" s="1" t="s">
        <v>1418</v>
      </c>
      <c r="C24" s="1">
        <v>838.0000174343586</v>
      </c>
      <c r="D24" s="1">
        <v>0</v>
      </c>
      <c r="E24">
        <f>(R24-S24*(1000-T24)/(1000-U24))*AK24</f>
        <v>-6.5323025041884391</v>
      </c>
      <c r="F24">
        <f>IF(AV24&lt;&gt;0,1/(1/AV24-1/N24),0)</f>
        <v>3.411250521629039</v>
      </c>
      <c r="G24">
        <f>((AY24-AL24/2)*S24-E24)/(AY24+AL24/2)</f>
        <v>389.44027380668302</v>
      </c>
      <c r="H24">
        <f>AL24*1000</f>
        <v>32.131543230353671</v>
      </c>
      <c r="I24">
        <f>(AQ24-AW24)</f>
        <v>1.506092344321079</v>
      </c>
      <c r="J24">
        <f>(P24+AP24*D24)</f>
        <v>28.887750625610352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28.789281845092773</v>
      </c>
      <c r="P24" s="1">
        <v>28.887750625610352</v>
      </c>
      <c r="Q24" s="1">
        <v>28.850122451782227</v>
      </c>
      <c r="R24" s="1">
        <v>400.01614379882813</v>
      </c>
      <c r="S24" s="1">
        <v>394.4388427734375</v>
      </c>
      <c r="T24" s="1">
        <v>-7.7080979943275452E-2</v>
      </c>
      <c r="U24" s="1">
        <v>28.276948928833008</v>
      </c>
      <c r="V24" s="1">
        <v>-0.17081728577613831</v>
      </c>
      <c r="W24" s="1">
        <v>62.663860321044922</v>
      </c>
      <c r="X24" s="1">
        <v>299.52163696289063</v>
      </c>
      <c r="Y24" s="1">
        <v>50.499969482421875</v>
      </c>
      <c r="Z24" s="1">
        <v>0.27504310011863708</v>
      </c>
      <c r="AA24" s="1">
        <v>88.0445556640625</v>
      </c>
      <c r="AB24" s="1">
        <v>-5.2590160369873047</v>
      </c>
      <c r="AC24" s="1">
        <v>-0.14228758215904236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1.1011824888341564</v>
      </c>
      <c r="AL24">
        <f>(U24-T24)/(1000-U24)*AK24</f>
        <v>3.2131543230353672E-2</v>
      </c>
      <c r="AM24">
        <f>(P24+273.15)</f>
        <v>302.03775062561033</v>
      </c>
      <c r="AN24">
        <f>(O24+273.15)</f>
        <v>301.93928184509275</v>
      </c>
      <c r="AO24">
        <f>(Y24*AG24+Z24*AH24)*AI24</f>
        <v>8.0799949365855355</v>
      </c>
      <c r="AP24">
        <f>((AO24+0.00000010773*(AN24^4-AM24^4))-AL24*44100)/(L24*51.4+0.00000043092*AM24^3)</f>
        <v>-11.5696354143476</v>
      </c>
      <c r="AQ24">
        <f>0.61365*EXP(17.502*J24/(240.97+J24))</f>
        <v>3.9957237482955694</v>
      </c>
      <c r="AR24">
        <f>AQ24*1000/AA24</f>
        <v>45.382973633729407</v>
      </c>
      <c r="AS24">
        <f>(AR24-U24)</f>
        <v>17.106024704896399</v>
      </c>
      <c r="AT24">
        <f>IF(D24,P24,(O24+P24)/2)</f>
        <v>28.838516235351563</v>
      </c>
      <c r="AU24">
        <f>0.61365*EXP(17.502*AT24/(240.97+AT24))</f>
        <v>3.9843447246698922</v>
      </c>
      <c r="AV24">
        <f>IF(AS24&lt;&gt;0,(1000-(AR24+U24)/2)/AS24*AL24,0)</f>
        <v>1.8091953140003003</v>
      </c>
      <c r="AW24">
        <f>U24*AA24/1000</f>
        <v>2.4896314039744905</v>
      </c>
      <c r="AX24">
        <f>(AU24-AW24)</f>
        <v>1.4947133206954017</v>
      </c>
      <c r="AY24">
        <f>1/(1.6/F24+1.37/N24)</f>
        <v>1.2126111287066812</v>
      </c>
      <c r="AZ24">
        <f>G24*AA24*0.001</f>
        <v>34.288095865000244</v>
      </c>
      <c r="BA24">
        <f>G24/S24</f>
        <v>0.98732739166455363</v>
      </c>
      <c r="BB24">
        <f>(1-AL24*AA24/AQ24/F24)*100</f>
        <v>79.244890896611182</v>
      </c>
      <c r="BC24">
        <f>(S24-E24/(N24/1.35))</f>
        <v>396.72801498572011</v>
      </c>
      <c r="BD24">
        <f>E24*BB24/100/BC24</f>
        <v>-1.3048022314902701E-2</v>
      </c>
    </row>
    <row r="25" spans="1:56" x14ac:dyDescent="0.35">
      <c r="A25" s="1" t="s">
        <v>9</v>
      </c>
      <c r="B25" s="1" t="s">
        <v>1417</v>
      </c>
      <c r="K25" s="1">
        <f t="shared" si="0"/>
        <v>2.72</v>
      </c>
    </row>
    <row r="26" spans="1:56" x14ac:dyDescent="0.35">
      <c r="A26" s="1" t="s">
        <v>9</v>
      </c>
      <c r="B26" s="1" t="s">
        <v>1416</v>
      </c>
      <c r="K26" s="1">
        <f t="shared" si="0"/>
        <v>2.72</v>
      </c>
    </row>
    <row r="27" spans="1:56" x14ac:dyDescent="0.35">
      <c r="A27" s="1">
        <v>4</v>
      </c>
      <c r="B27" s="1" t="s">
        <v>1415</v>
      </c>
      <c r="C27" s="1">
        <v>1040.5000174455345</v>
      </c>
      <c r="D27" s="1">
        <v>0</v>
      </c>
      <c r="E27">
        <f>(R27-S27*(1000-T27)/(1000-U27))*AK27</f>
        <v>-5.4531975203805558</v>
      </c>
      <c r="F27">
        <f>IF(AV27&lt;&gt;0,1/(1/AV27-1/N27),0)</f>
        <v>3.0865779307860275</v>
      </c>
      <c r="G27">
        <f>((AY27-AL27/2)*S27-E27)/(AY27+AL27/2)</f>
        <v>387.47722648092378</v>
      </c>
      <c r="H27">
        <f>AL27*1000</f>
        <v>31.829306491308287</v>
      </c>
      <c r="I27">
        <f>(AQ27-AW27)</f>
        <v>1.5749293760194387</v>
      </c>
      <c r="J27">
        <f>(P27+AP27*D27)</f>
        <v>29.082611083984375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28.974811553955078</v>
      </c>
      <c r="P27" s="1">
        <v>29.082611083984375</v>
      </c>
      <c r="Q27" s="1">
        <v>29.040485382080078</v>
      </c>
      <c r="R27" s="1">
        <v>399.99771118164063</v>
      </c>
      <c r="S27" s="1">
        <v>393.57513427734375</v>
      </c>
      <c r="T27" s="1">
        <v>-7.8475490212440491E-2</v>
      </c>
      <c r="U27" s="1">
        <v>28.010217666625977</v>
      </c>
      <c r="V27" s="1">
        <v>-0.17204630374908447</v>
      </c>
      <c r="W27" s="1">
        <v>61.408405303955078</v>
      </c>
      <c r="X27" s="1">
        <v>299.58926391601563</v>
      </c>
      <c r="Y27" s="1">
        <v>99.930503845214844</v>
      </c>
      <c r="Z27" s="1">
        <v>0.32219392061233521</v>
      </c>
      <c r="AA27" s="1">
        <v>88.043190002441406</v>
      </c>
      <c r="AB27" s="1">
        <v>-5.2010493278503418</v>
      </c>
      <c r="AC27" s="1">
        <v>-0.1309533566236496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1.1014311173382925</v>
      </c>
      <c r="AL27">
        <f>(U27-T27)/(1000-U27)*AK27</f>
        <v>3.1829306491308287E-2</v>
      </c>
      <c r="AM27">
        <f>(P27+273.15)</f>
        <v>302.23261108398435</v>
      </c>
      <c r="AN27">
        <f>(O27+273.15)</f>
        <v>302.12481155395506</v>
      </c>
      <c r="AO27">
        <f>(Y27*AG27+Z27*AH27)*AI27</f>
        <v>15.988880257855044</v>
      </c>
      <c r="AP27">
        <f>((AO27+0.00000010773*(AN27^4-AM27^4))-AL27*44100)/(L27*51.4+0.00000043092*AM27^3)</f>
        <v>-11.394162386715918</v>
      </c>
      <c r="AQ27">
        <f>0.61365*EXP(17.502*J27/(240.97+J27))</f>
        <v>4.0410382920519305</v>
      </c>
      <c r="AR27">
        <f>AQ27*1000/AA27</f>
        <v>45.898362973216599</v>
      </c>
      <c r="AS27">
        <f>(AR27-U27)</f>
        <v>17.888145306590623</v>
      </c>
      <c r="AT27">
        <f>IF(D27,P27,(O27+P27)/2)</f>
        <v>29.028711318969727</v>
      </c>
      <c r="AU27">
        <f>0.61365*EXP(17.502*AT27/(240.97+AT27))</f>
        <v>4.0284593646889535</v>
      </c>
      <c r="AV27">
        <f>IF(AS27&lt;&gt;0,(1000-(AR27+U27)/2)/AS27*AL27,0)</f>
        <v>1.7135972753560458</v>
      </c>
      <c r="AW27">
        <f>U27*AA27/1000</f>
        <v>2.4661089160324918</v>
      </c>
      <c r="AX27">
        <f>(AU27-AW27)</f>
        <v>1.5623504486564617</v>
      </c>
      <c r="AY27">
        <f>1/(1.6/F27+1.37/N27)</f>
        <v>1.1441596365040116</v>
      </c>
      <c r="AZ27">
        <f>G27*AA27*0.001</f>
        <v>34.114731072678993</v>
      </c>
      <c r="BA27">
        <f>G27/S27</f>
        <v>0.98450636926640056</v>
      </c>
      <c r="BB27">
        <f>(1-AL27*AA27/AQ27/F27)*100</f>
        <v>77.532604343561232</v>
      </c>
      <c r="BC27">
        <f>(S27-E27/(N27/1.35))</f>
        <v>395.48614624039038</v>
      </c>
      <c r="BD27">
        <f>E27*BB27/100/BC27</f>
        <v>-1.0690655280196887E-2</v>
      </c>
    </row>
    <row r="28" spans="1:56" x14ac:dyDescent="0.35">
      <c r="A28" s="1" t="s">
        <v>9</v>
      </c>
      <c r="B28" s="1" t="s">
        <v>1414</v>
      </c>
      <c r="K28" s="1">
        <f t="shared" si="0"/>
        <v>2.72</v>
      </c>
    </row>
    <row r="29" spans="1:56" x14ac:dyDescent="0.35">
      <c r="A29" s="1" t="s">
        <v>9</v>
      </c>
      <c r="B29" s="1" t="s">
        <v>1413</v>
      </c>
      <c r="K29" s="1">
        <f t="shared" si="0"/>
        <v>2.72</v>
      </c>
    </row>
    <row r="30" spans="1:56" x14ac:dyDescent="0.35">
      <c r="A30" s="1">
        <v>5</v>
      </c>
      <c r="B30" s="1" t="s">
        <v>1412</v>
      </c>
      <c r="C30" s="1">
        <v>1243.5000174455345</v>
      </c>
      <c r="D30" s="1">
        <v>0</v>
      </c>
      <c r="E30">
        <f>(R30-S30*(1000-T30)/(1000-U30))*AK30</f>
        <v>-4.5937643349663899</v>
      </c>
      <c r="F30">
        <f>IF(AV30&lt;&gt;0,1/(1/AV30-1/N30),0)</f>
        <v>2.5185313993916201</v>
      </c>
      <c r="G30">
        <f>((AY30-AL30/2)*S30-E30)/(AY30+AL30/2)</f>
        <v>386.01131609158068</v>
      </c>
      <c r="H30">
        <f>AL30*1000</f>
        <v>30.634405884867235</v>
      </c>
      <c r="I30">
        <f>(AQ30-AW30)</f>
        <v>1.7060457880438564</v>
      </c>
      <c r="J30">
        <f>(P30+AP30*D30)</f>
        <v>29.256179809570313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29.148508071899414</v>
      </c>
      <c r="P30" s="1">
        <v>29.256179809570313</v>
      </c>
      <c r="Q30" s="1">
        <v>29.223056793212891</v>
      </c>
      <c r="R30" s="1">
        <v>400.05560302734375</v>
      </c>
      <c r="S30" s="1">
        <v>393.28756713867188</v>
      </c>
      <c r="T30" s="1">
        <v>-7.8608661890029907E-2</v>
      </c>
      <c r="U30" s="1">
        <v>26.984708786010742</v>
      </c>
      <c r="V30" s="1">
        <v>-0.17060926556587219</v>
      </c>
      <c r="W30" s="1">
        <v>58.56658935546875</v>
      </c>
      <c r="X30" s="1">
        <v>299.5828857421875</v>
      </c>
      <c r="Y30" s="1">
        <v>149.54296875</v>
      </c>
      <c r="Z30" s="1">
        <v>3.5362295806407928E-2</v>
      </c>
      <c r="AA30" s="1">
        <v>88.039947509765625</v>
      </c>
      <c r="AB30" s="1">
        <v>-5.1105585098266602</v>
      </c>
      <c r="AC30" s="1">
        <v>-0.10579399764537811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1.1014076681698068</v>
      </c>
      <c r="AL30">
        <f>(U30-T30)/(1000-U30)*AK30</f>
        <v>3.0634405884867235E-2</v>
      </c>
      <c r="AM30">
        <f>(P30+273.15)</f>
        <v>302.40617980957029</v>
      </c>
      <c r="AN30">
        <f>(O30+273.15)</f>
        <v>302.29850807189939</v>
      </c>
      <c r="AO30">
        <f>(Y30*AG30+Z30*AH30)*AI30</f>
        <v>23.926874465192668</v>
      </c>
      <c r="AP30">
        <f>((AO30+0.00000010773*(AN30^4-AM30^4))-AL30*44100)/(L30*51.4+0.00000043092*AM30^3)</f>
        <v>-10.894940775129514</v>
      </c>
      <c r="AQ30">
        <f>0.61365*EXP(17.502*J30/(240.97+J30))</f>
        <v>4.0817781331305536</v>
      </c>
      <c r="AR30">
        <f>AQ30*1000/AA30</f>
        <v>46.362796078198386</v>
      </c>
      <c r="AS30">
        <f>(AR30-U30)</f>
        <v>19.378087292187644</v>
      </c>
      <c r="AT30">
        <f>IF(D30,P30,(O30+P30)/2)</f>
        <v>29.202343940734863</v>
      </c>
      <c r="AU30">
        <f>0.61365*EXP(17.502*AT30/(240.97+AT30))</f>
        <v>4.0691037064648281</v>
      </c>
      <c r="AV30">
        <f>IF(AS30&lt;&gt;0,(1000-(AR30+U30)/2)/AS30*AL30,0)</f>
        <v>1.5229019677003137</v>
      </c>
      <c r="AW30">
        <f>U30*AA30/1000</f>
        <v>2.3757323450866972</v>
      </c>
      <c r="AX30">
        <f>(AU30-AW30)</f>
        <v>1.6933713613781309</v>
      </c>
      <c r="AY30">
        <f>1/(1.6/F30+1.37/N30)</f>
        <v>1.0091618286340842</v>
      </c>
      <c r="AZ30">
        <f>G30*AA30*0.001</f>
        <v>33.984416006878313</v>
      </c>
      <c r="BA30">
        <f>G30/S30</f>
        <v>0.98149890396986383</v>
      </c>
      <c r="BB30">
        <f>(1-AL30*AA30/AQ30/F30)*100</f>
        <v>73.764311088228681</v>
      </c>
      <c r="BC30">
        <f>(S30-E30/(N30/1.35))</f>
        <v>394.89740037261004</v>
      </c>
      <c r="BD30">
        <f>E30*BB30/100/BC30</f>
        <v>-8.58085824699629E-3</v>
      </c>
    </row>
    <row r="31" spans="1:56" x14ac:dyDescent="0.35">
      <c r="A31" s="1" t="s">
        <v>9</v>
      </c>
      <c r="B31" s="1" t="s">
        <v>1411</v>
      </c>
      <c r="K31" s="1">
        <f t="shared" si="0"/>
        <v>2.72</v>
      </c>
    </row>
    <row r="32" spans="1:56" x14ac:dyDescent="0.35">
      <c r="A32" s="1" t="s">
        <v>9</v>
      </c>
      <c r="B32" s="1" t="s">
        <v>1410</v>
      </c>
      <c r="K32" s="1">
        <f t="shared" si="0"/>
        <v>2.72</v>
      </c>
    </row>
    <row r="33" spans="1:56" x14ac:dyDescent="0.35">
      <c r="A33" s="1">
        <v>6</v>
      </c>
      <c r="B33" s="1" t="s">
        <v>1409</v>
      </c>
      <c r="C33" s="1">
        <v>1446.5000174455345</v>
      </c>
      <c r="D33" s="1">
        <v>0</v>
      </c>
      <c r="E33">
        <f>(R33-S33*(1000-T33)/(1000-U33))*AK33</f>
        <v>-3.6112870960663259</v>
      </c>
      <c r="F33">
        <f>IF(AV33&lt;&gt;0,1/(1/AV33-1/N33),0)</f>
        <v>1.961491951861609</v>
      </c>
      <c r="G33">
        <f>((AY33-AL33/2)*S33-E33)/(AY33+AL33/2)</f>
        <v>384.14474438076303</v>
      </c>
      <c r="H33">
        <f>AL33*1000</f>
        <v>28.875761220431702</v>
      </c>
      <c r="I33">
        <f>(AQ33-AW33)</f>
        <v>1.885139816344751</v>
      </c>
      <c r="J33">
        <f>(P33+AP33*D33)</f>
        <v>29.448091506958008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29.337989807128906</v>
      </c>
      <c r="P33" s="1">
        <v>29.448091506958008</v>
      </c>
      <c r="Q33" s="1">
        <v>29.406221389770508</v>
      </c>
      <c r="R33" s="1">
        <v>400.083984375</v>
      </c>
      <c r="S33" s="1">
        <v>393.0584716796875</v>
      </c>
      <c r="T33" s="1">
        <v>-7.9348966479301453E-2</v>
      </c>
      <c r="U33" s="1">
        <v>25.468040466308594</v>
      </c>
      <c r="V33" s="1">
        <v>-0.17033344507217407</v>
      </c>
      <c r="W33" s="1">
        <v>54.670642852783203</v>
      </c>
      <c r="X33" s="1">
        <v>299.60696411132813</v>
      </c>
      <c r="Y33" s="1">
        <v>299.779541015625</v>
      </c>
      <c r="Z33" s="1">
        <v>0.12442251294851303</v>
      </c>
      <c r="AA33" s="1">
        <v>88.03582763671875</v>
      </c>
      <c r="AB33" s="1">
        <v>-4.9166145324707031</v>
      </c>
      <c r="AC33" s="1">
        <v>-7.6233431696891785E-2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1.1014961915857648</v>
      </c>
      <c r="AL33">
        <f>(U33-T33)/(1000-U33)*AK33</f>
        <v>2.88757612204317E-2</v>
      </c>
      <c r="AM33">
        <f>(P33+273.15)</f>
        <v>302.59809150695799</v>
      </c>
      <c r="AN33">
        <f>(O33+273.15)</f>
        <v>302.48798980712888</v>
      </c>
      <c r="AO33">
        <f>(Y33*AG33+Z33*AH33)*AI33</f>
        <v>47.964725490404817</v>
      </c>
      <c r="AP33">
        <f>((AO33+0.00000010773*(AN33^4-AM33^4))-AL33*44100)/(L33*51.4+0.00000043092*AM33^3)</f>
        <v>-10.060054103815563</v>
      </c>
      <c r="AQ33">
        <f>0.61365*EXP(17.502*J33/(240.97+J33))</f>
        <v>4.1272398370816727</v>
      </c>
      <c r="AR33">
        <f>AQ33*1000/AA33</f>
        <v>46.881365778859873</v>
      </c>
      <c r="AS33">
        <f>(AR33-U33)</f>
        <v>21.413325312551279</v>
      </c>
      <c r="AT33">
        <f>IF(D33,P33,(O33+P33)/2)</f>
        <v>29.393040657043457</v>
      </c>
      <c r="AU33">
        <f>0.61365*EXP(17.502*AT33/(240.97+AT33))</f>
        <v>4.1141539874003401</v>
      </c>
      <c r="AV33">
        <f>IF(AS33&lt;&gt;0,(1000-(AR33+U33)/2)/AS33*AL33,0)</f>
        <v>1.2997135533419877</v>
      </c>
      <c r="AW33">
        <f>U33*AA33/1000</f>
        <v>2.2421000207369217</v>
      </c>
      <c r="AX33">
        <f>(AU33-AW33)</f>
        <v>1.8720539666634184</v>
      </c>
      <c r="AY33">
        <f>1/(1.6/F33+1.37/N33)</f>
        <v>0.85372593215954029</v>
      </c>
      <c r="AZ33">
        <f>G33*AA33*0.001</f>
        <v>33.818500503856235</v>
      </c>
      <c r="BA33">
        <f>G33/S33</f>
        <v>0.9773221341322762</v>
      </c>
      <c r="BB33">
        <f>(1-AL33*AA33/AQ33/F33)*100</f>
        <v>68.598770282145978</v>
      </c>
      <c r="BC33">
        <f>(S33-E33/(N33/1.35))</f>
        <v>394.32400677479205</v>
      </c>
      <c r="BD33">
        <f>E33*BB33/100/BC33</f>
        <v>-6.2823934041483917E-3</v>
      </c>
    </row>
    <row r="34" spans="1:56" x14ac:dyDescent="0.35">
      <c r="A34" s="1" t="s">
        <v>9</v>
      </c>
      <c r="B34" s="1" t="s">
        <v>1408</v>
      </c>
      <c r="K34" s="1">
        <f t="shared" si="0"/>
        <v>2.72</v>
      </c>
    </row>
    <row r="35" spans="1:56" x14ac:dyDescent="0.35">
      <c r="A35" s="1" t="s">
        <v>9</v>
      </c>
      <c r="B35" s="1" t="s">
        <v>1407</v>
      </c>
      <c r="K35" s="1">
        <f t="shared" si="0"/>
        <v>2.72</v>
      </c>
    </row>
    <row r="36" spans="1:56" x14ac:dyDescent="0.35">
      <c r="A36" s="1">
        <v>7</v>
      </c>
      <c r="B36" s="1" t="s">
        <v>1406</v>
      </c>
      <c r="C36" s="1">
        <v>1648.5000174455345</v>
      </c>
      <c r="D36" s="1">
        <v>0</v>
      </c>
      <c r="E36">
        <f>(R36-S36*(1000-T36)/(1000-U36))*AK36</f>
        <v>-2.5783117105292148</v>
      </c>
      <c r="F36">
        <f>IF(AV36&lt;&gt;0,1/(1/AV36-1/N36),0)</f>
        <v>1.660759423525008</v>
      </c>
      <c r="G36">
        <f>((AY36-AL36/2)*S36-E36)/(AY36+AL36/2)</f>
        <v>381.84367642524091</v>
      </c>
      <c r="H36">
        <f>AL36*1000</f>
        <v>27.650243888066456</v>
      </c>
      <c r="I36">
        <f>(AQ36-AW36)</f>
        <v>2.0222865551277853</v>
      </c>
      <c r="J36">
        <f>(P36+AP36*D36)</f>
        <v>29.63215446472168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29.533588409423828</v>
      </c>
      <c r="P36" s="1">
        <v>29.63215446472168</v>
      </c>
      <c r="Q36" s="1">
        <v>29.591562271118164</v>
      </c>
      <c r="R36" s="1">
        <v>400.07864379882813</v>
      </c>
      <c r="S36" s="1">
        <v>392.56484985351563</v>
      </c>
      <c r="T36" s="1">
        <v>-7.9860903322696686E-2</v>
      </c>
      <c r="U36" s="1">
        <v>24.410449981689453</v>
      </c>
      <c r="V36" s="1">
        <v>-0.1695072203874588</v>
      </c>
      <c r="W36" s="1">
        <v>51.811935424804688</v>
      </c>
      <c r="X36" s="1">
        <v>299.5992431640625</v>
      </c>
      <c r="Y36" s="1">
        <v>501.24703979492188</v>
      </c>
      <c r="Z36" s="1">
        <v>0.13228163123130798</v>
      </c>
      <c r="AA36" s="1">
        <v>88.034828186035156</v>
      </c>
      <c r="AB36" s="1">
        <v>-4.9381842613220215</v>
      </c>
      <c r="AC36" s="1">
        <v>-4.7781035304069519E-2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1.1014678057502296</v>
      </c>
      <c r="AL36">
        <f>(U36-T36)/(1000-U36)*AK36</f>
        <v>2.7650243888066455E-2</v>
      </c>
      <c r="AM36">
        <f>(P36+273.15)</f>
        <v>302.78215446472166</v>
      </c>
      <c r="AN36">
        <f>(O36+273.15)</f>
        <v>302.68358840942381</v>
      </c>
      <c r="AO36">
        <f>(Y36*AG36+Z36*AH36)*AI36</f>
        <v>80.199524574588395</v>
      </c>
      <c r="AP36">
        <f>((AO36+0.00000010773*(AN36^4-AM36^4))-AL36*44100)/(L36*51.4+0.00000043092*AM36^3)</f>
        <v>-9.3497370838411733</v>
      </c>
      <c r="AQ36">
        <f>0.61365*EXP(17.502*J36/(240.97+J36))</f>
        <v>4.1712563252096215</v>
      </c>
      <c r="AR36">
        <f>AQ36*1000/AA36</f>
        <v>47.381887500193955</v>
      </c>
      <c r="AS36">
        <f>(AR36-U36)</f>
        <v>22.971437518504501</v>
      </c>
      <c r="AT36">
        <f>IF(D36,P36,(O36+P36)/2)</f>
        <v>29.582871437072754</v>
      </c>
      <c r="AU36">
        <f>0.61365*EXP(17.502*AT36/(240.97+AT36))</f>
        <v>4.1594309430661962</v>
      </c>
      <c r="AV36">
        <f>IF(AS36&lt;&gt;0,(1000-(AR36+U36)/2)/AS36*AL36,0)</f>
        <v>1.1604718270790968</v>
      </c>
      <c r="AW36">
        <f>U36*AA36/1000</f>
        <v>2.1489697700818362</v>
      </c>
      <c r="AX36">
        <f>(AU36-AW36)</f>
        <v>2.01046117298436</v>
      </c>
      <c r="AY36">
        <f>1/(1.6/F36+1.37/N36)</f>
        <v>0.75812416002318439</v>
      </c>
      <c r="AZ36">
        <f>G36*AA36*0.001</f>
        <v>33.615542448020086</v>
      </c>
      <c r="BA36">
        <f>G36/S36</f>
        <v>0.97268942078671772</v>
      </c>
      <c r="BB36">
        <f>(1-AL36*AA36/AQ36/F36)*100</f>
        <v>64.861769800073404</v>
      </c>
      <c r="BC36">
        <f>(S36-E36/(N36/1.35))</f>
        <v>393.46839030017463</v>
      </c>
      <c r="BD36">
        <f>E36*BB36/100/BC36</f>
        <v>-4.2502489339384482E-3</v>
      </c>
    </row>
    <row r="37" spans="1:56" x14ac:dyDescent="0.35">
      <c r="A37" s="1" t="s">
        <v>9</v>
      </c>
      <c r="B37" s="1" t="s">
        <v>1405</v>
      </c>
      <c r="K37" s="1">
        <f t="shared" si="0"/>
        <v>2.72</v>
      </c>
    </row>
    <row r="38" spans="1:56" x14ac:dyDescent="0.35">
      <c r="A38" s="1" t="s">
        <v>9</v>
      </c>
      <c r="B38" s="1" t="s">
        <v>1404</v>
      </c>
      <c r="K38" s="1">
        <f t="shared" si="0"/>
        <v>2.72</v>
      </c>
    </row>
    <row r="39" spans="1:56" x14ac:dyDescent="0.35">
      <c r="A39" s="1">
        <v>8</v>
      </c>
      <c r="B39" s="1" t="s">
        <v>1403</v>
      </c>
      <c r="C39" s="1">
        <v>1850.5000174455345</v>
      </c>
      <c r="D39" s="1">
        <v>0</v>
      </c>
      <c r="E39">
        <f>(R39-S39*(1000-T39)/(1000-U39))*AK39</f>
        <v>-2.4379309366971809</v>
      </c>
      <c r="F39">
        <f>IF(AV39&lt;&gt;0,1/(1/AV39-1/N39),0)</f>
        <v>1.3399019892248785</v>
      </c>
      <c r="G39">
        <f>((AY39-AL39/2)*S39-E39)/(AY39+AL39/2)</f>
        <v>381.20796506246245</v>
      </c>
      <c r="H39">
        <f>AL39*1000</f>
        <v>25.817501172254804</v>
      </c>
      <c r="I39">
        <f>(AQ39-AW39)</f>
        <v>2.2053407456684679</v>
      </c>
      <c r="J39">
        <f>(P39+AP39*D39)</f>
        <v>29.811216354370117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29.73638916015625</v>
      </c>
      <c r="P39" s="1">
        <v>29.811216354370117</v>
      </c>
      <c r="Q39" s="1">
        <v>29.782968521118164</v>
      </c>
      <c r="R39" s="1">
        <v>399.91275024414063</v>
      </c>
      <c r="S39" s="1">
        <v>392.9163818359375</v>
      </c>
      <c r="T39" s="1">
        <v>-8.1393606960773468E-2</v>
      </c>
      <c r="U39" s="1">
        <v>22.823087692260742</v>
      </c>
      <c r="V39" s="1">
        <v>-0.17074595391750336</v>
      </c>
      <c r="W39" s="1">
        <v>47.877834320068359</v>
      </c>
      <c r="X39" s="1">
        <v>299.59588623046875</v>
      </c>
      <c r="Y39" s="1">
        <v>750.24163818359375</v>
      </c>
      <c r="Z39" s="1">
        <v>0.1833605170249939</v>
      </c>
      <c r="AA39" s="1">
        <v>88.030517578125</v>
      </c>
      <c r="AB39" s="1">
        <v>-5.0217461585998535</v>
      </c>
      <c r="AC39" s="1">
        <v>-9.4267728854902089E-5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1.1014554640826053</v>
      </c>
      <c r="AL39">
        <f>(U39-T39)/(1000-U39)*AK39</f>
        <v>2.5817501172254804E-2</v>
      </c>
      <c r="AM39">
        <f>(P39+273.15)</f>
        <v>302.96121635437009</v>
      </c>
      <c r="AN39">
        <f>(O39+273.15)</f>
        <v>302.88638916015623</v>
      </c>
      <c r="AO39">
        <f>(Y39*AG39+Z39*AH39)*AI39</f>
        <v>120.03865942630182</v>
      </c>
      <c r="AP39">
        <f>((AO39+0.00000010773*(AN39^4-AM39^4))-AL39*44100)/(L39*51.4+0.00000043092*AM39^3)</f>
        <v>-8.356655679730018</v>
      </c>
      <c r="AQ39">
        <f>0.61365*EXP(17.502*J39/(240.97+J39))</f>
        <v>4.2144689679491156</v>
      </c>
      <c r="AR39">
        <f>AQ39*1000/AA39</f>
        <v>47.875090183456827</v>
      </c>
      <c r="AS39">
        <f>(AR39-U39)</f>
        <v>25.052002491196085</v>
      </c>
      <c r="AT39">
        <f>IF(D39,P39,(O39+P39)/2)</f>
        <v>29.773802757263184</v>
      </c>
      <c r="AU39">
        <f>0.61365*EXP(17.502*AT39/(240.97+AT39))</f>
        <v>4.2054079155696344</v>
      </c>
      <c r="AV39">
        <f>IF(AS39&lt;&gt;0,(1000-(AR39+U39)/2)/AS39*AL39,0)</f>
        <v>0.99412715753623704</v>
      </c>
      <c r="AW39">
        <f>U39*AA39/1000</f>
        <v>2.0091282222806477</v>
      </c>
      <c r="AX39">
        <f>(AU39-AW39)</f>
        <v>2.1962796932889868</v>
      </c>
      <c r="AY39">
        <f>1/(1.6/F39+1.37/N39)</f>
        <v>0.64526633499916997</v>
      </c>
      <c r="AZ39">
        <f>G39*AA39*0.001</f>
        <v>33.557934469352361</v>
      </c>
      <c r="BA39">
        <f>G39/S39</f>
        <v>0.97020125066110396</v>
      </c>
      <c r="BB39">
        <f>(1-AL39*AA39/AQ39/F39)*100</f>
        <v>59.753180270465748</v>
      </c>
      <c r="BC39">
        <f>(S39-E39/(N39/1.35))</f>
        <v>393.77072741349963</v>
      </c>
      <c r="BD39">
        <f>E39*BB39/100/BC39</f>
        <v>-3.6994656180838782E-3</v>
      </c>
    </row>
    <row r="40" spans="1:56" x14ac:dyDescent="0.35">
      <c r="A40" s="1" t="s">
        <v>9</v>
      </c>
      <c r="B40" s="1" t="s">
        <v>1402</v>
      </c>
      <c r="K40" s="1">
        <f t="shared" si="0"/>
        <v>2.72</v>
      </c>
    </row>
    <row r="41" spans="1:56" x14ac:dyDescent="0.35">
      <c r="A41" s="1" t="s">
        <v>9</v>
      </c>
      <c r="B41" s="1" t="s">
        <v>1401</v>
      </c>
      <c r="K41" s="1">
        <f t="shared" si="0"/>
        <v>2.72</v>
      </c>
    </row>
    <row r="42" spans="1:56" x14ac:dyDescent="0.35">
      <c r="A42" s="1">
        <v>9</v>
      </c>
      <c r="B42" s="1" t="s">
        <v>1400</v>
      </c>
      <c r="C42" s="1">
        <v>2053.5000174455345</v>
      </c>
      <c r="D42" s="1">
        <v>0</v>
      </c>
      <c r="E42">
        <f>(R42-S42*(1000-T42)/(1000-U42))*AK42</f>
        <v>-2.438003039980202</v>
      </c>
      <c r="F42">
        <f>IF(AV42&lt;&gt;0,1/(1/AV42-1/N42),0)</f>
        <v>0.83776169271549727</v>
      </c>
      <c r="G42">
        <f>((AY42-AL42/2)*S42-E42)/(AY42+AL42/2)</f>
        <v>381.51936048208262</v>
      </c>
      <c r="H42">
        <f>AL42*1000</f>
        <v>21.124728638571888</v>
      </c>
      <c r="I42">
        <f>(AQ42-AW42)</f>
        <v>2.6116694279772514</v>
      </c>
      <c r="J42">
        <f>(P42+AP42*D42)</f>
        <v>30.002130508422852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29.952924728393555</v>
      </c>
      <c r="P42" s="1">
        <v>30.002130508422852</v>
      </c>
      <c r="Q42" s="1">
        <v>29.983823776245117</v>
      </c>
      <c r="R42" s="1">
        <v>399.92031860351563</v>
      </c>
      <c r="S42" s="1">
        <v>394.56695556640625</v>
      </c>
      <c r="T42" s="1">
        <v>-8.1411629915237427E-2</v>
      </c>
      <c r="U42" s="1">
        <v>18.736173629760742</v>
      </c>
      <c r="V42" s="1">
        <v>-0.16866490244865417</v>
      </c>
      <c r="W42" s="1">
        <v>38.816749572753906</v>
      </c>
      <c r="X42" s="1">
        <v>299.627685546875</v>
      </c>
      <c r="Y42" s="1">
        <v>1000.1974487304688</v>
      </c>
      <c r="Z42" s="1">
        <v>0.18729163706302643</v>
      </c>
      <c r="AA42" s="1">
        <v>88.027671813964844</v>
      </c>
      <c r="AB42" s="1">
        <v>-5.1153998374938965</v>
      </c>
      <c r="AC42" s="1">
        <v>6.7375712096691132E-2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1.101572373334099</v>
      </c>
      <c r="AL42">
        <f>(U42-T42)/(1000-U42)*AK42</f>
        <v>2.1124728638571889E-2</v>
      </c>
      <c r="AM42">
        <f>(P42+273.15)</f>
        <v>303.15213050842283</v>
      </c>
      <c r="AN42">
        <f>(O42+273.15)</f>
        <v>303.10292472839353</v>
      </c>
      <c r="AO42">
        <f>(Y42*AG42+Z42*AH42)*AI42</f>
        <v>160.03158821989018</v>
      </c>
      <c r="AP42">
        <f>((AO42+0.00000010773*(AN42^4-AM42^4))-AL42*44100)/(L42*51.4+0.00000043092*AM42^3)</f>
        <v>-6.3286372371496382</v>
      </c>
      <c r="AQ42">
        <f>0.61365*EXP(17.502*J42/(240.97+J42))</f>
        <v>4.2609711713072924</v>
      </c>
      <c r="AR42">
        <f>AQ42*1000/AA42</f>
        <v>48.404905906318938</v>
      </c>
      <c r="AS42">
        <f>(AR42-U42)</f>
        <v>29.668732276558195</v>
      </c>
      <c r="AT42">
        <f>IF(D42,P42,(O42+P42)/2)</f>
        <v>29.977527618408203</v>
      </c>
      <c r="AU42">
        <f>0.61365*EXP(17.502*AT42/(240.97+AT42))</f>
        <v>4.2549534966109874</v>
      </c>
      <c r="AV42">
        <f>IF(AS42&lt;&gt;0,(1000-(AR42+U42)/2)/AS42*AL42,0)</f>
        <v>0.68811703531574098</v>
      </c>
      <c r="AW42">
        <f>U42*AA42/1000</f>
        <v>1.649301743330041</v>
      </c>
      <c r="AX42">
        <f>(AU42-AW42)</f>
        <v>2.6056517532809464</v>
      </c>
      <c r="AY42">
        <f>1/(1.6/F42+1.37/N42)</f>
        <v>0.44140727360983945</v>
      </c>
      <c r="AZ42">
        <f>G42*AA42*0.001</f>
        <v>33.584261055190517</v>
      </c>
      <c r="BA42">
        <f>G42/S42</f>
        <v>0.96693186061262115</v>
      </c>
      <c r="BB42">
        <f>(1-AL42*AA42/AQ42/F42)*100</f>
        <v>47.90677309276041</v>
      </c>
      <c r="BC42">
        <f>(S42-E42/(N42/1.35))</f>
        <v>395.4213264117559</v>
      </c>
      <c r="BD42">
        <f>E42*BB42/100/BC42</f>
        <v>-2.9537318964473346E-3</v>
      </c>
    </row>
    <row r="43" spans="1:56" x14ac:dyDescent="0.35">
      <c r="A43" s="1" t="s">
        <v>9</v>
      </c>
      <c r="B43" s="1" t="s">
        <v>1399</v>
      </c>
      <c r="K43" s="1">
        <f t="shared" si="0"/>
        <v>2.72</v>
      </c>
    </row>
    <row r="44" spans="1:56" x14ac:dyDescent="0.35">
      <c r="A44" s="1" t="s">
        <v>9</v>
      </c>
      <c r="B44" s="1" t="s">
        <v>1398</v>
      </c>
      <c r="K44" s="1">
        <f t="shared" si="0"/>
        <v>2.72</v>
      </c>
    </row>
    <row r="45" spans="1:56" x14ac:dyDescent="0.35">
      <c r="A45" s="1">
        <v>10</v>
      </c>
      <c r="B45" s="1" t="s">
        <v>1397</v>
      </c>
      <c r="C45" s="1">
        <v>2255.5000174455345</v>
      </c>
      <c r="D45" s="1">
        <v>0</v>
      </c>
      <c r="E45">
        <f>(R45-S45*(1000-T45)/(1000-U45))*AK45</f>
        <v>-1.6443983789625021</v>
      </c>
      <c r="F45">
        <f>IF(AV45&lt;&gt;0,1/(1/AV45-1/N45),0)</f>
        <v>0.49680593923429028</v>
      </c>
      <c r="G45">
        <f>((AY45-AL45/2)*S45-E45)/(AY45+AL45/2)</f>
        <v>379.71841932721907</v>
      </c>
      <c r="H45">
        <f>AL45*1000</f>
        <v>15.837300552320473</v>
      </c>
      <c r="I45">
        <f>(AQ45-AW45)</f>
        <v>3.0680834605341243</v>
      </c>
      <c r="J45">
        <f>(P45+AP45*D45)</f>
        <v>30.195762634277344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30.183526992797852</v>
      </c>
      <c r="P45" s="1">
        <v>30.195762634277344</v>
      </c>
      <c r="Q45" s="1">
        <v>30.194246292114258</v>
      </c>
      <c r="R45" s="1">
        <v>399.99734497070313</v>
      </c>
      <c r="S45" s="1">
        <v>395.79937744140625</v>
      </c>
      <c r="T45" s="1">
        <v>-8.2723908126354218E-2</v>
      </c>
      <c r="U45" s="1">
        <v>14.092792510986328</v>
      </c>
      <c r="V45" s="1">
        <v>-0.16912314295768738</v>
      </c>
      <c r="W45" s="1">
        <v>28.811712265014648</v>
      </c>
      <c r="X45" s="1">
        <v>299.60372924804688</v>
      </c>
      <c r="Y45" s="1">
        <v>1249.864990234375</v>
      </c>
      <c r="Z45" s="1">
        <v>0.18204990029335022</v>
      </c>
      <c r="AA45" s="1">
        <v>88.0242919921875</v>
      </c>
      <c r="AB45" s="1">
        <v>-5.0904669761657715</v>
      </c>
      <c r="AC45" s="1">
        <v>0.12527799606323242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1.1014842987060542</v>
      </c>
      <c r="AL45">
        <f>(U45-T45)/(1000-U45)*AK45</f>
        <v>1.5837300552320473E-2</v>
      </c>
      <c r="AM45">
        <f>(P45+273.15)</f>
        <v>303.34576263427732</v>
      </c>
      <c r="AN45">
        <f>(O45+273.15)</f>
        <v>303.33352699279783</v>
      </c>
      <c r="AO45">
        <f>(Y45*AG45+Z45*AH45)*AI45</f>
        <v>199.97839396763447</v>
      </c>
      <c r="AP45">
        <f>((AO45+0.00000010773*(AN45^4-AM45^4))-AL45*44100)/(L45*51.4+0.00000043092*AM45^3)</f>
        <v>-4.0857147520807695</v>
      </c>
      <c r="AQ45">
        <f>0.61365*EXP(17.502*J45/(240.97+J45))</f>
        <v>4.3085915435064983</v>
      </c>
      <c r="AR45">
        <f>AQ45*1000/AA45</f>
        <v>48.9477557387102</v>
      </c>
      <c r="AS45">
        <f>(AR45-U45)</f>
        <v>34.854963227723871</v>
      </c>
      <c r="AT45">
        <f>IF(D45,P45,(O45+P45)/2)</f>
        <v>30.189644813537598</v>
      </c>
      <c r="AU45">
        <f>0.61365*EXP(17.502*AT45/(240.97+AT45))</f>
        <v>4.3070799096066974</v>
      </c>
      <c r="AV45">
        <f>IF(AS45&lt;&gt;0,(1000-(AR45+U45)/2)/AS45*AL45,0)</f>
        <v>0.4400551048441127</v>
      </c>
      <c r="AW45">
        <f>U45*AA45/1000</f>
        <v>1.2405080829723738</v>
      </c>
      <c r="AX45">
        <f>(AU45-AW45)</f>
        <v>3.0665718266343234</v>
      </c>
      <c r="AY45">
        <f>1/(1.6/F45+1.37/N45)</f>
        <v>0.27962611460441772</v>
      </c>
      <c r="AZ45">
        <f>G45*AA45*0.001</f>
        <v>33.424445017671026</v>
      </c>
      <c r="BA45">
        <f>G45/S45</f>
        <v>0.95937093631086423</v>
      </c>
      <c r="BB45">
        <f>(1-AL45*AA45/AQ45/F45)*100</f>
        <v>34.872921719724957</v>
      </c>
      <c r="BC45">
        <f>(S45-E45/(N45/1.35))</f>
        <v>396.3756384263545</v>
      </c>
      <c r="BD45">
        <f>E45*BB45/100/BC45</f>
        <v>-1.4467331083531383E-3</v>
      </c>
    </row>
    <row r="46" spans="1:56" x14ac:dyDescent="0.35">
      <c r="A46" s="1" t="s">
        <v>9</v>
      </c>
      <c r="B46" s="1" t="s">
        <v>1396</v>
      </c>
      <c r="K46" s="1">
        <f t="shared" si="0"/>
        <v>2.72</v>
      </c>
    </row>
    <row r="47" spans="1:56" x14ac:dyDescent="0.35">
      <c r="A47" s="1" t="s">
        <v>9</v>
      </c>
      <c r="B47" s="1" t="s">
        <v>1395</v>
      </c>
      <c r="K47" s="1">
        <f t="shared" si="0"/>
        <v>2.72</v>
      </c>
    </row>
    <row r="48" spans="1:56" x14ac:dyDescent="0.35">
      <c r="A48" s="1">
        <v>11</v>
      </c>
      <c r="B48" s="1" t="s">
        <v>1394</v>
      </c>
      <c r="C48" s="1">
        <v>2458.0000174567103</v>
      </c>
      <c r="D48" s="1">
        <v>0</v>
      </c>
      <c r="E48">
        <f>(R48-S48*(1000-T48)/(1000-U48))*AK48</f>
        <v>-1.0340267414201432</v>
      </c>
      <c r="F48">
        <f>IF(AV48&lt;&gt;0,1/(1/AV48-1/N48),0)</f>
        <v>0.31724379643965323</v>
      </c>
      <c r="G48">
        <f>((AY48-AL48/2)*S48-E48)/(AY48+AL48/2)</f>
        <v>377.62939592809408</v>
      </c>
      <c r="H48">
        <f>AL48*1000</f>
        <v>11.784569404104852</v>
      </c>
      <c r="I48">
        <f>(AQ48-AW48)</f>
        <v>3.4327465510939752</v>
      </c>
      <c r="J48">
        <f>(P48+AP48*D48)</f>
        <v>30.391794204711914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30.434797286987305</v>
      </c>
      <c r="P48" s="1">
        <v>30.391794204711914</v>
      </c>
      <c r="Q48" s="1">
        <v>30.419301986694336</v>
      </c>
      <c r="R48" s="1">
        <v>399.98495483398438</v>
      </c>
      <c r="S48" s="1">
        <v>396.67959594726563</v>
      </c>
      <c r="T48" s="1">
        <v>-8.3234593272209167E-2</v>
      </c>
      <c r="U48" s="1">
        <v>10.503574371337891</v>
      </c>
      <c r="V48" s="1">
        <v>-0.16772666573524475</v>
      </c>
      <c r="W48" s="1">
        <v>21.16583251953125</v>
      </c>
      <c r="X48" s="1">
        <v>299.59307861328125</v>
      </c>
      <c r="Y48" s="1">
        <v>1600.047119140625</v>
      </c>
      <c r="Z48" s="1">
        <v>0.11525498330593109</v>
      </c>
      <c r="AA48" s="1">
        <v>88.020248413085938</v>
      </c>
      <c r="AB48" s="1">
        <v>-4.7636604309082031</v>
      </c>
      <c r="AC48" s="1">
        <v>0.15378275513648987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1.1014451419605924</v>
      </c>
      <c r="AL48">
        <f>(U48-T48)/(1000-U48)*AK48</f>
        <v>1.1784569404104852E-2</v>
      </c>
      <c r="AM48">
        <f>(P48+273.15)</f>
        <v>303.54179420471189</v>
      </c>
      <c r="AN48">
        <f>(O48+273.15)</f>
        <v>303.58479728698728</v>
      </c>
      <c r="AO48">
        <f>(Y48*AG48+Z48*AH48)*AI48</f>
        <v>256.00753334028559</v>
      </c>
      <c r="AP48">
        <f>((AO48+0.00000010773*(AN48^4-AM48^4))-AL48*44100)/(L48*51.4+0.00000043092*AM48^3)</f>
        <v>-2.1561577000410472</v>
      </c>
      <c r="AQ48">
        <f>0.61365*EXP(17.502*J48/(240.97+J48))</f>
        <v>4.3572737764844591</v>
      </c>
      <c r="AR48">
        <f>AQ48*1000/AA48</f>
        <v>49.503084290735366</v>
      </c>
      <c r="AS48">
        <f>(AR48-U48)</f>
        <v>38.999509919397475</v>
      </c>
      <c r="AT48">
        <f>IF(D48,P48,(O48+P48)/2)</f>
        <v>30.413295745849609</v>
      </c>
      <c r="AU48">
        <f>0.61365*EXP(17.502*AT48/(240.97+AT48))</f>
        <v>4.3626424957688519</v>
      </c>
      <c r="AV48">
        <f>IF(AS48&lt;&gt;0,(1000-(AR48+U48)/2)/AS48*AL48,0)</f>
        <v>0.29310607007303746</v>
      </c>
      <c r="AW48">
        <f>U48*AA48/1000</f>
        <v>0.92452722539048404</v>
      </c>
      <c r="AX48">
        <f>(AU48-AW48)</f>
        <v>3.4381152703783679</v>
      </c>
      <c r="AY48">
        <f>1/(1.6/F48+1.37/N48)</f>
        <v>0.18521707291880241</v>
      </c>
      <c r="AZ48">
        <f>G48*AA48*0.001</f>
        <v>33.239033237674427</v>
      </c>
      <c r="BA48">
        <f>G48/S48</f>
        <v>0.95197585100468829</v>
      </c>
      <c r="BB48">
        <f>(1-AL48*AA48/AQ48/F48)*100</f>
        <v>24.960778190908528</v>
      </c>
      <c r="BC48">
        <f>(S48-E48/(N48/1.35))</f>
        <v>397.04195903159899</v>
      </c>
      <c r="BD48">
        <f>E48*BB48/100/BC48</f>
        <v>-6.5006006415563734E-4</v>
      </c>
    </row>
    <row r="49" spans="1:56" x14ac:dyDescent="0.35">
      <c r="A49" s="1" t="s">
        <v>9</v>
      </c>
      <c r="B49" s="1" t="s">
        <v>1393</v>
      </c>
      <c r="K49" s="1">
        <f t="shared" si="0"/>
        <v>2.72</v>
      </c>
    </row>
    <row r="50" spans="1:56" x14ac:dyDescent="0.35">
      <c r="A50" s="1" t="s">
        <v>9</v>
      </c>
      <c r="B50" s="1" t="s">
        <v>1388</v>
      </c>
      <c r="K50" s="1">
        <f t="shared" si="0"/>
        <v>2.72</v>
      </c>
    </row>
    <row r="51" spans="1:56" x14ac:dyDescent="0.35">
      <c r="A51" s="1">
        <v>12</v>
      </c>
      <c r="B51" s="1" t="s">
        <v>1392</v>
      </c>
      <c r="C51" s="1">
        <v>2660.0000174567103</v>
      </c>
      <c r="D51" s="1">
        <v>0</v>
      </c>
      <c r="E51">
        <f>(R51-S51*(1000-T51)/(1000-U51))*AK51</f>
        <v>-0.83930717616960815</v>
      </c>
      <c r="F51">
        <f>IF(AV51&lt;&gt;0,1/(1/AV51-1/N51),0)</f>
        <v>0.20874301418000166</v>
      </c>
      <c r="G51">
        <f>((AY51-AL51/2)*S51-E51)/(AY51+AL51/2)</f>
        <v>377.42751585822356</v>
      </c>
      <c r="H51">
        <f>AL51*1000</f>
        <v>8.6493414603023986</v>
      </c>
      <c r="I51">
        <f>(AQ51-AW51)</f>
        <v>3.7338027783798058</v>
      </c>
      <c r="J51">
        <f>(P51+AP51*D51)</f>
        <v>30.611763000488281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30.700035095214844</v>
      </c>
      <c r="P51" s="1">
        <v>30.611763000488281</v>
      </c>
      <c r="Q51" s="1">
        <v>30.655397415161133</v>
      </c>
      <c r="R51" s="1">
        <v>399.93780517578125</v>
      </c>
      <c r="S51" s="1">
        <v>397.57785034179688</v>
      </c>
      <c r="T51" s="1">
        <v>-8.1899777054786682E-2</v>
      </c>
      <c r="U51" s="1">
        <v>7.7099218368530273</v>
      </c>
      <c r="V51" s="1">
        <v>-0.16256114840507507</v>
      </c>
      <c r="W51" s="1">
        <v>15.303260803222656</v>
      </c>
      <c r="X51" s="1">
        <v>299.60675048828125</v>
      </c>
      <c r="Y51" s="1">
        <v>1998.97607421875</v>
      </c>
      <c r="Z51" s="1">
        <v>0.17026403546333313</v>
      </c>
      <c r="AA51" s="1">
        <v>88.025245666503906</v>
      </c>
      <c r="AB51" s="1">
        <v>-4.389498233795166</v>
      </c>
      <c r="AC51" s="1">
        <v>0.17829878628253937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1.101495406206916</v>
      </c>
      <c r="AL51">
        <f>(U51-T51)/(1000-U51)*AK51</f>
        <v>8.6493414603023983E-3</v>
      </c>
      <c r="AM51">
        <f>(P51+273.15)</f>
        <v>303.76176300048826</v>
      </c>
      <c r="AN51">
        <f>(O51+273.15)</f>
        <v>303.85003509521482</v>
      </c>
      <c r="AO51">
        <f>(Y51*AG51+Z51*AH51)*AI51</f>
        <v>319.83616472610447</v>
      </c>
      <c r="AP51">
        <f>((AO51+0.00000010773*(AN51^4-AM51^4))-AL51*44100)/(L51*51.4+0.00000043092*AM51^3)</f>
        <v>-0.49583636440635021</v>
      </c>
      <c r="AQ51">
        <f>0.61365*EXP(17.502*J51/(240.97+J51))</f>
        <v>4.4124705421383368</v>
      </c>
      <c r="AR51">
        <f>AQ51*1000/AA51</f>
        <v>50.127330048649974</v>
      </c>
      <c r="AS51">
        <f>(AR51-U51)</f>
        <v>42.417408211796946</v>
      </c>
      <c r="AT51">
        <f>IF(D51,P51,(O51+P51)/2)</f>
        <v>30.655899047851563</v>
      </c>
      <c r="AU51">
        <f>0.61365*EXP(17.502*AT51/(240.97+AT51))</f>
        <v>4.4236186761396077</v>
      </c>
      <c r="AV51">
        <f>IF(AS51&lt;&gt;0,(1000-(AR51+U51)/2)/AS51*AL51,0)</f>
        <v>0.19801338045036018</v>
      </c>
      <c r="AW51">
        <f>U51*AA51/1000</f>
        <v>0.67866776375853077</v>
      </c>
      <c r="AX51">
        <f>(AU51-AW51)</f>
        <v>3.7449509123810767</v>
      </c>
      <c r="AY51">
        <f>1/(1.6/F51+1.37/N51)</f>
        <v>0.12467961009748045</v>
      </c>
      <c r="AZ51">
        <f>G51*AA51*0.001</f>
        <v>33.223149804718432</v>
      </c>
      <c r="BA51">
        <f>G51/S51</f>
        <v>0.94931726084275037</v>
      </c>
      <c r="BB51">
        <f>(1-AL51*AA51/AQ51/F51)*100</f>
        <v>17.339787174788711</v>
      </c>
      <c r="BC51">
        <f>(S51-E51/(N51/1.35))</f>
        <v>397.87197613649562</v>
      </c>
      <c r="BD51">
        <f>E51*BB51/100/BC51</f>
        <v>-3.657811728881641E-4</v>
      </c>
    </row>
    <row r="52" spans="1:56" x14ac:dyDescent="0.35">
      <c r="A52" s="1" t="s">
        <v>9</v>
      </c>
      <c r="B52" s="1" t="s">
        <v>1391</v>
      </c>
      <c r="K52" s="1">
        <v>1.21584</v>
      </c>
    </row>
    <row r="53" spans="1:56" x14ac:dyDescent="0.35">
      <c r="A53" s="1" t="s">
        <v>9</v>
      </c>
      <c r="B53" s="1" t="s">
        <v>1390</v>
      </c>
    </row>
    <row r="54" spans="1:56" x14ac:dyDescent="0.35">
      <c r="A54" s="1" t="s">
        <v>9</v>
      </c>
      <c r="B54" s="1" t="s">
        <v>1389</v>
      </c>
    </row>
    <row r="55" spans="1:56" x14ac:dyDescent="0.35">
      <c r="A55" s="1" t="s">
        <v>9</v>
      </c>
      <c r="B55" s="1" t="s">
        <v>1388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B3A0D-A66D-4E88-96D7-89441CEA0E97}">
  <dimension ref="A1:BD55"/>
  <sheetViews>
    <sheetView topLeftCell="A5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1477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1476</v>
      </c>
    </row>
    <row r="12" spans="1:56" x14ac:dyDescent="0.35">
      <c r="A12" s="1" t="s">
        <v>9</v>
      </c>
      <c r="B12" s="1" t="s">
        <v>1475</v>
      </c>
    </row>
    <row r="13" spans="1:56" x14ac:dyDescent="0.35">
      <c r="A13" s="1" t="s">
        <v>9</v>
      </c>
      <c r="B13" s="1" t="s">
        <v>1474</v>
      </c>
    </row>
    <row r="14" spans="1:56" x14ac:dyDescent="0.35">
      <c r="A14" s="1" t="s">
        <v>9</v>
      </c>
      <c r="B14" s="1" t="s">
        <v>1473</v>
      </c>
    </row>
    <row r="15" spans="1:56" x14ac:dyDescent="0.35">
      <c r="A15" s="1" t="s">
        <v>9</v>
      </c>
      <c r="B15" s="1" t="s">
        <v>1472</v>
      </c>
    </row>
    <row r="16" spans="1:56" x14ac:dyDescent="0.35">
      <c r="A16" s="1" t="s">
        <v>9</v>
      </c>
      <c r="B16" s="1" t="s">
        <v>1471</v>
      </c>
    </row>
    <row r="17" spans="1:56" x14ac:dyDescent="0.35">
      <c r="A17" s="1" t="s">
        <v>9</v>
      </c>
      <c r="B17" s="1" t="s">
        <v>1470</v>
      </c>
    </row>
    <row r="18" spans="1:56" x14ac:dyDescent="0.35">
      <c r="A18" s="1">
        <v>1</v>
      </c>
      <c r="B18" s="1" t="s">
        <v>1469</v>
      </c>
      <c r="C18" s="1">
        <v>385.00000223517418</v>
      </c>
      <c r="D18" s="1">
        <v>0</v>
      </c>
      <c r="E18">
        <f>(R18-S18*(1000-T18)/(1000-U18))*AK18</f>
        <v>-11.092654939004648</v>
      </c>
      <c r="F18">
        <f>IF(AV18&lt;&gt;0,1/(1/AV18-1/N18),0)</f>
        <v>3.9322155025286758</v>
      </c>
      <c r="G18">
        <f>((AY18-AL18/2)*S18-E18)/(AY18+AL18/2)</f>
        <v>393.4607970894732</v>
      </c>
      <c r="H18">
        <f>AL18*1000</f>
        <v>37.762806991962456</v>
      </c>
      <c r="I18">
        <f>(AQ18-AW18)</f>
        <v>1.6356527151182663</v>
      </c>
      <c r="J18">
        <f>(P18+AP18*D18)</f>
        <v>31.132911682128906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30.883735656738281</v>
      </c>
      <c r="P18" s="1">
        <v>31.132911682128906</v>
      </c>
      <c r="Q18" s="1">
        <v>30.933204650878906</v>
      </c>
      <c r="R18" s="1">
        <v>399.89187622070313</v>
      </c>
      <c r="S18" s="1">
        <v>396.37405395507813</v>
      </c>
      <c r="T18" s="1">
        <v>-8.0472499132156372E-2</v>
      </c>
      <c r="U18" s="1">
        <v>33.063434600830078</v>
      </c>
      <c r="V18" s="1">
        <v>-0.15804018080234528</v>
      </c>
      <c r="W18" s="1">
        <v>64.933372497558594</v>
      </c>
      <c r="X18" s="1">
        <v>299.65908813476563</v>
      </c>
      <c r="Y18" s="1">
        <v>0.13877594470977783</v>
      </c>
      <c r="Z18" s="1">
        <v>0.15192881226539612</v>
      </c>
      <c r="AA18" s="1">
        <v>88.013458251953125</v>
      </c>
      <c r="AB18" s="1">
        <v>-2.6130425930023193</v>
      </c>
      <c r="AC18" s="1">
        <v>-0.14664323627948761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1.1016878240248733</v>
      </c>
      <c r="AL18">
        <f>(U18-T18)/(1000-U18)*AK18</f>
        <v>3.776280699196246E-2</v>
      </c>
      <c r="AM18">
        <f>(P18+273.15)</f>
        <v>304.28291168212888</v>
      </c>
      <c r="AN18">
        <f>(O18+273.15)</f>
        <v>304.03373565673826</v>
      </c>
      <c r="AO18">
        <f>(Y18*AG18+Z18*AH18)*AI18</f>
        <v>2.2204150657263E-2</v>
      </c>
      <c r="AP18">
        <f>((AO18+0.00000010773*(AN18^4-AM18^4))-AL18*44100)/(L18*51.4+0.00000043092*AM18^3)</f>
        <v>-13.658648617161742</v>
      </c>
      <c r="AQ18">
        <f>0.61365*EXP(17.502*J18/(240.97+J18))</f>
        <v>4.545679936024607</v>
      </c>
      <c r="AR18">
        <f>AQ18*1000/AA18</f>
        <v>51.647555116080589</v>
      </c>
      <c r="AS18">
        <f>(AR18-U18)</f>
        <v>18.584120515250511</v>
      </c>
      <c r="AT18">
        <f>IF(D18,P18,(O18+P18)/2)</f>
        <v>31.008323669433594</v>
      </c>
      <c r="AU18">
        <f>0.61365*EXP(17.502*AT18/(240.97+AT18))</f>
        <v>4.5135198315917018</v>
      </c>
      <c r="AV18">
        <f>IF(AS18&lt;&gt;0,(1000-(AR18+U18)/2)/AS18*AL18,0)</f>
        <v>1.9459271470445516</v>
      </c>
      <c r="AW18">
        <f>U18*AA18/1000</f>
        <v>2.9100272209063407</v>
      </c>
      <c r="AX18">
        <f>(AU18-AW18)</f>
        <v>1.6034926106853611</v>
      </c>
      <c r="AY18">
        <f>1/(1.6/F18+1.37/N18)</f>
        <v>1.3114310735392065</v>
      </c>
      <c r="AZ18">
        <f>G18*AA18*0.001</f>
        <v>34.629845438414556</v>
      </c>
      <c r="BA18">
        <f>G18/S18</f>
        <v>0.99265023319125956</v>
      </c>
      <c r="BB18">
        <f>(1-AL18*AA18/AQ18/F18)*100</f>
        <v>81.405813181469668</v>
      </c>
      <c r="BC18">
        <f>(S18-E18/(N18/1.35))</f>
        <v>400.26135057530161</v>
      </c>
      <c r="BD18">
        <f>E18*BB18/100/BC18</f>
        <v>-2.2560424441510882E-2</v>
      </c>
    </row>
    <row r="19" spans="1:56" x14ac:dyDescent="0.35">
      <c r="A19" s="1" t="s">
        <v>9</v>
      </c>
      <c r="B19" s="1" t="s">
        <v>1468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1467</v>
      </c>
      <c r="K20" s="1">
        <f t="shared" si="0"/>
        <v>2.72</v>
      </c>
    </row>
    <row r="21" spans="1:56" x14ac:dyDescent="0.35">
      <c r="A21" s="1">
        <v>2</v>
      </c>
      <c r="B21" s="1" t="s">
        <v>1466</v>
      </c>
      <c r="C21" s="1">
        <v>588.00000223517418</v>
      </c>
      <c r="D21" s="1">
        <v>0</v>
      </c>
      <c r="E21">
        <f>(R21-S21*(1000-T21)/(1000-U21))*AK21</f>
        <v>-10.815836995661869</v>
      </c>
      <c r="F21">
        <f>IF(AV21&lt;&gt;0,1/(1/AV21-1/N21),0)</f>
        <v>3.5868773531392724</v>
      </c>
      <c r="G21">
        <f>((AY21-AL21/2)*S21-E21)/(AY21+AL21/2)</f>
        <v>393.3154601163472</v>
      </c>
      <c r="H21">
        <f>AL21*1000</f>
        <v>37.163445280267275</v>
      </c>
      <c r="I21">
        <f>(AQ21-AW21)</f>
        <v>1.6866634619781369</v>
      </c>
      <c r="J21">
        <f>(P21+AP21*D21)</f>
        <v>31.157388687133789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30.886934280395508</v>
      </c>
      <c r="P21" s="1">
        <v>31.157388687133789</v>
      </c>
      <c r="Q21" s="1">
        <v>30.976606369018555</v>
      </c>
      <c r="R21" s="1">
        <v>399.96377563476563</v>
      </c>
      <c r="S21" s="1">
        <v>396.40890502929688</v>
      </c>
      <c r="T21" s="1">
        <v>-7.9328179359436035E-2</v>
      </c>
      <c r="U21" s="1">
        <v>32.557865142822266</v>
      </c>
      <c r="V21" s="1">
        <v>-0.15575507283210754</v>
      </c>
      <c r="W21" s="1">
        <v>63.924980163574219</v>
      </c>
      <c r="X21" s="1">
        <v>299.63812255859375</v>
      </c>
      <c r="Y21" s="1">
        <v>25.972293853759766</v>
      </c>
      <c r="Z21" s="1">
        <v>0.1899079829454422</v>
      </c>
      <c r="AA21" s="1">
        <v>88.008171081542969</v>
      </c>
      <c r="AB21" s="1">
        <v>-2.648815393447876</v>
      </c>
      <c r="AC21" s="1">
        <v>-0.13743531703948975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1.101610744700712</v>
      </c>
      <c r="AL21">
        <f>(U21-T21)/(1000-U21)*AK21</f>
        <v>3.7163445280267278E-2</v>
      </c>
      <c r="AM21">
        <f>(P21+273.15)</f>
        <v>304.30738868713377</v>
      </c>
      <c r="AN21">
        <f>(O21+273.15)</f>
        <v>304.03693428039549</v>
      </c>
      <c r="AO21">
        <f>(Y21*AG21+Z21*AH21)*AI21</f>
        <v>4.1555669237174016</v>
      </c>
      <c r="AP21">
        <f>((AO21+0.00000010773*(AN21^4-AM21^4))-AL21*44100)/(L21*51.4+0.00000043092*AM21^3)</f>
        <v>-13.410206278574593</v>
      </c>
      <c r="AQ21">
        <f>0.61365*EXP(17.502*J21/(240.97+J21))</f>
        <v>4.5520216275174432</v>
      </c>
      <c r="AR21">
        <f>AQ21*1000/AA21</f>
        <v>51.72271587486825</v>
      </c>
      <c r="AS21">
        <f>(AR21-U21)</f>
        <v>19.164850732045984</v>
      </c>
      <c r="AT21">
        <f>IF(D21,P21,(O21+P21)/2)</f>
        <v>31.022161483764648</v>
      </c>
      <c r="AU21">
        <f>0.61365*EXP(17.502*AT21/(240.97+AT21))</f>
        <v>4.5170819975680905</v>
      </c>
      <c r="AV21">
        <f>IF(AS21&lt;&gt;0,(1000-(AR21+U21)/2)/AS21*AL21,0)</f>
        <v>1.8574299063192843</v>
      </c>
      <c r="AW21">
        <f>U21*AA21/1000</f>
        <v>2.8653581655393063</v>
      </c>
      <c r="AX21">
        <f>(AU21-AW21)</f>
        <v>1.6517238320287841</v>
      </c>
      <c r="AY21">
        <f>1/(1.6/F21+1.37/N21)</f>
        <v>1.2473479335214319</v>
      </c>
      <c r="AZ21">
        <f>G21*AA21*0.001</f>
        <v>34.614974302935273</v>
      </c>
      <c r="BA21">
        <f>G21/S21</f>
        <v>0.99219632840306382</v>
      </c>
      <c r="BB21">
        <f>(1-AL21*AA21/AQ21/F21)*100</f>
        <v>79.968285535883226</v>
      </c>
      <c r="BC21">
        <f>(S21-E21/(N21/1.35))</f>
        <v>400.19919390326925</v>
      </c>
      <c r="BD21">
        <f>E21*BB21/100/BC21</f>
        <v>-2.1612335915591956E-2</v>
      </c>
    </row>
    <row r="22" spans="1:56" x14ac:dyDescent="0.35">
      <c r="A22" s="1" t="s">
        <v>9</v>
      </c>
      <c r="B22" s="1" t="s">
        <v>1465</v>
      </c>
      <c r="K22" s="1">
        <f t="shared" si="0"/>
        <v>2.72</v>
      </c>
    </row>
    <row r="23" spans="1:56" x14ac:dyDescent="0.35">
      <c r="A23" s="1" t="s">
        <v>9</v>
      </c>
      <c r="B23" s="1" t="s">
        <v>1464</v>
      </c>
      <c r="K23" s="1">
        <f t="shared" si="0"/>
        <v>2.72</v>
      </c>
    </row>
    <row r="24" spans="1:56" x14ac:dyDescent="0.35">
      <c r="A24" s="1">
        <v>3</v>
      </c>
      <c r="B24" s="1" t="s">
        <v>1463</v>
      </c>
      <c r="C24" s="1">
        <v>791.00000223517418</v>
      </c>
      <c r="D24" s="1">
        <v>0</v>
      </c>
      <c r="E24">
        <f>(R24-S24*(1000-T24)/(1000-U24))*AK24</f>
        <v>-10.260770263775063</v>
      </c>
      <c r="F24">
        <f>IF(AV24&lt;&gt;0,1/(1/AV24-1/N24),0)</f>
        <v>3.3923329395623218</v>
      </c>
      <c r="G24">
        <f>((AY24-AL24/2)*S24-E24)/(AY24+AL24/2)</f>
        <v>392.57058701270887</v>
      </c>
      <c r="H24">
        <f>AL24*1000</f>
        <v>36.72123315921705</v>
      </c>
      <c r="I24">
        <f>(AQ24-AW24)</f>
        <v>1.7164585012840723</v>
      </c>
      <c r="J24">
        <f>(P24+AP24*D24)</f>
        <v>31.147882461547852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30.851646423339844</v>
      </c>
      <c r="P24" s="1">
        <v>31.147882461547852</v>
      </c>
      <c r="Q24" s="1">
        <v>30.965377807617188</v>
      </c>
      <c r="R24" s="1">
        <v>399.94970703125</v>
      </c>
      <c r="S24" s="1">
        <v>396.06088256835938</v>
      </c>
      <c r="T24" s="1">
        <v>-7.6831527054309845E-2</v>
      </c>
      <c r="U24" s="1">
        <v>32.190994262695313</v>
      </c>
      <c r="V24" s="1">
        <v>-0.15115872025489807</v>
      </c>
      <c r="W24" s="1">
        <v>63.332717895507813</v>
      </c>
      <c r="X24" s="1">
        <v>299.57537841796875</v>
      </c>
      <c r="Y24" s="1">
        <v>50.278022766113281</v>
      </c>
      <c r="Z24" s="1">
        <v>0.30648037791252136</v>
      </c>
      <c r="AA24" s="1">
        <v>88.009063720703125</v>
      </c>
      <c r="AB24" s="1">
        <v>-2.7145547866821289</v>
      </c>
      <c r="AC24" s="1">
        <v>-0.14016130566596985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1.10138006771312</v>
      </c>
      <c r="AL24">
        <f>(U24-T24)/(1000-U24)*AK24</f>
        <v>3.6721233159217048E-2</v>
      </c>
      <c r="AM24">
        <f>(P24+273.15)</f>
        <v>304.29788246154783</v>
      </c>
      <c r="AN24">
        <f>(O24+273.15)</f>
        <v>304.00164642333982</v>
      </c>
      <c r="AO24">
        <f>(Y24*AG24+Z24*AH24)*AI24</f>
        <v>8.0444834627699038</v>
      </c>
      <c r="AP24">
        <f>((AO24+0.00000010773*(AN24^4-AM24^4))-AL24*44100)/(L24*51.4+0.00000043092*AM24^3)</f>
        <v>-13.221389997663241</v>
      </c>
      <c r="AQ24">
        <f>0.61365*EXP(17.502*J24/(240.97+J24))</f>
        <v>4.5495577665824127</v>
      </c>
      <c r="AR24">
        <f>AQ24*1000/AA24</f>
        <v>51.694195736707762</v>
      </c>
      <c r="AS24">
        <f>(AR24-U24)</f>
        <v>19.50320147401245</v>
      </c>
      <c r="AT24">
        <f>IF(D24,P24,(O24+P24)/2)</f>
        <v>30.999764442443848</v>
      </c>
      <c r="AU24">
        <f>0.61365*EXP(17.502*AT24/(240.97+AT24))</f>
        <v>4.5113177182291837</v>
      </c>
      <c r="AV24">
        <f>IF(AS24&lt;&gt;0,(1000-(AR24+U24)/2)/AS24*AL24,0)</f>
        <v>1.8038602224259594</v>
      </c>
      <c r="AW24">
        <f>U24*AA24/1000</f>
        <v>2.8330992652983404</v>
      </c>
      <c r="AX24">
        <f>(AU24-AW24)</f>
        <v>1.6782184529308433</v>
      </c>
      <c r="AY24">
        <f>1/(1.6/F24+1.37/N24)</f>
        <v>1.208777223747098</v>
      </c>
      <c r="AZ24">
        <f>G24*AA24*0.001</f>
        <v>34.549769807275325</v>
      </c>
      <c r="BA24">
        <f>G24/S24</f>
        <v>0.99118747720548217</v>
      </c>
      <c r="BB24">
        <f>(1-AL24*AA24/AQ24/F24)*100</f>
        <v>79.059984211789782</v>
      </c>
      <c r="BC24">
        <f>(S24-E24/(N24/1.35))</f>
        <v>399.65665452616275</v>
      </c>
      <c r="BD24">
        <f>E24*BB24/100/BC24</f>
        <v>-2.0297831297633347E-2</v>
      </c>
    </row>
    <row r="25" spans="1:56" x14ac:dyDescent="0.35">
      <c r="A25" s="1" t="s">
        <v>9</v>
      </c>
      <c r="B25" s="1" t="s">
        <v>1462</v>
      </c>
      <c r="K25" s="1">
        <f t="shared" si="0"/>
        <v>2.72</v>
      </c>
    </row>
    <row r="26" spans="1:56" x14ac:dyDescent="0.35">
      <c r="A26" s="1" t="s">
        <v>9</v>
      </c>
      <c r="B26" s="1" t="s">
        <v>1461</v>
      </c>
      <c r="K26" s="1">
        <f t="shared" si="0"/>
        <v>2.72</v>
      </c>
    </row>
    <row r="27" spans="1:56" x14ac:dyDescent="0.35">
      <c r="A27" s="1">
        <v>4</v>
      </c>
      <c r="B27" s="1" t="s">
        <v>1460</v>
      </c>
      <c r="C27" s="1">
        <v>994.00000223517418</v>
      </c>
      <c r="D27" s="1">
        <v>0</v>
      </c>
      <c r="E27">
        <f>(R27-S27*(1000-T27)/(1000-U27))*AK27</f>
        <v>-9.4797360447375159</v>
      </c>
      <c r="F27">
        <f>IF(AV27&lt;&gt;0,1/(1/AV27-1/N27),0)</f>
        <v>3.3749444349579778</v>
      </c>
      <c r="G27">
        <f>((AY27-AL27/2)*S27-E27)/(AY27+AL27/2)</f>
        <v>391.38718621907589</v>
      </c>
      <c r="H27">
        <f>AL27*1000</f>
        <v>36.595199248697867</v>
      </c>
      <c r="I27">
        <f>(AQ27-AW27)</f>
        <v>1.715466485952104</v>
      </c>
      <c r="J27">
        <f>(P27+AP27*D27)</f>
        <v>31.107034683227539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30.822587966918945</v>
      </c>
      <c r="P27" s="1">
        <v>31.107034683227539</v>
      </c>
      <c r="Q27" s="1">
        <v>30.947282791137695</v>
      </c>
      <c r="R27" s="1">
        <v>399.9998779296875</v>
      </c>
      <c r="S27" s="1">
        <v>395.46755981445313</v>
      </c>
      <c r="T27" s="1">
        <v>-7.4380151927471161E-2</v>
      </c>
      <c r="U27" s="1">
        <v>32.081981658935547</v>
      </c>
      <c r="V27" s="1">
        <v>-0.14657947421073914</v>
      </c>
      <c r="W27" s="1">
        <v>63.223316192626953</v>
      </c>
      <c r="X27" s="1">
        <v>299.61578369140625</v>
      </c>
      <c r="Y27" s="1">
        <v>99.708412170410156</v>
      </c>
      <c r="Z27" s="1">
        <v>0.11525540053844452</v>
      </c>
      <c r="AA27" s="1">
        <v>88.009445190429688</v>
      </c>
      <c r="AB27" s="1">
        <v>-2.6380915641784668</v>
      </c>
      <c r="AC27" s="1">
        <v>-0.13731096684932709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1.1015286165125227</v>
      </c>
      <c r="AL27">
        <f>(U27-T27)/(1000-U27)*AK27</f>
        <v>3.659519924869787E-2</v>
      </c>
      <c r="AM27">
        <f>(P27+273.15)</f>
        <v>304.25703468322752</v>
      </c>
      <c r="AN27">
        <f>(O27+273.15)</f>
        <v>303.97258796691892</v>
      </c>
      <c r="AO27">
        <f>(Y27*AG27+Z27*AH27)*AI27</f>
        <v>15.953345590680556</v>
      </c>
      <c r="AP27">
        <f>((AO27+0.00000010773*(AN27^4-AM27^4))-AL27*44100)/(L27*51.4+0.00000043092*AM27^3)</f>
        <v>-13.11048278898874</v>
      </c>
      <c r="AQ27">
        <f>0.61365*EXP(17.502*J27/(240.97+J27))</f>
        <v>4.5389838923645627</v>
      </c>
      <c r="AR27">
        <f>AQ27*1000/AA27</f>
        <v>51.573826906230067</v>
      </c>
      <c r="AS27">
        <f>(AR27-U27)</f>
        <v>19.491845247294521</v>
      </c>
      <c r="AT27">
        <f>IF(D27,P27,(O27+P27)/2)</f>
        <v>30.964811325073242</v>
      </c>
      <c r="AU27">
        <f>0.61365*EXP(17.502*AT27/(240.97+AT27))</f>
        <v>4.5023347097708291</v>
      </c>
      <c r="AV27">
        <f>IF(AS27&lt;&gt;0,(1000-(AR27+U27)/2)/AS27*AL27,0)</f>
        <v>1.7989317231106308</v>
      </c>
      <c r="AW27">
        <f>U27*AA27/1000</f>
        <v>2.8235174064124586</v>
      </c>
      <c r="AX27">
        <f>(AU27-AW27)</f>
        <v>1.6788173033583704</v>
      </c>
      <c r="AY27">
        <f>1/(1.6/F27+1.37/N27)</f>
        <v>1.2052369582712237</v>
      </c>
      <c r="AZ27">
        <f>G27*AA27*0.001</f>
        <v>34.445769113784259</v>
      </c>
      <c r="BA27">
        <f>G27/S27</f>
        <v>0.98968215345579369</v>
      </c>
      <c r="BB27">
        <f>(1-AL27*AA27/AQ27/F27)*100</f>
        <v>78.975381177928654</v>
      </c>
      <c r="BC27">
        <f>(S27-E27/(N27/1.35))</f>
        <v>398.78962708238396</v>
      </c>
      <c r="BD27">
        <f>E27*BB27/100/BC27</f>
        <v>-1.8773451382792156E-2</v>
      </c>
    </row>
    <row r="28" spans="1:56" x14ac:dyDescent="0.35">
      <c r="A28" s="1" t="s">
        <v>9</v>
      </c>
      <c r="B28" s="1" t="s">
        <v>1459</v>
      </c>
      <c r="K28" s="1">
        <f t="shared" si="0"/>
        <v>2.72</v>
      </c>
    </row>
    <row r="29" spans="1:56" x14ac:dyDescent="0.35">
      <c r="A29" s="1" t="s">
        <v>9</v>
      </c>
      <c r="B29" s="1" t="s">
        <v>1458</v>
      </c>
      <c r="K29" s="1">
        <f t="shared" si="0"/>
        <v>2.72</v>
      </c>
    </row>
    <row r="30" spans="1:56" x14ac:dyDescent="0.35">
      <c r="A30" s="1">
        <v>5</v>
      </c>
      <c r="B30" s="1" t="s">
        <v>1457</v>
      </c>
      <c r="C30" s="1">
        <v>1197.0000022351742</v>
      </c>
      <c r="D30" s="1">
        <v>0</v>
      </c>
      <c r="E30">
        <f>(R30-S30*(1000-T30)/(1000-U30))*AK30</f>
        <v>-8.4118449855901449</v>
      </c>
      <c r="F30">
        <f>IF(AV30&lt;&gt;0,1/(1/AV30-1/N30),0)</f>
        <v>0.46129958797563958</v>
      </c>
      <c r="G30">
        <f>((AY30-AL30/2)*S30-E30)/(AY30+AL30/2)</f>
        <v>373.19299098457907</v>
      </c>
      <c r="H30">
        <f>AL30*1000</f>
        <v>36.507924814629753</v>
      </c>
      <c r="I30">
        <f>(AQ30-AW30)</f>
        <v>7.2288511816039396</v>
      </c>
      <c r="J30">
        <f>(P30+AP30*D30)</f>
        <v>45.805454254150391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30.816381454467773</v>
      </c>
      <c r="P30" s="1">
        <v>45.805454254150391</v>
      </c>
      <c r="Q30" s="1">
        <v>30.941822052001953</v>
      </c>
      <c r="R30" s="1">
        <v>400.06491088867188</v>
      </c>
      <c r="S30" s="1">
        <v>394.62255859375</v>
      </c>
      <c r="T30" s="1">
        <v>-6.8118423223495483E-2</v>
      </c>
      <c r="U30" s="1">
        <v>32.013301849365234</v>
      </c>
      <c r="V30" s="1">
        <v>-0.1342797726392746</v>
      </c>
      <c r="W30" s="1">
        <v>63.106849670410156</v>
      </c>
      <c r="X30" s="1">
        <v>299.6207275390625</v>
      </c>
      <c r="Y30" s="1">
        <v>150.91610717773438</v>
      </c>
      <c r="Z30" s="1">
        <v>1.8336217850446701E-2</v>
      </c>
      <c r="AA30" s="1">
        <v>88.004592895507813</v>
      </c>
      <c r="AB30" s="1">
        <v>-2.6432428359985352</v>
      </c>
      <c r="AC30" s="1">
        <v>-0.13455303013324738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1.1015467924230236</v>
      </c>
      <c r="AL30">
        <f>(U30-T30)/(1000-U30)*AK30</f>
        <v>3.650792481462975E-2</v>
      </c>
      <c r="AM30">
        <f>(P30+273.15)</f>
        <v>318.95545425415037</v>
      </c>
      <c r="AN30">
        <f>(O30+273.15)</f>
        <v>303.96638145446775</v>
      </c>
      <c r="AO30">
        <f>(Y30*AG30+Z30*AH30)*AI30</f>
        <v>24.146576608719442</v>
      </c>
      <c r="AP30">
        <f>((AO30+0.00000010773*(AN30^4-AM30^4))-AL30*44100)/(L30*51.4+0.00000043092*AM30^3)</f>
        <v>-14.365334418146571</v>
      </c>
      <c r="AQ30">
        <f>0.61365*EXP(17.502*J30/(240.97+J30))</f>
        <v>10.046168778098334</v>
      </c>
      <c r="AR30">
        <f>AQ30*1000/AA30</f>
        <v>114.15505086225039</v>
      </c>
      <c r="AS30">
        <f>(AR30-U30)</f>
        <v>82.141749012885157</v>
      </c>
      <c r="AT30">
        <f>IF(D30,P30,(O30+P30)/2)</f>
        <v>38.310917854309082</v>
      </c>
      <c r="AU30">
        <f>0.61365*EXP(17.502*AT30/(240.97+AT30))</f>
        <v>6.7702720419857902</v>
      </c>
      <c r="AV30">
        <f>IF(AS30&lt;&gt;0,(1000-(AR30+U30)/2)/AS30*AL30,0)</f>
        <v>0.41196801389978321</v>
      </c>
      <c r="AW30">
        <f>U30*AA30/1000</f>
        <v>2.8173175964943948</v>
      </c>
      <c r="AX30">
        <f>(AU30-AW30)</f>
        <v>3.9529544454913954</v>
      </c>
      <c r="AY30">
        <f>1/(1.6/F30+1.37/N30)</f>
        <v>0.26149996557869265</v>
      </c>
      <c r="AZ30">
        <f>G30*AA30*0.001</f>
        <v>32.842697243054801</v>
      </c>
      <c r="BA30">
        <f>G30/S30</f>
        <v>0.94569604007045138</v>
      </c>
      <c r="BB30">
        <f>(1-AL30*AA30/AQ30/F30)*100</f>
        <v>30.6719557524059</v>
      </c>
      <c r="BC30">
        <f>(S30-E30/(N30/1.35))</f>
        <v>397.57039540668006</v>
      </c>
      <c r="BD30">
        <f>E30*BB30/100/BC30</f>
        <v>-6.4896114040432721E-3</v>
      </c>
    </row>
    <row r="31" spans="1:56" x14ac:dyDescent="0.35">
      <c r="A31" s="1" t="s">
        <v>9</v>
      </c>
      <c r="B31" s="1" t="s">
        <v>1456</v>
      </c>
      <c r="K31" s="1">
        <f t="shared" si="0"/>
        <v>2.72</v>
      </c>
    </row>
    <row r="32" spans="1:56" x14ac:dyDescent="0.35">
      <c r="A32" s="1" t="s">
        <v>9</v>
      </c>
      <c r="B32" s="1" t="s">
        <v>1455</v>
      </c>
      <c r="K32" s="1">
        <f t="shared" si="0"/>
        <v>2.72</v>
      </c>
    </row>
    <row r="33" spans="1:56" x14ac:dyDescent="0.35">
      <c r="A33" s="1">
        <v>6</v>
      </c>
      <c r="B33" s="1" t="s">
        <v>1454</v>
      </c>
      <c r="C33" s="1">
        <v>1400.0000022351742</v>
      </c>
      <c r="D33" s="1">
        <v>0</v>
      </c>
      <c r="E33">
        <f>(R33-S33*(1000-T33)/(1000-U33))*AK33</f>
        <v>-7.3853974629836516</v>
      </c>
      <c r="F33">
        <f>IF(AV33&lt;&gt;0,1/(1/AV33-1/N33),0)</f>
        <v>3.3768164345501663</v>
      </c>
      <c r="G33">
        <f>((AY33-AL33/2)*S33-E33)/(AY33+AL33/2)</f>
        <v>387.82280605783217</v>
      </c>
      <c r="H33">
        <f>AL33*1000</f>
        <v>36.585406239313897</v>
      </c>
      <c r="I33">
        <f>(AQ33-AW33)</f>
        <v>1.7142807516319425</v>
      </c>
      <c r="J33">
        <f>(P33+AP33*D33)</f>
        <v>31.10151481628418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30.830167770385742</v>
      </c>
      <c r="P33" s="1">
        <v>31.10151481628418</v>
      </c>
      <c r="Q33" s="1">
        <v>30.948427200317383</v>
      </c>
      <c r="R33" s="1">
        <v>399.91864013671875</v>
      </c>
      <c r="S33" s="1">
        <v>393.55270385742188</v>
      </c>
      <c r="T33" s="1">
        <v>-6.1347391456365585E-2</v>
      </c>
      <c r="U33" s="1">
        <v>32.083484649658203</v>
      </c>
      <c r="V33" s="1">
        <v>-0.12082776427268982</v>
      </c>
      <c r="W33" s="1">
        <v>63.1905517578125</v>
      </c>
      <c r="X33" s="1">
        <v>299.642578125</v>
      </c>
      <c r="Y33" s="1">
        <v>299.97885131835938</v>
      </c>
      <c r="Z33" s="1">
        <v>0.10608528554439545</v>
      </c>
      <c r="AA33" s="1">
        <v>87.997795104980469</v>
      </c>
      <c r="AB33" s="1">
        <v>-2.5052652359008789</v>
      </c>
      <c r="AC33" s="1">
        <v>-0.13111408054828644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1.1016271254595587</v>
      </c>
      <c r="AL33">
        <f>(U33-T33)/(1000-U33)*AK33</f>
        <v>3.6585406239313896E-2</v>
      </c>
      <c r="AM33">
        <f>(P33+273.15)</f>
        <v>304.25151481628416</v>
      </c>
      <c r="AN33">
        <f>(O33+273.15)</f>
        <v>303.98016777038572</v>
      </c>
      <c r="AO33">
        <f>(Y33*AG33+Z33*AH33)*AI33</f>
        <v>47.996615138129528</v>
      </c>
      <c r="AP33">
        <f>((AO33+0.00000010773*(AN33^4-AM33^4))-AL33*44100)/(L33*51.4+0.00000043092*AM33^3)</f>
        <v>-12.843372739043829</v>
      </c>
      <c r="AQ33">
        <f>0.61365*EXP(17.502*J33/(240.97+J33))</f>
        <v>4.5375566600863513</v>
      </c>
      <c r="AR33">
        <f>AQ33*1000/AA33</f>
        <v>51.564435843796915</v>
      </c>
      <c r="AS33">
        <f>(AR33-U33)</f>
        <v>19.480951194138711</v>
      </c>
      <c r="AT33">
        <f>IF(D33,P33,(O33+P33)/2)</f>
        <v>30.965841293334961</v>
      </c>
      <c r="AU33">
        <f>0.61365*EXP(17.502*AT33/(240.97+AT33))</f>
        <v>4.5025991903422495</v>
      </c>
      <c r="AV33">
        <f>IF(AS33&lt;&gt;0,(1000-(AR33+U33)/2)/AS33*AL33,0)</f>
        <v>1.799463450927264</v>
      </c>
      <c r="AW33">
        <f>U33*AA33/1000</f>
        <v>2.8232759084544088</v>
      </c>
      <c r="AX33">
        <f>(AU33-AW33)</f>
        <v>1.6793232818878407</v>
      </c>
      <c r="AY33">
        <f>1/(1.6/F33+1.37/N33)</f>
        <v>1.2056188446085903</v>
      </c>
      <c r="AZ33">
        <f>G33*AA33*0.001</f>
        <v>34.127551824515692</v>
      </c>
      <c r="BA33">
        <f>G33/S33</f>
        <v>0.98544058332358564</v>
      </c>
      <c r="BB33">
        <f>(1-AL33*AA33/AQ33/F33)*100</f>
        <v>78.988833786810872</v>
      </c>
      <c r="BC33">
        <f>(S33-E33/(N33/1.35))</f>
        <v>396.14083363831986</v>
      </c>
      <c r="BD33">
        <f>E33*BB33/100/BC33</f>
        <v>-1.4726175216407176E-2</v>
      </c>
    </row>
    <row r="34" spans="1:56" x14ac:dyDescent="0.35">
      <c r="A34" s="1" t="s">
        <v>9</v>
      </c>
      <c r="B34" s="1" t="s">
        <v>1453</v>
      </c>
      <c r="K34" s="1">
        <f t="shared" si="0"/>
        <v>2.72</v>
      </c>
    </row>
    <row r="35" spans="1:56" x14ac:dyDescent="0.35">
      <c r="A35" s="1" t="s">
        <v>9</v>
      </c>
      <c r="B35" s="1" t="s">
        <v>1452</v>
      </c>
      <c r="K35" s="1">
        <f t="shared" si="0"/>
        <v>2.72</v>
      </c>
    </row>
    <row r="36" spans="1:56" x14ac:dyDescent="0.35">
      <c r="A36" s="1">
        <v>7</v>
      </c>
      <c r="B36" s="1" t="s">
        <v>1451</v>
      </c>
      <c r="C36" s="1">
        <v>1603.0000022351742</v>
      </c>
      <c r="D36" s="1">
        <v>0</v>
      </c>
      <c r="E36">
        <f>(R36-S36*(1000-T36)/(1000-U36))*AK36</f>
        <v>-6.4101082505896763</v>
      </c>
      <c r="F36">
        <f>IF(AV36&lt;&gt;0,1/(1/AV36-1/N36),0)</f>
        <v>3.4605126924900285</v>
      </c>
      <c r="G36">
        <f>((AY36-AL36/2)*S36-E36)/(AY36+AL36/2)</f>
        <v>386.20081195036158</v>
      </c>
      <c r="H36">
        <f>AL36*1000</f>
        <v>36.737630454407295</v>
      </c>
      <c r="I36">
        <f>(AQ36-AW36)</f>
        <v>1.6989245226038996</v>
      </c>
      <c r="J36">
        <f>(P36+AP36*D36)</f>
        <v>31.089317321777344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30.859773635864258</v>
      </c>
      <c r="P36" s="1">
        <v>31.089317321777344</v>
      </c>
      <c r="Q36" s="1">
        <v>30.970945358276367</v>
      </c>
      <c r="R36" s="1">
        <v>399.93606567382813</v>
      </c>
      <c r="S36" s="1">
        <v>392.66018676757813</v>
      </c>
      <c r="T36" s="1">
        <v>-4.7853756695985794E-2</v>
      </c>
      <c r="U36" s="1">
        <v>32.226009368896484</v>
      </c>
      <c r="V36" s="1">
        <v>-9.4080783426761627E-2</v>
      </c>
      <c r="W36" s="1">
        <v>63.356540679931641</v>
      </c>
      <c r="X36" s="1">
        <v>299.64224243164063</v>
      </c>
      <c r="Y36" s="1">
        <v>499.66427612304688</v>
      </c>
      <c r="Z36" s="1">
        <v>1.702594943344593E-2</v>
      </c>
      <c r="AA36" s="1">
        <v>87.9873046875</v>
      </c>
      <c r="AB36" s="1">
        <v>-2.5098748207092285</v>
      </c>
      <c r="AC36" s="1">
        <v>-0.13619545102119446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1.1016258912927961</v>
      </c>
      <c r="AL36">
        <f>(U36-T36)/(1000-U36)*AK36</f>
        <v>3.6737630454407297E-2</v>
      </c>
      <c r="AM36">
        <f>(P36+273.15)</f>
        <v>304.23931732177732</v>
      </c>
      <c r="AN36">
        <f>(O36+273.15)</f>
        <v>304.00977363586424</v>
      </c>
      <c r="AO36">
        <f>(Y36*AG36+Z36*AH36)*AI36</f>
        <v>79.946282392748799</v>
      </c>
      <c r="AP36">
        <f>((AO36+0.00000010773*(AN36^4-AM36^4))-AL36*44100)/(L36*51.4+0.00000043092*AM36^3)</f>
        <v>-12.632759844454815</v>
      </c>
      <c r="AQ36">
        <f>0.61365*EXP(17.502*J36/(240.97+J36))</f>
        <v>4.5344042278072241</v>
      </c>
      <c r="AR36">
        <f>AQ36*1000/AA36</f>
        <v>51.534755427636235</v>
      </c>
      <c r="AS36">
        <f>(AR36-U36)</f>
        <v>19.30874605873975</v>
      </c>
      <c r="AT36">
        <f>IF(D36,P36,(O36+P36)/2)</f>
        <v>30.974545478820801</v>
      </c>
      <c r="AU36">
        <f>0.61365*EXP(17.502*AT36/(240.97+AT36))</f>
        <v>4.5048348365418969</v>
      </c>
      <c r="AV36">
        <f>IF(AS36&lt;&gt;0,(1000-(AR36+U36)/2)/AS36*AL36,0)</f>
        <v>1.8229585875483776</v>
      </c>
      <c r="AW36">
        <f>U36*AA36/1000</f>
        <v>2.8354797052033245</v>
      </c>
      <c r="AX36">
        <f>(AU36-AW36)</f>
        <v>1.6693551313385724</v>
      </c>
      <c r="AY36">
        <f>1/(1.6/F36+1.37/N36)</f>
        <v>1.2225092591759998</v>
      </c>
      <c r="AZ36">
        <f>G36*AA36*0.001</f>
        <v>33.980768511636356</v>
      </c>
      <c r="BA36">
        <f>G36/S36</f>
        <v>0.98354970777559392</v>
      </c>
      <c r="BB36">
        <f>(1-AL36*AA36/AQ36/F36)*100</f>
        <v>79.399845600746033</v>
      </c>
      <c r="BC36">
        <f>(S36-E36/(N36/1.35))</f>
        <v>394.90653737298328</v>
      </c>
      <c r="BD36">
        <f>E36*BB36/100/BC36</f>
        <v>-1.2888153454400326E-2</v>
      </c>
    </row>
    <row r="37" spans="1:56" x14ac:dyDescent="0.35">
      <c r="A37" s="1" t="s">
        <v>9</v>
      </c>
      <c r="B37" s="1" t="s">
        <v>1450</v>
      </c>
      <c r="K37" s="1">
        <f t="shared" si="0"/>
        <v>2.72</v>
      </c>
    </row>
    <row r="38" spans="1:56" x14ac:dyDescent="0.35">
      <c r="A38" s="1" t="s">
        <v>9</v>
      </c>
      <c r="B38" s="1" t="s">
        <v>1449</v>
      </c>
      <c r="K38" s="1">
        <f t="shared" si="0"/>
        <v>2.72</v>
      </c>
    </row>
    <row r="39" spans="1:56" x14ac:dyDescent="0.35">
      <c r="A39" s="1">
        <v>8</v>
      </c>
      <c r="B39" s="1" t="s">
        <v>1448</v>
      </c>
      <c r="C39" s="1">
        <v>1806.0000022351742</v>
      </c>
      <c r="D39" s="1">
        <v>0</v>
      </c>
      <c r="E39">
        <f>(R39-S39*(1000-T39)/(1000-U39))*AK39</f>
        <v>-5.4080119380911214</v>
      </c>
      <c r="F39">
        <f>IF(AV39&lt;&gt;0,1/(1/AV39-1/N39),0)</f>
        <v>3.4822354282407084</v>
      </c>
      <c r="G39">
        <f>((AY39-AL39/2)*S39-E39)/(AY39+AL39/2)</f>
        <v>384.57816062674459</v>
      </c>
      <c r="H39">
        <f>AL39*1000</f>
        <v>36.799183928467059</v>
      </c>
      <c r="I39">
        <f>(AQ39-AW39)</f>
        <v>1.6960229345664919</v>
      </c>
      <c r="J39">
        <f>(P39+AP39*D39)</f>
        <v>31.10356330871582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30.917329788208008</v>
      </c>
      <c r="P39" s="1">
        <v>31.10356330871582</v>
      </c>
      <c r="Q39" s="1">
        <v>31.012884140014648</v>
      </c>
      <c r="R39" s="1">
        <v>399.99395751953125</v>
      </c>
      <c r="S39" s="1">
        <v>391.8140869140625</v>
      </c>
      <c r="T39" s="1">
        <v>-2.6234816759824753E-2</v>
      </c>
      <c r="U39" s="1">
        <v>32.301792144775391</v>
      </c>
      <c r="V39" s="1">
        <v>-5.1407165825366974E-2</v>
      </c>
      <c r="W39" s="1">
        <v>63.295417785644531</v>
      </c>
      <c r="X39" s="1">
        <v>299.61795043945313</v>
      </c>
      <c r="Y39" s="1">
        <v>750.2821044921875</v>
      </c>
      <c r="Z39" s="1">
        <v>0.10084625333547592</v>
      </c>
      <c r="AA39" s="1">
        <v>87.984695434570313</v>
      </c>
      <c r="AB39" s="1">
        <v>-2.4334282875061035</v>
      </c>
      <c r="AC39" s="1">
        <v>-0.12943790853023529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1.1015365824979892</v>
      </c>
      <c r="AL39">
        <f>(U39-T39)/(1000-U39)*AK39</f>
        <v>3.6799183928467059E-2</v>
      </c>
      <c r="AM39">
        <f>(P39+273.15)</f>
        <v>304.2535633087158</v>
      </c>
      <c r="AN39">
        <f>(O39+273.15)</f>
        <v>304.06732978820799</v>
      </c>
      <c r="AO39">
        <f>(Y39*AG39+Z39*AH39)*AI39</f>
        <v>120.0451340355321</v>
      </c>
      <c r="AP39">
        <f>((AO39+0.00000010773*(AN39^4-AM39^4))-AL39*44100)/(L39*51.4+0.00000043092*AM39^3)</f>
        <v>-12.322218494472313</v>
      </c>
      <c r="AQ39">
        <f>0.61365*EXP(17.502*J39/(240.97+J39))</f>
        <v>4.5380862784153502</v>
      </c>
      <c r="AR39">
        <f>AQ39*1000/AA39</f>
        <v>51.578132492259314</v>
      </c>
      <c r="AS39">
        <f>(AR39-U39)</f>
        <v>19.276340347483924</v>
      </c>
      <c r="AT39">
        <f>IF(D39,P39,(O39+P39)/2)</f>
        <v>31.010446548461914</v>
      </c>
      <c r="AU39">
        <f>0.61365*EXP(17.502*AT39/(240.97+AT39))</f>
        <v>4.5140661496623427</v>
      </c>
      <c r="AV39">
        <f>IF(AS39&lt;&gt;0,(1000-(AR39+U39)/2)/AS39*AL39,0)</f>
        <v>1.8289689280028087</v>
      </c>
      <c r="AW39">
        <f>U39*AA39/1000</f>
        <v>2.8420633438488583</v>
      </c>
      <c r="AX39">
        <f>(AU39-AW39)</f>
        <v>1.6720028058134844</v>
      </c>
      <c r="AY39">
        <f>1/(1.6/F39+1.37/N39)</f>
        <v>1.226835137391149</v>
      </c>
      <c r="AZ39">
        <f>G39*AA39*0.001</f>
        <v>33.836992333531377</v>
      </c>
      <c r="BA39">
        <f>G39/S39</f>
        <v>0.98153224570278153</v>
      </c>
      <c r="BB39">
        <f>(1-AL39*AA39/AQ39/F39)*100</f>
        <v>79.511298060625307</v>
      </c>
      <c r="BC39">
        <f>(S39-E39/(N39/1.35))</f>
        <v>393.70926409614077</v>
      </c>
      <c r="BD39">
        <f>E39*BB39/100/BC39</f>
        <v>-1.0921715294461063E-2</v>
      </c>
    </row>
    <row r="40" spans="1:56" x14ac:dyDescent="0.35">
      <c r="A40" s="1" t="s">
        <v>9</v>
      </c>
      <c r="B40" s="1" t="s">
        <v>1447</v>
      </c>
      <c r="K40" s="1">
        <f t="shared" si="0"/>
        <v>2.72</v>
      </c>
    </row>
    <row r="41" spans="1:56" x14ac:dyDescent="0.35">
      <c r="A41" s="1" t="s">
        <v>9</v>
      </c>
      <c r="B41" s="1" t="s">
        <v>1446</v>
      </c>
      <c r="K41" s="1">
        <f t="shared" si="0"/>
        <v>2.72</v>
      </c>
    </row>
    <row r="42" spans="1:56" x14ac:dyDescent="0.35">
      <c r="A42" s="1">
        <v>9</v>
      </c>
      <c r="B42" s="1" t="s">
        <v>1445</v>
      </c>
      <c r="C42" s="1">
        <v>2009.0000022351742</v>
      </c>
      <c r="D42" s="1">
        <v>0</v>
      </c>
      <c r="E42">
        <f>(R42-S42*(1000-T42)/(1000-U42))*AK42</f>
        <v>-4.5187261626535351</v>
      </c>
      <c r="F42">
        <f>IF(AV42&lt;&gt;0,1/(1/AV42-1/N42),0)</f>
        <v>3.3869481335319858</v>
      </c>
      <c r="G42">
        <f>((AY42-AL42/2)*S42-E42)/(AY42+AL42/2)</f>
        <v>383.23417909351286</v>
      </c>
      <c r="H42">
        <f>AL42*1000</f>
        <v>36.627156956489536</v>
      </c>
      <c r="I42">
        <f>(AQ42-AW42)</f>
        <v>1.7130774746042499</v>
      </c>
      <c r="J42">
        <f>(P42+AP42*D42)</f>
        <v>31.132341384887695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30.996669769287109</v>
      </c>
      <c r="P42" s="1">
        <v>31.132341384887695</v>
      </c>
      <c r="Q42" s="1">
        <v>31.075929641723633</v>
      </c>
      <c r="R42" s="1">
        <v>400.14352416992188</v>
      </c>
      <c r="S42" s="1">
        <v>391.23678588867188</v>
      </c>
      <c r="T42" s="1">
        <v>1.196044497191906E-2</v>
      </c>
      <c r="U42" s="1">
        <v>32.192283630371094</v>
      </c>
      <c r="V42" s="1">
        <v>2.3330913856625557E-2</v>
      </c>
      <c r="W42" s="1">
        <v>62.796611785888672</v>
      </c>
      <c r="X42" s="1">
        <v>299.6199951171875</v>
      </c>
      <c r="Y42" s="1">
        <v>1000.6320190429688</v>
      </c>
      <c r="Z42" s="1">
        <v>3.7981819361448288E-2</v>
      </c>
      <c r="AA42" s="1">
        <v>87.985519409179688</v>
      </c>
      <c r="AB42" s="1">
        <v>-2.3829903602600098</v>
      </c>
      <c r="AC42" s="1">
        <v>-0.12968967854976654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1.1015440996955419</v>
      </c>
      <c r="AL42">
        <f>(U42-T42)/(1000-U42)*AK42</f>
        <v>3.6627156956489534E-2</v>
      </c>
      <c r="AM42">
        <f>(P42+273.15)</f>
        <v>304.28234138488767</v>
      </c>
      <c r="AN42">
        <f>(O42+273.15)</f>
        <v>304.14666976928709</v>
      </c>
      <c r="AO42">
        <f>(Y42*AG42+Z42*AH42)*AI42</f>
        <v>160.10111946833604</v>
      </c>
      <c r="AP42">
        <f>((AO42+0.00000010773*(AN42^4-AM42^4))-AL42*44100)/(L42*51.4+0.00000043092*AM42^3)</f>
        <v>-11.926811680742356</v>
      </c>
      <c r="AQ42">
        <f>0.61365*EXP(17.502*J42/(240.97+J42))</f>
        <v>4.5455322707900834</v>
      </c>
      <c r="AR42">
        <f>AQ42*1000/AA42</f>
        <v>51.662276944129054</v>
      </c>
      <c r="AS42">
        <f>(AR42-U42)</f>
        <v>19.469993313757961</v>
      </c>
      <c r="AT42">
        <f>IF(D42,P42,(O42+P42)/2)</f>
        <v>31.064505577087402</v>
      </c>
      <c r="AU42">
        <f>0.61365*EXP(17.502*AT42/(240.97+AT42))</f>
        <v>4.5279975393417562</v>
      </c>
      <c r="AV42">
        <f>IF(AS42&lt;&gt;0,(1000-(AR42+U42)/2)/AS42*AL42,0)</f>
        <v>1.8023365142017396</v>
      </c>
      <c r="AW42">
        <f>U42*AA42/1000</f>
        <v>2.8324547961858335</v>
      </c>
      <c r="AX42">
        <f>(AU42-AW42)</f>
        <v>1.6955427431559227</v>
      </c>
      <c r="AY42">
        <f>1/(1.6/F42+1.37/N42)</f>
        <v>1.2076825565784364</v>
      </c>
      <c r="AZ42">
        <f>G42*AA42*0.001</f>
        <v>33.719058302893316</v>
      </c>
      <c r="BA42">
        <f>G42/S42</f>
        <v>0.97954536208301179</v>
      </c>
      <c r="BB42">
        <f>(1-AL42*AA42/AQ42/F42)*100</f>
        <v>79.06749901803272</v>
      </c>
      <c r="BC42">
        <f>(S42-E42/(N42/1.35))</f>
        <v>392.82032283599301</v>
      </c>
      <c r="BD42">
        <f>E42*BB42/100/BC42</f>
        <v>-9.0953638510586285E-3</v>
      </c>
    </row>
    <row r="43" spans="1:56" x14ac:dyDescent="0.35">
      <c r="A43" s="1" t="s">
        <v>9</v>
      </c>
      <c r="B43" s="1" t="s">
        <v>1444</v>
      </c>
      <c r="K43" s="1">
        <f t="shared" si="0"/>
        <v>2.72</v>
      </c>
    </row>
    <row r="44" spans="1:56" x14ac:dyDescent="0.35">
      <c r="A44" s="1" t="s">
        <v>9</v>
      </c>
      <c r="B44" s="1" t="s">
        <v>1443</v>
      </c>
      <c r="K44" s="1">
        <f t="shared" si="0"/>
        <v>2.72</v>
      </c>
    </row>
    <row r="45" spans="1:56" x14ac:dyDescent="0.35">
      <c r="A45" s="1">
        <v>10</v>
      </c>
      <c r="B45" s="1" t="s">
        <v>1442</v>
      </c>
      <c r="C45" s="1">
        <v>2212.0000022351742</v>
      </c>
      <c r="D45" s="1">
        <v>0</v>
      </c>
      <c r="E45">
        <f>(R45-S45*(1000-T45)/(1000-U45))*AK45</f>
        <v>-3.845032181837881</v>
      </c>
      <c r="F45">
        <f>IF(AV45&lt;&gt;0,1/(1/AV45-1/N45),0)</f>
        <v>3.257474330633964</v>
      </c>
      <c r="G45">
        <f>((AY45-AL45/2)*S45-E45)/(AY45+AL45/2)</f>
        <v>382.152300001171</v>
      </c>
      <c r="H45">
        <f>AL45*1000</f>
        <v>36.366863552400829</v>
      </c>
      <c r="I45">
        <f>(AQ45-AW45)</f>
        <v>1.7368414631539109</v>
      </c>
      <c r="J45">
        <f>(P45+AP45*D45)</f>
        <v>31.169078826904297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31.087186813354492</v>
      </c>
      <c r="P45" s="1">
        <v>31.169078826904297</v>
      </c>
      <c r="Q45" s="1">
        <v>31.150703430175781</v>
      </c>
      <c r="R45" s="1">
        <v>400.20892333984375</v>
      </c>
      <c r="S45" s="1">
        <v>390.798095703125</v>
      </c>
      <c r="T45" s="1">
        <v>7.6932869851589203E-2</v>
      </c>
      <c r="U45" s="1">
        <v>32.031925201416016</v>
      </c>
      <c r="V45" s="1">
        <v>0.14929145574569702</v>
      </c>
      <c r="W45" s="1">
        <v>62.159290313720703</v>
      </c>
      <c r="X45" s="1">
        <v>299.63812255859375</v>
      </c>
      <c r="Y45" s="1">
        <v>1250.6031494140625</v>
      </c>
      <c r="Z45" s="1">
        <v>0.19121713936328888</v>
      </c>
      <c r="AA45" s="1">
        <v>87.981338500976563</v>
      </c>
      <c r="AB45" s="1">
        <v>-2.4176323413848877</v>
      </c>
      <c r="AC45" s="1">
        <v>-0.1154017299413681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1.101610744700712</v>
      </c>
      <c r="AL45">
        <f>(U45-T45)/(1000-U45)*AK45</f>
        <v>3.6366863552400833E-2</v>
      </c>
      <c r="AM45">
        <f>(P45+273.15)</f>
        <v>304.31907882690427</v>
      </c>
      <c r="AN45">
        <f>(O45+273.15)</f>
        <v>304.23718681335447</v>
      </c>
      <c r="AO45">
        <f>(Y45*AG45+Z45*AH45)*AI45</f>
        <v>200.09649943374461</v>
      </c>
      <c r="AP45">
        <f>((AO45+0.00000010773*(AN45^4-AM45^4))-AL45*44100)/(L45*51.4+0.00000043092*AM45^3)</f>
        <v>-11.499641887957075</v>
      </c>
      <c r="AQ45">
        <f>0.61365*EXP(17.502*J45/(240.97+J45))</f>
        <v>4.5550531171376551</v>
      </c>
      <c r="AR45">
        <f>AQ45*1000/AA45</f>
        <v>51.772946340059327</v>
      </c>
      <c r="AS45">
        <f>(AR45-U45)</f>
        <v>19.741021138643312</v>
      </c>
      <c r="AT45">
        <f>IF(D45,P45,(O45+P45)/2)</f>
        <v>31.128132820129395</v>
      </c>
      <c r="AU45">
        <f>0.61365*EXP(17.502*AT45/(240.97+AT45))</f>
        <v>4.5444426897935051</v>
      </c>
      <c r="AV45">
        <f>IF(AS45&lt;&gt;0,(1000-(AR45+U45)/2)/AS45*AL45,0)</f>
        <v>1.7650051202269135</v>
      </c>
      <c r="AW45">
        <f>U45*AA45/1000</f>
        <v>2.8182116539837443</v>
      </c>
      <c r="AX45">
        <f>(AU45-AW45)</f>
        <v>1.7262310358097608</v>
      </c>
      <c r="AY45">
        <f>1/(1.6/F45+1.37/N45)</f>
        <v>1.1809044484512627</v>
      </c>
      <c r="AZ45">
        <f>G45*AA45*0.001</f>
        <v>33.622270865329774</v>
      </c>
      <c r="BA45">
        <f>G45/S45</f>
        <v>0.97787656644948984</v>
      </c>
      <c r="BB45">
        <f>(1-AL45*AA45/AQ45/F45)*100</f>
        <v>78.436365395638191</v>
      </c>
      <c r="BC45">
        <f>(S45-E45/(N45/1.35))</f>
        <v>392.1455441442148</v>
      </c>
      <c r="BD45">
        <f>E45*BB45/100/BC45</f>
        <v>-7.6907758783996694E-3</v>
      </c>
    </row>
    <row r="46" spans="1:56" x14ac:dyDescent="0.35">
      <c r="A46" s="1" t="s">
        <v>9</v>
      </c>
      <c r="B46" s="1" t="s">
        <v>1441</v>
      </c>
      <c r="K46" s="1">
        <f t="shared" si="0"/>
        <v>2.72</v>
      </c>
    </row>
    <row r="47" spans="1:56" x14ac:dyDescent="0.35">
      <c r="A47" s="1" t="s">
        <v>9</v>
      </c>
      <c r="B47" s="1" t="s">
        <v>1440</v>
      </c>
      <c r="K47" s="1">
        <f t="shared" si="0"/>
        <v>2.72</v>
      </c>
    </row>
    <row r="48" spans="1:56" x14ac:dyDescent="0.35">
      <c r="A48" s="1">
        <v>11</v>
      </c>
      <c r="B48" s="1" t="s">
        <v>1439</v>
      </c>
      <c r="C48" s="1">
        <v>2415.0000022351742</v>
      </c>
      <c r="D48" s="1">
        <v>0</v>
      </c>
      <c r="E48">
        <f>(R48-S48*(1000-T48)/(1000-U48))*AK48</f>
        <v>-3.5313797082298559</v>
      </c>
      <c r="F48">
        <f>IF(AV48&lt;&gt;0,1/(1/AV48-1/N48),0)</f>
        <v>3.2541655954795172</v>
      </c>
      <c r="G48">
        <f>((AY48-AL48/2)*S48-E48)/(AY48+AL48/2)</f>
        <v>381.40481137352322</v>
      </c>
      <c r="H48">
        <f>AL48*1000</f>
        <v>36.436513802027406</v>
      </c>
      <c r="I48">
        <f>(AQ48-AW48)</f>
        <v>1.7407368273885795</v>
      </c>
      <c r="J48">
        <f>(P48+AP48*D48)</f>
        <v>31.238826751708984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31.203641891479492</v>
      </c>
      <c r="P48" s="1">
        <v>31.238826751708984</v>
      </c>
      <c r="Q48" s="1">
        <v>31.242946624755859</v>
      </c>
      <c r="R48" s="1">
        <v>400.030029296875</v>
      </c>
      <c r="S48" s="1">
        <v>390.325439453125</v>
      </c>
      <c r="T48" s="1">
        <v>0.18393242359161377</v>
      </c>
      <c r="U48" s="1">
        <v>32.194629669189453</v>
      </c>
      <c r="V48" s="1">
        <v>0.35455814003944397</v>
      </c>
      <c r="W48" s="1">
        <v>62.060111999511719</v>
      </c>
      <c r="X48" s="1">
        <v>299.63919067382813</v>
      </c>
      <c r="Y48" s="1">
        <v>1600.9920654296875</v>
      </c>
      <c r="Z48" s="1">
        <v>1.9645610824227333E-2</v>
      </c>
      <c r="AA48" s="1">
        <v>87.978645324707031</v>
      </c>
      <c r="AB48" s="1">
        <v>-2.2709724903106689</v>
      </c>
      <c r="AC48" s="1">
        <v>-0.12585094571113586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1.101614671594956</v>
      </c>
      <c r="AL48">
        <f>(U48-T48)/(1000-U48)*AK48</f>
        <v>3.6436513802027407E-2</v>
      </c>
      <c r="AM48">
        <f>(P48+273.15)</f>
        <v>304.38882675170896</v>
      </c>
      <c r="AN48">
        <f>(O48+273.15)</f>
        <v>304.35364189147947</v>
      </c>
      <c r="AO48">
        <f>(Y48*AG48+Z48*AH48)*AI48</f>
        <v>256.1587247431562</v>
      </c>
      <c r="AP48">
        <f>((AO48+0.00000010773*(AN48^4-AM48^4))-AL48*44100)/(L48*51.4+0.00000043092*AM48^3)</f>
        <v>-11.060429136718579</v>
      </c>
      <c r="AQ48">
        <f>0.61365*EXP(17.502*J48/(240.97+J48))</f>
        <v>4.5731767324144883</v>
      </c>
      <c r="AR48">
        <f>AQ48*1000/AA48</f>
        <v>51.980531361173433</v>
      </c>
      <c r="AS48">
        <f>(AR48-U48)</f>
        <v>19.78590169198398</v>
      </c>
      <c r="AT48">
        <f>IF(D48,P48,(O48+P48)/2)</f>
        <v>31.221234321594238</v>
      </c>
      <c r="AU48">
        <f>0.61365*EXP(17.502*AT48/(240.97+AT48))</f>
        <v>4.5685995237776469</v>
      </c>
      <c r="AV48">
        <f>IF(AS48&lt;&gt;0,(1000-(AR48+U48)/2)/AS48*AL48,0)</f>
        <v>1.7640332817297169</v>
      </c>
      <c r="AW48">
        <f>U48*AA48/1000</f>
        <v>2.8324399050259088</v>
      </c>
      <c r="AX48">
        <f>(AU48-AW48)</f>
        <v>1.7361596187517381</v>
      </c>
      <c r="AY48">
        <f>1/(1.6/F48+1.37/N48)</f>
        <v>1.1802084074873427</v>
      </c>
      <c r="AZ48">
        <f>G48*AA48*0.001</f>
        <v>33.555478624967982</v>
      </c>
      <c r="BA48">
        <f>G48/S48</f>
        <v>0.97714566569860206</v>
      </c>
      <c r="BB48">
        <f>(1-AL48*AA48/AQ48/F48)*100</f>
        <v>78.459466584670395</v>
      </c>
      <c r="BC48">
        <f>(S48-E48/(N48/1.35))</f>
        <v>391.56297189959622</v>
      </c>
      <c r="BD48">
        <f>E48*BB48/100/BC48</f>
        <v>-7.0760053452319097E-3</v>
      </c>
    </row>
    <row r="49" spans="1:56" x14ac:dyDescent="0.35">
      <c r="A49" s="1" t="s">
        <v>9</v>
      </c>
      <c r="B49" s="1" t="s">
        <v>1438</v>
      </c>
      <c r="K49" s="1">
        <f t="shared" si="0"/>
        <v>2.72</v>
      </c>
    </row>
    <row r="50" spans="1:56" x14ac:dyDescent="0.35">
      <c r="A50" s="1" t="s">
        <v>9</v>
      </c>
      <c r="B50" s="1" t="s">
        <v>1433</v>
      </c>
      <c r="K50" s="1">
        <f t="shared" si="0"/>
        <v>2.72</v>
      </c>
    </row>
    <row r="51" spans="1:56" x14ac:dyDescent="0.35">
      <c r="A51" s="1">
        <v>12</v>
      </c>
      <c r="B51" s="1" t="s">
        <v>1437</v>
      </c>
      <c r="C51" s="1">
        <v>2617.50000224635</v>
      </c>
      <c r="D51" s="1">
        <v>0</v>
      </c>
      <c r="E51">
        <f>(R51-S51*(1000-T51)/(1000-U51))*AK51</f>
        <v>-3.8350714778669737</v>
      </c>
      <c r="F51">
        <f>IF(AV51&lt;&gt;0,1/(1/AV51-1/N51),0)</f>
        <v>3.0738237150982446</v>
      </c>
      <c r="G51">
        <f>((AY51-AL51/2)*S51-E51)/(AY51+AL51/2)</f>
        <v>381.73741358778335</v>
      </c>
      <c r="H51">
        <f>AL51*1000</f>
        <v>36.043025154779258</v>
      </c>
      <c r="I51">
        <f>(AQ51-AW51)</f>
        <v>1.7766183816322418</v>
      </c>
      <c r="J51">
        <f>(P51+AP51*D51)</f>
        <v>31.315580368041992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31.345571517944336</v>
      </c>
      <c r="P51" s="1">
        <v>31.315580368041992</v>
      </c>
      <c r="Q51" s="1">
        <v>31.354965209960938</v>
      </c>
      <c r="R51" s="1">
        <v>399.86962890625</v>
      </c>
      <c r="S51" s="1">
        <v>390.57177734375</v>
      </c>
      <c r="T51" s="1">
        <v>0.34309676289558411</v>
      </c>
      <c r="U51" s="1">
        <v>32.015007019042969</v>
      </c>
      <c r="V51" s="1">
        <v>0.65603762865066528</v>
      </c>
      <c r="W51" s="1">
        <v>61.216110229492188</v>
      </c>
      <c r="X51" s="1">
        <v>299.62945556640625</v>
      </c>
      <c r="Y51" s="1">
        <v>2000.9053955078125</v>
      </c>
      <c r="Z51" s="1">
        <v>6.5486408770084381E-2</v>
      </c>
      <c r="AA51" s="1">
        <v>87.976707458496094</v>
      </c>
      <c r="AB51" s="1">
        <v>-2.2207849025726318</v>
      </c>
      <c r="AC51" s="1">
        <v>-0.10889375954866409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1.1015788807588462</v>
      </c>
      <c r="AL51">
        <f>(U51-T51)/(1000-U51)*AK51</f>
        <v>3.6043025154779258E-2</v>
      </c>
      <c r="AM51">
        <f>(P51+273.15)</f>
        <v>304.46558036804197</v>
      </c>
      <c r="AN51">
        <f>(O51+273.15)</f>
        <v>304.49557151794431</v>
      </c>
      <c r="AO51">
        <f>(Y51*AG51+Z51*AH51)*AI51</f>
        <v>320.14485612545468</v>
      </c>
      <c r="AP51">
        <f>((AO51+0.00000010773*(AN51^4-AM51^4))-AL51*44100)/(L51*51.4+0.00000043092*AM51^3)</f>
        <v>-10.387309991230667</v>
      </c>
      <c r="AQ51">
        <f>0.61365*EXP(17.502*J51/(240.97+J51))</f>
        <v>4.5931932884282842</v>
      </c>
      <c r="AR51">
        <f>AQ51*1000/AA51</f>
        <v>52.209197424161047</v>
      </c>
      <c r="AS51">
        <f>(AR51-U51)</f>
        <v>20.194190405118079</v>
      </c>
      <c r="AT51">
        <f>IF(D51,P51,(O51+P51)/2)</f>
        <v>31.330575942993164</v>
      </c>
      <c r="AU51">
        <f>0.61365*EXP(17.502*AT51/(240.97+AT51))</f>
        <v>4.5971128774639842</v>
      </c>
      <c r="AV51">
        <f>IF(AS51&lt;&gt;0,(1000-(AR51+U51)/2)/AS51*AL51,0)</f>
        <v>1.7096589119183137</v>
      </c>
      <c r="AW51">
        <f>U51*AA51/1000</f>
        <v>2.8165749067960424</v>
      </c>
      <c r="AX51">
        <f>(AU51-AW51)</f>
        <v>1.7805379706679418</v>
      </c>
      <c r="AY51">
        <f>1/(1.6/F51+1.37/N51)</f>
        <v>1.1413508203496026</v>
      </c>
      <c r="AZ51">
        <f>G51*AA51*0.001</f>
        <v>33.584000761175346</v>
      </c>
      <c r="BA51">
        <f>G51/S51</f>
        <v>0.97738094693874578</v>
      </c>
      <c r="BB51">
        <f>(1-AL51*AA51/AQ51/F51)*100</f>
        <v>77.540749408636415</v>
      </c>
      <c r="BC51">
        <f>(S51-E51/(N51/1.35))</f>
        <v>391.91573516775179</v>
      </c>
      <c r="BD51">
        <f>E51*BB51/100/BC51</f>
        <v>-7.5877105649306649E-3</v>
      </c>
    </row>
    <row r="52" spans="1:56" x14ac:dyDescent="0.35">
      <c r="A52" s="1" t="s">
        <v>9</v>
      </c>
      <c r="B52" s="1" t="s">
        <v>1436</v>
      </c>
      <c r="K52" s="1">
        <v>2.5731200000000003</v>
      </c>
    </row>
    <row r="53" spans="1:56" x14ac:dyDescent="0.35">
      <c r="A53" s="1" t="s">
        <v>9</v>
      </c>
      <c r="B53" s="1" t="s">
        <v>1435</v>
      </c>
      <c r="K53" s="1">
        <v>2.5731200000000003</v>
      </c>
    </row>
    <row r="54" spans="1:56" x14ac:dyDescent="0.35">
      <c r="A54" s="1" t="s">
        <v>9</v>
      </c>
      <c r="B54" s="1" t="s">
        <v>1434</v>
      </c>
    </row>
    <row r="55" spans="1:56" x14ac:dyDescent="0.35">
      <c r="A55" s="1" t="s">
        <v>9</v>
      </c>
      <c r="B55" s="1" t="s">
        <v>1433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0FB2A-A398-456F-A055-A42E753D3F88}">
  <dimension ref="A1:BD55"/>
  <sheetViews>
    <sheetView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1522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1521</v>
      </c>
    </row>
    <row r="12" spans="1:56" x14ac:dyDescent="0.35">
      <c r="A12" s="1" t="s">
        <v>9</v>
      </c>
      <c r="B12" s="1" t="s">
        <v>1520</v>
      </c>
    </row>
    <row r="13" spans="1:56" x14ac:dyDescent="0.35">
      <c r="A13" s="1" t="s">
        <v>9</v>
      </c>
      <c r="B13" s="1" t="s">
        <v>1519</v>
      </c>
    </row>
    <row r="14" spans="1:56" x14ac:dyDescent="0.35">
      <c r="A14" s="1" t="s">
        <v>9</v>
      </c>
      <c r="B14" s="1" t="s">
        <v>1518</v>
      </c>
    </row>
    <row r="15" spans="1:56" x14ac:dyDescent="0.35">
      <c r="A15" s="1" t="s">
        <v>9</v>
      </c>
      <c r="B15" s="1" t="s">
        <v>1517</v>
      </c>
    </row>
    <row r="16" spans="1:56" x14ac:dyDescent="0.35">
      <c r="A16" s="1" t="s">
        <v>9</v>
      </c>
      <c r="B16" s="1" t="s">
        <v>1516</v>
      </c>
    </row>
    <row r="17" spans="1:56" x14ac:dyDescent="0.35">
      <c r="A17" s="1" t="s">
        <v>9</v>
      </c>
      <c r="B17" s="1" t="s">
        <v>1515</v>
      </c>
    </row>
    <row r="18" spans="1:56" x14ac:dyDescent="0.35">
      <c r="A18" s="1">
        <v>1</v>
      </c>
      <c r="B18" s="1" t="s">
        <v>1514</v>
      </c>
      <c r="C18" s="1">
        <v>474.50000048056245</v>
      </c>
      <c r="D18" s="1">
        <v>0</v>
      </c>
      <c r="E18">
        <f>(R18-S18*(1000-T18)/(1000-U18))*AK18</f>
        <v>-8.7899210867786532</v>
      </c>
      <c r="F18">
        <f>IF(AV18&lt;&gt;0,1/(1/AV18-1/N18),0)</f>
        <v>5.5968757665147271</v>
      </c>
      <c r="G18">
        <f>((AY18-AL18/2)*S18-E18)/(AY18+AL18/2)</f>
        <v>390.78021208181087</v>
      </c>
      <c r="H18">
        <f>AL18*1000</f>
        <v>37.610478510033552</v>
      </c>
      <c r="I18">
        <f>(AQ18-AW18)</f>
        <v>1.3892854139454709</v>
      </c>
      <c r="J18">
        <f>(P18+AP18*D18)</f>
        <v>30.447286605834961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31.443286895751953</v>
      </c>
      <c r="P18" s="1">
        <v>30.447286605834961</v>
      </c>
      <c r="Q18" s="1">
        <v>31.511947631835938</v>
      </c>
      <c r="R18" s="1">
        <v>400.10946655273438</v>
      </c>
      <c r="S18" s="1">
        <v>394.61618041992188</v>
      </c>
      <c r="T18" s="1">
        <v>0.9169347882270813</v>
      </c>
      <c r="U18" s="1">
        <v>33.899181365966797</v>
      </c>
      <c r="V18" s="1">
        <v>1.7432820796966553</v>
      </c>
      <c r="W18" s="1">
        <v>64.449333190917969</v>
      </c>
      <c r="X18" s="1">
        <v>299.6539306640625</v>
      </c>
      <c r="Y18" s="1">
        <v>7.3968440294265747E-2</v>
      </c>
      <c r="Z18" s="1">
        <v>1.9645495340228081E-2</v>
      </c>
      <c r="AA18" s="1">
        <v>87.962478637695313</v>
      </c>
      <c r="AB18" s="1">
        <v>-1.9810419082641602</v>
      </c>
      <c r="AC18" s="1">
        <v>-0.11527956277132034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1.1016688627355238</v>
      </c>
      <c r="AL18">
        <f>(U18-T18)/(1000-U18)*AK18</f>
        <v>3.7610478510033553E-2</v>
      </c>
      <c r="AM18">
        <f>(P18+273.15)</f>
        <v>303.59728660583494</v>
      </c>
      <c r="AN18">
        <f>(O18+273.15)</f>
        <v>304.59328689575193</v>
      </c>
      <c r="AO18">
        <f>(Y18*AG18+Z18*AH18)*AI18</f>
        <v>1.1834950182550763E-2</v>
      </c>
      <c r="AP18">
        <f>((AO18+0.00000010773*(AN18^4-AM18^4))-AL18*44100)/(L18*51.4+0.00000043092*AM18^3)</f>
        <v>-13.489230744804757</v>
      </c>
      <c r="AQ18">
        <f>0.61365*EXP(17.502*J18/(240.97+J18))</f>
        <v>4.3711414306846841</v>
      </c>
      <c r="AR18">
        <f>AQ18*1000/AA18</f>
        <v>49.693249876333986</v>
      </c>
      <c r="AS18">
        <f>(AR18-U18)</f>
        <v>15.79406851036719</v>
      </c>
      <c r="AT18">
        <f>IF(D18,P18,(O18+P18)/2)</f>
        <v>30.945286750793457</v>
      </c>
      <c r="AU18">
        <f>0.61365*EXP(17.502*AT18/(240.97+AT18))</f>
        <v>4.4973236476978187</v>
      </c>
      <c r="AV18">
        <f>IF(AS18&lt;&gt;0,(1000-(AR18+U18)/2)/AS18*AL18,0)</f>
        <v>2.2817745039511483</v>
      </c>
      <c r="AW18">
        <f>U18*AA18/1000</f>
        <v>2.9818560167392132</v>
      </c>
      <c r="AX18">
        <f>(AU18-AW18)</f>
        <v>1.5154676309586055</v>
      </c>
      <c r="AY18">
        <f>1/(1.6/F18+1.37/N18)</f>
        <v>1.5588361157298392</v>
      </c>
      <c r="AZ18">
        <f>G18*AA18*0.001</f>
        <v>34.37399605728033</v>
      </c>
      <c r="BA18">
        <f>G18/S18</f>
        <v>0.99027924213845198</v>
      </c>
      <c r="BB18">
        <f>(1-AL18*AA18/AQ18/F18)*100</f>
        <v>86.477225938731465</v>
      </c>
      <c r="BC18">
        <f>(S18-E18/(N18/1.35))</f>
        <v>397.69650976583154</v>
      </c>
      <c r="BD18">
        <f>E18*BB18/100/BC18</f>
        <v>-1.9113267859769502E-2</v>
      </c>
    </row>
    <row r="19" spans="1:56" x14ac:dyDescent="0.35">
      <c r="A19" s="1" t="s">
        <v>9</v>
      </c>
      <c r="B19" s="1" t="s">
        <v>1513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1512</v>
      </c>
      <c r="K20" s="1">
        <f t="shared" si="0"/>
        <v>2.72</v>
      </c>
    </row>
    <row r="21" spans="1:56" x14ac:dyDescent="0.35">
      <c r="A21" s="1">
        <v>2</v>
      </c>
      <c r="B21" s="1" t="s">
        <v>1511</v>
      </c>
      <c r="C21" s="1">
        <v>677.50000048056245</v>
      </c>
      <c r="D21" s="1">
        <v>0</v>
      </c>
      <c r="E21">
        <f>(R21-S21*(1000-T21)/(1000-U21))*AK21</f>
        <v>-7.8276059496202963</v>
      </c>
      <c r="F21">
        <f>IF(AV21&lt;&gt;0,1/(1/AV21-1/N21),0)</f>
        <v>3.8548475696181246</v>
      </c>
      <c r="G21">
        <f>((AY21-AL21/2)*S21-E21)/(AY21+AL21/2)</f>
        <v>389.08057672305995</v>
      </c>
      <c r="H21">
        <f>AL21*1000</f>
        <v>36.439703569304051</v>
      </c>
      <c r="I21">
        <f>(AQ21-AW21)</f>
        <v>1.5933225757079428</v>
      </c>
      <c r="J21">
        <f>(P21+AP21*D21)</f>
        <v>31.004323959350586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31.367080688476563</v>
      </c>
      <c r="P21" s="1">
        <v>31.004323959350586</v>
      </c>
      <c r="Q21" s="1">
        <v>31.486696243286133</v>
      </c>
      <c r="R21" s="1">
        <v>399.9737548828125</v>
      </c>
      <c r="S21" s="1">
        <v>394.04446411132813</v>
      </c>
      <c r="T21" s="1">
        <v>1.2023968696594238</v>
      </c>
      <c r="U21" s="1">
        <v>33.185737609863281</v>
      </c>
      <c r="V21" s="1">
        <v>2.2959833145141602</v>
      </c>
      <c r="W21" s="1">
        <v>63.368343353271484</v>
      </c>
      <c r="X21" s="1">
        <v>299.61459350585938</v>
      </c>
      <c r="Y21" s="1">
        <v>26.055727005004883</v>
      </c>
      <c r="Z21" s="1">
        <v>0.16764484345912933</v>
      </c>
      <c r="AA21" s="1">
        <v>87.96453857421875</v>
      </c>
      <c r="AB21" s="1">
        <v>-1.9791498184204102</v>
      </c>
      <c r="AC21" s="1">
        <v>-0.10234945267438889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1.1015242408303649</v>
      </c>
      <c r="AL21">
        <f>(U21-T21)/(1000-U21)*AK21</f>
        <v>3.6439703569304052E-2</v>
      </c>
      <c r="AM21">
        <f>(P21+273.15)</f>
        <v>304.15432395935056</v>
      </c>
      <c r="AN21">
        <f>(O21+273.15)</f>
        <v>304.51708068847654</v>
      </c>
      <c r="AO21">
        <f>(Y21*AG21+Z21*AH21)*AI21</f>
        <v>4.1689162276182401</v>
      </c>
      <c r="AP21">
        <f>((AO21+0.00000010773*(AN21^4-AM21^4))-AL21*44100)/(L21*51.4+0.00000043092*AM21^3)</f>
        <v>-13.087837625083274</v>
      </c>
      <c r="AQ21">
        <f>0.61365*EXP(17.502*J21/(240.97+J21))</f>
        <v>4.5124906718046631</v>
      </c>
      <c r="AR21">
        <f>AQ21*1000/AA21</f>
        <v>51.298975075022049</v>
      </c>
      <c r="AS21">
        <f>(AR21-U21)</f>
        <v>18.113237465158768</v>
      </c>
      <c r="AT21">
        <f>IF(D21,P21,(O21+P21)/2)</f>
        <v>31.185702323913574</v>
      </c>
      <c r="AU21">
        <f>0.61365*EXP(17.502*AT21/(240.97+AT21))</f>
        <v>4.5593669539356094</v>
      </c>
      <c r="AV21">
        <f>IF(AS21&lt;&gt;0,(1000-(AR21+U21)/2)/AS21*AL21,0)</f>
        <v>1.9267899895448435</v>
      </c>
      <c r="AW21">
        <f>U21*AA21/1000</f>
        <v>2.9191680960967203</v>
      </c>
      <c r="AX21">
        <f>(AU21-AW21)</f>
        <v>1.6401988578388891</v>
      </c>
      <c r="AY21">
        <f>1/(1.6/F21+1.37/N21)</f>
        <v>1.2975347181433612</v>
      </c>
      <c r="AZ21">
        <f>G21*AA21*0.001</f>
        <v>34.225293399634886</v>
      </c>
      <c r="BA21">
        <f>G21/S21</f>
        <v>0.987402722686479</v>
      </c>
      <c r="BB21">
        <f>(1-AL21*AA21/AQ21/F21)*100</f>
        <v>81.572817479260749</v>
      </c>
      <c r="BC21">
        <f>(S21-E21/(N21/1.35))</f>
        <v>396.78756090102507</v>
      </c>
      <c r="BD21">
        <f>E21*BB21/100/BC21</f>
        <v>-1.6092235098751614E-2</v>
      </c>
    </row>
    <row r="22" spans="1:56" x14ac:dyDescent="0.35">
      <c r="A22" s="1" t="s">
        <v>9</v>
      </c>
      <c r="B22" s="1" t="s">
        <v>1510</v>
      </c>
      <c r="K22" s="1">
        <f t="shared" si="0"/>
        <v>2.72</v>
      </c>
    </row>
    <row r="23" spans="1:56" x14ac:dyDescent="0.35">
      <c r="A23" s="1" t="s">
        <v>9</v>
      </c>
      <c r="B23" s="1" t="s">
        <v>1509</v>
      </c>
      <c r="K23" s="1">
        <f t="shared" si="0"/>
        <v>2.72</v>
      </c>
    </row>
    <row r="24" spans="1:56" x14ac:dyDescent="0.35">
      <c r="A24" s="1">
        <v>3</v>
      </c>
      <c r="B24" s="1" t="s">
        <v>1508</v>
      </c>
      <c r="C24" s="1">
        <v>880.50000048056245</v>
      </c>
      <c r="D24" s="1">
        <v>0</v>
      </c>
      <c r="E24">
        <f>(R24-S24*(1000-T24)/(1000-U24))*AK24</f>
        <v>-7.4834542002177216</v>
      </c>
      <c r="F24">
        <f>IF(AV24&lt;&gt;0,1/(1/AV24-1/N24),0)</f>
        <v>3.7640533610985552</v>
      </c>
      <c r="G24">
        <f>((AY24-AL24/2)*S24-E24)/(AY24+AL24/2)</f>
        <v>389.06740063650102</v>
      </c>
      <c r="H24">
        <f>AL24*1000</f>
        <v>35.454478328070905</v>
      </c>
      <c r="I24">
        <f>(AQ24-AW24)</f>
        <v>1.5700482691678097</v>
      </c>
      <c r="J24">
        <f>(P24+AP24*D24)</f>
        <v>30.727001190185547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31.256715774536133</v>
      </c>
      <c r="P24" s="1">
        <v>30.727001190185547</v>
      </c>
      <c r="Q24" s="1">
        <v>31.401464462280273</v>
      </c>
      <c r="R24" s="1">
        <v>399.95211791992188</v>
      </c>
      <c r="S24" s="1">
        <v>394.0633544921875</v>
      </c>
      <c r="T24" s="1">
        <v>1.5144792795181274</v>
      </c>
      <c r="U24" s="1">
        <v>32.644546508789063</v>
      </c>
      <c r="V24" s="1">
        <v>2.9101386070251465</v>
      </c>
      <c r="W24" s="1">
        <v>62.727931976318359</v>
      </c>
      <c r="X24" s="1">
        <v>299.67190551757813</v>
      </c>
      <c r="Y24" s="1">
        <v>50.600269317626953</v>
      </c>
      <c r="Z24" s="1">
        <v>0.16371236741542816</v>
      </c>
      <c r="AA24" s="1">
        <v>87.965118408203125</v>
      </c>
      <c r="AB24" s="1">
        <v>-2.269909143447876</v>
      </c>
      <c r="AC24" s="1">
        <v>-0.10283525288105011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1.1017349467558017</v>
      </c>
      <c r="AL24">
        <f>(U24-T24)/(1000-U24)*AK24</f>
        <v>3.5454478328070908E-2</v>
      </c>
      <c r="AM24">
        <f>(P24+273.15)</f>
        <v>303.87700119018552</v>
      </c>
      <c r="AN24">
        <f>(O24+273.15)</f>
        <v>304.40671577453611</v>
      </c>
      <c r="AO24">
        <f>(Y24*AG24+Z24*AH24)*AI24</f>
        <v>8.0960429098596478</v>
      </c>
      <c r="AP24">
        <f>((AO24+0.00000010773*(AN24^4-AM24^4))-AL24*44100)/(L24*51.4+0.00000043092*AM24^3)</f>
        <v>-12.686863914138652</v>
      </c>
      <c r="AQ24">
        <f>0.61365*EXP(17.502*J24/(240.97+J24))</f>
        <v>4.4416296681955334</v>
      </c>
      <c r="AR24">
        <f>AQ24*1000/AA24</f>
        <v>50.493078945043884</v>
      </c>
      <c r="AS24">
        <f>(AR24-U24)</f>
        <v>17.848532436254821</v>
      </c>
      <c r="AT24">
        <f>IF(D24,P24,(O24+P24)/2)</f>
        <v>30.99185848236084</v>
      </c>
      <c r="AU24">
        <f>0.61365*EXP(17.502*AT24/(240.97+AT24))</f>
        <v>4.5092845085030655</v>
      </c>
      <c r="AV24">
        <f>IF(AS24&lt;&gt;0,(1000-(AR24+U24)/2)/AS24*AL24,0)</f>
        <v>1.9038359528707007</v>
      </c>
      <c r="AW24">
        <f>U24*AA24/1000</f>
        <v>2.8715813990277237</v>
      </c>
      <c r="AX24">
        <f>(AU24-AW24)</f>
        <v>1.6377031094753418</v>
      </c>
      <c r="AY24">
        <f>1/(1.6/F24+1.37/N24)</f>
        <v>1.2808949356841126</v>
      </c>
      <c r="AZ24">
        <f>G24*AA24*0.001</f>
        <v>34.224359965761614</v>
      </c>
      <c r="BA24">
        <f>G24/S24</f>
        <v>0.98732195267909506</v>
      </c>
      <c r="BB24">
        <f>(1-AL24*AA24/AQ24/F24)*100</f>
        <v>81.34550595947222</v>
      </c>
      <c r="BC24">
        <f>(S24-E24/(N24/1.35))</f>
        <v>396.68584715783544</v>
      </c>
      <c r="BD24">
        <f>E24*BB24/100/BC24</f>
        <v>-1.5345779855842382E-2</v>
      </c>
    </row>
    <row r="25" spans="1:56" x14ac:dyDescent="0.35">
      <c r="A25" s="1" t="s">
        <v>9</v>
      </c>
      <c r="B25" s="1" t="s">
        <v>1507</v>
      </c>
      <c r="K25" s="1">
        <f t="shared" si="0"/>
        <v>2.72</v>
      </c>
    </row>
    <row r="26" spans="1:56" x14ac:dyDescent="0.35">
      <c r="A26" s="1" t="s">
        <v>9</v>
      </c>
      <c r="B26" s="1" t="s">
        <v>1506</v>
      </c>
      <c r="K26" s="1">
        <f t="shared" si="0"/>
        <v>2.72</v>
      </c>
    </row>
    <row r="27" spans="1:56" x14ac:dyDescent="0.35">
      <c r="A27" s="1">
        <v>4</v>
      </c>
      <c r="B27" s="1" t="s">
        <v>1505</v>
      </c>
      <c r="C27" s="1">
        <v>1083.5000004805624</v>
      </c>
      <c r="D27" s="1">
        <v>0</v>
      </c>
      <c r="E27">
        <f>(R27-S27*(1000-T27)/(1000-U27))*AK27</f>
        <v>-6.8125978579296369</v>
      </c>
      <c r="F27">
        <f>IF(AV27&lt;&gt;0,1/(1/AV27-1/N27),0)</f>
        <v>4.3221172604638678</v>
      </c>
      <c r="G27">
        <f>((AY27-AL27/2)*S27-E27)/(AY27+AL27/2)</f>
        <v>388.85890254463283</v>
      </c>
      <c r="H27">
        <f>AL27*1000</f>
        <v>34.806520641901542</v>
      </c>
      <c r="I27">
        <f>(AQ27-AW27)</f>
        <v>1.4420758450455353</v>
      </c>
      <c r="J27">
        <f>(P27+AP27*D27)</f>
        <v>30.134635925292969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31.171411514282227</v>
      </c>
      <c r="P27" s="1">
        <v>30.134635925292969</v>
      </c>
      <c r="Q27" s="1">
        <v>31.322072982788086</v>
      </c>
      <c r="R27" s="1">
        <v>400.0584716796875</v>
      </c>
      <c r="S27" s="1">
        <v>393.80044555664063</v>
      </c>
      <c r="T27" s="1">
        <v>1.8462928533554077</v>
      </c>
      <c r="U27" s="1">
        <v>32.416675567626953</v>
      </c>
      <c r="V27" s="1">
        <v>3.564873218536377</v>
      </c>
      <c r="W27" s="1">
        <v>62.591014862060547</v>
      </c>
      <c r="X27" s="1">
        <v>299.65188598632813</v>
      </c>
      <c r="Y27" s="1">
        <v>100.32737731933594</v>
      </c>
      <c r="Z27" s="1">
        <v>0.11394461989402771</v>
      </c>
      <c r="AA27" s="1">
        <v>87.9619140625</v>
      </c>
      <c r="AB27" s="1">
        <v>-2.2283473014831543</v>
      </c>
      <c r="AC27" s="1">
        <v>-9.7105197608470917E-2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1.1016613455379707</v>
      </c>
      <c r="AL27">
        <f>(U27-T27)/(1000-U27)*AK27</f>
        <v>3.4806520641901539E-2</v>
      </c>
      <c r="AM27">
        <f>(P27+273.15)</f>
        <v>303.28463592529295</v>
      </c>
      <c r="AN27">
        <f>(O27+273.15)</f>
        <v>304.3214115142822</v>
      </c>
      <c r="AO27">
        <f>(Y27*AG27+Z27*AH27)*AI27</f>
        <v>16.052380012295089</v>
      </c>
      <c r="AP27">
        <f>((AO27+0.00000010773*(AN27^4-AM27^4))-AL27*44100)/(L27*51.4+0.00000043092*AM27^3)</f>
        <v>-12.344795677063944</v>
      </c>
      <c r="AQ27">
        <f>0.61365*EXP(17.502*J27/(240.97+J27))</f>
        <v>4.2935086755170806</v>
      </c>
      <c r="AR27">
        <f>AQ27*1000/AA27</f>
        <v>48.810996455424942</v>
      </c>
      <c r="AS27">
        <f>(AR27-U27)</f>
        <v>16.394320887797988</v>
      </c>
      <c r="AT27">
        <f>IF(D27,P27,(O27+P27)/2)</f>
        <v>30.653023719787598</v>
      </c>
      <c r="AU27">
        <f>0.61365*EXP(17.502*AT27/(240.97+AT27))</f>
        <v>4.4228916629385058</v>
      </c>
      <c r="AV27">
        <f>IF(AS27&lt;&gt;0,(1000-(AR27+U27)/2)/AS27*AL27,0)</f>
        <v>2.0368574306285119</v>
      </c>
      <c r="AW27">
        <f>U27*AA27/1000</f>
        <v>2.8514328304715453</v>
      </c>
      <c r="AX27">
        <f>(AU27-AW27)</f>
        <v>1.5714588324669605</v>
      </c>
      <c r="AY27">
        <f>1/(1.6/F27+1.37/N27)</f>
        <v>1.3777531639730336</v>
      </c>
      <c r="AZ27">
        <f>G27*AA27*0.001</f>
        <v>34.204773368069056</v>
      </c>
      <c r="BA27">
        <f>G27/S27</f>
        <v>0.98745165713303629</v>
      </c>
      <c r="BB27">
        <f>(1-AL27*AA27/AQ27/F27)*100</f>
        <v>83.501426600608525</v>
      </c>
      <c r="BC27">
        <f>(S27-E27/(N27/1.35))</f>
        <v>396.18784413468092</v>
      </c>
      <c r="BD27">
        <f>E27*BB27/100/BC27</f>
        <v>-1.4358381974990491E-2</v>
      </c>
    </row>
    <row r="28" spans="1:56" x14ac:dyDescent="0.35">
      <c r="A28" s="1" t="s">
        <v>9</v>
      </c>
      <c r="B28" s="1" t="s">
        <v>1504</v>
      </c>
      <c r="K28" s="1">
        <f t="shared" si="0"/>
        <v>2.72</v>
      </c>
    </row>
    <row r="29" spans="1:56" x14ac:dyDescent="0.35">
      <c r="A29" s="1" t="s">
        <v>9</v>
      </c>
      <c r="B29" s="1" t="s">
        <v>1503</v>
      </c>
      <c r="K29" s="1">
        <f t="shared" si="0"/>
        <v>2.72</v>
      </c>
    </row>
    <row r="30" spans="1:56" x14ac:dyDescent="0.35">
      <c r="A30" s="1">
        <v>5</v>
      </c>
      <c r="B30" s="1" t="s">
        <v>1502</v>
      </c>
      <c r="C30" s="1">
        <v>1286.5000004805624</v>
      </c>
      <c r="D30" s="1">
        <v>0</v>
      </c>
      <c r="E30">
        <f>(R30-S30*(1000-T30)/(1000-U30))*AK30</f>
        <v>-6.2406668444348101</v>
      </c>
      <c r="F30">
        <f>IF(AV30&lt;&gt;0,1/(1/AV30-1/N30),0)</f>
        <v>3.4497930331659399</v>
      </c>
      <c r="G30">
        <f>((AY30-AL30/2)*S30-E30)/(AY30+AL30/2)</f>
        <v>387.53984829020328</v>
      </c>
      <c r="H30">
        <f>AL30*1000</f>
        <v>34.326675830382563</v>
      </c>
      <c r="I30">
        <f>(AQ30-AW30)</f>
        <v>1.5903750968764898</v>
      </c>
      <c r="J30">
        <f>(P30+AP30*D30)</f>
        <v>30.704988479614258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31.113426208496094</v>
      </c>
      <c r="P30" s="1">
        <v>30.704988479614258</v>
      </c>
      <c r="Q30" s="1">
        <v>31.264947891235352</v>
      </c>
      <c r="R30" s="1">
        <v>400.00323486328125</v>
      </c>
      <c r="S30" s="1">
        <v>393.409423828125</v>
      </c>
      <c r="T30" s="1">
        <v>2.1987686157226563</v>
      </c>
      <c r="U30" s="1">
        <v>32.351303100585938</v>
      </c>
      <c r="V30" s="1">
        <v>4.2594718933105469</v>
      </c>
      <c r="W30" s="1">
        <v>62.671199798583984</v>
      </c>
      <c r="X30" s="1">
        <v>299.63638305664063</v>
      </c>
      <c r="Y30" s="1">
        <v>150.05177307128906</v>
      </c>
      <c r="Z30" s="1">
        <v>0.20038221776485443</v>
      </c>
      <c r="AA30" s="1">
        <v>87.961578369140625</v>
      </c>
      <c r="AB30" s="1">
        <v>-2.2259378433227539</v>
      </c>
      <c r="AC30" s="1">
        <v>-9.1699011623859406E-2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1.1016043494729431</v>
      </c>
      <c r="AL30">
        <f>(U30-T30)/(1000-U30)*AK30</f>
        <v>3.4326675830382562E-2</v>
      </c>
      <c r="AM30">
        <f>(P30+273.15)</f>
        <v>303.85498847961424</v>
      </c>
      <c r="AN30">
        <f>(O30+273.15)</f>
        <v>304.26342620849607</v>
      </c>
      <c r="AO30">
        <f>(Y30*AG30+Z30*AH30)*AI30</f>
        <v>24.008283154779292</v>
      </c>
      <c r="AP30">
        <f>((AO30+0.00000010773*(AN30^4-AM30^4))-AL30*44100)/(L30*51.4+0.00000043092*AM30^3)</f>
        <v>-12.161525926605101</v>
      </c>
      <c r="AQ30">
        <f>0.61365*EXP(17.502*J30/(240.97+J30))</f>
        <v>4.4360467799025018</v>
      </c>
      <c r="AR30">
        <f>AQ30*1000/AA30</f>
        <v>50.431641429694842</v>
      </c>
      <c r="AS30">
        <f>(AR30-U30)</f>
        <v>18.080338329108905</v>
      </c>
      <c r="AT30">
        <f>IF(D30,P30,(O30+P30)/2)</f>
        <v>30.909207344055176</v>
      </c>
      <c r="AU30">
        <f>0.61365*EXP(17.502*AT30/(240.97+AT30))</f>
        <v>4.4880765020197764</v>
      </c>
      <c r="AV30">
        <f>IF(AS30&lt;&gt;0,(1000-(AR30+U30)/2)/AS30*AL30,0)</f>
        <v>1.8199794484385954</v>
      </c>
      <c r="AW30">
        <f>U30*AA30/1000</f>
        <v>2.845671683026012</v>
      </c>
      <c r="AX30">
        <f>(AU30-AW30)</f>
        <v>1.6424048189937643</v>
      </c>
      <c r="AY30">
        <f>1/(1.6/F30+1.37/N30)</f>
        <v>1.2203658273543381</v>
      </c>
      <c r="AZ30">
        <f>G30*AA30*0.001</f>
        <v>34.088616736543585</v>
      </c>
      <c r="BA30">
        <f>G30/S30</f>
        <v>0.9850802365616792</v>
      </c>
      <c r="BB30">
        <f>(1-AL30*AA30/AQ30/F30)*100</f>
        <v>80.269612977095889</v>
      </c>
      <c r="BC30">
        <f>(S30-E30/(N30/1.35))</f>
        <v>395.59639559148616</v>
      </c>
      <c r="BD30">
        <f>E30*BB30/100/BC30</f>
        <v>-1.266280274300248E-2</v>
      </c>
    </row>
    <row r="31" spans="1:56" x14ac:dyDescent="0.35">
      <c r="A31" s="1" t="s">
        <v>9</v>
      </c>
      <c r="B31" s="1" t="s">
        <v>1501</v>
      </c>
      <c r="K31" s="1">
        <f t="shared" si="0"/>
        <v>2.72</v>
      </c>
    </row>
    <row r="32" spans="1:56" x14ac:dyDescent="0.35">
      <c r="A32" s="1" t="s">
        <v>9</v>
      </c>
      <c r="B32" s="1" t="s">
        <v>1500</v>
      </c>
      <c r="K32" s="1">
        <f t="shared" si="0"/>
        <v>2.72</v>
      </c>
    </row>
    <row r="33" spans="1:56" x14ac:dyDescent="0.35">
      <c r="A33" s="1">
        <v>6</v>
      </c>
      <c r="B33" s="1" t="s">
        <v>1499</v>
      </c>
      <c r="C33" s="1">
        <v>1489.5000004805624</v>
      </c>
      <c r="D33" s="1">
        <v>0</v>
      </c>
      <c r="E33">
        <f>(R33-S33*(1000-T33)/(1000-U33))*AK33</f>
        <v>-4.7713528081791008</v>
      </c>
      <c r="F33">
        <f>IF(AV33&lt;&gt;0,1/(1/AV33-1/N33),0)</f>
        <v>3.7683487017855692</v>
      </c>
      <c r="G33">
        <f>((AY33-AL33/2)*S33-E33)/(AY33+AL33/2)</f>
        <v>385.56595122271494</v>
      </c>
      <c r="H33">
        <f>AL33*1000</f>
        <v>34.117809763852641</v>
      </c>
      <c r="I33">
        <f>(AQ33-AW33)</f>
        <v>1.5105731739622286</v>
      </c>
      <c r="J33">
        <f>(P33+AP33*D33)</f>
        <v>30.451457977294922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31.081169128417969</v>
      </c>
      <c r="P33" s="1">
        <v>30.451457977294922</v>
      </c>
      <c r="Q33" s="1">
        <v>31.227214813232422</v>
      </c>
      <c r="R33" s="1">
        <v>400.01138305664063</v>
      </c>
      <c r="S33" s="1">
        <v>392.19500732421875</v>
      </c>
      <c r="T33" s="1">
        <v>2.5666067600250244</v>
      </c>
      <c r="U33" s="1">
        <v>32.53375244140625</v>
      </c>
      <c r="V33" s="1">
        <v>4.9810094833374023</v>
      </c>
      <c r="W33" s="1">
        <v>63.138198852539063</v>
      </c>
      <c r="X33" s="1">
        <v>299.59909057617188</v>
      </c>
      <c r="Y33" s="1">
        <v>300.0250244140625</v>
      </c>
      <c r="Z33" s="1">
        <v>3.7981688976287842E-2</v>
      </c>
      <c r="AA33" s="1">
        <v>87.958259582519531</v>
      </c>
      <c r="AB33" s="1">
        <v>-2.1394250392913818</v>
      </c>
      <c r="AC33" s="1">
        <v>-9.097936749458313E-2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1.1014672447653375</v>
      </c>
      <c r="AL33">
        <f>(U33-T33)/(1000-U33)*AK33</f>
        <v>3.411780976385264E-2</v>
      </c>
      <c r="AM33">
        <f>(P33+273.15)</f>
        <v>303.6014579772949</v>
      </c>
      <c r="AN33">
        <f>(O33+273.15)</f>
        <v>304.23116912841795</v>
      </c>
      <c r="AO33">
        <f>(Y33*AG33+Z33*AH33)*AI33</f>
        <v>48.0040028332769</v>
      </c>
      <c r="AP33">
        <f>((AO33+0.00000010773*(AN33^4-AM33^4))-AL33*44100)/(L33*51.4+0.00000043092*AM33^3)</f>
        <v>-11.870623574237484</v>
      </c>
      <c r="AQ33">
        <f>0.61365*EXP(17.502*J33/(240.97+J33))</f>
        <v>4.3721854163968681</v>
      </c>
      <c r="AR33">
        <f>AQ33*1000/AA33</f>
        <v>49.70750259439852</v>
      </c>
      <c r="AS33">
        <f>(AR33-U33)</f>
        <v>17.17375015299227</v>
      </c>
      <c r="AT33">
        <f>IF(D33,P33,(O33+P33)/2)</f>
        <v>30.766313552856445</v>
      </c>
      <c r="AU33">
        <f>0.61365*EXP(17.502*AT33/(240.97+AT33))</f>
        <v>4.451615341598103</v>
      </c>
      <c r="AV33">
        <f>IF(AS33&lt;&gt;0,(1000-(AR33+U33)/2)/AS33*AL33,0)</f>
        <v>1.9049342004737695</v>
      </c>
      <c r="AW33">
        <f>U33*AA33/1000</f>
        <v>2.8616122424346395</v>
      </c>
      <c r="AX33">
        <f>(AU33-AW33)</f>
        <v>1.5900030991634635</v>
      </c>
      <c r="AY33">
        <f>1/(1.6/F33+1.37/N33)</f>
        <v>1.2816903755907969</v>
      </c>
      <c r="AZ33">
        <f>G33*AA33*0.001</f>
        <v>33.913710023828621</v>
      </c>
      <c r="BA33">
        <f>G33/S33</f>
        <v>0.98309755102001151</v>
      </c>
      <c r="BB33">
        <f>(1-AL33*AA33/AQ33/F33)*100</f>
        <v>81.78588323798742</v>
      </c>
      <c r="BC33">
        <f>(S33-E33/(N33/1.35))</f>
        <v>393.86707444855614</v>
      </c>
      <c r="BD33">
        <f>E33*BB33/100/BC33</f>
        <v>-9.9076396320593695E-3</v>
      </c>
    </row>
    <row r="34" spans="1:56" x14ac:dyDescent="0.35">
      <c r="A34" s="1" t="s">
        <v>9</v>
      </c>
      <c r="B34" s="1" t="s">
        <v>1498</v>
      </c>
      <c r="K34" s="1">
        <f t="shared" si="0"/>
        <v>2.72</v>
      </c>
    </row>
    <row r="35" spans="1:56" x14ac:dyDescent="0.35">
      <c r="A35" s="1" t="s">
        <v>9</v>
      </c>
      <c r="B35" s="1" t="s">
        <v>1497</v>
      </c>
      <c r="K35" s="1">
        <f t="shared" si="0"/>
        <v>2.72</v>
      </c>
    </row>
    <row r="36" spans="1:56" x14ac:dyDescent="0.35">
      <c r="A36" s="1">
        <v>7</v>
      </c>
      <c r="B36" s="1" t="s">
        <v>1496</v>
      </c>
      <c r="C36" s="1">
        <v>1692.5000004805624</v>
      </c>
      <c r="D36" s="1">
        <v>0</v>
      </c>
      <c r="E36">
        <f>(R36-S36*(1000-T36)/(1000-U36))*AK36</f>
        <v>-3.0853085248531364</v>
      </c>
      <c r="F36">
        <f>IF(AV36&lt;&gt;0,1/(1/AV36-1/N36),0)</f>
        <v>4.3620365896465438</v>
      </c>
      <c r="G36">
        <f>((AY36-AL36/2)*S36-E36)/(AY36+AL36/2)</f>
        <v>383.36957278266675</v>
      </c>
      <c r="H36">
        <f>AL36*1000</f>
        <v>34.09391566220566</v>
      </c>
      <c r="I36">
        <f>(AQ36-AW36)</f>
        <v>1.4058925631917303</v>
      </c>
      <c r="J36">
        <f>(P36+AP36*D36)</f>
        <v>30.154203414916992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31.080270767211914</v>
      </c>
      <c r="P36" s="1">
        <v>30.154203414916992</v>
      </c>
      <c r="Q36" s="1">
        <v>31.211685180664063</v>
      </c>
      <c r="R36" s="1">
        <v>399.96578979492188</v>
      </c>
      <c r="S36" s="1">
        <v>390.67318725585938</v>
      </c>
      <c r="T36" s="1">
        <v>2.9482030868530273</v>
      </c>
      <c r="U36" s="1">
        <v>32.887016296386719</v>
      </c>
      <c r="V36" s="1">
        <v>5.7213802337646484</v>
      </c>
      <c r="W36" s="1">
        <v>63.821632385253906</v>
      </c>
      <c r="X36" s="1">
        <v>299.56317138671875</v>
      </c>
      <c r="Y36" s="1">
        <v>500.59329223632813</v>
      </c>
      <c r="Z36" s="1">
        <v>0.17550335824489594</v>
      </c>
      <c r="AA36" s="1">
        <v>87.950798034667969</v>
      </c>
      <c r="AB36" s="1">
        <v>-2.1968958377838135</v>
      </c>
      <c r="AC36" s="1">
        <v>-9.5890030264854431E-2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1.10133518892176</v>
      </c>
      <c r="AL36">
        <f>(U36-T36)/(1000-U36)*AK36</f>
        <v>3.4093915662205661E-2</v>
      </c>
      <c r="AM36">
        <f>(P36+273.15)</f>
        <v>303.30420341491697</v>
      </c>
      <c r="AN36">
        <f>(O36+273.15)</f>
        <v>304.23027076721189</v>
      </c>
      <c r="AO36">
        <f>(Y36*AG36+Z36*AH36)*AI36</f>
        <v>80.094924967551378</v>
      </c>
      <c r="AP36">
        <f>((AO36+0.00000010773*(AN36^4-AM36^4))-AL36*44100)/(L36*51.4+0.00000043092*AM36^3)</f>
        <v>-11.573209328456784</v>
      </c>
      <c r="AQ36">
        <f>0.61365*EXP(17.502*J36/(240.97+J36))</f>
        <v>4.2983318914380728</v>
      </c>
      <c r="AR36">
        <f>AQ36*1000/AA36</f>
        <v>48.87200557002086</v>
      </c>
      <c r="AS36">
        <f>(AR36-U36)</f>
        <v>15.984989273634142</v>
      </c>
      <c r="AT36">
        <f>IF(D36,P36,(O36+P36)/2)</f>
        <v>30.617237091064453</v>
      </c>
      <c r="AU36">
        <f>0.61365*EXP(17.502*AT36/(240.97+AT36))</f>
        <v>4.4138518881092006</v>
      </c>
      <c r="AV36">
        <f>IF(AS36&lt;&gt;0,(1000-(AR36+U36)/2)/AS36*AL36,0)</f>
        <v>2.0456800129401964</v>
      </c>
      <c r="AW36">
        <f>U36*AA36/1000</f>
        <v>2.8924393282463425</v>
      </c>
      <c r="AX36">
        <f>(AU36-AW36)</f>
        <v>1.5214125598628581</v>
      </c>
      <c r="AY36">
        <f>1/(1.6/F36+1.37/N36)</f>
        <v>1.3842140493725574</v>
      </c>
      <c r="AZ36">
        <f>G36*AA36*0.001</f>
        <v>33.717659868445267</v>
      </c>
      <c r="BA36">
        <f>G36/S36</f>
        <v>0.98130505314558647</v>
      </c>
      <c r="BB36">
        <f>(1-AL36*AA36/AQ36/F36)*100</f>
        <v>84.007092820153375</v>
      </c>
      <c r="BC36">
        <f>(S36-E36/(N36/1.35))</f>
        <v>391.75439905474406</v>
      </c>
      <c r="BD36">
        <f>E36*BB36/100/BC36</f>
        <v>-6.6160788558223393E-3</v>
      </c>
    </row>
    <row r="37" spans="1:56" x14ac:dyDescent="0.35">
      <c r="A37" s="1" t="s">
        <v>9</v>
      </c>
      <c r="B37" s="1" t="s">
        <v>1495</v>
      </c>
      <c r="K37" s="1">
        <f t="shared" si="0"/>
        <v>2.72</v>
      </c>
    </row>
    <row r="38" spans="1:56" x14ac:dyDescent="0.35">
      <c r="A38" s="1" t="s">
        <v>9</v>
      </c>
      <c r="B38" s="1" t="s">
        <v>1494</v>
      </c>
      <c r="K38" s="1">
        <f t="shared" si="0"/>
        <v>2.72</v>
      </c>
    </row>
    <row r="39" spans="1:56" x14ac:dyDescent="0.35">
      <c r="A39" s="1">
        <v>8</v>
      </c>
      <c r="B39" s="1" t="s">
        <v>1493</v>
      </c>
      <c r="C39" s="1">
        <v>1895.5000004805624</v>
      </c>
      <c r="D39" s="1">
        <v>0</v>
      </c>
      <c r="E39">
        <f>(R39-S39*(1000-T39)/(1000-U39))*AK39</f>
        <v>-2.0251240302929734</v>
      </c>
      <c r="F39">
        <f>IF(AV39&lt;&gt;0,1/(1/AV39-1/N39),0)</f>
        <v>4.6846654788164495</v>
      </c>
      <c r="G39">
        <f>((AY39-AL39/2)*S39-E39)/(AY39+AL39/2)</f>
        <v>382.0577100557781</v>
      </c>
      <c r="H39">
        <f>AL39*1000</f>
        <v>34.177543974304179</v>
      </c>
      <c r="I39">
        <f>(AQ39-AW39)</f>
        <v>1.3634109000148316</v>
      </c>
      <c r="J39">
        <f>(P39+AP39*D39)</f>
        <v>30.138517379760742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31.099506378173828</v>
      </c>
      <c r="P39" s="1">
        <v>30.138517379760742</v>
      </c>
      <c r="Q39" s="1">
        <v>31.215826034545898</v>
      </c>
      <c r="R39" s="1">
        <v>400.09762573242188</v>
      </c>
      <c r="S39" s="1">
        <v>389.84210205078125</v>
      </c>
      <c r="T39" s="1">
        <v>3.341092586517334</v>
      </c>
      <c r="U39" s="1">
        <v>33.329128265380859</v>
      </c>
      <c r="V39" s="1">
        <v>6.4761371612548828</v>
      </c>
      <c r="W39" s="1">
        <v>64.602821350097656</v>
      </c>
      <c r="X39" s="1">
        <v>299.66799926757813</v>
      </c>
      <c r="Y39" s="1">
        <v>750.3455810546875</v>
      </c>
      <c r="Z39" s="1">
        <v>1.9645564258098602E-2</v>
      </c>
      <c r="AA39" s="1">
        <v>87.942718505859375</v>
      </c>
      <c r="AB39" s="1">
        <v>-2.0807368755340576</v>
      </c>
      <c r="AC39" s="1">
        <v>-9.1858848929405212E-2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1.1017205855425665</v>
      </c>
      <c r="AL39">
        <f>(U39-T39)/(1000-U39)*AK39</f>
        <v>3.4177543974304177E-2</v>
      </c>
      <c r="AM39">
        <f>(P39+273.15)</f>
        <v>303.28851737976072</v>
      </c>
      <c r="AN39">
        <f>(O39+273.15)</f>
        <v>304.24950637817381</v>
      </c>
      <c r="AO39">
        <f>(Y39*AG39+Z39*AH39)*AI39</f>
        <v>120.05529028530509</v>
      </c>
      <c r="AP39">
        <f>((AO39+0.00000010773*(AN39^4-AM39^4))-AL39*44100)/(L39*51.4+0.00000043092*AM39^3)</f>
        <v>-11.272678296244637</v>
      </c>
      <c r="AQ39">
        <f>0.61365*EXP(17.502*J39/(240.97+J39))</f>
        <v>4.2944650451029016</v>
      </c>
      <c r="AR39">
        <f>AQ39*1000/AA39</f>
        <v>48.832525512806086</v>
      </c>
      <c r="AS39">
        <f>(AR39-U39)</f>
        <v>15.503397247425227</v>
      </c>
      <c r="AT39">
        <f>IF(D39,P39,(O39+P39)/2)</f>
        <v>30.619011878967285</v>
      </c>
      <c r="AU39">
        <f>0.61365*EXP(17.502*AT39/(240.97+AT39))</f>
        <v>4.4142998234794426</v>
      </c>
      <c r="AV39">
        <f>IF(AS39&lt;&gt;0,(1000-(AR39+U39)/2)/AS39*AL39,0)</f>
        <v>2.1139561661070361</v>
      </c>
      <c r="AW39">
        <f>U39*AA39/1000</f>
        <v>2.9310541450880701</v>
      </c>
      <c r="AX39">
        <f>(AU39-AW39)</f>
        <v>1.4832456783913726</v>
      </c>
      <c r="AY39">
        <f>1/(1.6/F39+1.37/N39)</f>
        <v>1.4343696801097494</v>
      </c>
      <c r="AZ39">
        <f>G39*AA39*0.001</f>
        <v>33.599193648428532</v>
      </c>
      <c r="BA39">
        <f>G39/S39</f>
        <v>0.98003193612477202</v>
      </c>
      <c r="BB39">
        <f>(1-AL39*AA39/AQ39/F39)*100</f>
        <v>85.059914573454535</v>
      </c>
      <c r="BC39">
        <f>(S39-E39/(N39/1.35))</f>
        <v>390.55178407386575</v>
      </c>
      <c r="BD39">
        <f>E39*BB39/100/BC39</f>
        <v>-4.4106027431381808E-3</v>
      </c>
    </row>
    <row r="40" spans="1:56" x14ac:dyDescent="0.35">
      <c r="A40" s="1" t="s">
        <v>9</v>
      </c>
      <c r="B40" s="1" t="s">
        <v>1492</v>
      </c>
      <c r="K40" s="1">
        <f t="shared" si="0"/>
        <v>2.72</v>
      </c>
    </row>
    <row r="41" spans="1:56" x14ac:dyDescent="0.35">
      <c r="A41" s="1" t="s">
        <v>9</v>
      </c>
      <c r="B41" s="1" t="s">
        <v>1491</v>
      </c>
      <c r="K41" s="1">
        <f t="shared" si="0"/>
        <v>2.72</v>
      </c>
    </row>
    <row r="42" spans="1:56" x14ac:dyDescent="0.35">
      <c r="A42" s="1">
        <v>9</v>
      </c>
      <c r="B42" s="1" t="s">
        <v>1490</v>
      </c>
      <c r="C42" s="1">
        <v>2098.5000004805624</v>
      </c>
      <c r="D42" s="1">
        <v>0</v>
      </c>
      <c r="E42">
        <f>(R42-S42*(1000-T42)/(1000-U42))*AK42</f>
        <v>-0.89452963889927106</v>
      </c>
      <c r="F42">
        <f>IF(AV42&lt;&gt;0,1/(1/AV42-1/N42),0)</f>
        <v>4.9987848611603853</v>
      </c>
      <c r="G42">
        <f>((AY42-AL42/2)*S42-E42)/(AY42+AL42/2)</f>
        <v>380.61045732096801</v>
      </c>
      <c r="H42">
        <f>AL42*1000</f>
        <v>34.204599724949311</v>
      </c>
      <c r="I42">
        <f>(AQ42-AW42)</f>
        <v>1.3254290922762144</v>
      </c>
      <c r="J42">
        <f>(P42+AP42*D42)</f>
        <v>30.132802963256836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31.146902084350586</v>
      </c>
      <c r="P42" s="1">
        <v>30.132802963256836</v>
      </c>
      <c r="Q42" s="1">
        <v>31.244274139404297</v>
      </c>
      <c r="R42" s="1">
        <v>400.16162109375</v>
      </c>
      <c r="S42" s="1">
        <v>388.89859008789063</v>
      </c>
      <c r="T42" s="1">
        <v>3.7457742691040039</v>
      </c>
      <c r="U42" s="1">
        <v>33.747280120849609</v>
      </c>
      <c r="V42" s="1">
        <v>7.2404799461364746</v>
      </c>
      <c r="W42" s="1">
        <v>65.232582092285156</v>
      </c>
      <c r="X42" s="1">
        <v>299.64089965820313</v>
      </c>
      <c r="Y42" s="1">
        <v>999.79888916015625</v>
      </c>
      <c r="Z42" s="1">
        <v>4.0601395070552826E-2</v>
      </c>
      <c r="AA42" s="1">
        <v>87.936805725097656</v>
      </c>
      <c r="AB42" s="1">
        <v>-1.9824962615966797</v>
      </c>
      <c r="AC42" s="1">
        <v>-9.4816192984580994E-2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1.1016209546257465</v>
      </c>
      <c r="AL42">
        <f>(U42-T42)/(1000-U42)*AK42</f>
        <v>3.4204599724949311E-2</v>
      </c>
      <c r="AM42">
        <f>(P42+273.15)</f>
        <v>303.28280296325681</v>
      </c>
      <c r="AN42">
        <f>(O42+273.15)</f>
        <v>304.29690208435056</v>
      </c>
      <c r="AO42">
        <f>(Y42*AG42+Z42*AH42)*AI42</f>
        <v>159.96781869006554</v>
      </c>
      <c r="AP42">
        <f>((AO42+0.00000010773*(AN42^4-AM42^4))-AL42*44100)/(L42*51.4+0.00000043092*AM42^3)</f>
        <v>-10.950158743238324</v>
      </c>
      <c r="AQ42">
        <f>0.61365*EXP(17.502*J42/(240.97+J42))</f>
        <v>4.2930571080138167</v>
      </c>
      <c r="AR42">
        <f>AQ42*1000/AA42</f>
        <v>48.819798179098001</v>
      </c>
      <c r="AS42">
        <f>(AR42-U42)</f>
        <v>15.072518058248392</v>
      </c>
      <c r="AT42">
        <f>IF(D42,P42,(O42+P42)/2)</f>
        <v>30.639852523803711</v>
      </c>
      <c r="AU42">
        <f>0.61365*EXP(17.502*AT42/(240.97+AT42))</f>
        <v>4.4195627182315258</v>
      </c>
      <c r="AV42">
        <f>IF(AS42&lt;&gt;0,(1000-(AR42+U42)/2)/AS42*AL42,0)</f>
        <v>2.1756492622113384</v>
      </c>
      <c r="AW42">
        <f>U42*AA42/1000</f>
        <v>2.9676280157376023</v>
      </c>
      <c r="AX42">
        <f>(AU42-AW42)</f>
        <v>1.4519347024939235</v>
      </c>
      <c r="AY42">
        <f>1/(1.6/F42+1.37/N42)</f>
        <v>1.4799286138038723</v>
      </c>
      <c r="AZ42">
        <f>G42*AA42*0.001</f>
        <v>33.469667842374541</v>
      </c>
      <c r="BA42">
        <f>G42/S42</f>
        <v>0.97868819024247555</v>
      </c>
      <c r="BB42">
        <f>(1-AL42*AA42/AQ42/F42)*100</f>
        <v>85.984000061753065</v>
      </c>
      <c r="BC42">
        <f>(S42-E42/(N42/1.35))</f>
        <v>389.21206797583574</v>
      </c>
      <c r="BD42">
        <f>E42*BB42/100/BC42</f>
        <v>-1.9761781007039628E-3</v>
      </c>
    </row>
    <row r="43" spans="1:56" x14ac:dyDescent="0.35">
      <c r="A43" s="1" t="s">
        <v>9</v>
      </c>
      <c r="B43" s="1" t="s">
        <v>1489</v>
      </c>
      <c r="K43" s="1">
        <f t="shared" si="0"/>
        <v>2.72</v>
      </c>
    </row>
    <row r="44" spans="1:56" x14ac:dyDescent="0.35">
      <c r="A44" s="1" t="s">
        <v>9</v>
      </c>
      <c r="B44" s="1" t="s">
        <v>1488</v>
      </c>
      <c r="K44" s="1">
        <f t="shared" si="0"/>
        <v>2.72</v>
      </c>
    </row>
    <row r="45" spans="1:56" x14ac:dyDescent="0.35">
      <c r="A45" s="1">
        <v>10</v>
      </c>
      <c r="B45" s="1" t="s">
        <v>1487</v>
      </c>
      <c r="C45" s="1">
        <v>2301.5000004805624</v>
      </c>
      <c r="D45" s="1">
        <v>0</v>
      </c>
      <c r="E45">
        <f>(R45-S45*(1000-T45)/(1000-U45))*AK45</f>
        <v>-5.9474655803827201E-2</v>
      </c>
      <c r="F45">
        <f>IF(AV45&lt;&gt;0,1/(1/AV45-1/N45),0)</f>
        <v>5.3327520547661873</v>
      </c>
      <c r="G45">
        <f>((AY45-AL45/2)*S45-E45)/(AY45+AL45/2)</f>
        <v>379.53622677497862</v>
      </c>
      <c r="H45">
        <f>AL45*1000</f>
        <v>33.992634724902864</v>
      </c>
      <c r="I45">
        <f>(AQ45-AW45)</f>
        <v>1.2813414350404968</v>
      </c>
      <c r="J45">
        <f>(P45+AP45*D45)</f>
        <v>30.031726837158203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31.210935592651367</v>
      </c>
      <c r="P45" s="1">
        <v>30.031726837158203</v>
      </c>
      <c r="Q45" s="1">
        <v>31.291120529174805</v>
      </c>
      <c r="R45" s="1">
        <v>399.9732666015625</v>
      </c>
      <c r="S45" s="1">
        <v>388.05111694335938</v>
      </c>
      <c r="T45" s="1">
        <v>4.1525216102600098</v>
      </c>
      <c r="U45" s="1">
        <v>33.966529846191406</v>
      </c>
      <c r="V45" s="1">
        <v>7.9974184036254883</v>
      </c>
      <c r="W45" s="1">
        <v>65.416770935058594</v>
      </c>
      <c r="X45" s="1">
        <v>299.58877563476563</v>
      </c>
      <c r="Y45" s="1">
        <v>1250.1475830078125</v>
      </c>
      <c r="Z45" s="1">
        <v>6.1556171625852585E-2</v>
      </c>
      <c r="AA45" s="1">
        <v>87.935935974121094</v>
      </c>
      <c r="AB45" s="1">
        <v>-1.896958589553833</v>
      </c>
      <c r="AC45" s="1">
        <v>-8.6611352860927582E-2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1.101429322186638</v>
      </c>
      <c r="AL45">
        <f>(U45-T45)/(1000-U45)*AK45</f>
        <v>3.3992634724902861E-2</v>
      </c>
      <c r="AM45">
        <f>(P45+273.15)</f>
        <v>303.18172683715818</v>
      </c>
      <c r="AN45">
        <f>(O45+273.15)</f>
        <v>304.36093559265134</v>
      </c>
      <c r="AO45">
        <f>(Y45*AG45+Z45*AH45)*AI45</f>
        <v>200.02360881037384</v>
      </c>
      <c r="AP45">
        <f>((AO45+0.00000010773*(AN45^4-AM45^4))-AL45*44100)/(L45*51.4+0.00000043092*AM45^3)</f>
        <v>-10.530009541697469</v>
      </c>
      <c r="AQ45">
        <f>0.61365*EXP(17.502*J45/(240.97+J45))</f>
        <v>4.2682200288582575</v>
      </c>
      <c r="AR45">
        <f>AQ45*1000/AA45</f>
        <v>48.537835886734214</v>
      </c>
      <c r="AS45">
        <f>(AR45-U45)</f>
        <v>14.571306040542808</v>
      </c>
      <c r="AT45">
        <f>IF(D45,P45,(O45+P45)/2)</f>
        <v>30.621331214904785</v>
      </c>
      <c r="AU45">
        <f>0.61365*EXP(17.502*AT45/(240.97+AT45))</f>
        <v>4.4148852559951592</v>
      </c>
      <c r="AV45">
        <f>IF(AS45&lt;&gt;0,(1000-(AR45+U45)/2)/AS45*AL45,0)</f>
        <v>2.2366124388877529</v>
      </c>
      <c r="AW45">
        <f>U45*AA45/1000</f>
        <v>2.9868785938177607</v>
      </c>
      <c r="AX45">
        <f>(AU45-AW45)</f>
        <v>1.4280066621773986</v>
      </c>
      <c r="AY45">
        <f>1/(1.6/F45+1.37/N45)</f>
        <v>1.5251733357241615</v>
      </c>
      <c r="AZ45">
        <f>G45*AA45*0.001</f>
        <v>33.374873337544024</v>
      </c>
      <c r="BA45">
        <f>G45/S45</f>
        <v>0.9780572976172528</v>
      </c>
      <c r="BB45">
        <f>(1-AL45*AA45/AQ45/F45)*100</f>
        <v>86.867330136974545</v>
      </c>
      <c r="BC45">
        <f>(S45-E45/(N45/1.35))</f>
        <v>388.07195917001894</v>
      </c>
      <c r="BD45">
        <f>E45*BB45/100/BC45</f>
        <v>-1.3313006617493131E-4</v>
      </c>
    </row>
    <row r="46" spans="1:56" x14ac:dyDescent="0.35">
      <c r="A46" s="1" t="s">
        <v>9</v>
      </c>
      <c r="B46" s="1" t="s">
        <v>1486</v>
      </c>
      <c r="K46" s="1">
        <f t="shared" si="0"/>
        <v>2.72</v>
      </c>
    </row>
    <row r="47" spans="1:56" x14ac:dyDescent="0.35">
      <c r="A47" s="1" t="s">
        <v>9</v>
      </c>
      <c r="B47" s="1" t="s">
        <v>1485</v>
      </c>
      <c r="K47" s="1">
        <f t="shared" si="0"/>
        <v>2.72</v>
      </c>
    </row>
    <row r="48" spans="1:56" x14ac:dyDescent="0.35">
      <c r="A48" s="1">
        <v>11</v>
      </c>
      <c r="B48" s="1" t="s">
        <v>1484</v>
      </c>
      <c r="C48" s="1">
        <v>2504.5000004805624</v>
      </c>
      <c r="D48" s="1">
        <v>0</v>
      </c>
      <c r="E48">
        <f>(R48-S48*(1000-T48)/(1000-U48))*AK48</f>
        <v>0.7517874092598642</v>
      </c>
      <c r="F48">
        <f>IF(AV48&lt;&gt;0,1/(1/AV48-1/N48),0)</f>
        <v>3.3337832970637242</v>
      </c>
      <c r="G48">
        <f>((AY48-AL48/2)*S48-E48)/(AY48+AL48/2)</f>
        <v>376.01317923501256</v>
      </c>
      <c r="H48">
        <f>AL48*1000</f>
        <v>33.866644232417123</v>
      </c>
      <c r="I48">
        <f>(AQ48-AW48)</f>
        <v>1.5942002983722623</v>
      </c>
      <c r="J48">
        <f>(P48+AP48*D48)</f>
        <v>31.364753723144531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31.309120178222656</v>
      </c>
      <c r="P48" s="1">
        <v>31.364753723144531</v>
      </c>
      <c r="Q48" s="1">
        <v>31.362844467163086</v>
      </c>
      <c r="R48" s="1">
        <v>400.0369873046875</v>
      </c>
      <c r="S48" s="1">
        <v>387.44342041015625</v>
      </c>
      <c r="T48" s="1">
        <v>4.5605692863464355</v>
      </c>
      <c r="U48" s="1">
        <v>34.250480651855469</v>
      </c>
      <c r="V48" s="1">
        <v>8.734370231628418</v>
      </c>
      <c r="W48" s="1">
        <v>65.596282958984375</v>
      </c>
      <c r="X48" s="1">
        <v>299.63784790039063</v>
      </c>
      <c r="Y48" s="1">
        <v>1600.777587890625</v>
      </c>
      <c r="Z48" s="1">
        <v>6.8104550242424011E-2</v>
      </c>
      <c r="AA48" s="1">
        <v>87.936195373535156</v>
      </c>
      <c r="AB48" s="1">
        <v>-1.8404431343078613</v>
      </c>
      <c r="AC48" s="1">
        <v>-8.7469086050987244E-2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1.1016097349279066</v>
      </c>
      <c r="AL48">
        <f>(U48-T48)/(1000-U48)*AK48</f>
        <v>3.3866644232417122E-2</v>
      </c>
      <c r="AM48">
        <f>(P48+273.15)</f>
        <v>304.51475372314451</v>
      </c>
      <c r="AN48">
        <f>(O48+273.15)</f>
        <v>304.45912017822263</v>
      </c>
      <c r="AO48">
        <f>(Y48*AG48+Z48*AH48)*AI48</f>
        <v>256.12440833767323</v>
      </c>
      <c r="AP48">
        <f>((AO48+0.00000010773*(AN48^4-AM48^4))-AL48*44100)/(L48*51.4+0.00000043092*AM48^3)</f>
        <v>-10.133754874925343</v>
      </c>
      <c r="AQ48">
        <f>0.61365*EXP(17.502*J48/(240.97+J48))</f>
        <v>4.6060572566113107</v>
      </c>
      <c r="AR48">
        <f>AQ48*1000/AA48</f>
        <v>52.379537652791456</v>
      </c>
      <c r="AS48">
        <f>(AR48-U48)</f>
        <v>18.129057000935987</v>
      </c>
      <c r="AT48">
        <f>IF(D48,P48,(O48+P48)/2)</f>
        <v>31.336936950683594</v>
      </c>
      <c r="AU48">
        <f>0.61365*EXP(17.502*AT48/(240.97+AT48))</f>
        <v>4.5987764166932559</v>
      </c>
      <c r="AV48">
        <f>IF(AS48&lt;&gt;0,(1000-(AR48+U48)/2)/AS48*AL48,0)</f>
        <v>1.7871701890428566</v>
      </c>
      <c r="AW48">
        <f>U48*AA48/1000</f>
        <v>3.0118569582390484</v>
      </c>
      <c r="AX48">
        <f>(AU48-AW48)</f>
        <v>1.5869194584542075</v>
      </c>
      <c r="AY48">
        <f>1/(1.6/F48+1.37/N48)</f>
        <v>1.1967939891368697</v>
      </c>
      <c r="AZ48">
        <f>G48*AA48*0.001</f>
        <v>33.065168392234156</v>
      </c>
      <c r="BA48">
        <f>G48/S48</f>
        <v>0.97049829582073333</v>
      </c>
      <c r="BB48">
        <f>(1-AL48*AA48/AQ48/F48)*100</f>
        <v>80.605743346508746</v>
      </c>
      <c r="BC48">
        <f>(S48-E48/(N48/1.35))</f>
        <v>387.17996493703356</v>
      </c>
      <c r="BD48">
        <f>E48*BB48/100/BC48</f>
        <v>1.5651218670829821E-3</v>
      </c>
    </row>
    <row r="49" spans="1:56" x14ac:dyDescent="0.35">
      <c r="A49" s="1" t="s">
        <v>9</v>
      </c>
      <c r="B49" s="1" t="s">
        <v>1483</v>
      </c>
      <c r="K49" s="1">
        <f t="shared" si="0"/>
        <v>2.72</v>
      </c>
    </row>
    <row r="50" spans="1:56" x14ac:dyDescent="0.35">
      <c r="A50" s="1" t="s">
        <v>9</v>
      </c>
      <c r="B50" s="1" t="s">
        <v>1478</v>
      </c>
      <c r="K50" s="1">
        <f t="shared" si="0"/>
        <v>2.72</v>
      </c>
    </row>
    <row r="51" spans="1:56" x14ac:dyDescent="0.35">
      <c r="A51" s="1">
        <v>12</v>
      </c>
      <c r="B51" s="1" t="s">
        <v>1482</v>
      </c>
      <c r="C51" s="1">
        <v>2707.5000004805624</v>
      </c>
      <c r="D51" s="1">
        <v>0</v>
      </c>
      <c r="E51">
        <f>(R51-S51*(1000-T51)/(1000-U51))*AK51</f>
        <v>0.78075315832390491</v>
      </c>
      <c r="F51">
        <f>IF(AV51&lt;&gt;0,1/(1/AV51-1/N51),0)</f>
        <v>3.4675446704310908</v>
      </c>
      <c r="G51">
        <f>((AY51-AL51/2)*S51-E51)/(AY51+AL51/2)</f>
        <v>376.09789080908001</v>
      </c>
      <c r="H51">
        <f>AL51*1000</f>
        <v>34.070160490050156</v>
      </c>
      <c r="I51">
        <f>(AQ51-AW51)</f>
        <v>1.5698364517144121</v>
      </c>
      <c r="J51">
        <f>(P51+AP51*D51)</f>
        <v>31.471107482910156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31.473964691162109</v>
      </c>
      <c r="P51" s="1">
        <v>31.471107482910156</v>
      </c>
      <c r="Q51" s="1">
        <v>31.493032455444336</v>
      </c>
      <c r="R51" s="1">
        <v>400.0513916015625</v>
      </c>
      <c r="S51" s="1">
        <v>387.362060546875</v>
      </c>
      <c r="T51" s="1">
        <v>4.9949173927307129</v>
      </c>
      <c r="U51" s="1">
        <v>34.845794677734375</v>
      </c>
      <c r="V51" s="1">
        <v>9.4768228530883789</v>
      </c>
      <c r="W51" s="1">
        <v>66.112686157226563</v>
      </c>
      <c r="X51" s="1">
        <v>299.62820434570313</v>
      </c>
      <c r="Y51" s="1">
        <v>2000.46875</v>
      </c>
      <c r="Z51" s="1">
        <v>6.5485211089253426E-3</v>
      </c>
      <c r="AA51" s="1">
        <v>87.934593200683594</v>
      </c>
      <c r="AB51" s="1">
        <v>-1.5994336605072021</v>
      </c>
      <c r="AC51" s="1">
        <v>-8.0283910036087036E-2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1.1015742806827318</v>
      </c>
      <c r="AL51">
        <f>(U51-T51)/(1000-U51)*AK51</f>
        <v>3.4070160490050155E-2</v>
      </c>
      <c r="AM51">
        <f>(P51+273.15)</f>
        <v>304.62110748291013</v>
      </c>
      <c r="AN51">
        <f>(O51+273.15)</f>
        <v>304.62396469116209</v>
      </c>
      <c r="AO51">
        <f>(Y51*AG51+Z51*AH51)*AI51</f>
        <v>320.07499284576625</v>
      </c>
      <c r="AP51">
        <f>((AO51+0.00000010773*(AN51^4-AM51^4))-AL51*44100)/(L51*51.4+0.00000043092*AM51^3)</f>
        <v>-9.6769395391118476</v>
      </c>
      <c r="AQ51">
        <f>0.61365*EXP(17.502*J51/(240.97+J51))</f>
        <v>4.6339872314555297</v>
      </c>
      <c r="AR51">
        <f>AQ51*1000/AA51</f>
        <v>52.698114164011457</v>
      </c>
      <c r="AS51">
        <f>(AR51-U51)</f>
        <v>17.852319486277082</v>
      </c>
      <c r="AT51">
        <f>IF(D51,P51,(O51+P51)/2)</f>
        <v>31.472536087036133</v>
      </c>
      <c r="AU51">
        <f>0.61365*EXP(17.502*AT51/(240.97+AT51))</f>
        <v>4.634363404321074</v>
      </c>
      <c r="AV51">
        <f>IF(AS51&lt;&gt;0,(1000-(AR51+U51)/2)/AS51*AL51,0)</f>
        <v>1.8249081304539121</v>
      </c>
      <c r="AW51">
        <f>U51*AA51/1000</f>
        <v>3.0641507797411176</v>
      </c>
      <c r="AX51">
        <f>(AU51-AW51)</f>
        <v>1.5702126245799564</v>
      </c>
      <c r="AY51">
        <f>1/(1.6/F51+1.37/N51)</f>
        <v>1.2239121936593134</v>
      </c>
      <c r="AZ51">
        <f>G51*AA51*0.001</f>
        <v>33.072015031931564</v>
      </c>
      <c r="BA51">
        <f>G51/S51</f>
        <v>0.97092082347483299</v>
      </c>
      <c r="BB51">
        <f>(1-AL51*AA51/AQ51/F51)*100</f>
        <v>81.355229549392647</v>
      </c>
      <c r="BC51">
        <f>(S51-E51/(N51/1.35))</f>
        <v>387.08845435158003</v>
      </c>
      <c r="BD51">
        <f>E51*BB51/100/BC51</f>
        <v>1.6409260390691711E-3</v>
      </c>
    </row>
    <row r="52" spans="1:56" x14ac:dyDescent="0.35">
      <c r="A52" s="1" t="s">
        <v>9</v>
      </c>
      <c r="B52" s="1" t="s">
        <v>1481</v>
      </c>
      <c r="K52" s="1">
        <v>1.6755199999999999</v>
      </c>
    </row>
    <row r="53" spans="1:56" x14ac:dyDescent="0.35">
      <c r="A53" s="1" t="s">
        <v>9</v>
      </c>
      <c r="B53" s="1" t="s">
        <v>1480</v>
      </c>
      <c r="K53" s="1">
        <v>1.6755199999999999</v>
      </c>
    </row>
    <row r="54" spans="1:56" x14ac:dyDescent="0.35">
      <c r="A54" s="1" t="s">
        <v>9</v>
      </c>
      <c r="B54" s="1" t="s">
        <v>1479</v>
      </c>
      <c r="K54" s="1">
        <v>1.6755199999999999</v>
      </c>
    </row>
    <row r="55" spans="1:56" x14ac:dyDescent="0.35">
      <c r="A55" s="1" t="s">
        <v>9</v>
      </c>
      <c r="B55" s="1" t="s">
        <v>1478</v>
      </c>
      <c r="K55" s="1">
        <v>1.6755199999999999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67010-8139-4D32-9F8C-0C5D8C3F5A34}">
  <dimension ref="A1:BD55"/>
  <sheetViews>
    <sheetView topLeftCell="A4"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1568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1567</v>
      </c>
    </row>
    <row r="12" spans="1:56" x14ac:dyDescent="0.35">
      <c r="A12" s="1" t="s">
        <v>9</v>
      </c>
      <c r="B12" s="1" t="s">
        <v>1566</v>
      </c>
    </row>
    <row r="13" spans="1:56" x14ac:dyDescent="0.35">
      <c r="A13" s="1" t="s">
        <v>9</v>
      </c>
      <c r="B13" s="1" t="s">
        <v>1565</v>
      </c>
    </row>
    <row r="14" spans="1:56" x14ac:dyDescent="0.35">
      <c r="A14" s="1" t="s">
        <v>9</v>
      </c>
      <c r="B14" s="1" t="s">
        <v>1564</v>
      </c>
    </row>
    <row r="15" spans="1:56" x14ac:dyDescent="0.35">
      <c r="A15" s="1" t="s">
        <v>9</v>
      </c>
      <c r="B15" s="1" t="s">
        <v>1563</v>
      </c>
    </row>
    <row r="16" spans="1:56" x14ac:dyDescent="0.35">
      <c r="A16" s="1" t="s">
        <v>9</v>
      </c>
      <c r="B16" s="1" t="s">
        <v>1562</v>
      </c>
    </row>
    <row r="17" spans="1:56" x14ac:dyDescent="0.35">
      <c r="A17" s="1" t="s">
        <v>9</v>
      </c>
      <c r="B17" s="1" t="s">
        <v>1561</v>
      </c>
    </row>
    <row r="18" spans="1:56" x14ac:dyDescent="0.35">
      <c r="A18" s="1">
        <v>1</v>
      </c>
      <c r="B18" s="1" t="s">
        <v>1560</v>
      </c>
      <c r="C18" s="1">
        <v>422.50000224635005</v>
      </c>
      <c r="D18" s="1">
        <v>0</v>
      </c>
      <c r="E18">
        <f>(R18-S18*(1000-T18)/(1000-U18))*AK18</f>
        <v>-10.278106802176898</v>
      </c>
      <c r="F18">
        <f>IF(AV18&lt;&gt;0,1/(1/AV18-1/N18),0)</f>
        <v>0.72407827528148561</v>
      </c>
      <c r="G18">
        <f>((AY18-AL18/2)*S18-E18)/(AY18+AL18/2)</f>
        <v>389.11117932630174</v>
      </c>
      <c r="H18">
        <f>AL18*1000</f>
        <v>34.053147982637512</v>
      </c>
      <c r="I18">
        <f>(AQ18-AW18)</f>
        <v>4.6063566135385816</v>
      </c>
      <c r="J18">
        <f>(P18+AP18*D18)</f>
        <v>40.930324554443359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31.604677200317383</v>
      </c>
      <c r="P18" s="1">
        <v>40.930324554443359</v>
      </c>
      <c r="Q18" s="1">
        <v>31.674850463867188</v>
      </c>
      <c r="R18" s="1">
        <v>400.02923583984375</v>
      </c>
      <c r="S18" s="1">
        <v>397.08453369140625</v>
      </c>
      <c r="T18" s="1">
        <v>6.4125819206237793</v>
      </c>
      <c r="U18" s="1">
        <v>36.205924987792969</v>
      </c>
      <c r="V18" s="1">
        <v>12.076723098754883</v>
      </c>
      <c r="W18" s="1">
        <v>68.18609619140625</v>
      </c>
      <c r="X18" s="1">
        <v>299.63406372070313</v>
      </c>
      <c r="Y18" s="1">
        <v>7.6586358249187469E-2</v>
      </c>
      <c r="Z18" s="1">
        <v>0.11656263470649719</v>
      </c>
      <c r="AA18" s="1">
        <v>87.935752868652344</v>
      </c>
      <c r="AB18" s="1">
        <v>-1.4281125068664551</v>
      </c>
      <c r="AC18" s="1">
        <v>-0.108024962246418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1.1015958225025848</v>
      </c>
      <c r="AL18">
        <f>(U18-T18)/(1000-U18)*AK18</f>
        <v>3.4053147982637512E-2</v>
      </c>
      <c r="AM18">
        <f>(P18+273.15)</f>
        <v>314.08032455444334</v>
      </c>
      <c r="AN18">
        <f>(O18+273.15)</f>
        <v>304.75467720031736</v>
      </c>
      <c r="AO18">
        <f>(Y18*AG18+Z18*AH18)*AI18</f>
        <v>1.2253817045975834E-2</v>
      </c>
      <c r="AP18">
        <f>((AO18+0.00000010773*(AN18^4-AM18^4))-AL18*44100)/(L18*51.4+0.00000043092*AM18^3)</f>
        <v>-13.139223503045834</v>
      </c>
      <c r="AQ18">
        <f>0.61365*EXP(17.502*J18/(240.97+J18))</f>
        <v>7.7901518856461092</v>
      </c>
      <c r="AR18">
        <f>AQ18*1000/AA18</f>
        <v>88.589130490326085</v>
      </c>
      <c r="AS18">
        <f>(AR18-U18)</f>
        <v>52.383205502533116</v>
      </c>
      <c r="AT18">
        <f>IF(D18,P18,(O18+P18)/2)</f>
        <v>36.267500877380371</v>
      </c>
      <c r="AU18">
        <f>0.61365*EXP(17.502*AT18/(240.97+AT18))</f>
        <v>6.0571314849470737</v>
      </c>
      <c r="AV18">
        <f>IF(AS18&lt;&gt;0,(1000-(AR18+U18)/2)/AS18*AL18,0)</f>
        <v>0.60951435542150267</v>
      </c>
      <c r="AW18">
        <f>U18*AA18/1000</f>
        <v>3.1837952721075271</v>
      </c>
      <c r="AX18">
        <f>(AU18-AW18)</f>
        <v>2.8733362128395465</v>
      </c>
      <c r="AY18">
        <f>1/(1.6/F18+1.37/N18)</f>
        <v>0.38981243462342591</v>
      </c>
      <c r="AZ18">
        <f>G18*AA18*0.001</f>
        <v>34.216784503667533</v>
      </c>
      <c r="BA18">
        <f>G18/S18</f>
        <v>0.97992025957046969</v>
      </c>
      <c r="BB18">
        <f>(1-AL18*AA18/AQ18/F18)*100</f>
        <v>46.912617935943892</v>
      </c>
      <c r="BC18">
        <f>(S18-E18/(N18/1.35))</f>
        <v>400.68638104482108</v>
      </c>
      <c r="BD18">
        <f>E18*BB18/100/BC18</f>
        <v>-1.2033673224880949E-2</v>
      </c>
    </row>
    <row r="19" spans="1:56" x14ac:dyDescent="0.35">
      <c r="A19" s="1" t="s">
        <v>9</v>
      </c>
      <c r="B19" s="1" t="s">
        <v>1559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1558</v>
      </c>
      <c r="K20" s="1">
        <f t="shared" si="0"/>
        <v>2.72</v>
      </c>
    </row>
    <row r="21" spans="1:56" x14ac:dyDescent="0.35">
      <c r="A21" s="1">
        <v>2</v>
      </c>
      <c r="B21" s="1" t="s">
        <v>1557</v>
      </c>
      <c r="C21" s="1">
        <v>625.50000224635005</v>
      </c>
      <c r="D21" s="1">
        <v>0</v>
      </c>
      <c r="E21">
        <f>(R21-S21*(1000-T21)/(1000-U21))*AK21</f>
        <v>-9.3576129401173755</v>
      </c>
      <c r="F21">
        <f>IF(AV21&lt;&gt;0,1/(1/AV21-1/N21),0)</f>
        <v>0.3909203463526093</v>
      </c>
      <c r="G21">
        <f>((AY21-AL21/2)*S21-E21)/(AY21+AL21/2)</f>
        <v>381.81293881156108</v>
      </c>
      <c r="H21">
        <f>AL21*1000</f>
        <v>32.583510172146418</v>
      </c>
      <c r="I21">
        <f>(AQ21-AW21)</f>
        <v>7.4438333176132563</v>
      </c>
      <c r="J21">
        <f>(P21+AP21*D21)</f>
        <v>46.806224822998047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31.549293518066406</v>
      </c>
      <c r="P21" s="1">
        <v>46.806224822998047</v>
      </c>
      <c r="Q21" s="1">
        <v>31.662343978881836</v>
      </c>
      <c r="R21" s="1">
        <v>399.83676147460938</v>
      </c>
      <c r="S21" s="1">
        <v>396.600341796875</v>
      </c>
      <c r="T21" s="1">
        <v>7.0629124641418457</v>
      </c>
      <c r="U21" s="1">
        <v>35.59033203125</v>
      </c>
      <c r="V21" s="1">
        <v>13.342657089233398</v>
      </c>
      <c r="W21" s="1">
        <v>67.234245300292969</v>
      </c>
      <c r="X21" s="1">
        <v>299.6165771484375</v>
      </c>
      <c r="Y21" s="1">
        <v>25.744884490966797</v>
      </c>
      <c r="Z21" s="1">
        <v>1.8335754051804543E-2</v>
      </c>
      <c r="AA21" s="1">
        <v>87.9310302734375</v>
      </c>
      <c r="AB21" s="1">
        <v>-1.5668728351593018</v>
      </c>
      <c r="AC21" s="1">
        <v>-9.7703151404857635E-2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1.1015315336339611</v>
      </c>
      <c r="AL21">
        <f>(U21-T21)/(1000-U21)*AK21</f>
        <v>3.2583510172146418E-2</v>
      </c>
      <c r="AM21">
        <f>(P21+273.15)</f>
        <v>319.95622482299802</v>
      </c>
      <c r="AN21">
        <f>(O21+273.15)</f>
        <v>304.69929351806638</v>
      </c>
      <c r="AO21">
        <f>(Y21*AG21+Z21*AH21)*AI21</f>
        <v>4.1191814264838058</v>
      </c>
      <c r="AP21">
        <f>((AO21+0.00000010773*(AN21^4-AM21^4))-AL21*44100)/(L21*51.4+0.00000043092*AM21^3)</f>
        <v>-13.158604291952916</v>
      </c>
      <c r="AQ21">
        <f>0.61365*EXP(17.502*J21/(240.97+J21))</f>
        <v>10.573327880894793</v>
      </c>
      <c r="AR21">
        <f>AQ21*1000/AA21</f>
        <v>120.24569538210925</v>
      </c>
      <c r="AS21">
        <f>(AR21-U21)</f>
        <v>84.655363350859247</v>
      </c>
      <c r="AT21">
        <f>IF(D21,P21,(O21+P21)/2)</f>
        <v>39.177759170532227</v>
      </c>
      <c r="AU21">
        <f>0.61365*EXP(17.502*AT21/(240.97+AT21))</f>
        <v>7.0941295499595638</v>
      </c>
      <c r="AV21">
        <f>IF(AS21&lt;&gt;0,(1000-(AR21+U21)/2)/AS21*AL21,0)</f>
        <v>0.35490566209514035</v>
      </c>
      <c r="AW21">
        <f>U21*AA21/1000</f>
        <v>3.1294945632815363</v>
      </c>
      <c r="AX21">
        <f>(AU21-AW21)</f>
        <v>3.9646349866780275</v>
      </c>
      <c r="AY21">
        <f>1/(1.6/F21+1.37/N21)</f>
        <v>0.22479306113476219</v>
      </c>
      <c r="AZ21">
        <f>G21*AA21*0.001</f>
        <v>33.573205081429514</v>
      </c>
      <c r="BA21">
        <f>G21/S21</f>
        <v>0.96271459848391272</v>
      </c>
      <c r="BB21">
        <f>(1-AL21*AA21/AQ21/F21)*100</f>
        <v>30.682952621626423</v>
      </c>
      <c r="BC21">
        <f>(S21-E21/(N21/1.35))</f>
        <v>399.87961239129066</v>
      </c>
      <c r="BD21">
        <f>E21*BB21/100/BC21</f>
        <v>-7.1801408623000168E-3</v>
      </c>
    </row>
    <row r="22" spans="1:56" x14ac:dyDescent="0.35">
      <c r="A22" s="1" t="s">
        <v>9</v>
      </c>
      <c r="B22" s="1" t="s">
        <v>1556</v>
      </c>
      <c r="K22" s="1">
        <f t="shared" si="0"/>
        <v>2.72</v>
      </c>
    </row>
    <row r="23" spans="1:56" x14ac:dyDescent="0.35">
      <c r="A23" s="1" t="s">
        <v>9</v>
      </c>
      <c r="B23" s="1" t="s">
        <v>1555</v>
      </c>
      <c r="K23" s="1">
        <f t="shared" si="0"/>
        <v>2.72</v>
      </c>
    </row>
    <row r="24" spans="1:56" x14ac:dyDescent="0.35">
      <c r="A24" s="1">
        <v>3</v>
      </c>
      <c r="B24" s="1" t="s">
        <v>1554</v>
      </c>
      <c r="C24" s="1">
        <v>828.50000224635005</v>
      </c>
      <c r="D24" s="1">
        <v>0</v>
      </c>
      <c r="E24">
        <f>(R24-S24*(1000-T24)/(1000-U24))*AK24</f>
        <v>-8.338814624035841</v>
      </c>
      <c r="F24">
        <f>IF(AV24&lt;&gt;0,1/(1/AV24-1/N24),0)</f>
        <v>0.40499054425062014</v>
      </c>
      <c r="G24">
        <f>((AY24-AL24/2)*S24-E24)/(AY24+AL24/2)</f>
        <v>380.30009765508481</v>
      </c>
      <c r="H24">
        <f>AL24*1000</f>
        <v>31.17434710431818</v>
      </c>
      <c r="I24">
        <f>(AQ24-AW24)</f>
        <v>6.9230963136984682</v>
      </c>
      <c r="J24">
        <f>(P24+AP24*D24)</f>
        <v>45.732295989990234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31.434947967529297</v>
      </c>
      <c r="P24" s="1">
        <v>45.732295989990234</v>
      </c>
      <c r="Q24" s="1">
        <v>31.575849533081055</v>
      </c>
      <c r="R24" s="1">
        <v>400.18435668945313</v>
      </c>
      <c r="S24" s="1">
        <v>396.5343017578125</v>
      </c>
      <c r="T24" s="1">
        <v>7.7969975471496582</v>
      </c>
      <c r="U24" s="1">
        <v>35.089683532714844</v>
      </c>
      <c r="V24" s="1">
        <v>14.825287818908691</v>
      </c>
      <c r="W24" s="1">
        <v>66.719863891601563</v>
      </c>
      <c r="X24" s="1">
        <v>299.782958984375</v>
      </c>
      <c r="Y24" s="1">
        <v>49.947086334228516</v>
      </c>
      <c r="Z24" s="1">
        <v>0.19645777344703674</v>
      </c>
      <c r="AA24" s="1">
        <v>87.930206298828125</v>
      </c>
      <c r="AB24" s="1">
        <v>-1.6442241668701172</v>
      </c>
      <c r="AC24" s="1">
        <v>-9.5333464443683624E-2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1.102143231560202</v>
      </c>
      <c r="AL24">
        <f>(U24-T24)/(1000-U24)*AK24</f>
        <v>3.1174347104318181E-2</v>
      </c>
      <c r="AM24">
        <f>(P24+273.15)</f>
        <v>318.88229598999021</v>
      </c>
      <c r="AN24">
        <f>(O24+273.15)</f>
        <v>304.58494796752927</v>
      </c>
      <c r="AO24">
        <f>(Y24*AG24+Z24*AH24)*AI24</f>
        <v>7.9915336348518622</v>
      </c>
      <c r="AP24">
        <f>((AO24+0.00000010773*(AN24^4-AM24^4))-AL24*44100)/(L24*51.4+0.00000043092*AM24^3)</f>
        <v>-12.530739581371439</v>
      </c>
      <c r="AQ24">
        <f>0.61365*EXP(17.502*J24/(240.97+J24))</f>
        <v>10.008539425690676</v>
      </c>
      <c r="AR24">
        <f>AQ24*1000/AA24</f>
        <v>113.82367728874604</v>
      </c>
      <c r="AS24">
        <f>(AR24-U24)</f>
        <v>78.733993756031197</v>
      </c>
      <c r="AT24">
        <f>IF(D24,P24,(O24+P24)/2)</f>
        <v>38.583621978759766</v>
      </c>
      <c r="AU24">
        <f>0.61365*EXP(17.502*AT24/(240.97+AT24))</f>
        <v>6.8707439956617478</v>
      </c>
      <c r="AV24">
        <f>IF(AS24&lt;&gt;0,(1000-(AR24+U24)/2)/AS24*AL24,0)</f>
        <v>0.36646443713200522</v>
      </c>
      <c r="AW24">
        <f>U24*AA24/1000</f>
        <v>3.0854431119922081</v>
      </c>
      <c r="AX24">
        <f>(AU24-AW24)</f>
        <v>3.7853008836695397</v>
      </c>
      <c r="AY24">
        <f>1/(1.6/F24+1.37/N24)</f>
        <v>0.23221575613102161</v>
      </c>
      <c r="AZ24">
        <f>G24*AA24*0.001</f>
        <v>33.439866042276087</v>
      </c>
      <c r="BA24">
        <f>G24/S24</f>
        <v>0.95905977356621497</v>
      </c>
      <c r="BB24">
        <f>(1-AL24*AA24/AQ24/F24)*100</f>
        <v>32.373039094317832</v>
      </c>
      <c r="BC24">
        <f>(S24-E24/(N24/1.35))</f>
        <v>399.45654589890654</v>
      </c>
      <c r="BD24">
        <f>E24*BB24/100/BC24</f>
        <v>-6.7580009539385663E-3</v>
      </c>
    </row>
    <row r="25" spans="1:56" x14ac:dyDescent="0.35">
      <c r="A25" s="1" t="s">
        <v>9</v>
      </c>
      <c r="B25" s="1" t="s">
        <v>1553</v>
      </c>
      <c r="K25" s="1">
        <f t="shared" si="0"/>
        <v>2.72</v>
      </c>
    </row>
    <row r="26" spans="1:56" x14ac:dyDescent="0.35">
      <c r="A26" s="1" t="s">
        <v>9</v>
      </c>
      <c r="B26" s="1" t="s">
        <v>1552</v>
      </c>
      <c r="K26" s="1">
        <f t="shared" si="0"/>
        <v>2.72</v>
      </c>
    </row>
    <row r="27" spans="1:56" x14ac:dyDescent="0.35">
      <c r="A27" s="1">
        <v>4</v>
      </c>
      <c r="B27" s="1" t="s">
        <v>1551</v>
      </c>
      <c r="C27" s="1">
        <v>1031.50000224635</v>
      </c>
      <c r="D27" s="1">
        <v>0</v>
      </c>
      <c r="E27">
        <f>(R27-S27*(1000-T27)/(1000-U27))*AK27</f>
        <v>-7.9820884311642306</v>
      </c>
      <c r="F27">
        <f>IF(AV27&lt;&gt;0,1/(1/AV27-1/N27),0)</f>
        <v>0.45483223428426445</v>
      </c>
      <c r="G27">
        <f>((AY27-AL27/2)*S27-E27)/(AY27+AL27/2)</f>
        <v>381.61550659982231</v>
      </c>
      <c r="H27">
        <f>AL27*1000</f>
        <v>30.263171273623858</v>
      </c>
      <c r="I27">
        <f>(AQ27-AW27)</f>
        <v>6.0856854558293172</v>
      </c>
      <c r="J27">
        <f>(P27+AP27*D27)</f>
        <v>44.034465789794922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31.344823837280273</v>
      </c>
      <c r="P27" s="1">
        <v>44.034465789794922</v>
      </c>
      <c r="Q27" s="1">
        <v>31.486370086669922</v>
      </c>
      <c r="R27" s="1">
        <v>399.93276977539063</v>
      </c>
      <c r="S27" s="1">
        <v>396.2913818359375</v>
      </c>
      <c r="T27" s="1">
        <v>8.5515985488891602</v>
      </c>
      <c r="U27" s="1">
        <v>35.063053131103516</v>
      </c>
      <c r="V27" s="1">
        <v>16.343709945678711</v>
      </c>
      <c r="W27" s="1">
        <v>67.012069702148438</v>
      </c>
      <c r="X27" s="1">
        <v>299.60476684570313</v>
      </c>
      <c r="Y27" s="1">
        <v>100.94702911376953</v>
      </c>
      <c r="Z27" s="1">
        <v>2.7503982186317444E-2</v>
      </c>
      <c r="AA27" s="1">
        <v>87.930679321289063</v>
      </c>
      <c r="AB27" s="1">
        <v>-1.622829794883728</v>
      </c>
      <c r="AC27" s="1">
        <v>-9.1040216386318207E-2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1.1014881134033201</v>
      </c>
      <c r="AL27">
        <f>(U27-T27)/(1000-U27)*AK27</f>
        <v>3.0263171273623858E-2</v>
      </c>
      <c r="AM27">
        <f>(P27+273.15)</f>
        <v>317.1844657897949</v>
      </c>
      <c r="AN27">
        <f>(O27+273.15)</f>
        <v>304.49482383728025</v>
      </c>
      <c r="AO27">
        <f>(Y27*AG27+Z27*AH27)*AI27</f>
        <v>16.151524297188416</v>
      </c>
      <c r="AP27">
        <f>((AO27+0.00000010773*(AN27^4-AM27^4))-AL27*44100)/(L27*51.4+0.00000043092*AM27^3)</f>
        <v>-11.981279134099063</v>
      </c>
      <c r="AQ27">
        <f>0.61365*EXP(17.502*J27/(240.97+J27))</f>
        <v>9.1688035367257008</v>
      </c>
      <c r="AR27">
        <f>AQ27*1000/AA27</f>
        <v>104.27308884108467</v>
      </c>
      <c r="AS27">
        <f>(AR27-U27)</f>
        <v>69.210035709981156</v>
      </c>
      <c r="AT27">
        <f>IF(D27,P27,(O27+P27)/2)</f>
        <v>37.689644813537598</v>
      </c>
      <c r="AU27">
        <f>0.61365*EXP(17.502*AT27/(240.97+AT27))</f>
        <v>6.5461247310262047</v>
      </c>
      <c r="AV27">
        <f>IF(AS27&lt;&gt;0,(1000-(AR27+U27)/2)/AS27*AL27,0)</f>
        <v>0.40680219595679751</v>
      </c>
      <c r="AW27">
        <f>U27*AA27/1000</f>
        <v>3.0831180808963836</v>
      </c>
      <c r="AX27">
        <f>(AU27-AW27)</f>
        <v>3.4630066501298211</v>
      </c>
      <c r="AY27">
        <f>1/(1.6/F27+1.37/N27)</f>
        <v>0.25817037878214655</v>
      </c>
      <c r="AZ27">
        <f>G27*AA27*0.001</f>
        <v>33.555710734860241</v>
      </c>
      <c r="BA27">
        <f>G27/S27</f>
        <v>0.96296695838268087</v>
      </c>
      <c r="BB27">
        <f>(1-AL27*AA27/AQ27/F27)*100</f>
        <v>36.189674322161245</v>
      </c>
      <c r="BC27">
        <f>(S27-E27/(N27/1.35))</f>
        <v>399.08861528017673</v>
      </c>
      <c r="BD27">
        <f>E27*BB27/100/BC27</f>
        <v>-7.2382215296150805E-3</v>
      </c>
    </row>
    <row r="28" spans="1:56" x14ac:dyDescent="0.35">
      <c r="A28" s="1" t="s">
        <v>9</v>
      </c>
      <c r="B28" s="1" t="s">
        <v>1550</v>
      </c>
      <c r="K28" s="1">
        <f t="shared" si="0"/>
        <v>2.72</v>
      </c>
    </row>
    <row r="29" spans="1:56" x14ac:dyDescent="0.35">
      <c r="A29" s="1" t="s">
        <v>9</v>
      </c>
      <c r="B29" s="1" t="s">
        <v>1549</v>
      </c>
      <c r="K29" s="1">
        <f t="shared" si="0"/>
        <v>2.72</v>
      </c>
    </row>
    <row r="30" spans="1:56" x14ac:dyDescent="0.35">
      <c r="A30" s="1">
        <v>5</v>
      </c>
      <c r="B30" s="1" t="s">
        <v>1548</v>
      </c>
      <c r="C30" s="1">
        <v>1234.50000224635</v>
      </c>
      <c r="D30" s="1">
        <v>0</v>
      </c>
      <c r="E30">
        <f>(R30-S30*(1000-T30)/(1000-U30))*AK30</f>
        <v>-7.5504768721303064</v>
      </c>
      <c r="F30">
        <f>IF(AV30&lt;&gt;0,1/(1/AV30-1/N30),0)</f>
        <v>0.4090335047695306</v>
      </c>
      <c r="G30">
        <f>((AY30-AL30/2)*S30-E30)/(AY30+AL30/2)</f>
        <v>379.42490165547741</v>
      </c>
      <c r="H30">
        <f>AL30*1000</f>
        <v>29.563565972158074</v>
      </c>
      <c r="I30">
        <f>(AQ30-AW30)</f>
        <v>6.5219849366715792</v>
      </c>
      <c r="J30">
        <f>(P30+AP30*D30)</f>
        <v>44.959739685058594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31.281549453735352</v>
      </c>
      <c r="P30" s="1">
        <v>44.959739685058594</v>
      </c>
      <c r="Q30" s="1">
        <v>31.419710159301758</v>
      </c>
      <c r="R30" s="1">
        <v>399.9031982421875</v>
      </c>
      <c r="S30" s="1">
        <v>396.12509155273438</v>
      </c>
      <c r="T30" s="1">
        <v>9.3135766983032227</v>
      </c>
      <c r="U30" s="1">
        <v>35.215206146240234</v>
      </c>
      <c r="V30" s="1">
        <v>17.864540100097656</v>
      </c>
      <c r="W30" s="1">
        <v>67.546920776367188</v>
      </c>
      <c r="X30" s="1">
        <v>299.52224731445313</v>
      </c>
      <c r="Y30" s="1">
        <v>150.10105895996094</v>
      </c>
      <c r="Z30" s="1">
        <v>0.14013981819152832</v>
      </c>
      <c r="AA30" s="1">
        <v>87.932456970214844</v>
      </c>
      <c r="AB30" s="1">
        <v>-1.6586253643035889</v>
      </c>
      <c r="AC30" s="1">
        <v>-8.724115788936615E-2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1.1011847327737245</v>
      </c>
      <c r="AL30">
        <f>(U30-T30)/(1000-U30)*AK30</f>
        <v>2.9563565972158073E-2</v>
      </c>
      <c r="AM30">
        <f>(P30+273.15)</f>
        <v>318.10973968505857</v>
      </c>
      <c r="AN30">
        <f>(O30+273.15)</f>
        <v>304.43154945373533</v>
      </c>
      <c r="AO30">
        <f>(Y30*AG30+Z30*AH30)*AI30</f>
        <v>24.016168896790532</v>
      </c>
      <c r="AP30">
        <f>((AO30+0.00000010773*(AN30^4-AM30^4))-AL30*44100)/(L30*51.4+0.00000043092*AM30^3)</f>
        <v>-11.76643158731537</v>
      </c>
      <c r="AQ30">
        <f>0.61365*EXP(17.502*J30/(240.97+J30))</f>
        <v>9.6185445358230943</v>
      </c>
      <c r="AR30">
        <f>AQ30*1000/AA30</f>
        <v>109.38559966635711</v>
      </c>
      <c r="AS30">
        <f>(AR30-U30)</f>
        <v>74.170393520116875</v>
      </c>
      <c r="AT30">
        <f>IF(D30,P30,(O30+P30)/2)</f>
        <v>38.120644569396973</v>
      </c>
      <c r="AU30">
        <f>0.61365*EXP(17.502*AT30/(240.97+AT30))</f>
        <v>6.7009271688273229</v>
      </c>
      <c r="AV30">
        <f>IF(AS30&lt;&gt;0,(1000-(AR30+U30)/2)/AS30*AL30,0)</f>
        <v>0.36977164255688427</v>
      </c>
      <c r="AW30">
        <f>U30*AA30/1000</f>
        <v>3.0965595991515147</v>
      </c>
      <c r="AX30">
        <f>(AU30-AW30)</f>
        <v>3.6043675696758082</v>
      </c>
      <c r="AY30">
        <f>1/(1.6/F30+1.37/N30)</f>
        <v>0.2343407378242662</v>
      </c>
      <c r="AZ30">
        <f>G30*AA30*0.001</f>
        <v>33.363763838248268</v>
      </c>
      <c r="BA30">
        <f>G30/S30</f>
        <v>0.95784112076365724</v>
      </c>
      <c r="BB30">
        <f>(1-AL30*AA30/AQ30/F30)*100</f>
        <v>33.924907119644779</v>
      </c>
      <c r="BC30">
        <f>(S30-E30/(N30/1.35))</f>
        <v>398.77107156270495</v>
      </c>
      <c r="BD30">
        <f>E30*BB30/100/BC30</f>
        <v>-6.4234656137981258E-3</v>
      </c>
    </row>
    <row r="31" spans="1:56" x14ac:dyDescent="0.35">
      <c r="A31" s="1" t="s">
        <v>9</v>
      </c>
      <c r="B31" s="1" t="s">
        <v>1547</v>
      </c>
      <c r="K31" s="1">
        <f t="shared" si="0"/>
        <v>2.72</v>
      </c>
    </row>
    <row r="32" spans="1:56" x14ac:dyDescent="0.35">
      <c r="A32" s="1" t="s">
        <v>9</v>
      </c>
      <c r="B32" s="1" t="s">
        <v>1546</v>
      </c>
      <c r="K32" s="1">
        <f t="shared" si="0"/>
        <v>2.72</v>
      </c>
    </row>
    <row r="33" spans="1:56" x14ac:dyDescent="0.35">
      <c r="A33" s="1">
        <v>6</v>
      </c>
      <c r="B33" s="1" t="s">
        <v>1545</v>
      </c>
      <c r="C33" s="1">
        <v>1437.50000224635</v>
      </c>
      <c r="D33" s="1">
        <v>0</v>
      </c>
      <c r="E33">
        <f>(R33-S33*(1000-T33)/(1000-U33))*AK33</f>
        <v>-6.1992218497262863</v>
      </c>
      <c r="F33">
        <f>IF(AV33&lt;&gt;0,1/(1/AV33-1/N33),0)</f>
        <v>0.45840462777032331</v>
      </c>
      <c r="G33">
        <f>((AY33-AL33/2)*S33-E33)/(AY33+AL33/2)</f>
        <v>375.68468255137549</v>
      </c>
      <c r="H33">
        <f>AL33*1000</f>
        <v>29.144805134460285</v>
      </c>
      <c r="I33">
        <f>(AQ33-AW33)</f>
        <v>5.8262391052140634</v>
      </c>
      <c r="J33">
        <f>(P33+AP33*D33)</f>
        <v>43.576175689697266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31.219333648681641</v>
      </c>
      <c r="P33" s="1">
        <v>43.576175689697266</v>
      </c>
      <c r="Q33" s="1">
        <v>31.356073379516602</v>
      </c>
      <c r="R33" s="1">
        <v>399.86245727539063</v>
      </c>
      <c r="S33" s="1">
        <v>395.0379638671875</v>
      </c>
      <c r="T33" s="1">
        <v>10.038033485412598</v>
      </c>
      <c r="U33" s="1">
        <v>35.556888580322266</v>
      </c>
      <c r="V33" s="1">
        <v>19.322547912597656</v>
      </c>
      <c r="W33" s="1">
        <v>68.444656372070313</v>
      </c>
      <c r="X33" s="1">
        <v>299.6025390625</v>
      </c>
      <c r="Y33" s="1">
        <v>300.4049072265625</v>
      </c>
      <c r="Z33" s="1">
        <v>0.19383816421031952</v>
      </c>
      <c r="AA33" s="1">
        <v>87.932998657226563</v>
      </c>
      <c r="AB33" s="1">
        <v>-1.662136435508728</v>
      </c>
      <c r="AC33" s="1">
        <v>-8.8831312954425812E-2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1.1014799230238967</v>
      </c>
      <c r="AL33">
        <f>(U33-T33)/(1000-U33)*AK33</f>
        <v>2.9144805134460286E-2</v>
      </c>
      <c r="AM33">
        <f>(P33+273.15)</f>
        <v>316.72617568969724</v>
      </c>
      <c r="AN33">
        <f>(O33+273.15)</f>
        <v>304.36933364868162</v>
      </c>
      <c r="AO33">
        <f>(Y33*AG33+Z33*AH33)*AI33</f>
        <v>48.064784081918333</v>
      </c>
      <c r="AP33">
        <f>((AO33+0.00000010773*(AN33^4-AM33^4))-AL33*44100)/(L33*51.4+0.00000043092*AM33^3)</f>
        <v>-11.29182767775608</v>
      </c>
      <c r="AQ33">
        <f>0.61365*EXP(17.502*J33/(240.97+J33))</f>
        <v>8.9528629410026959</v>
      </c>
      <c r="AR33">
        <f>AQ33*1000/AA33</f>
        <v>101.81459836144148</v>
      </c>
      <c r="AS33">
        <f>(AR33-U33)</f>
        <v>66.257709781119217</v>
      </c>
      <c r="AT33">
        <f>IF(D33,P33,(O33+P33)/2)</f>
        <v>37.397754669189453</v>
      </c>
      <c r="AU33">
        <f>0.61365*EXP(17.502*AT33/(240.97+AT33))</f>
        <v>6.4430576946052254</v>
      </c>
      <c r="AV33">
        <f>IF(AS33&lt;&gt;0,(1000-(AR33+U33)/2)/AS33*AL33,0)</f>
        <v>0.40965757215503035</v>
      </c>
      <c r="AW33">
        <f>U33*AA33/1000</f>
        <v>3.1266238357886325</v>
      </c>
      <c r="AX33">
        <f>(AU33-AW33)</f>
        <v>3.3164338588165929</v>
      </c>
      <c r="AY33">
        <f>1/(1.6/F33+1.37/N33)</f>
        <v>0.26001062762699068</v>
      </c>
      <c r="AZ33">
        <f>G33*AA33*0.001</f>
        <v>33.035080686330687</v>
      </c>
      <c r="BA33">
        <f>G33/S33</f>
        <v>0.95100905967022797</v>
      </c>
      <c r="BB33">
        <f>(1-AL33*AA33/AQ33/F33)*100</f>
        <v>37.554361557947978</v>
      </c>
      <c r="BC33">
        <f>(S33-E33/(N33/1.35))</f>
        <v>397.21041169658145</v>
      </c>
      <c r="BD33">
        <f>E33*BB33/100/BC33</f>
        <v>-5.86107040165875E-3</v>
      </c>
    </row>
    <row r="34" spans="1:56" x14ac:dyDescent="0.35">
      <c r="A34" s="1" t="s">
        <v>9</v>
      </c>
      <c r="B34" s="1" t="s">
        <v>1544</v>
      </c>
      <c r="K34" s="1">
        <f t="shared" si="0"/>
        <v>2.72</v>
      </c>
    </row>
    <row r="35" spans="1:56" x14ac:dyDescent="0.35">
      <c r="A35" s="1" t="s">
        <v>9</v>
      </c>
      <c r="B35" s="1" t="s">
        <v>1543</v>
      </c>
      <c r="K35" s="1">
        <f t="shared" si="0"/>
        <v>2.72</v>
      </c>
    </row>
    <row r="36" spans="1:56" x14ac:dyDescent="0.35">
      <c r="A36" s="1">
        <v>7</v>
      </c>
      <c r="B36" s="1" t="s">
        <v>1542</v>
      </c>
      <c r="C36" s="1">
        <v>1640.50000224635</v>
      </c>
      <c r="D36" s="1">
        <v>0</v>
      </c>
      <c r="E36">
        <f>(R36-S36*(1000-T36)/(1000-U36))*AK36</f>
        <v>-5.3719058768176629</v>
      </c>
      <c r="F36">
        <f>IF(AV36&lt;&gt;0,1/(1/AV36-1/N36),0)</f>
        <v>0.48082262295139855</v>
      </c>
      <c r="G36">
        <f>((AY36-AL36/2)*S36-E36)/(AY36+AL36/2)</f>
        <v>373.26159965259825</v>
      </c>
      <c r="H36">
        <f>AL36*1000</f>
        <v>29.061666717918136</v>
      </c>
      <c r="I36">
        <f>(AQ36-AW36)</f>
        <v>5.5729725477873178</v>
      </c>
      <c r="J36">
        <f>(P36+AP36*D36)</f>
        <v>43.140762329101563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31.198131561279297</v>
      </c>
      <c r="P36" s="1">
        <v>43.140762329101563</v>
      </c>
      <c r="Q36" s="1">
        <v>31.320146560668945</v>
      </c>
      <c r="R36" s="1">
        <v>400.10455322265625</v>
      </c>
      <c r="S36" s="1">
        <v>394.57049560546875</v>
      </c>
      <c r="T36" s="1">
        <v>10.714998245239258</v>
      </c>
      <c r="U36" s="1">
        <v>36.148303985595703</v>
      </c>
      <c r="V36" s="1">
        <v>20.651805877685547</v>
      </c>
      <c r="W36" s="1">
        <v>69.671295166015625</v>
      </c>
      <c r="X36" s="1">
        <v>299.5689697265625</v>
      </c>
      <c r="Y36" s="1">
        <v>500.4942626953125</v>
      </c>
      <c r="Z36" s="1">
        <v>7.5963020324707031E-2</v>
      </c>
      <c r="AA36" s="1">
        <v>87.938255310058594</v>
      </c>
      <c r="AB36" s="1">
        <v>-1.6096217632293701</v>
      </c>
      <c r="AC36" s="1">
        <v>-9.1662965714931488E-2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1.101356506347656</v>
      </c>
      <c r="AL36">
        <f>(U36-T36)/(1000-U36)*AK36</f>
        <v>2.9061666717918135E-2</v>
      </c>
      <c r="AM36">
        <f>(P36+273.15)</f>
        <v>316.29076232910154</v>
      </c>
      <c r="AN36">
        <f>(O36+273.15)</f>
        <v>304.34813156127927</v>
      </c>
      <c r="AO36">
        <f>(Y36*AG36+Z36*AH36)*AI36</f>
        <v>80.079080241343036</v>
      </c>
      <c r="AP36">
        <f>((AO36+0.00000010773*(AN36^4-AM36^4))-AL36*44100)/(L36*51.4+0.00000043092*AM36^3)</f>
        <v>-10.962358794701915</v>
      </c>
      <c r="AQ36">
        <f>0.61365*EXP(17.502*J36/(240.97+J36))</f>
        <v>8.7517913326982413</v>
      </c>
      <c r="AR36">
        <f>AQ36*1000/AA36</f>
        <v>99.522003271961552</v>
      </c>
      <c r="AS36">
        <f>(AR36-U36)</f>
        <v>63.373699286365849</v>
      </c>
      <c r="AT36">
        <f>IF(D36,P36,(O36+P36)/2)</f>
        <v>37.16944694519043</v>
      </c>
      <c r="AU36">
        <f>0.61365*EXP(17.502*AT36/(240.97+AT36))</f>
        <v>6.3634263464741432</v>
      </c>
      <c r="AV36">
        <f>IF(AS36&lt;&gt;0,(1000-(AR36+U36)/2)/AS36*AL36,0)</f>
        <v>0.42746856182384746</v>
      </c>
      <c r="AW36">
        <f>U36*AA36/1000</f>
        <v>3.1788187849109235</v>
      </c>
      <c r="AX36">
        <f>(AU36-AW36)</f>
        <v>3.1846075615632197</v>
      </c>
      <c r="AY36">
        <f>1/(1.6/F36+1.37/N36)</f>
        <v>0.27149854970587289</v>
      </c>
      <c r="AZ36">
        <f>G36*AA36*0.001</f>
        <v>32.823973847691065</v>
      </c>
      <c r="BA36">
        <f>G36/S36</f>
        <v>0.9459947051535823</v>
      </c>
      <c r="BB36">
        <f>(1-AL36*AA36/AQ36/F36)*100</f>
        <v>39.268149349226164</v>
      </c>
      <c r="BC36">
        <f>(S36-E36/(N36/1.35))</f>
        <v>396.45301982297457</v>
      </c>
      <c r="BD36">
        <f>E36*BB36/100/BC36</f>
        <v>-5.3208020046121339E-3</v>
      </c>
    </row>
    <row r="37" spans="1:56" x14ac:dyDescent="0.35">
      <c r="A37" s="1" t="s">
        <v>9</v>
      </c>
      <c r="B37" s="1" t="s">
        <v>1541</v>
      </c>
      <c r="K37" s="1">
        <f t="shared" si="0"/>
        <v>2.72</v>
      </c>
    </row>
    <row r="38" spans="1:56" x14ac:dyDescent="0.35">
      <c r="A38" s="1" t="s">
        <v>9</v>
      </c>
      <c r="B38" s="1" t="s">
        <v>1540</v>
      </c>
      <c r="K38" s="1">
        <f t="shared" si="0"/>
        <v>2.72</v>
      </c>
    </row>
    <row r="39" spans="1:56" x14ac:dyDescent="0.35">
      <c r="A39" s="1">
        <v>8</v>
      </c>
      <c r="B39" s="1" t="s">
        <v>1539</v>
      </c>
      <c r="C39" s="1">
        <v>1843.50000224635</v>
      </c>
      <c r="D39" s="1">
        <v>0</v>
      </c>
      <c r="E39">
        <f>(R39-S39*(1000-T39)/(1000-U39))*AK39</f>
        <v>-5.2282141806521265</v>
      </c>
      <c r="F39">
        <f>IF(AV39&lt;&gt;0,1/(1/AV39-1/N39),0)</f>
        <v>0.5378483276113224</v>
      </c>
      <c r="G39">
        <f>((AY39-AL39/2)*S39-E39)/(AY39+AL39/2)</f>
        <v>374.08451465638166</v>
      </c>
      <c r="H39">
        <f>AL39*1000</f>
        <v>29.342564962910267</v>
      </c>
      <c r="I39">
        <f>(AQ39-AW39)</f>
        <v>5.1065961144226488</v>
      </c>
      <c r="J39">
        <f>(P39+AP39*D39)</f>
        <v>42.263607025146484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31.210119247436523</v>
      </c>
      <c r="P39" s="1">
        <v>42.263607025146484</v>
      </c>
      <c r="Q39" s="1">
        <v>31.314113616943359</v>
      </c>
      <c r="R39" s="1">
        <v>399.96771240234375</v>
      </c>
      <c r="S39" s="1">
        <v>394.21270751953125</v>
      </c>
      <c r="T39" s="1">
        <v>11.324530601501465</v>
      </c>
      <c r="U39" s="1">
        <v>36.978763580322266</v>
      </c>
      <c r="V39" s="1">
        <v>21.812496185302734</v>
      </c>
      <c r="W39" s="1">
        <v>71.225837707519531</v>
      </c>
      <c r="X39" s="1">
        <v>299.60137939453125</v>
      </c>
      <c r="Y39" s="1">
        <v>750.45355224609375</v>
      </c>
      <c r="Z39" s="1">
        <v>0.10346598923206329</v>
      </c>
      <c r="AA39" s="1">
        <v>87.941413879394531</v>
      </c>
      <c r="AB39" s="1">
        <v>-1.4136210680007935</v>
      </c>
      <c r="AC39" s="1">
        <v>-9.3016989529132843E-2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1.1014756595387176</v>
      </c>
      <c r="AL39">
        <f>(U39-T39)/(1000-U39)*AK39</f>
        <v>2.9342564962910267E-2</v>
      </c>
      <c r="AM39">
        <f>(P39+273.15)</f>
        <v>315.41360702514646</v>
      </c>
      <c r="AN39">
        <f>(O39+273.15)</f>
        <v>304.3601192474365</v>
      </c>
      <c r="AO39">
        <f>(Y39*AG39+Z39*AH39)*AI39</f>
        <v>120.07256567554396</v>
      </c>
      <c r="AP39">
        <f>((AO39+0.00000010773*(AN39^4-AM39^4))-AL39*44100)/(L39*51.4+0.00000043092*AM39^3)</f>
        <v>-10.65131903606518</v>
      </c>
      <c r="AQ39">
        <f>0.61365*EXP(17.502*J39/(240.97+J39))</f>
        <v>8.35856086718805</v>
      </c>
      <c r="AR39">
        <f>AQ39*1000/AA39</f>
        <v>95.046923837854479</v>
      </c>
      <c r="AS39">
        <f>(AR39-U39)</f>
        <v>58.068160257532213</v>
      </c>
      <c r="AT39">
        <f>IF(D39,P39,(O39+P39)/2)</f>
        <v>36.736863136291504</v>
      </c>
      <c r="AU39">
        <f>0.61365*EXP(17.502*AT39/(240.97+AT39))</f>
        <v>6.2148861775564681</v>
      </c>
      <c r="AV39">
        <f>IF(AS39&lt;&gt;0,(1000-(AR39+U39)/2)/AS39*AL39,0)</f>
        <v>0.47195534844648412</v>
      </c>
      <c r="AW39">
        <f>U39*AA39/1000</f>
        <v>3.2519647527654016</v>
      </c>
      <c r="AX39">
        <f>(AU39-AW39)</f>
        <v>2.9629214247910665</v>
      </c>
      <c r="AY39">
        <f>1/(1.6/F39+1.37/N39)</f>
        <v>0.30026001026016957</v>
      </c>
      <c r="AZ39">
        <f>G39*AA39*0.001</f>
        <v>32.897521129269293</v>
      </c>
      <c r="BA39">
        <f>G39/S39</f>
        <v>0.94894078126045101</v>
      </c>
      <c r="BB39">
        <f>(1-AL39*AA39/AQ39/F39)*100</f>
        <v>42.601547120378569</v>
      </c>
      <c r="BC39">
        <f>(S39-E39/(N39/1.35))</f>
        <v>396.04487659231023</v>
      </c>
      <c r="BD39">
        <f>E39*BB39/100/BC39</f>
        <v>-5.6238579498596045E-3</v>
      </c>
    </row>
    <row r="40" spans="1:56" x14ac:dyDescent="0.35">
      <c r="A40" s="1" t="s">
        <v>9</v>
      </c>
      <c r="B40" s="1" t="s">
        <v>1538</v>
      </c>
      <c r="K40" s="1">
        <f t="shared" si="0"/>
        <v>2.72</v>
      </c>
    </row>
    <row r="41" spans="1:56" x14ac:dyDescent="0.35">
      <c r="A41" s="1" t="s">
        <v>9</v>
      </c>
      <c r="B41" s="1" t="s">
        <v>1537</v>
      </c>
      <c r="K41" s="1">
        <f t="shared" si="0"/>
        <v>2.72</v>
      </c>
    </row>
    <row r="42" spans="1:56" x14ac:dyDescent="0.35">
      <c r="A42" s="1">
        <v>9</v>
      </c>
      <c r="B42" s="1" t="s">
        <v>1536</v>
      </c>
      <c r="C42" s="1">
        <v>2046.50000224635</v>
      </c>
      <c r="D42" s="1">
        <v>0</v>
      </c>
      <c r="E42">
        <f>(R42-S42*(1000-T42)/(1000-U42))*AK42</f>
        <v>-4.8829429852553297</v>
      </c>
      <c r="F42">
        <f>IF(AV42&lt;&gt;0,1/(1/AV42-1/N42),0)</f>
        <v>0.67779262930975048</v>
      </c>
      <c r="G42">
        <f>((AY42-AL42/2)*S42-E42)/(AY42+AL42/2)</f>
        <v>375.83501744314833</v>
      </c>
      <c r="H42">
        <f>AL42*1000</f>
        <v>29.79852696930411</v>
      </c>
      <c r="I42">
        <f>(AQ42-AW42)</f>
        <v>4.2639337360578349</v>
      </c>
      <c r="J42">
        <f>(P42+AP42*D42)</f>
        <v>40.454097747802734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31.251562118530273</v>
      </c>
      <c r="P42" s="1">
        <v>40.454097747802734</v>
      </c>
      <c r="Q42" s="1">
        <v>31.336858749389648</v>
      </c>
      <c r="R42" s="1">
        <v>399.93328857421875</v>
      </c>
      <c r="S42" s="1">
        <v>393.71542358398438</v>
      </c>
      <c r="T42" s="1">
        <v>11.856875419616699</v>
      </c>
      <c r="U42" s="1">
        <v>37.883865356445313</v>
      </c>
      <c r="V42" s="1">
        <v>22.783445358276367</v>
      </c>
      <c r="W42" s="1">
        <v>72.795318603515625</v>
      </c>
      <c r="X42" s="1">
        <v>299.6175537109375</v>
      </c>
      <c r="Y42" s="1">
        <v>999.80450439453125</v>
      </c>
      <c r="Z42" s="1">
        <v>0.12834972143173218</v>
      </c>
      <c r="AA42" s="1">
        <v>87.9390869140625</v>
      </c>
      <c r="AB42" s="1">
        <v>-1.1877086162567139</v>
      </c>
      <c r="AC42" s="1">
        <v>-8.8969595730304718E-2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1.1015351239372699</v>
      </c>
      <c r="AL42">
        <f>(U42-T42)/(1000-U42)*AK42</f>
        <v>2.9798526969304108E-2</v>
      </c>
      <c r="AM42">
        <f>(P42+273.15)</f>
        <v>313.60409774780271</v>
      </c>
      <c r="AN42">
        <f>(O42+273.15)</f>
        <v>304.40156211853025</v>
      </c>
      <c r="AO42">
        <f>(Y42*AG42+Z42*AH42)*AI42</f>
        <v>159.96871712754546</v>
      </c>
      <c r="AP42">
        <f>((AO42+0.00000010773*(AN42^4-AM42^4))-AL42*44100)/(L42*51.4+0.00000043092*AM42^3)</f>
        <v>-10.309980524799757</v>
      </c>
      <c r="AQ42">
        <f>0.61365*EXP(17.502*J42/(240.97+J42))</f>
        <v>7.5954062642789211</v>
      </c>
      <c r="AR42">
        <f>AQ42*1000/AA42</f>
        <v>86.371220475616809</v>
      </c>
      <c r="AS42">
        <f>(AR42-U42)</f>
        <v>48.487355119171497</v>
      </c>
      <c r="AT42">
        <f>IF(D42,P42,(O42+P42)/2)</f>
        <v>35.852829933166504</v>
      </c>
      <c r="AU42">
        <f>0.61365*EXP(17.502*AT42/(240.97+AT42))</f>
        <v>5.9206642172599961</v>
      </c>
      <c r="AV42">
        <f>IF(AS42&lt;&gt;0,(1000-(AR42+U42)/2)/AS42*AL42,0)</f>
        <v>0.57638156664754969</v>
      </c>
      <c r="AW42">
        <f>U42*AA42/1000</f>
        <v>3.3314725282210857</v>
      </c>
      <c r="AX42">
        <f>(AU42-AW42)</f>
        <v>2.5891916890389104</v>
      </c>
      <c r="AY42">
        <f>1/(1.6/F42+1.37/N42)</f>
        <v>0.36815672689358031</v>
      </c>
      <c r="AZ42">
        <f>G42*AA42*0.001</f>
        <v>33.050588264281217</v>
      </c>
      <c r="BA42">
        <f>G42/S42</f>
        <v>0.95458545672894646</v>
      </c>
      <c r="BB42">
        <f>(1-AL42*AA42/AQ42/F42)*100</f>
        <v>49.098697223910648</v>
      </c>
      <c r="BC42">
        <f>(S42-E42/(N42/1.35))</f>
        <v>395.42659623541005</v>
      </c>
      <c r="BD42">
        <f>E42*BB42/100/BC42</f>
        <v>-6.0629745565202531E-3</v>
      </c>
    </row>
    <row r="43" spans="1:56" x14ac:dyDescent="0.35">
      <c r="A43" s="1" t="s">
        <v>9</v>
      </c>
      <c r="B43" s="1" t="s">
        <v>1535</v>
      </c>
      <c r="K43" s="1">
        <f t="shared" si="0"/>
        <v>2.72</v>
      </c>
    </row>
    <row r="44" spans="1:56" x14ac:dyDescent="0.35">
      <c r="A44" s="1" t="s">
        <v>9</v>
      </c>
      <c r="B44" s="1" t="s">
        <v>1534</v>
      </c>
      <c r="K44" s="1">
        <f t="shared" si="0"/>
        <v>2.72</v>
      </c>
    </row>
    <row r="45" spans="1:56" x14ac:dyDescent="0.35">
      <c r="A45" s="1">
        <v>10</v>
      </c>
      <c r="B45" s="1" t="s">
        <v>1533</v>
      </c>
      <c r="C45" s="1">
        <v>2250.0000022351742</v>
      </c>
      <c r="D45" s="1">
        <v>0</v>
      </c>
      <c r="E45">
        <f>(R45-S45*(1000-T45)/(1000-U45))*AK45</f>
        <v>-4.8019591683460252</v>
      </c>
      <c r="F45">
        <f>IF(AV45&lt;&gt;0,1/(1/AV45-1/N45),0)</f>
        <v>0.77614261325508649</v>
      </c>
      <c r="G45">
        <f>((AY45-AL45/2)*S45-E45)/(AY45+AL45/2)</f>
        <v>376.68316638823222</v>
      </c>
      <c r="H45">
        <f>AL45*1000</f>
        <v>30.392062549962017</v>
      </c>
      <c r="I45">
        <f>(AQ45-AW45)</f>
        <v>3.8851904430458979</v>
      </c>
      <c r="J45">
        <f>(P45+AP45*D45)</f>
        <v>39.721664428710938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31.323461532592773</v>
      </c>
      <c r="P45" s="1">
        <v>39.721664428710938</v>
      </c>
      <c r="Q45" s="1">
        <v>31.386425018310547</v>
      </c>
      <c r="R45" s="1">
        <v>399.85269165039063</v>
      </c>
      <c r="S45" s="1">
        <v>393.3603515625</v>
      </c>
      <c r="T45" s="1">
        <v>12.364663124084473</v>
      </c>
      <c r="U45" s="1">
        <v>38.876983642578125</v>
      </c>
      <c r="V45" s="1">
        <v>23.663059234619141</v>
      </c>
      <c r="W45" s="1">
        <v>74.401405334472656</v>
      </c>
      <c r="X45" s="1">
        <v>299.6817626953125</v>
      </c>
      <c r="Y45" s="1">
        <v>1250.71923828125</v>
      </c>
      <c r="Z45" s="1">
        <v>4.1910592466592789E-2</v>
      </c>
      <c r="AA45" s="1">
        <v>87.942337036132813</v>
      </c>
      <c r="AB45" s="1">
        <v>-1.1232891082763672</v>
      </c>
      <c r="AC45" s="1">
        <v>-8.8893875479698181E-2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1.1017711863798252</v>
      </c>
      <c r="AL45">
        <f>(U45-T45)/(1000-U45)*AK45</f>
        <v>3.0392062549962018E-2</v>
      </c>
      <c r="AM45">
        <f>(P45+273.15)</f>
        <v>312.87166442871091</v>
      </c>
      <c r="AN45">
        <f>(O45+273.15)</f>
        <v>304.47346153259275</v>
      </c>
      <c r="AO45">
        <f>(Y45*AG45+Z45*AH45)*AI45</f>
        <v>200.11507365207945</v>
      </c>
      <c r="AP45">
        <f>((AO45+0.00000010773*(AN45^4-AM45^4))-AL45*44100)/(L45*51.4+0.00000043092*AM45^3)</f>
        <v>-10.118522022864186</v>
      </c>
      <c r="AQ45">
        <f>0.61365*EXP(17.502*J45/(240.97+J45))</f>
        <v>7.3041232414897257</v>
      </c>
      <c r="AR45">
        <f>AQ45*1000/AA45</f>
        <v>83.055823709673362</v>
      </c>
      <c r="AS45">
        <f>(AR45-U45)</f>
        <v>44.178840067095237</v>
      </c>
      <c r="AT45">
        <f>IF(D45,P45,(O45+P45)/2)</f>
        <v>35.522562980651855</v>
      </c>
      <c r="AU45">
        <f>0.61365*EXP(17.502*AT45/(240.97+AT45))</f>
        <v>5.8138927686292412</v>
      </c>
      <c r="AV45">
        <f>IF(AS45&lt;&gt;0,(1000-(AR45+U45)/2)/AS45*AL45,0)</f>
        <v>0.64599178594657525</v>
      </c>
      <c r="AW45">
        <f>U45*AA45/1000</f>
        <v>3.4189327984438278</v>
      </c>
      <c r="AX45">
        <f>(AU45-AW45)</f>
        <v>2.3949599701854134</v>
      </c>
      <c r="AY45">
        <f>1/(1.6/F45+1.37/N45)</f>
        <v>0.4137176712635896</v>
      </c>
      <c r="AZ45">
        <f>G45*AA45*0.001</f>
        <v>33.126397974351612</v>
      </c>
      <c r="BA45">
        <f>G45/S45</f>
        <v>0.9576032889231898</v>
      </c>
      <c r="BB45">
        <f>(1-AL45*AA45/AQ45/F45)*100</f>
        <v>52.853597875467884</v>
      </c>
      <c r="BC45">
        <f>(S45-E45/(N45/1.35))</f>
        <v>395.04314434278615</v>
      </c>
      <c r="BD45">
        <f>E45*BB45/100/BC45</f>
        <v>-6.4246354488802209E-3</v>
      </c>
    </row>
    <row r="46" spans="1:56" x14ac:dyDescent="0.35">
      <c r="A46" s="1" t="s">
        <v>9</v>
      </c>
      <c r="B46" s="1" t="s">
        <v>1532</v>
      </c>
      <c r="K46" s="1">
        <f t="shared" si="0"/>
        <v>2.72</v>
      </c>
    </row>
    <row r="47" spans="1:56" x14ac:dyDescent="0.35">
      <c r="A47" s="1" t="s">
        <v>9</v>
      </c>
      <c r="B47" s="1" t="s">
        <v>1531</v>
      </c>
      <c r="K47" s="1">
        <f t="shared" si="0"/>
        <v>2.72</v>
      </c>
    </row>
    <row r="48" spans="1:56" x14ac:dyDescent="0.35">
      <c r="A48" s="1">
        <v>11</v>
      </c>
      <c r="B48" s="1" t="s">
        <v>1530</v>
      </c>
      <c r="C48" s="1">
        <v>2454.0000022351742</v>
      </c>
      <c r="D48" s="1">
        <v>0</v>
      </c>
      <c r="E48">
        <f>(R48-S48*(1000-T48)/(1000-U48))*AK48</f>
        <v>-4.7100791366138672</v>
      </c>
      <c r="F48">
        <f>IF(AV48&lt;&gt;0,1/(1/AV48-1/N48),0)</f>
        <v>1.6444361861285706</v>
      </c>
      <c r="G48">
        <f>((AY48-AL48/2)*S48-E48)/(AY48+AL48/2)</f>
        <v>383.15979280901496</v>
      </c>
      <c r="H48">
        <f>AL48*1000</f>
        <v>31.280499717199447</v>
      </c>
      <c r="I48">
        <f>(AQ48-AW48)</f>
        <v>2.2605490801602168</v>
      </c>
      <c r="J48">
        <f>(P48+AP48*D48)</f>
        <v>35.446491241455078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31.416885375976563</v>
      </c>
      <c r="P48" s="1">
        <v>35.446491241455078</v>
      </c>
      <c r="Q48" s="1">
        <v>31.456098556518555</v>
      </c>
      <c r="R48" s="1">
        <v>399.91732788085938</v>
      </c>
      <c r="S48" s="1">
        <v>393.031005859375</v>
      </c>
      <c r="T48" s="1">
        <v>12.864306449890137</v>
      </c>
      <c r="U48" s="1">
        <v>40.127025604248047</v>
      </c>
      <c r="V48" s="1">
        <v>24.489681243896484</v>
      </c>
      <c r="W48" s="1">
        <v>76.389511108398438</v>
      </c>
      <c r="X48" s="1">
        <v>299.56231689453125</v>
      </c>
      <c r="Y48" s="1">
        <v>1599.743896484375</v>
      </c>
      <c r="Z48" s="1">
        <v>0.18074037134647369</v>
      </c>
      <c r="AA48" s="1">
        <v>87.945442199707031</v>
      </c>
      <c r="AB48" s="1">
        <v>-0.92261922359466553</v>
      </c>
      <c r="AC48" s="1">
        <v>-9.1915689408779144E-2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1.1013320474063646</v>
      </c>
      <c r="AL48">
        <f>(U48-T48)/(1000-U48)*AK48</f>
        <v>3.1280499717199449E-2</v>
      </c>
      <c r="AM48">
        <f>(P48+273.15)</f>
        <v>308.59649124145506</v>
      </c>
      <c r="AN48">
        <f>(O48+273.15)</f>
        <v>304.56688537597654</v>
      </c>
      <c r="AO48">
        <f>(Y48*AG48+Z48*AH48)*AI48</f>
        <v>255.95901771637</v>
      </c>
      <c r="AP48">
        <f>((AO48+0.00000010773*(AN48^4-AM48^4))-AL48*44100)/(L48*51.4+0.00000043092*AM48^3)</f>
        <v>-9.5668166892384701</v>
      </c>
      <c r="AQ48">
        <f>0.61365*EXP(17.502*J48/(240.97+J48))</f>
        <v>5.7895380910847773</v>
      </c>
      <c r="AR48">
        <f>AQ48*1000/AA48</f>
        <v>65.831019166835958</v>
      </c>
      <c r="AS48">
        <f>(AR48-U48)</f>
        <v>25.703993562587911</v>
      </c>
      <c r="AT48">
        <f>IF(D48,P48,(O48+P48)/2)</f>
        <v>33.43168830871582</v>
      </c>
      <c r="AU48">
        <f>0.61365*EXP(17.502*AT48/(240.97+AT48))</f>
        <v>5.1759504511142733</v>
      </c>
      <c r="AV48">
        <f>IF(AS48&lt;&gt;0,(1000-(AR48+U48)/2)/AS48*AL48,0)</f>
        <v>1.1524780906250931</v>
      </c>
      <c r="AW48">
        <f>U48*AA48/1000</f>
        <v>3.5289890109245605</v>
      </c>
      <c r="AX48">
        <f>(AU48-AW48)</f>
        <v>1.6469614401897128</v>
      </c>
      <c r="AY48">
        <f>1/(1.6/F48+1.37/N48)</f>
        <v>0.75266726131848882</v>
      </c>
      <c r="AZ48">
        <f>G48*AA48*0.001</f>
        <v>33.697157411736946</v>
      </c>
      <c r="BA48">
        <f>G48/S48</f>
        <v>0.97488439104498559</v>
      </c>
      <c r="BB48">
        <f>(1-AL48*AA48/AQ48/F48)*100</f>
        <v>71.104775116558301</v>
      </c>
      <c r="BC48">
        <f>(S48-E48/(N48/1.35))</f>
        <v>394.68160031213881</v>
      </c>
      <c r="BD48">
        <f>E48*BB48/100/BC48</f>
        <v>-8.4855518353339782E-3</v>
      </c>
    </row>
    <row r="49" spans="1:56" x14ac:dyDescent="0.35">
      <c r="A49" s="1" t="s">
        <v>9</v>
      </c>
      <c r="B49" s="1" t="s">
        <v>1529</v>
      </c>
      <c r="K49" s="1">
        <f t="shared" si="0"/>
        <v>2.72</v>
      </c>
    </row>
    <row r="50" spans="1:56" x14ac:dyDescent="0.35">
      <c r="A50" s="1" t="s">
        <v>9</v>
      </c>
      <c r="B50" s="1" t="s">
        <v>1528</v>
      </c>
      <c r="K50" s="1">
        <f t="shared" si="0"/>
        <v>2.72</v>
      </c>
    </row>
    <row r="51" spans="1:56" x14ac:dyDescent="0.35">
      <c r="A51" s="1">
        <v>12</v>
      </c>
      <c r="B51" s="1" t="s">
        <v>1527</v>
      </c>
      <c r="C51" s="1">
        <v>2658.0000022351742</v>
      </c>
      <c r="D51" s="1">
        <v>0</v>
      </c>
      <c r="E51">
        <f>(R51-S51*(1000-T51)/(1000-U51))*AK51</f>
        <v>-4.9866829861645208</v>
      </c>
      <c r="F51">
        <f>IF(AV51&lt;&gt;0,1/(1/AV51-1/N51),0)</f>
        <v>0.58239094414944603</v>
      </c>
      <c r="G51">
        <f>((AY51-AL51/2)*S51-E51)/(AY51+AL51/2)</f>
        <v>369.71323131922219</v>
      </c>
      <c r="H51">
        <f>AL51*1000</f>
        <v>32.59418665555711</v>
      </c>
      <c r="I51">
        <f>(AQ51-AW51)</f>
        <v>5.2601646020356387</v>
      </c>
      <c r="J51">
        <f>(P51+AP51*D51)</f>
        <v>43.522415161132813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31.557788848876953</v>
      </c>
      <c r="P51" s="1">
        <v>43.522415161132813</v>
      </c>
      <c r="Q51" s="1">
        <v>31.564750671386719</v>
      </c>
      <c r="R51" s="1">
        <v>399.89443969726563</v>
      </c>
      <c r="S51" s="1">
        <v>392.79916381835938</v>
      </c>
      <c r="T51" s="1">
        <v>13.351363182067871</v>
      </c>
      <c r="U51" s="1">
        <v>41.704963684082031</v>
      </c>
      <c r="V51" s="1">
        <v>25.213520050048828</v>
      </c>
      <c r="W51" s="1">
        <v>78.7581787109375</v>
      </c>
      <c r="X51" s="1">
        <v>299.64019775390625</v>
      </c>
      <c r="Y51" s="1">
        <v>1999.5506591796875</v>
      </c>
      <c r="Z51" s="1">
        <v>0.21741192042827606</v>
      </c>
      <c r="AA51" s="1">
        <v>87.942955017089844</v>
      </c>
      <c r="AB51" s="1">
        <v>-0.23996540904045105</v>
      </c>
      <c r="AC51" s="1">
        <v>-8.8408075273036957E-2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1.1016183740952432</v>
      </c>
      <c r="AL51">
        <f>(U51-T51)/(1000-U51)*AK51</f>
        <v>3.2594186655557113E-2</v>
      </c>
      <c r="AM51">
        <f>(P51+273.15)</f>
        <v>316.67241516113279</v>
      </c>
      <c r="AN51">
        <f>(O51+273.15)</f>
        <v>304.70778884887693</v>
      </c>
      <c r="AO51">
        <f>(Y51*AG51+Z51*AH51)*AI51</f>
        <v>319.92809831779959</v>
      </c>
      <c r="AP51">
        <f>((AO51+0.00000010773*(AN51^4-AM51^4))-AL51*44100)/(L51*51.4+0.00000043092*AM51^3)</f>
        <v>-10.285095757796428</v>
      </c>
      <c r="AQ51">
        <f>0.61365*EXP(17.502*J51/(240.97+J51))</f>
        <v>8.9278223472942297</v>
      </c>
      <c r="AR51">
        <f>AQ51*1000/AA51</f>
        <v>101.51833476097428</v>
      </c>
      <c r="AS51">
        <f>(AR51-U51)</f>
        <v>59.813371076892253</v>
      </c>
      <c r="AT51">
        <f>IF(D51,P51,(O51+P51)/2)</f>
        <v>37.540102005004883</v>
      </c>
      <c r="AU51">
        <f>0.61365*EXP(17.502*AT51/(240.97+AT51))</f>
        <v>6.4931435064376286</v>
      </c>
      <c r="AV51">
        <f>IF(AS51&lt;&gt;0,(1000-(AR51+U51)/2)/AS51*AL51,0)</f>
        <v>0.50590800433544103</v>
      </c>
      <c r="AW51">
        <f>U51*AA51/1000</f>
        <v>3.6676577452585915</v>
      </c>
      <c r="AX51">
        <f>(AU51-AW51)</f>
        <v>2.8254857611790372</v>
      </c>
      <c r="AY51">
        <f>1/(1.6/F51+1.37/N51)</f>
        <v>0.32227646343757915</v>
      </c>
      <c r="AZ51">
        <f>G51*AA51*0.001</f>
        <v>32.513674071129287</v>
      </c>
      <c r="BA51">
        <f>G51/S51</f>
        <v>0.94122713430771776</v>
      </c>
      <c r="BB51">
        <f>(1-AL51*AA51/AQ51/F51)*100</f>
        <v>44.870881322357079</v>
      </c>
      <c r="BC51">
        <f>(S51-E51/(N51/1.35))</f>
        <v>394.54669099060391</v>
      </c>
      <c r="BD51">
        <f>E51*BB51/100/BC51</f>
        <v>-5.6712390592507629E-3</v>
      </c>
    </row>
    <row r="52" spans="1:56" x14ac:dyDescent="0.35">
      <c r="A52" s="1" t="s">
        <v>9</v>
      </c>
      <c r="B52" s="1" t="s">
        <v>1526</v>
      </c>
      <c r="K52" s="1">
        <v>2.8315200000000003</v>
      </c>
    </row>
    <row r="53" spans="1:56" x14ac:dyDescent="0.35">
      <c r="A53" s="1" t="s">
        <v>9</v>
      </c>
      <c r="B53" s="1" t="s">
        <v>1525</v>
      </c>
    </row>
    <row r="54" spans="1:56" x14ac:dyDescent="0.35">
      <c r="A54" s="1" t="s">
        <v>9</v>
      </c>
      <c r="B54" s="1" t="s">
        <v>1524</v>
      </c>
    </row>
    <row r="55" spans="1:56" x14ac:dyDescent="0.35">
      <c r="A55" s="1" t="s">
        <v>9</v>
      </c>
      <c r="B55" s="1" t="s">
        <v>1523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BCC3E-FEFB-4E41-9DE2-0FA06457C402}">
  <dimension ref="A1:BD55"/>
  <sheetViews>
    <sheetView zoomScale="4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1342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1341</v>
      </c>
    </row>
    <row r="12" spans="1:56" x14ac:dyDescent="0.35">
      <c r="A12" s="1" t="s">
        <v>9</v>
      </c>
      <c r="B12" s="1" t="s">
        <v>1340</v>
      </c>
    </row>
    <row r="13" spans="1:56" x14ac:dyDescent="0.35">
      <c r="A13" s="1" t="s">
        <v>9</v>
      </c>
      <c r="B13" s="1" t="s">
        <v>1339</v>
      </c>
    </row>
    <row r="14" spans="1:56" x14ac:dyDescent="0.35">
      <c r="A14" s="1" t="s">
        <v>9</v>
      </c>
      <c r="B14" s="1" t="s">
        <v>1338</v>
      </c>
    </row>
    <row r="15" spans="1:56" x14ac:dyDescent="0.35">
      <c r="A15" s="1" t="s">
        <v>9</v>
      </c>
      <c r="B15" s="1" t="s">
        <v>1337</v>
      </c>
    </row>
    <row r="16" spans="1:56" x14ac:dyDescent="0.35">
      <c r="A16" s="1" t="s">
        <v>9</v>
      </c>
      <c r="B16" s="1" t="s">
        <v>1336</v>
      </c>
    </row>
    <row r="17" spans="1:56" x14ac:dyDescent="0.35">
      <c r="A17" s="1" t="s">
        <v>9</v>
      </c>
      <c r="B17" s="1" t="s">
        <v>1335</v>
      </c>
    </row>
    <row r="18" spans="1:56" x14ac:dyDescent="0.35">
      <c r="A18" s="1">
        <v>1</v>
      </c>
      <c r="B18" s="1" t="s">
        <v>1334</v>
      </c>
      <c r="C18" s="1">
        <v>355.00000471621752</v>
      </c>
      <c r="D18" s="1">
        <v>0</v>
      </c>
      <c r="E18">
        <f>(R18-S18*(1000-T18)/(1000-U18))*AK18</f>
        <v>-5.5052281683117359</v>
      </c>
      <c r="F18">
        <f>IF(AV18&lt;&gt;0,1/(1/AV18-1/N18),0)</f>
        <v>2.120948563642266</v>
      </c>
      <c r="G18">
        <f>((AY18-AL18/2)*S18-E18)/(AY18+AL18/2)</f>
        <v>392.33514186890767</v>
      </c>
      <c r="H18">
        <f>AL18*1000</f>
        <v>23.542955490106426</v>
      </c>
      <c r="I18">
        <f>(AQ18-AW18)</f>
        <v>1.4477358052634988</v>
      </c>
      <c r="J18">
        <f>(P18+AP18*D18)</f>
        <v>31.168106079101563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31.687082290649414</v>
      </c>
      <c r="P18" s="1">
        <v>31.168106079101563</v>
      </c>
      <c r="Q18" s="1">
        <v>31.7449951171875</v>
      </c>
      <c r="R18" s="1">
        <v>400.0084228515625</v>
      </c>
      <c r="S18" s="1">
        <v>396.531982421875</v>
      </c>
      <c r="T18" s="1">
        <v>14.716649055480957</v>
      </c>
      <c r="U18" s="1">
        <v>35.329647064208984</v>
      </c>
      <c r="V18" s="1">
        <v>27.589244842529297</v>
      </c>
      <c r="W18" s="1">
        <v>66.232345581054688</v>
      </c>
      <c r="X18" s="1">
        <v>299.68682861328125</v>
      </c>
      <c r="Y18" s="1">
        <v>0.11978888511657715</v>
      </c>
      <c r="Z18" s="1">
        <v>9.8226912319660187E-2</v>
      </c>
      <c r="AA18" s="1">
        <v>87.944976806640625</v>
      </c>
      <c r="AB18" s="1">
        <v>-1.3999812602996826</v>
      </c>
      <c r="AC18" s="1">
        <v>1.7049230635166168E-2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1.1017898110782396</v>
      </c>
      <c r="AL18">
        <f>(U18-T18)/(1000-U18)*AK18</f>
        <v>2.3542955490106425E-2</v>
      </c>
      <c r="AM18">
        <f>(P18+273.15)</f>
        <v>304.31810607910154</v>
      </c>
      <c r="AN18">
        <f>(O18+273.15)</f>
        <v>304.83708229064939</v>
      </c>
      <c r="AO18">
        <f>(Y18*AG18+Z18*AH18)*AI18</f>
        <v>1.9166221190253907E-2</v>
      </c>
      <c r="AP18">
        <f>((AO18+0.00000010773*(AN18^4-AM18^4))-AL18*44100)/(L18*51.4+0.00000043092*AM18^3)</f>
        <v>-8.4478994739371469</v>
      </c>
      <c r="AQ18">
        <f>0.61365*EXP(17.502*J18/(240.97+J18))</f>
        <v>4.5548007969121569</v>
      </c>
      <c r="AR18">
        <f>AQ18*1000/AA18</f>
        <v>51.79148329217854</v>
      </c>
      <c r="AS18">
        <f>(AR18-U18)</f>
        <v>16.461836227969556</v>
      </c>
      <c r="AT18">
        <f>IF(D18,P18,(O18+P18)/2)</f>
        <v>31.427594184875488</v>
      </c>
      <c r="AU18">
        <f>0.61365*EXP(17.502*AT18/(240.97+AT18))</f>
        <v>4.6225422596787693</v>
      </c>
      <c r="AV18">
        <f>IF(AS18&lt;&gt;0,(1000-(AR18+U18)/2)/AS18*AL18,0)</f>
        <v>1.367855367479238</v>
      </c>
      <c r="AW18">
        <f>U18*AA18/1000</f>
        <v>3.1070649916486581</v>
      </c>
      <c r="AX18">
        <f>(AU18-AW18)</f>
        <v>1.5154772680301112</v>
      </c>
      <c r="AY18">
        <f>1/(1.6/F18+1.37/N18)</f>
        <v>0.90089284578801088</v>
      </c>
      <c r="AZ18">
        <f>G18*AA18*0.001</f>
        <v>34.503904952091141</v>
      </c>
      <c r="BA18">
        <f>G18/S18</f>
        <v>0.98941613605204171</v>
      </c>
      <c r="BB18">
        <f>(1-AL18*AA18/AQ18/F18)*100</f>
        <v>78.567516602335303</v>
      </c>
      <c r="BC18">
        <f>(S18-E18/(N18/1.35))</f>
        <v>398.46122794243905</v>
      </c>
      <c r="BD18">
        <f>E18*BB18/100/BC18</f>
        <v>-1.0855061300367196E-2</v>
      </c>
    </row>
    <row r="19" spans="1:56" x14ac:dyDescent="0.35">
      <c r="A19" s="1" t="s">
        <v>9</v>
      </c>
      <c r="B19" s="1" t="s">
        <v>1333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1332</v>
      </c>
      <c r="K20" s="1">
        <f t="shared" si="0"/>
        <v>2.72</v>
      </c>
    </row>
    <row r="21" spans="1:56" x14ac:dyDescent="0.35">
      <c r="A21" s="1">
        <v>2</v>
      </c>
      <c r="B21" s="1" t="s">
        <v>1331</v>
      </c>
      <c r="C21" s="1">
        <v>558.00000471621752</v>
      </c>
      <c r="D21" s="1">
        <v>0</v>
      </c>
      <c r="E21">
        <f>(R21-S21*(1000-T21)/(1000-U21))*AK21</f>
        <v>-4.8048992858489292</v>
      </c>
      <c r="F21">
        <f>IF(AV21&lt;&gt;0,1/(1/AV21-1/N21),0)</f>
        <v>1.7270766051559563</v>
      </c>
      <c r="G21">
        <f>((AY21-AL21/2)*S21-E21)/(AY21+AL21/2)</f>
        <v>391.0208002648414</v>
      </c>
      <c r="H21">
        <f>AL21*1000</f>
        <v>22.61339481631434</v>
      </c>
      <c r="I21">
        <f>(AQ21-AW21)</f>
        <v>1.594301544447688</v>
      </c>
      <c r="J21">
        <f>(P21+AP21*D21)</f>
        <v>31.606485366821289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31.660438537597656</v>
      </c>
      <c r="P21" s="1">
        <v>31.606485366821289</v>
      </c>
      <c r="Q21" s="1">
        <v>31.761695861816406</v>
      </c>
      <c r="R21" s="1">
        <v>400.0458984375</v>
      </c>
      <c r="S21" s="1">
        <v>396.27310180664063</v>
      </c>
      <c r="T21" s="1">
        <v>15.160751342773438</v>
      </c>
      <c r="U21" s="1">
        <v>34.9703369140625</v>
      </c>
      <c r="V21" s="1">
        <v>28.464662551879883</v>
      </c>
      <c r="W21" s="1">
        <v>65.657623291015625</v>
      </c>
      <c r="X21" s="1">
        <v>299.64010620117188</v>
      </c>
      <c r="Y21" s="1">
        <v>24.891839981079102</v>
      </c>
      <c r="Z21" s="1">
        <v>0.2331310510635376</v>
      </c>
      <c r="AA21" s="1">
        <v>87.944564819335938</v>
      </c>
      <c r="AB21" s="1">
        <v>-1.4802608489990234</v>
      </c>
      <c r="AC21" s="1">
        <v>2.3320592939853668E-2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1.1016180375043081</v>
      </c>
      <c r="AL21">
        <f>(U21-T21)/(1000-U21)*AK21</f>
        <v>2.2613394816314341E-2</v>
      </c>
      <c r="AM21">
        <f>(P21+273.15)</f>
        <v>304.75648536682127</v>
      </c>
      <c r="AN21">
        <f>(O21+273.15)</f>
        <v>304.81043853759763</v>
      </c>
      <c r="AO21">
        <f>(Y21*AG21+Z21*AH21)*AI21</f>
        <v>3.9826943079524995</v>
      </c>
      <c r="AP21">
        <f>((AO21+0.00000010773*(AN21^4-AM21^4))-AL21*44100)/(L21*51.4+0.00000043092*AM21^3)</f>
        <v>-8.1226956615122852</v>
      </c>
      <c r="AQ21">
        <f>0.61365*EXP(17.502*J21/(240.97+J21))</f>
        <v>4.6697526059404737</v>
      </c>
      <c r="AR21">
        <f>AQ21*1000/AA21</f>
        <v>53.098819870602831</v>
      </c>
      <c r="AS21">
        <f>(AR21-U21)</f>
        <v>18.128482956540331</v>
      </c>
      <c r="AT21">
        <f>IF(D21,P21,(O21+P21)/2)</f>
        <v>31.633461952209473</v>
      </c>
      <c r="AU21">
        <f>0.61365*EXP(17.502*AT21/(240.97+AT21))</f>
        <v>4.6769081767002438</v>
      </c>
      <c r="AV21">
        <f>IF(AS21&lt;&gt;0,(1000-(AR21+U21)/2)/AS21*AL21,0)</f>
        <v>1.1924673212525732</v>
      </c>
      <c r="AW21">
        <f>U21*AA21/1000</f>
        <v>3.0754510614927857</v>
      </c>
      <c r="AX21">
        <f>(AU21-AW21)</f>
        <v>1.6014571152074581</v>
      </c>
      <c r="AY21">
        <f>1/(1.6/F21+1.37/N21)</f>
        <v>0.77999989215342125</v>
      </c>
      <c r="AZ21">
        <f>G21*AA21*0.001</f>
        <v>34.388154114599956</v>
      </c>
      <c r="BA21">
        <f>G21/S21</f>
        <v>0.98674575307318724</v>
      </c>
      <c r="BB21">
        <f>(1-AL21*AA21/AQ21/F21)*100</f>
        <v>75.34135007176215</v>
      </c>
      <c r="BC21">
        <f>(S21-E21/(N21/1.35))</f>
        <v>397.95692491815902</v>
      </c>
      <c r="BD21">
        <f>E21*BB21/100/BC21</f>
        <v>-9.0966528407352629E-3</v>
      </c>
    </row>
    <row r="22" spans="1:56" x14ac:dyDescent="0.35">
      <c r="A22" s="1" t="s">
        <v>9</v>
      </c>
      <c r="B22" s="1" t="s">
        <v>1330</v>
      </c>
      <c r="K22" s="1">
        <f t="shared" si="0"/>
        <v>2.72</v>
      </c>
    </row>
    <row r="23" spans="1:56" x14ac:dyDescent="0.35">
      <c r="A23" s="1" t="s">
        <v>9</v>
      </c>
      <c r="B23" s="1" t="s">
        <v>1329</v>
      </c>
      <c r="K23" s="1">
        <f t="shared" si="0"/>
        <v>2.72</v>
      </c>
    </row>
    <row r="24" spans="1:56" x14ac:dyDescent="0.35">
      <c r="A24" s="1">
        <v>3</v>
      </c>
      <c r="B24" s="1" t="s">
        <v>1328</v>
      </c>
      <c r="C24" s="1">
        <v>761.00000471621752</v>
      </c>
      <c r="D24" s="1">
        <v>0</v>
      </c>
      <c r="E24">
        <f>(R24-S24*(1000-T24)/(1000-U24))*AK24</f>
        <v>-4.3902943666825776</v>
      </c>
      <c r="F24">
        <f>IF(AV24&lt;&gt;0,1/(1/AV24-1/N24),0)</f>
        <v>1.5637105528188857</v>
      </c>
      <c r="G24">
        <f>((AY24-AL24/2)*S24-E24)/(AY24+AL24/2)</f>
        <v>390.30089689150196</v>
      </c>
      <c r="H24">
        <f>AL24*1000</f>
        <v>21.843610603250955</v>
      </c>
      <c r="I24">
        <f>(AQ24-AW24)</f>
        <v>1.6510479998574787</v>
      </c>
      <c r="J24">
        <f>(P24+AP24*D24)</f>
        <v>31.744821548461914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31.606391906738281</v>
      </c>
      <c r="P24" s="1">
        <v>31.744821548461914</v>
      </c>
      <c r="Q24" s="1">
        <v>31.731237411499023</v>
      </c>
      <c r="R24" s="1">
        <v>399.96075439453125</v>
      </c>
      <c r="S24" s="1">
        <v>396.0899658203125</v>
      </c>
      <c r="T24" s="1">
        <v>15.591046333312988</v>
      </c>
      <c r="U24" s="1">
        <v>34.741561889648438</v>
      </c>
      <c r="V24" s="1">
        <v>29.364093780517578</v>
      </c>
      <c r="W24" s="1">
        <v>65.43206787109375</v>
      </c>
      <c r="X24" s="1">
        <v>299.47216796875</v>
      </c>
      <c r="Y24" s="1">
        <v>49.795406341552734</v>
      </c>
      <c r="Z24" s="1">
        <v>0.23050527274608612</v>
      </c>
      <c r="AA24" s="1">
        <v>87.94940185546875</v>
      </c>
      <c r="AB24" s="1">
        <v>-1.4820430278778076</v>
      </c>
      <c r="AC24" s="1">
        <v>1.5914358198642731E-2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1.1010006175321687</v>
      </c>
      <c r="AL24">
        <f>(U24-T24)/(1000-U24)*AK24</f>
        <v>2.1843610603250956E-2</v>
      </c>
      <c r="AM24">
        <f>(P24+273.15)</f>
        <v>304.89482154846189</v>
      </c>
      <c r="AN24">
        <f>(O24+273.15)</f>
        <v>304.75639190673826</v>
      </c>
      <c r="AO24">
        <f>(Y24*AG24+Z24*AH24)*AI24</f>
        <v>7.9672648365661871</v>
      </c>
      <c r="AP24">
        <f>((AO24+0.00000010773*(AN24^4-AM24^4))-AL24*44100)/(L24*51.4+0.00000043092*AM24^3)</f>
        <v>-7.8304390770107188</v>
      </c>
      <c r="AQ24">
        <f>0.61365*EXP(17.502*J24/(240.97+J24))</f>
        <v>4.7065475875768072</v>
      </c>
      <c r="AR24">
        <f>AQ24*1000/AA24</f>
        <v>53.514264887341596</v>
      </c>
      <c r="AS24">
        <f>(AR24-U24)</f>
        <v>18.772702997693159</v>
      </c>
      <c r="AT24">
        <f>IF(D24,P24,(O24+P24)/2)</f>
        <v>31.675606727600098</v>
      </c>
      <c r="AU24">
        <f>0.61365*EXP(17.502*AT24/(240.97+AT24))</f>
        <v>4.6881062363681236</v>
      </c>
      <c r="AV24">
        <f>IF(AS24&lt;&gt;0,(1000-(AR24+U24)/2)/AS24*AL24,0)</f>
        <v>1.1122371482159197</v>
      </c>
      <c r="AW24">
        <f>U24*AA24/1000</f>
        <v>3.0554995877193285</v>
      </c>
      <c r="AX24">
        <f>(AU24-AW24)</f>
        <v>1.6326066486487951</v>
      </c>
      <c r="AY24">
        <f>1/(1.6/F24+1.37/N24)</f>
        <v>0.72524849478615683</v>
      </c>
      <c r="AZ24">
        <f>G24*AA24*0.001</f>
        <v>34.326730425260585</v>
      </c>
      <c r="BA24">
        <f>G24/S24</f>
        <v>0.98538445952090403</v>
      </c>
      <c r="BB24">
        <f>(1-AL24*AA24/AQ24/F24)*100</f>
        <v>73.896514861448907</v>
      </c>
      <c r="BC24">
        <f>(S24-E24/(N24/1.35))</f>
        <v>397.62849528392911</v>
      </c>
      <c r="BD24">
        <f>E24*BB24/100/BC24</f>
        <v>-8.1590594427100854E-3</v>
      </c>
    </row>
    <row r="25" spans="1:56" x14ac:dyDescent="0.35">
      <c r="A25" s="1" t="s">
        <v>9</v>
      </c>
      <c r="B25" s="1" t="s">
        <v>1327</v>
      </c>
      <c r="K25" s="1">
        <f t="shared" si="0"/>
        <v>2.72</v>
      </c>
    </row>
    <row r="26" spans="1:56" x14ac:dyDescent="0.35">
      <c r="A26" s="1" t="s">
        <v>9</v>
      </c>
      <c r="B26" s="1" t="s">
        <v>1326</v>
      </c>
      <c r="K26" s="1">
        <f t="shared" si="0"/>
        <v>2.72</v>
      </c>
    </row>
    <row r="27" spans="1:56" x14ac:dyDescent="0.35">
      <c r="A27" s="1">
        <v>4</v>
      </c>
      <c r="B27" s="1" t="s">
        <v>1325</v>
      </c>
      <c r="C27" s="1">
        <v>964.00000471621752</v>
      </c>
      <c r="D27" s="1">
        <v>0</v>
      </c>
      <c r="E27">
        <f>(R27-S27*(1000-T27)/(1000-U27))*AK27</f>
        <v>-3.5132427541072602</v>
      </c>
      <c r="F27">
        <f>IF(AV27&lt;&gt;0,1/(1/AV27-1/N27),0)</f>
        <v>1.4918130369306912</v>
      </c>
      <c r="G27">
        <f>((AY27-AL27/2)*S27-E27)/(AY27+AL27/2)</f>
        <v>388.34013078429325</v>
      </c>
      <c r="H27">
        <f>AL27*1000</f>
        <v>21.486315540415355</v>
      </c>
      <c r="I27">
        <f>(AQ27-AW27)</f>
        <v>1.6793135310583205</v>
      </c>
      <c r="J27">
        <f>(P27+AP27*D27)</f>
        <v>31.87266731262207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31.567604064941406</v>
      </c>
      <c r="P27" s="1">
        <v>31.87266731262207</v>
      </c>
      <c r="Q27" s="1">
        <v>31.697629928588867</v>
      </c>
      <c r="R27" s="1">
        <v>399.8680419921875</v>
      </c>
      <c r="S27" s="1">
        <v>395.3466796875</v>
      </c>
      <c r="T27" s="1">
        <v>15.98579216003418</v>
      </c>
      <c r="U27" s="1">
        <v>34.809345245361328</v>
      </c>
      <c r="V27" s="1">
        <v>30.173944473266602</v>
      </c>
      <c r="W27" s="1">
        <v>65.704292297363281</v>
      </c>
      <c r="X27" s="1">
        <v>299.66937255859375</v>
      </c>
      <c r="Y27" s="1">
        <v>100.35032653808594</v>
      </c>
      <c r="Z27" s="1">
        <v>0.25015270709991455</v>
      </c>
      <c r="AA27" s="1">
        <v>87.949455261230469</v>
      </c>
      <c r="AB27" s="1">
        <v>-1.5605463981628418</v>
      </c>
      <c r="AC27" s="1">
        <v>2.0301260054111481E-2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1.1017256344065944</v>
      </c>
      <c r="AL27">
        <f>(U27-T27)/(1000-U27)*AK27</f>
        <v>2.1486315540415354E-2</v>
      </c>
      <c r="AM27">
        <f>(P27+273.15)</f>
        <v>305.02266731262205</v>
      </c>
      <c r="AN27">
        <f>(O27+273.15)</f>
        <v>304.71760406494138</v>
      </c>
      <c r="AO27">
        <f>(Y27*AG27+Z27*AH27)*AI27</f>
        <v>16.056051887213016</v>
      </c>
      <c r="AP27">
        <f>((AO27+0.00000010773*(AN27^4-AM27^4))-AL27*44100)/(L27*51.4+0.00000043092*AM27^3)</f>
        <v>-7.6510258330775054</v>
      </c>
      <c r="AQ27">
        <f>0.61365*EXP(17.502*J27/(240.97+J27))</f>
        <v>4.7407764833879522</v>
      </c>
      <c r="AR27">
        <f>AQ27*1000/AA27</f>
        <v>53.903420655724766</v>
      </c>
      <c r="AS27">
        <f>(AR27-U27)</f>
        <v>19.094075410363438</v>
      </c>
      <c r="AT27">
        <f>IF(D27,P27,(O27+P27)/2)</f>
        <v>31.720135688781738</v>
      </c>
      <c r="AU27">
        <f>0.61365*EXP(17.502*AT27/(240.97+AT27))</f>
        <v>4.6999631417014545</v>
      </c>
      <c r="AV27">
        <f>IF(AS27&lt;&gt;0,(1000-(AR27+U27)/2)/AS27*AL27,0)</f>
        <v>1.0753733741390756</v>
      </c>
      <c r="AW27">
        <f>U27*AA27/1000</f>
        <v>3.0614629523296317</v>
      </c>
      <c r="AX27">
        <f>(AU27-AW27)</f>
        <v>1.6385001893718227</v>
      </c>
      <c r="AY27">
        <f>1/(1.6/F27+1.37/N27)</f>
        <v>0.70020610160540353</v>
      </c>
      <c r="AZ27">
        <f>G27*AA27*0.001</f>
        <v>34.154302958553593</v>
      </c>
      <c r="BA27">
        <f>G27/S27</f>
        <v>0.98227745605769334</v>
      </c>
      <c r="BB27">
        <f>(1-AL27*AA27/AQ27/F27)*100</f>
        <v>73.280321684036267</v>
      </c>
      <c r="BC27">
        <f>(S27-E27/(N27/1.35))</f>
        <v>396.57785624163984</v>
      </c>
      <c r="BD27">
        <f>E27*BB27/100/BC27</f>
        <v>-6.4918289088289659E-3</v>
      </c>
    </row>
    <row r="28" spans="1:56" x14ac:dyDescent="0.35">
      <c r="A28" s="1" t="s">
        <v>9</v>
      </c>
      <c r="B28" s="1" t="s">
        <v>1324</v>
      </c>
      <c r="K28" s="1">
        <f t="shared" si="0"/>
        <v>2.72</v>
      </c>
    </row>
    <row r="29" spans="1:56" x14ac:dyDescent="0.35">
      <c r="A29" s="1" t="s">
        <v>9</v>
      </c>
      <c r="B29" s="1" t="s">
        <v>1323</v>
      </c>
      <c r="K29" s="1">
        <f t="shared" si="0"/>
        <v>2.72</v>
      </c>
    </row>
    <row r="30" spans="1:56" x14ac:dyDescent="0.35">
      <c r="A30" s="1">
        <v>5</v>
      </c>
      <c r="B30" s="1" t="s">
        <v>1322</v>
      </c>
      <c r="C30" s="1">
        <v>1167.0000047162175</v>
      </c>
      <c r="D30" s="1">
        <v>0</v>
      </c>
      <c r="E30">
        <f>(R30-S30*(1000-T30)/(1000-U30))*AK30</f>
        <v>-2.6643954778441725</v>
      </c>
      <c r="F30">
        <f>IF(AV30&lt;&gt;0,1/(1/AV30-1/N30),0)</f>
        <v>1.7366445860565169</v>
      </c>
      <c r="G30">
        <f>((AY30-AL30/2)*S30-E30)/(AY30+AL30/2)</f>
        <v>387.6038690220887</v>
      </c>
      <c r="H30">
        <f>AL30*1000</f>
        <v>21.260934932517458</v>
      </c>
      <c r="I30">
        <f>(AQ30-AW30)</f>
        <v>1.4942003689159664</v>
      </c>
      <c r="J30">
        <f>(P30+AP30*D30)</f>
        <v>31.225149154663086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31.547807693481445</v>
      </c>
      <c r="P30" s="1">
        <v>31.225149154663086</v>
      </c>
      <c r="Q30" s="1">
        <v>31.676446914672852</v>
      </c>
      <c r="R30" s="1">
        <v>400.02426147460938</v>
      </c>
      <c r="S30" s="1">
        <v>394.82266235351563</v>
      </c>
      <c r="T30" s="1">
        <v>16.342805862426758</v>
      </c>
      <c r="U30" s="1">
        <v>34.968540191650391</v>
      </c>
      <c r="V30" s="1">
        <v>30.882053375244141</v>
      </c>
      <c r="W30" s="1">
        <v>66.078025817871094</v>
      </c>
      <c r="X30" s="1">
        <v>299.62588500976563</v>
      </c>
      <c r="Y30" s="1">
        <v>150.78840637207031</v>
      </c>
      <c r="Z30" s="1">
        <v>0.22395595908164978</v>
      </c>
      <c r="AA30" s="1">
        <v>87.9481201171875</v>
      </c>
      <c r="AB30" s="1">
        <v>-1.5176951885223389</v>
      </c>
      <c r="AC30" s="1">
        <v>1.7330946400761604E-2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1.1015657537123733</v>
      </c>
      <c r="AL30">
        <f>(U30-T30)/(1000-U30)*AK30</f>
        <v>2.1260934932517458E-2</v>
      </c>
      <c r="AM30">
        <f>(P30+273.15)</f>
        <v>304.37514915466306</v>
      </c>
      <c r="AN30">
        <f>(O30+273.15)</f>
        <v>304.69780769348142</v>
      </c>
      <c r="AO30">
        <f>(Y30*AG30+Z30*AH30)*AI30</f>
        <v>24.126144480269886</v>
      </c>
      <c r="AP30">
        <f>((AO30+0.00000010773*(AN30^4-AM30^4))-AL30*44100)/(L30*51.4+0.00000043092*AM30^3)</f>
        <v>-7.4458232583195203</v>
      </c>
      <c r="AQ30">
        <f>0.61365*EXP(17.502*J30/(240.97+J30))</f>
        <v>4.5696177420139339</v>
      </c>
      <c r="AR30">
        <f>AQ30*1000/AA30</f>
        <v>51.958105937058043</v>
      </c>
      <c r="AS30">
        <f>(AR30-U30)</f>
        <v>16.989565745407653</v>
      </c>
      <c r="AT30">
        <f>IF(D30,P30,(O30+P30)/2)</f>
        <v>31.386478424072266</v>
      </c>
      <c r="AU30">
        <f>0.61365*EXP(17.502*AT30/(240.97+AT30))</f>
        <v>4.61175052009051</v>
      </c>
      <c r="AV30">
        <f>IF(AS30&lt;&gt;0,(1000-(AR30+U30)/2)/AS30*AL30,0)</f>
        <v>1.1970208275860361</v>
      </c>
      <c r="AW30">
        <f>U30*AA30/1000</f>
        <v>3.0754173730979675</v>
      </c>
      <c r="AX30">
        <f>(AU30-AW30)</f>
        <v>1.5363331469925425</v>
      </c>
      <c r="AY30">
        <f>1/(1.6/F30+1.37/N30)</f>
        <v>0.78311762771638227</v>
      </c>
      <c r="AZ30">
        <f>G30*AA30*0.001</f>
        <v>34.089031630641273</v>
      </c>
      <c r="BA30">
        <f>G30/S30</f>
        <v>0.98171636529576067</v>
      </c>
      <c r="BB30">
        <f>(1-AL30*AA30/AQ30/F30)*100</f>
        <v>76.437677250771188</v>
      </c>
      <c r="BC30">
        <f>(S30-E30/(N30/1.35))</f>
        <v>395.75636989178435</v>
      </c>
      <c r="BD30">
        <f>E30*BB30/100/BC30</f>
        <v>-5.1461004066606945E-3</v>
      </c>
    </row>
    <row r="31" spans="1:56" x14ac:dyDescent="0.35">
      <c r="A31" s="1" t="s">
        <v>9</v>
      </c>
      <c r="B31" s="1" t="s">
        <v>1321</v>
      </c>
      <c r="K31" s="1">
        <f t="shared" si="0"/>
        <v>2.72</v>
      </c>
    </row>
    <row r="32" spans="1:56" x14ac:dyDescent="0.35">
      <c r="A32" s="1" t="s">
        <v>9</v>
      </c>
      <c r="B32" s="1" t="s">
        <v>1320</v>
      </c>
      <c r="K32" s="1">
        <f t="shared" si="0"/>
        <v>2.72</v>
      </c>
    </row>
    <row r="33" spans="1:56" x14ac:dyDescent="0.35">
      <c r="A33" s="1">
        <v>6</v>
      </c>
      <c r="B33" s="1" t="s">
        <v>1319</v>
      </c>
      <c r="C33" s="1">
        <v>1370.0000047162175</v>
      </c>
      <c r="D33" s="1">
        <v>0</v>
      </c>
      <c r="E33">
        <f>(R33-S33*(1000-T33)/(1000-U33))*AK33</f>
        <v>-1.8906810527629903</v>
      </c>
      <c r="F33">
        <f>IF(AV33&lt;&gt;0,1/(1/AV33-1/N33),0)</f>
        <v>1.5574281420465776</v>
      </c>
      <c r="G33">
        <f>((AY33-AL33/2)*S33-E33)/(AY33+AL33/2)</f>
        <v>385.14179676908412</v>
      </c>
      <c r="H33">
        <f>AL33*1000</f>
        <v>21.353916577072876</v>
      </c>
      <c r="I33">
        <f>(AQ33-AW33)</f>
        <v>1.6178427397725708</v>
      </c>
      <c r="J33">
        <f>(P33+AP33*D33)</f>
        <v>31.827142715454102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31.5504150390625</v>
      </c>
      <c r="P33" s="1">
        <v>31.827142715454102</v>
      </c>
      <c r="Q33" s="1">
        <v>31.670673370361328</v>
      </c>
      <c r="R33" s="1">
        <v>399.95333862304688</v>
      </c>
      <c r="S33" s="1">
        <v>394.0322265625</v>
      </c>
      <c r="T33" s="1">
        <v>16.6744384765625</v>
      </c>
      <c r="U33" s="1">
        <v>35.371086120605469</v>
      </c>
      <c r="V33" s="1">
        <v>31.50303840637207</v>
      </c>
      <c r="W33" s="1">
        <v>66.826644897460938</v>
      </c>
      <c r="X33" s="1">
        <v>299.6697998046875</v>
      </c>
      <c r="Y33" s="1">
        <v>299.50845336914063</v>
      </c>
      <c r="Z33" s="1">
        <v>5.5007230490446091E-2</v>
      </c>
      <c r="AA33" s="1">
        <v>87.945289611816406</v>
      </c>
      <c r="AB33" s="1">
        <v>-1.2663066387176514</v>
      </c>
      <c r="AC33" s="1">
        <v>2.5572981685400009E-2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1.1017272051642921</v>
      </c>
      <c r="AL33">
        <f>(U33-T33)/(1000-U33)*AK33</f>
        <v>2.1353916577072876E-2</v>
      </c>
      <c r="AM33">
        <f>(P33+273.15)</f>
        <v>304.97714271545408</v>
      </c>
      <c r="AN33">
        <f>(O33+273.15)</f>
        <v>304.70041503906248</v>
      </c>
      <c r="AO33">
        <f>(Y33*AG33+Z33*AH33)*AI33</f>
        <v>47.921351467936802</v>
      </c>
      <c r="AP33">
        <f>((AO33+0.00000010773*(AN33^4-AM33^4))-AL33*44100)/(L33*51.4+0.00000043092*AM33^3)</f>
        <v>-7.3400571265150969</v>
      </c>
      <c r="AQ33">
        <f>0.61365*EXP(17.502*J33/(240.97+J33))</f>
        <v>4.7285631525337184</v>
      </c>
      <c r="AR33">
        <f>AQ33*1000/AA33</f>
        <v>53.767099675323422</v>
      </c>
      <c r="AS33">
        <f>(AR33-U33)</f>
        <v>18.396013554717953</v>
      </c>
      <c r="AT33">
        <f>IF(D33,P33,(O33+P33)/2)</f>
        <v>31.688778877258301</v>
      </c>
      <c r="AU33">
        <f>0.61365*EXP(17.502*AT33/(240.97+AT33))</f>
        <v>4.6916109218606747</v>
      </c>
      <c r="AV33">
        <f>IF(AS33&lt;&gt;0,(1000-(AR33+U33)/2)/AS33*AL33,0)</f>
        <v>1.109055058299925</v>
      </c>
      <c r="AW33">
        <f>U33*AA33/1000</f>
        <v>3.1107204127611476</v>
      </c>
      <c r="AX33">
        <f>(AU33-AW33)</f>
        <v>1.5808905090995271</v>
      </c>
      <c r="AY33">
        <f>1/(1.6/F33+1.37/N33)</f>
        <v>0.72308399517651156</v>
      </c>
      <c r="AZ33">
        <f>G33*AA33*0.001</f>
        <v>33.87140685847244</v>
      </c>
      <c r="BA33">
        <f>G33/S33</f>
        <v>0.9774373028547052</v>
      </c>
      <c r="BB33">
        <f>(1-AL33*AA33/AQ33/F33)*100</f>
        <v>74.499252351703973</v>
      </c>
      <c r="BC33">
        <f>(S33-E33/(N33/1.35))</f>
        <v>394.69479455066329</v>
      </c>
      <c r="BD33">
        <f>E33*BB33/100/BC33</f>
        <v>-3.5686897017917271E-3</v>
      </c>
    </row>
    <row r="34" spans="1:56" x14ac:dyDescent="0.35">
      <c r="A34" s="1" t="s">
        <v>9</v>
      </c>
      <c r="B34" s="1" t="s">
        <v>1318</v>
      </c>
      <c r="K34" s="1">
        <f t="shared" si="0"/>
        <v>2.72</v>
      </c>
    </row>
    <row r="35" spans="1:56" x14ac:dyDescent="0.35">
      <c r="A35" s="1" t="s">
        <v>9</v>
      </c>
      <c r="B35" s="1" t="s">
        <v>1317</v>
      </c>
      <c r="K35" s="1">
        <f t="shared" si="0"/>
        <v>2.72</v>
      </c>
    </row>
    <row r="36" spans="1:56" x14ac:dyDescent="0.35">
      <c r="A36" s="1">
        <v>7</v>
      </c>
      <c r="B36" s="1" t="s">
        <v>1316</v>
      </c>
      <c r="C36" s="1">
        <v>1573.0000047162175</v>
      </c>
      <c r="D36" s="1">
        <v>0</v>
      </c>
      <c r="E36">
        <f>(R36-S36*(1000-T36)/(1000-U36))*AK36</f>
        <v>-1.1405751392966375</v>
      </c>
      <c r="F36">
        <f>IF(AV36&lt;&gt;0,1/(1/AV36-1/N36),0)</f>
        <v>1.6695952640214375</v>
      </c>
      <c r="G36">
        <f>((AY36-AL36/2)*S36-E36)/(AY36+AL36/2)</f>
        <v>383.79409274052466</v>
      </c>
      <c r="H36">
        <f>AL36*1000</f>
        <v>21.683071770909784</v>
      </c>
      <c r="I36">
        <f>(AQ36-AW36)</f>
        <v>1.5637637481816018</v>
      </c>
      <c r="J36">
        <f>(P36+AP36*D36)</f>
        <v>31.819183349609375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31.573938369750977</v>
      </c>
      <c r="P36" s="1">
        <v>31.819183349609375</v>
      </c>
      <c r="Q36" s="1">
        <v>31.683753967285156</v>
      </c>
      <c r="R36" s="1">
        <v>400.07247924804688</v>
      </c>
      <c r="S36" s="1">
        <v>393.36624145507813</v>
      </c>
      <c r="T36" s="1">
        <v>16.988611221313477</v>
      </c>
      <c r="U36" s="1">
        <v>35.960899353027344</v>
      </c>
      <c r="V36" s="1">
        <v>32.054527282714844</v>
      </c>
      <c r="W36" s="1">
        <v>67.851905822753906</v>
      </c>
      <c r="X36" s="1">
        <v>299.68475341796875</v>
      </c>
      <c r="Y36" s="1">
        <v>500.005859375</v>
      </c>
      <c r="Z36" s="1">
        <v>7.5962409377098083E-2</v>
      </c>
      <c r="AA36" s="1">
        <v>87.947380065917969</v>
      </c>
      <c r="AB36" s="1">
        <v>-1.278473973274231</v>
      </c>
      <c r="AC36" s="1">
        <v>2.503453753888607E-2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1.1017821816837083</v>
      </c>
      <c r="AL36">
        <f>(U36-T36)/(1000-U36)*AK36</f>
        <v>2.1683071770909786E-2</v>
      </c>
      <c r="AM36">
        <f>(P36+273.15)</f>
        <v>304.96918334960935</v>
      </c>
      <c r="AN36">
        <f>(O36+273.15)</f>
        <v>304.72393836975095</v>
      </c>
      <c r="AO36">
        <f>(Y36*AG36+Z36*AH36)*AI36</f>
        <v>80.000935711839702</v>
      </c>
      <c r="AP36">
        <f>((AO36+0.00000010773*(AN36^4-AM36^4))-AL36*44100)/(L36*51.4+0.00000043092*AM36^3)</f>
        <v>-7.1932744132729125</v>
      </c>
      <c r="AQ36">
        <f>0.61365*EXP(17.502*J36/(240.97+J36))</f>
        <v>4.7264306310945212</v>
      </c>
      <c r="AR36">
        <f>AQ36*1000/AA36</f>
        <v>53.741573967888364</v>
      </c>
      <c r="AS36">
        <f>(AR36-U36)</f>
        <v>17.78067461486102</v>
      </c>
      <c r="AT36">
        <f>IF(D36,P36,(O36+P36)/2)</f>
        <v>31.696560859680176</v>
      </c>
      <c r="AU36">
        <f>0.61365*EXP(17.502*AT36/(240.97+AT36))</f>
        <v>4.6936825289588917</v>
      </c>
      <c r="AV36">
        <f>IF(AS36&lt;&gt;0,(1000-(AR36+U36)/2)/AS36*AL36,0)</f>
        <v>1.1647791569211445</v>
      </c>
      <c r="AW36">
        <f>U36*AA36/1000</f>
        <v>3.1626668829129194</v>
      </c>
      <c r="AX36">
        <f>(AU36-AW36)</f>
        <v>1.5310156460459723</v>
      </c>
      <c r="AY36">
        <f>1/(1.6/F36+1.37/N36)</f>
        <v>0.7610659560231211</v>
      </c>
      <c r="AZ36">
        <f>G36*AA36*0.001</f>
        <v>33.753684941305089</v>
      </c>
      <c r="BA36">
        <f>G36/S36</f>
        <v>0.97566606458361627</v>
      </c>
      <c r="BB36">
        <f>(1-AL36*AA36/AQ36/F36)*100</f>
        <v>75.834308809183781</v>
      </c>
      <c r="BC36">
        <f>(S36-E36/(N36/1.35))</f>
        <v>393.76594323147691</v>
      </c>
      <c r="BD36">
        <f>E36*BB36/100/BC36</f>
        <v>-2.1966025457578167E-3</v>
      </c>
    </row>
    <row r="37" spans="1:56" x14ac:dyDescent="0.35">
      <c r="A37" s="1" t="s">
        <v>9</v>
      </c>
      <c r="B37" s="1" t="s">
        <v>1315</v>
      </c>
      <c r="K37" s="1">
        <f t="shared" si="0"/>
        <v>2.72</v>
      </c>
    </row>
    <row r="38" spans="1:56" x14ac:dyDescent="0.35">
      <c r="A38" s="1" t="s">
        <v>9</v>
      </c>
      <c r="B38" s="1" t="s">
        <v>1314</v>
      </c>
      <c r="K38" s="1">
        <f t="shared" si="0"/>
        <v>2.72</v>
      </c>
    </row>
    <row r="39" spans="1:56" x14ac:dyDescent="0.35">
      <c r="A39" s="1">
        <v>8</v>
      </c>
      <c r="B39" s="1" t="s">
        <v>1313</v>
      </c>
      <c r="C39" s="1">
        <v>1776.0000047162175</v>
      </c>
      <c r="D39" s="1">
        <v>0</v>
      </c>
      <c r="E39">
        <f>(R39-S39*(1000-T39)/(1000-U39))*AK39</f>
        <v>-0.65179666148515691</v>
      </c>
      <c r="F39">
        <f>IF(AV39&lt;&gt;0,1/(1/AV39-1/N39),0)</f>
        <v>1.7757757553058489</v>
      </c>
      <c r="G39">
        <f>((AY39-AL39/2)*S39-E39)/(AY39+AL39/2)</f>
        <v>382.61805483192222</v>
      </c>
      <c r="H39">
        <f>AL39*1000</f>
        <v>22.192595633338225</v>
      </c>
      <c r="I39">
        <f>(AQ39-AW39)</f>
        <v>1.532936241451043</v>
      </c>
      <c r="J39">
        <f>(P39+AP39*D39)</f>
        <v>31.941858291625977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31.618556976318359</v>
      </c>
      <c r="P39" s="1">
        <v>31.941858291625977</v>
      </c>
      <c r="Q39" s="1">
        <v>31.715095520019531</v>
      </c>
      <c r="R39" s="1">
        <v>399.92669677734375</v>
      </c>
      <c r="S39" s="1">
        <v>392.60882568359375</v>
      </c>
      <c r="T39" s="1">
        <v>17.27739143371582</v>
      </c>
      <c r="U39" s="1">
        <v>36.68450927734375</v>
      </c>
      <c r="V39" s="1">
        <v>32.518436431884766</v>
      </c>
      <c r="W39" s="1">
        <v>69.045310974121094</v>
      </c>
      <c r="X39" s="1">
        <v>299.62945556640625</v>
      </c>
      <c r="Y39" s="1">
        <v>750.04290771484375</v>
      </c>
      <c r="Z39" s="1">
        <v>7.8581608831882477E-3</v>
      </c>
      <c r="AA39" s="1">
        <v>87.951438903808594</v>
      </c>
      <c r="AB39" s="1">
        <v>-1.2187800407409668</v>
      </c>
      <c r="AC39" s="1">
        <v>2.2510351613163948E-2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1.1015788807588462</v>
      </c>
      <c r="AL39">
        <f>(U39-T39)/(1000-U39)*AK39</f>
        <v>2.2192595633338225E-2</v>
      </c>
      <c r="AM39">
        <f>(P39+273.15)</f>
        <v>305.09185829162595</v>
      </c>
      <c r="AN39">
        <f>(O39+273.15)</f>
        <v>304.76855697631834</v>
      </c>
      <c r="AO39">
        <f>(Y39*AG39+Z39*AH39)*AI39</f>
        <v>120.00686255201254</v>
      </c>
      <c r="AP39">
        <f>((AO39+0.00000010773*(AN39^4-AM39^4))-AL39*44100)/(L39*51.4+0.00000043092*AM39^3)</f>
        <v>-7.0567757589752729</v>
      </c>
      <c r="AQ39">
        <f>0.61365*EXP(17.502*J39/(240.97+J39))</f>
        <v>4.7593916178735416</v>
      </c>
      <c r="AR39">
        <f>AQ39*1000/AA39</f>
        <v>54.113857342104772</v>
      </c>
      <c r="AS39">
        <f>(AR39-U39)</f>
        <v>17.429348064761022</v>
      </c>
      <c r="AT39">
        <f>IF(D39,P39,(O39+P39)/2)</f>
        <v>31.780207633972168</v>
      </c>
      <c r="AU39">
        <f>0.61365*EXP(17.502*AT39/(240.97+AT39))</f>
        <v>4.7160001064091617</v>
      </c>
      <c r="AV39">
        <f>IF(AS39&lt;&gt;0,(1000-(AR39+U39)/2)/AS39*AL39,0)</f>
        <v>1.2154826352279968</v>
      </c>
      <c r="AW39">
        <f>U39*AA39/1000</f>
        <v>3.2264553764224986</v>
      </c>
      <c r="AX39">
        <f>(AU39-AW39)</f>
        <v>1.4895447299866631</v>
      </c>
      <c r="AY39">
        <f>1/(1.6/F39+1.37/N39)</f>
        <v>0.79576959558352911</v>
      </c>
      <c r="AZ39">
        <f>G39*AA39*0.001</f>
        <v>33.651808473043893</v>
      </c>
      <c r="BA39">
        <f>G39/S39</f>
        <v>0.97455286229422877</v>
      </c>
      <c r="BB39">
        <f>(1-AL39*AA39/AQ39/F39)*100</f>
        <v>76.905344656443859</v>
      </c>
      <c r="BC39">
        <f>(S39-E39/(N39/1.35))</f>
        <v>392.83724051964487</v>
      </c>
      <c r="BD39">
        <f>E39*BB39/100/BC39</f>
        <v>-1.2760156555200305E-3</v>
      </c>
    </row>
    <row r="40" spans="1:56" x14ac:dyDescent="0.35">
      <c r="A40" s="1" t="s">
        <v>9</v>
      </c>
      <c r="B40" s="1" t="s">
        <v>1312</v>
      </c>
      <c r="K40" s="1">
        <f t="shared" si="0"/>
        <v>2.72</v>
      </c>
    </row>
    <row r="41" spans="1:56" x14ac:dyDescent="0.35">
      <c r="A41" s="1" t="s">
        <v>9</v>
      </c>
      <c r="B41" s="1" t="s">
        <v>1311</v>
      </c>
      <c r="K41" s="1">
        <f t="shared" si="0"/>
        <v>2.72</v>
      </c>
    </row>
    <row r="42" spans="1:56" x14ac:dyDescent="0.35">
      <c r="A42" s="1">
        <v>9</v>
      </c>
      <c r="B42" s="1" t="s">
        <v>1310</v>
      </c>
      <c r="C42" s="1">
        <v>1979.0000047162175</v>
      </c>
      <c r="D42" s="1">
        <v>0</v>
      </c>
      <c r="E42">
        <f>(R42-S42*(1000-T42)/(1000-U42))*AK42</f>
        <v>-0.14527767805726363</v>
      </c>
      <c r="F42">
        <f>IF(AV42&lt;&gt;0,1/(1/AV42-1/N42),0)</f>
        <v>1.854911996679131</v>
      </c>
      <c r="G42">
        <f>((AY42-AL42/2)*S42-E42)/(AY42+AL42/2)</f>
        <v>381.38091097089739</v>
      </c>
      <c r="H42">
        <f>AL42*1000</f>
        <v>22.783658396652473</v>
      </c>
      <c r="I42">
        <f>(AQ42-AW42)</f>
        <v>1.5266733335100469</v>
      </c>
      <c r="J42">
        <f>(P42+AP42*D42)</f>
        <v>32.16900634765625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31.686548233032227</v>
      </c>
      <c r="P42" s="1">
        <v>32.16900634765625</v>
      </c>
      <c r="Q42" s="1">
        <v>31.765344619750977</v>
      </c>
      <c r="R42" s="1">
        <v>399.91168212890625</v>
      </c>
      <c r="S42" s="1">
        <v>391.93569946289063</v>
      </c>
      <c r="T42" s="1">
        <v>17.542646408081055</v>
      </c>
      <c r="U42" s="1">
        <v>37.454616546630859</v>
      </c>
      <c r="V42" s="1">
        <v>32.891448974609375</v>
      </c>
      <c r="W42" s="1">
        <v>70.225250244140625</v>
      </c>
      <c r="X42" s="1">
        <v>299.57070922851563</v>
      </c>
      <c r="Y42" s="1">
        <v>999.8258056640625</v>
      </c>
      <c r="Z42" s="1">
        <v>0.24098798632621765</v>
      </c>
      <c r="AA42" s="1">
        <v>87.953865051269531</v>
      </c>
      <c r="AB42" s="1">
        <v>-1.0603816509246826</v>
      </c>
      <c r="AC42" s="1">
        <v>1.5397657640278339E-2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1.1013629015754249</v>
      </c>
      <c r="AL42">
        <f>(U42-T42)/(1000-U42)*AK42</f>
        <v>2.2783658396652473E-2</v>
      </c>
      <c r="AM42">
        <f>(P42+273.15)</f>
        <v>305.31900634765623</v>
      </c>
      <c r="AN42">
        <f>(O42+273.15)</f>
        <v>304.8365482330322</v>
      </c>
      <c r="AO42">
        <f>(Y42*AG42+Z42*AH42)*AI42</f>
        <v>159.97212533059428</v>
      </c>
      <c r="AP42">
        <f>((AO42+0.00000010773*(AN42^4-AM42^4))-AL42*44100)/(L42*51.4+0.00000043092*AM42^3)</f>
        <v>-6.957492855808022</v>
      </c>
      <c r="AQ42">
        <f>0.61365*EXP(17.502*J42/(240.97+J42))</f>
        <v>4.8209516227994644</v>
      </c>
      <c r="AR42">
        <f>AQ42*1000/AA42</f>
        <v>54.812277095375684</v>
      </c>
      <c r="AS42">
        <f>(AR42-U42)</f>
        <v>17.357660548744825</v>
      </c>
      <c r="AT42">
        <f>IF(D42,P42,(O42+P42)/2)</f>
        <v>31.927777290344238</v>
      </c>
      <c r="AU42">
        <f>0.61365*EXP(17.502*AT42/(240.97+AT42))</f>
        <v>4.755598117810611</v>
      </c>
      <c r="AV42">
        <f>IF(AS42&lt;&gt;0,(1000-(AR42+U42)/2)/AS42*AL42,0)</f>
        <v>1.2520448618402169</v>
      </c>
      <c r="AW42">
        <f>U42*AA42/1000</f>
        <v>3.2942782892894176</v>
      </c>
      <c r="AX42">
        <f>(AU42-AW42)</f>
        <v>1.4613198285211935</v>
      </c>
      <c r="AY42">
        <f>1/(1.6/F42+1.37/N42)</f>
        <v>0.8208798376969495</v>
      </c>
      <c r="AZ42">
        <f>G42*AA42*0.001</f>
        <v>33.543925176664544</v>
      </c>
      <c r="BA42">
        <f>G42/S42</f>
        <v>0.97307010178848841</v>
      </c>
      <c r="BB42">
        <f>(1-AL42*AA42/AQ42/F42)*100</f>
        <v>77.591008809873216</v>
      </c>
      <c r="BC42">
        <f>(S42-E42/(N42/1.35))</f>
        <v>391.98661039719906</v>
      </c>
      <c r="BD42">
        <f>E42*BB42/100/BC42</f>
        <v>-2.8756700609229824E-4</v>
      </c>
    </row>
    <row r="43" spans="1:56" x14ac:dyDescent="0.35">
      <c r="A43" s="1" t="s">
        <v>9</v>
      </c>
      <c r="B43" s="1" t="s">
        <v>1309</v>
      </c>
      <c r="K43" s="1">
        <f t="shared" si="0"/>
        <v>2.72</v>
      </c>
    </row>
    <row r="44" spans="1:56" x14ac:dyDescent="0.35">
      <c r="A44" s="1" t="s">
        <v>9</v>
      </c>
      <c r="B44" s="1" t="s">
        <v>1308</v>
      </c>
      <c r="K44" s="1">
        <f t="shared" si="0"/>
        <v>2.72</v>
      </c>
    </row>
    <row r="45" spans="1:56" x14ac:dyDescent="0.35">
      <c r="A45" s="1">
        <v>10</v>
      </c>
      <c r="B45" s="1" t="s">
        <v>1307</v>
      </c>
      <c r="C45" s="1">
        <v>2182.0000047162175</v>
      </c>
      <c r="D45" s="1">
        <v>0</v>
      </c>
      <c r="E45">
        <f>(R45-S45*(1000-T45)/(1000-U45))*AK45</f>
        <v>0.12098413494245913</v>
      </c>
      <c r="F45">
        <f>IF(AV45&lt;&gt;0,1/(1/AV45-1/N45),0)</f>
        <v>2.053510029800822</v>
      </c>
      <c r="G45">
        <f>((AY45-AL45/2)*S45-E45)/(AY45+AL45/2)</f>
        <v>381.08813066079205</v>
      </c>
      <c r="H45">
        <f>AL45*1000</f>
        <v>23.423268226857299</v>
      </c>
      <c r="I45">
        <f>(AQ45-AW45)</f>
        <v>1.4664300698562456</v>
      </c>
      <c r="J45">
        <f>(P45+AP45*D45)</f>
        <v>32.200466156005859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31.76556396484375</v>
      </c>
      <c r="P45" s="1">
        <v>32.200466156005859</v>
      </c>
      <c r="Q45" s="1">
        <v>31.827787399291992</v>
      </c>
      <c r="R45" s="1">
        <v>399.92941284179688</v>
      </c>
      <c r="S45" s="1">
        <v>391.4931640625</v>
      </c>
      <c r="T45" s="1">
        <v>17.781219482421875</v>
      </c>
      <c r="U45" s="1">
        <v>38.236301422119141</v>
      </c>
      <c r="V45" s="1">
        <v>33.190399169921875</v>
      </c>
      <c r="W45" s="1">
        <v>71.371826171875</v>
      </c>
      <c r="X45" s="1">
        <v>299.559814453125</v>
      </c>
      <c r="Y45" s="1">
        <v>1250.0086669921875</v>
      </c>
      <c r="Z45" s="1">
        <v>7.203395664691925E-2</v>
      </c>
      <c r="AA45" s="1">
        <v>87.955734252929688</v>
      </c>
      <c r="AB45" s="1">
        <v>-0.89695847034454346</v>
      </c>
      <c r="AC45" s="1">
        <v>1.9828047603368759E-2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1.1013228472541357</v>
      </c>
      <c r="AL45">
        <f>(U45-T45)/(1000-U45)*AK45</f>
        <v>2.3423268226857301E-2</v>
      </c>
      <c r="AM45">
        <f>(P45+273.15)</f>
        <v>305.35046615600584</v>
      </c>
      <c r="AN45">
        <f>(O45+273.15)</f>
        <v>304.91556396484373</v>
      </c>
      <c r="AO45">
        <f>(Y45*AG45+Z45*AH45)*AI45</f>
        <v>200.00138224837065</v>
      </c>
      <c r="AP45">
        <f>((AO45+0.00000010773*(AN45^4-AM45^4))-AL45*44100)/(L45*51.4+0.00000043092*AM45^3)</f>
        <v>-6.8558532033759567</v>
      </c>
      <c r="AQ45">
        <f>0.61365*EXP(17.502*J45/(240.97+J45))</f>
        <v>4.829532036555074</v>
      </c>
      <c r="AR45">
        <f>AQ45*1000/AA45</f>
        <v>54.908666019057293</v>
      </c>
      <c r="AS45">
        <f>(AR45-U45)</f>
        <v>16.672364596938152</v>
      </c>
      <c r="AT45">
        <f>IF(D45,P45,(O45+P45)/2)</f>
        <v>31.983015060424805</v>
      </c>
      <c r="AU45">
        <f>0.61365*EXP(17.502*AT45/(240.97+AT45))</f>
        <v>4.7704945874156159</v>
      </c>
      <c r="AV45">
        <f>IF(AS45&lt;&gt;0,(1000-(AR45+U45)/2)/AS45*AL45,0)</f>
        <v>1.3394853692667157</v>
      </c>
      <c r="AW45">
        <f>U45*AA45/1000</f>
        <v>3.3631019666988284</v>
      </c>
      <c r="AX45">
        <f>(AU45-AW45)</f>
        <v>1.4073926207167875</v>
      </c>
      <c r="AY45">
        <f>1/(1.6/F45+1.37/N45)</f>
        <v>0.88122480991896912</v>
      </c>
      <c r="AZ45">
        <f>G45*AA45*0.001</f>
        <v>33.518886347346374</v>
      </c>
      <c r="BA45">
        <f>G45/S45</f>
        <v>0.97342218368838018</v>
      </c>
      <c r="BB45">
        <f>(1-AL45*AA45/AQ45/F45)*100</f>
        <v>79.226495402766901</v>
      </c>
      <c r="BC45">
        <f>(S45-E45/(N45/1.35))</f>
        <v>391.45076652814521</v>
      </c>
      <c r="BD45">
        <f>E45*BB45/100/BC45</f>
        <v>2.4486218524590113E-4</v>
      </c>
    </row>
    <row r="46" spans="1:56" x14ac:dyDescent="0.35">
      <c r="A46" s="1" t="s">
        <v>9</v>
      </c>
      <c r="B46" s="1" t="s">
        <v>1306</v>
      </c>
      <c r="K46" s="1">
        <f t="shared" si="0"/>
        <v>2.72</v>
      </c>
    </row>
    <row r="47" spans="1:56" x14ac:dyDescent="0.35">
      <c r="A47" s="1" t="s">
        <v>9</v>
      </c>
      <c r="B47" s="1" t="s">
        <v>1305</v>
      </c>
      <c r="K47" s="1">
        <f t="shared" si="0"/>
        <v>2.72</v>
      </c>
    </row>
    <row r="48" spans="1:56" x14ac:dyDescent="0.35">
      <c r="A48" s="1">
        <v>11</v>
      </c>
      <c r="B48" s="1" t="s">
        <v>1304</v>
      </c>
      <c r="C48" s="1">
        <v>2385.0000047162175</v>
      </c>
      <c r="D48" s="1">
        <v>0</v>
      </c>
      <c r="E48">
        <f>(R48-S48*(1000-T48)/(1000-U48))*AK48</f>
        <v>6.3790887337450614E-2</v>
      </c>
      <c r="F48">
        <f>IF(AV48&lt;&gt;0,1/(1/AV48-1/N48),0)</f>
        <v>2.4187951658285822</v>
      </c>
      <c r="G48">
        <f>((AY48-AL48/2)*S48-E48)/(AY48+AL48/2)</f>
        <v>381.52473866825915</v>
      </c>
      <c r="H48">
        <f>AL48*1000</f>
        <v>24.366774242060995</v>
      </c>
      <c r="I48">
        <f>(AQ48-AW48)</f>
        <v>1.3745176964605887</v>
      </c>
      <c r="J48">
        <f>(P48+AP48*D48)</f>
        <v>32.194236755371094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31.872495651245117</v>
      </c>
      <c r="P48" s="1">
        <v>32.194236755371094</v>
      </c>
      <c r="Q48" s="1">
        <v>31.912971496582031</v>
      </c>
      <c r="R48" s="1">
        <v>399.87548828125</v>
      </c>
      <c r="S48" s="1">
        <v>391.16473388671875</v>
      </c>
      <c r="T48" s="1">
        <v>18.009208679199219</v>
      </c>
      <c r="U48" s="1">
        <v>39.261432647705078</v>
      </c>
      <c r="V48" s="1">
        <v>33.413299560546875</v>
      </c>
      <c r="W48" s="1">
        <v>72.843505859375</v>
      </c>
      <c r="X48" s="1">
        <v>299.617919921875</v>
      </c>
      <c r="Y48" s="1">
        <v>1600.220703125</v>
      </c>
      <c r="Z48" s="1">
        <v>9.0369053184986115E-2</v>
      </c>
      <c r="AA48" s="1">
        <v>87.9569091796875</v>
      </c>
      <c r="AB48" s="1">
        <v>-0.6119685173034668</v>
      </c>
      <c r="AC48" s="1">
        <v>2.0935645326972008E-2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1.1015364703010107</v>
      </c>
      <c r="AL48">
        <f>(U48-T48)/(1000-U48)*AK48</f>
        <v>2.4366774242060994E-2</v>
      </c>
      <c r="AM48">
        <f>(P48+273.15)</f>
        <v>305.34423675537107</v>
      </c>
      <c r="AN48">
        <f>(O48+273.15)</f>
        <v>305.02249565124509</v>
      </c>
      <c r="AO48">
        <f>(Y48*AG48+Z48*AH48)*AI48</f>
        <v>256.03530677716481</v>
      </c>
      <c r="AP48">
        <f>((AO48+0.00000010773*(AN48^4-AM48^4))-AL48*44100)/(L48*51.4+0.00000043092*AM48^3)</f>
        <v>-6.7266046773098793</v>
      </c>
      <c r="AQ48">
        <f>0.61365*EXP(17.502*J48/(240.97+J48))</f>
        <v>4.8278319621192018</v>
      </c>
      <c r="AR48">
        <f>AQ48*1000/AA48</f>
        <v>54.888604057884827</v>
      </c>
      <c r="AS48">
        <f>(AR48-U48)</f>
        <v>15.627171410179749</v>
      </c>
      <c r="AT48">
        <f>IF(D48,P48,(O48+P48)/2)</f>
        <v>32.033366203308105</v>
      </c>
      <c r="AU48">
        <f>0.61365*EXP(17.502*AT48/(240.97+AT48))</f>
        <v>4.7841086097224412</v>
      </c>
      <c r="AV48">
        <f>IF(AS48&lt;&gt;0,(1000-(AR48+U48)/2)/AS48*AL48,0)</f>
        <v>1.4858548158172715</v>
      </c>
      <c r="AW48">
        <f>U48*AA48/1000</f>
        <v>3.4533142656586131</v>
      </c>
      <c r="AX48">
        <f>(AU48-AW48)</f>
        <v>1.3307943440638281</v>
      </c>
      <c r="AY48">
        <f>1/(1.6/F48+1.37/N48)</f>
        <v>0.98317121959465859</v>
      </c>
      <c r="AZ48">
        <f>G48*AA48*0.001</f>
        <v>33.557736788848082</v>
      </c>
      <c r="BA48">
        <f>G48/S48</f>
        <v>0.97535566378217686</v>
      </c>
      <c r="BB48">
        <f>(1-AL48*AA48/AQ48/F48)*100</f>
        <v>81.646590198506431</v>
      </c>
      <c r="BC48">
        <f>(S48-E48/(N48/1.35))</f>
        <v>391.14237908508545</v>
      </c>
      <c r="BD48">
        <f>E48*BB48/100/BC48</f>
        <v>1.3315633169237734E-4</v>
      </c>
    </row>
    <row r="49" spans="1:56" x14ac:dyDescent="0.35">
      <c r="A49" s="1" t="s">
        <v>9</v>
      </c>
      <c r="B49" s="1" t="s">
        <v>1303</v>
      </c>
      <c r="K49" s="1">
        <f t="shared" si="0"/>
        <v>2.72</v>
      </c>
    </row>
    <row r="50" spans="1:56" x14ac:dyDescent="0.35">
      <c r="A50" s="1" t="s">
        <v>9</v>
      </c>
      <c r="B50" s="1" t="s">
        <v>1302</v>
      </c>
      <c r="K50" s="1">
        <f t="shared" si="0"/>
        <v>2.72</v>
      </c>
    </row>
    <row r="51" spans="1:56" x14ac:dyDescent="0.35">
      <c r="A51" s="1">
        <v>12</v>
      </c>
      <c r="B51" s="1" t="s">
        <v>1301</v>
      </c>
      <c r="C51" s="1">
        <v>2588.5000047050416</v>
      </c>
      <c r="D51" s="1">
        <v>0</v>
      </c>
      <c r="E51">
        <f>(R51-S51*(1000-T51)/(1000-U51))*AK51</f>
        <v>0.47907110323241819</v>
      </c>
      <c r="F51">
        <f>IF(AV51&lt;&gt;0,1/(1/AV51-1/N51),0)</f>
        <v>2.8908962341831415</v>
      </c>
      <c r="G51">
        <f>((AY51-AL51/2)*S51-E51)/(AY51+AL51/2)</f>
        <v>381.19259762869115</v>
      </c>
      <c r="H51">
        <f>AL51*1000</f>
        <v>25.444904298252887</v>
      </c>
      <c r="I51">
        <f>(AQ51-AW51)</f>
        <v>1.2904845869975592</v>
      </c>
      <c r="J51">
        <f>(P51+AP51*D51)</f>
        <v>32.249374389648438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31.993515014648438</v>
      </c>
      <c r="P51" s="1">
        <v>32.249374389648438</v>
      </c>
      <c r="Q51" s="1">
        <v>32.009349822998047</v>
      </c>
      <c r="R51" s="1">
        <v>400.01019287109375</v>
      </c>
      <c r="S51" s="1">
        <v>390.55404663085938</v>
      </c>
      <c r="T51" s="1">
        <v>18.221817016601563</v>
      </c>
      <c r="U51" s="1">
        <v>40.387519836425781</v>
      </c>
      <c r="V51" s="1">
        <v>33.577354431152344</v>
      </c>
      <c r="W51" s="1">
        <v>74.422103881835938</v>
      </c>
      <c r="X51" s="1">
        <v>299.62918090820313</v>
      </c>
      <c r="Y51" s="1">
        <v>2001.067626953125</v>
      </c>
      <c r="Z51" s="1">
        <v>0.1938348114490509</v>
      </c>
      <c r="AA51" s="1">
        <v>87.95819091796875</v>
      </c>
      <c r="AB51" s="1">
        <v>-0.5022273063659668</v>
      </c>
      <c r="AC51" s="1">
        <v>2.2930731996893883E-2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1.1015778709860407</v>
      </c>
      <c r="AL51">
        <f>(U51-T51)/(1000-U51)*AK51</f>
        <v>2.5444904298252885E-2</v>
      </c>
      <c r="AM51">
        <f>(P51+273.15)</f>
        <v>305.39937438964841</v>
      </c>
      <c r="AN51">
        <f>(O51+273.15)</f>
        <v>305.14351501464841</v>
      </c>
      <c r="AO51">
        <f>(Y51*AG51+Z51*AH51)*AI51</f>
        <v>320.1708131561245</v>
      </c>
      <c r="AP51">
        <f>((AO51+0.00000010773*(AN51^4-AM51^4))-AL51*44100)/(L51*51.4+0.00000043092*AM51^3)</f>
        <v>-6.5839893303246093</v>
      </c>
      <c r="AQ51">
        <f>0.61365*EXP(17.502*J51/(240.97+J51))</f>
        <v>4.8428977674731479</v>
      </c>
      <c r="AR51">
        <f>AQ51*1000/AA51</f>
        <v>55.059087924963279</v>
      </c>
      <c r="AS51">
        <f>(AR51-U51)</f>
        <v>14.671568088537498</v>
      </c>
      <c r="AT51">
        <f>IF(D51,P51,(O51+P51)/2)</f>
        <v>32.121444702148438</v>
      </c>
      <c r="AU51">
        <f>0.61365*EXP(17.502*AT51/(240.97+AT51))</f>
        <v>4.8080047562770911</v>
      </c>
      <c r="AV51">
        <f>IF(AS51&lt;&gt;0,(1000-(AR51+U51)/2)/AS51*AL51,0)</f>
        <v>1.6515337182767043</v>
      </c>
      <c r="AW51">
        <f>U51*AA51/1000</f>
        <v>3.5524131804755887</v>
      </c>
      <c r="AX51">
        <f>(AU51-AW51)</f>
        <v>1.2555915758015024</v>
      </c>
      <c r="AY51">
        <f>1/(1.6/F51+1.37/N51)</f>
        <v>1.0999986063790348</v>
      </c>
      <c r="AZ51">
        <f>G51*AA51*0.001</f>
        <v>33.52901127874086</v>
      </c>
      <c r="BA51">
        <f>G51/S51</f>
        <v>0.97603033668982464</v>
      </c>
      <c r="BB51">
        <f>(1-AL51*AA51/AQ51/F51)*100</f>
        <v>84.014018519010335</v>
      </c>
      <c r="BC51">
        <f>(S51-E51/(N51/1.35))</f>
        <v>390.38616153115311</v>
      </c>
      <c r="BD51">
        <f>E51*BB51/100/BC51</f>
        <v>1.0309968053434503E-3</v>
      </c>
    </row>
    <row r="52" spans="1:56" x14ac:dyDescent="0.35">
      <c r="A52" s="1" t="s">
        <v>9</v>
      </c>
      <c r="B52" s="1" t="s">
        <v>1300</v>
      </c>
      <c r="K52" s="1">
        <v>2.2385600000000001</v>
      </c>
    </row>
    <row r="53" spans="1:56" x14ac:dyDescent="0.35">
      <c r="A53" s="1" t="s">
        <v>9</v>
      </c>
      <c r="B53" s="1" t="s">
        <v>1299</v>
      </c>
      <c r="K53" s="1">
        <v>2.2385600000000001</v>
      </c>
    </row>
    <row r="54" spans="1:56" x14ac:dyDescent="0.35">
      <c r="A54" s="1" t="s">
        <v>9</v>
      </c>
      <c r="B54" s="1" t="s">
        <v>1298</v>
      </c>
      <c r="K54" s="1">
        <v>2.2385600000000001</v>
      </c>
    </row>
    <row r="55" spans="1:56" x14ac:dyDescent="0.35">
      <c r="A55" s="1" t="s">
        <v>9</v>
      </c>
      <c r="B55" s="1" t="s">
        <v>1297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F9739-B4DF-4C71-A37D-912F313354D6}">
  <dimension ref="A1:BD55"/>
  <sheetViews>
    <sheetView topLeftCell="A8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1387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1386</v>
      </c>
    </row>
    <row r="12" spans="1:56" x14ac:dyDescent="0.35">
      <c r="A12" s="1" t="s">
        <v>9</v>
      </c>
      <c r="B12" s="1" t="s">
        <v>1385</v>
      </c>
    </row>
    <row r="13" spans="1:56" x14ac:dyDescent="0.35">
      <c r="A13" s="1" t="s">
        <v>9</v>
      </c>
      <c r="B13" s="1" t="s">
        <v>1384</v>
      </c>
    </row>
    <row r="14" spans="1:56" x14ac:dyDescent="0.35">
      <c r="A14" s="1" t="s">
        <v>9</v>
      </c>
      <c r="B14" s="1" t="s">
        <v>1383</v>
      </c>
    </row>
    <row r="15" spans="1:56" x14ac:dyDescent="0.35">
      <c r="A15" s="1" t="s">
        <v>9</v>
      </c>
      <c r="B15" s="1" t="s">
        <v>1382</v>
      </c>
    </row>
    <row r="16" spans="1:56" x14ac:dyDescent="0.35">
      <c r="A16" s="1" t="s">
        <v>9</v>
      </c>
      <c r="B16" s="1" t="s">
        <v>1381</v>
      </c>
    </row>
    <row r="17" spans="1:56" x14ac:dyDescent="0.35">
      <c r="A17" s="1" t="s">
        <v>9</v>
      </c>
      <c r="B17" s="1" t="s">
        <v>1380</v>
      </c>
    </row>
    <row r="18" spans="1:56" x14ac:dyDescent="0.35">
      <c r="A18" s="1">
        <v>1</v>
      </c>
      <c r="B18" s="1" t="s">
        <v>1379</v>
      </c>
      <c r="C18" s="1">
        <v>371.00000469386578</v>
      </c>
      <c r="D18" s="1">
        <v>0</v>
      </c>
      <c r="E18">
        <f>(R18-S18*(1000-T18)/(1000-U18))*AK18</f>
        <v>-4.6052865921359318</v>
      </c>
      <c r="F18">
        <f>IF(AV18&lt;&gt;0,1/(1/AV18-1/N18),0)</f>
        <v>2.5935402778084553</v>
      </c>
      <c r="G18">
        <f>((AY18-AL18/2)*S18-E18)/(AY18+AL18/2)</f>
        <v>390.46329708357871</v>
      </c>
      <c r="H18">
        <f>AL18*1000</f>
        <v>24.697892291983969</v>
      </c>
      <c r="I18">
        <f>(AQ18-AW18)</f>
        <v>1.3345443789988516</v>
      </c>
      <c r="J18">
        <f>(P18+AP18*D18)</f>
        <v>32.385589599609375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32.069503784179688</v>
      </c>
      <c r="P18" s="1">
        <v>32.385589599609375</v>
      </c>
      <c r="Q18" s="1">
        <v>32.135669708251953</v>
      </c>
      <c r="R18" s="1">
        <v>400.11114501953125</v>
      </c>
      <c r="S18" s="1">
        <v>395.42288208007813</v>
      </c>
      <c r="T18" s="1">
        <v>18.775527954101563</v>
      </c>
      <c r="U18" s="1">
        <v>40.307548522949219</v>
      </c>
      <c r="V18" s="1">
        <v>34.452812194824219</v>
      </c>
      <c r="W18" s="1">
        <v>73.9637451171875</v>
      </c>
      <c r="X18" s="1">
        <v>299.416748046875</v>
      </c>
      <c r="Y18" s="1">
        <v>7.7895030379295349E-2</v>
      </c>
      <c r="Z18" s="1">
        <v>5.6316409260034561E-2</v>
      </c>
      <c r="AA18" s="1">
        <v>87.967353820800781</v>
      </c>
      <c r="AB18" s="1">
        <v>-0.57123976945877075</v>
      </c>
      <c r="AC18" s="1">
        <v>3.4066978842020035E-2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1.1007968678193931</v>
      </c>
      <c r="AL18">
        <f>(U18-T18)/(1000-U18)*AK18</f>
        <v>2.4697892291983967E-2</v>
      </c>
      <c r="AM18">
        <f>(P18+273.15)</f>
        <v>305.53558959960935</v>
      </c>
      <c r="AN18">
        <f>(O18+273.15)</f>
        <v>305.21950378417966</v>
      </c>
      <c r="AO18">
        <f>(Y18*AG18+Z18*AH18)*AI18</f>
        <v>1.2463204582112919E-2</v>
      </c>
      <c r="AP18">
        <f>((AO18+0.00000010773*(AN18^4-AM18^4))-AL18*44100)/(L18*51.4+0.00000043092*AM18^3)</f>
        <v>-8.9377030204610612</v>
      </c>
      <c r="AQ18">
        <f>0.61365*EXP(17.502*J18/(240.97+J18))</f>
        <v>4.8802927615662215</v>
      </c>
      <c r="AR18">
        <f>AQ18*1000/AA18</f>
        <v>55.478453648928856</v>
      </c>
      <c r="AS18">
        <f>(AR18-U18)</f>
        <v>15.170905125979637</v>
      </c>
      <c r="AT18">
        <f>IF(D18,P18,(O18+P18)/2)</f>
        <v>32.227546691894531</v>
      </c>
      <c r="AU18">
        <f>0.61365*EXP(17.502*AT18/(240.97+AT18))</f>
        <v>4.8369286816776196</v>
      </c>
      <c r="AV18">
        <f>IF(AS18&lt;&gt;0,(1000-(AR18+U18)/2)/AS18*AL18,0)</f>
        <v>1.5500087776143896</v>
      </c>
      <c r="AW18">
        <f>U18*AA18/1000</f>
        <v>3.5457483825673699</v>
      </c>
      <c r="AX18">
        <f>(AU18-AW18)</f>
        <v>1.2911802991102497</v>
      </c>
      <c r="AY18">
        <f>1/(1.6/F18+1.37/N18)</f>
        <v>1.0282270623116376</v>
      </c>
      <c r="AZ18">
        <f>G18*AA18*0.001</f>
        <v>34.348023008587617</v>
      </c>
      <c r="BA18">
        <f>G18/S18</f>
        <v>0.98745751644313029</v>
      </c>
      <c r="BB18">
        <f>(1-AL18*AA18/AQ18/F18)*100</f>
        <v>82.835049796432301</v>
      </c>
      <c r="BC18">
        <f>(S18-E18/(N18/1.35))</f>
        <v>397.0367531599241</v>
      </c>
      <c r="BD18">
        <f>E18*BB18/100/BC18</f>
        <v>-9.6081569565113871E-3</v>
      </c>
    </row>
    <row r="19" spans="1:56" x14ac:dyDescent="0.35">
      <c r="A19" s="1" t="s">
        <v>9</v>
      </c>
      <c r="B19" s="1" t="s">
        <v>1378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1377</v>
      </c>
      <c r="K20" s="1">
        <f t="shared" si="0"/>
        <v>2.72</v>
      </c>
    </row>
    <row r="21" spans="1:56" x14ac:dyDescent="0.35">
      <c r="A21" s="1">
        <v>2</v>
      </c>
      <c r="B21" s="1" t="s">
        <v>1376</v>
      </c>
      <c r="C21" s="1">
        <v>573.50000470504165</v>
      </c>
      <c r="D21" s="1">
        <v>0</v>
      </c>
      <c r="E21">
        <f>(R21-S21*(1000-T21)/(1000-U21))*AK21</f>
        <v>-4.4247436899156281</v>
      </c>
      <c r="F21">
        <f>IF(AV21&lt;&gt;0,1/(1/AV21-1/N21),0)</f>
        <v>2.63229797114542</v>
      </c>
      <c r="G21">
        <f>((AY21-AL21/2)*S21-E21)/(AY21+AL21/2)</f>
        <v>390.95860266053461</v>
      </c>
      <c r="H21">
        <f>AL21*1000</f>
        <v>23.607961732173589</v>
      </c>
      <c r="I21">
        <f>(AQ21-AW21)</f>
        <v>1.2659943458584451</v>
      </c>
      <c r="J21">
        <f>(P21+AP21*D21)</f>
        <v>31.877584457397461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32.008018493652344</v>
      </c>
      <c r="P21" s="1">
        <v>31.877584457397461</v>
      </c>
      <c r="Q21" s="1">
        <v>32.120975494384766</v>
      </c>
      <c r="R21" s="1">
        <v>400.10345458984375</v>
      </c>
      <c r="S21" s="1">
        <v>395.64129638671875</v>
      </c>
      <c r="T21" s="1">
        <v>18.932167053222656</v>
      </c>
      <c r="U21" s="1">
        <v>39.515815734863281</v>
      </c>
      <c r="V21" s="1">
        <v>34.861328125</v>
      </c>
      <c r="W21" s="1">
        <v>72.763664245605469</v>
      </c>
      <c r="X21" s="1">
        <v>299.63687133789063</v>
      </c>
      <c r="Y21" s="1">
        <v>26.257484436035156</v>
      </c>
      <c r="Z21" s="1">
        <v>0.14799608290195465</v>
      </c>
      <c r="AA21" s="1">
        <v>87.967384338378906</v>
      </c>
      <c r="AB21" s="1">
        <v>-0.67215985059738159</v>
      </c>
      <c r="AC21" s="1">
        <v>2.5393310934305191E-2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1.1016061446245977</v>
      </c>
      <c r="AL21">
        <f>(U21-T21)/(1000-U21)*AK21</f>
        <v>2.3607961732173589E-2</v>
      </c>
      <c r="AM21">
        <f>(P21+273.15)</f>
        <v>305.02758445739744</v>
      </c>
      <c r="AN21">
        <f>(O21+273.15)</f>
        <v>305.15801849365232</v>
      </c>
      <c r="AO21">
        <f>(Y21*AG21+Z21*AH21)*AI21</f>
        <v>4.201197415861543</v>
      </c>
      <c r="AP21">
        <f>((AO21+0.00000010773*(AN21^4-AM21^4))-AL21*44100)/(L21*51.4+0.00000043092*AM21^3)</f>
        <v>-8.4698913823241657</v>
      </c>
      <c r="AQ21">
        <f>0.61365*EXP(17.502*J21/(240.97+J21))</f>
        <v>4.7420972960517238</v>
      </c>
      <c r="AR21">
        <f>AQ21*1000/AA21</f>
        <v>53.907449126946645</v>
      </c>
      <c r="AS21">
        <f>(AR21-U21)</f>
        <v>14.391633392083364</v>
      </c>
      <c r="AT21">
        <f>IF(D21,P21,(O21+P21)/2)</f>
        <v>31.942801475524902</v>
      </c>
      <c r="AU21">
        <f>0.61365*EXP(17.502*AT21/(240.97+AT21))</f>
        <v>4.7596458109749884</v>
      </c>
      <c r="AV21">
        <f>IF(AS21&lt;&gt;0,(1000-(AR21+U21)/2)/AS21*AL21,0)</f>
        <v>1.5637693573876903</v>
      </c>
      <c r="AW21">
        <f>U21*AA21/1000</f>
        <v>3.4761029501932788</v>
      </c>
      <c r="AX21">
        <f>(AU21-AW21)</f>
        <v>1.2835428607817096</v>
      </c>
      <c r="AY21">
        <f>1/(1.6/F21+1.37/N21)</f>
        <v>1.0379210667840411</v>
      </c>
      <c r="AZ21">
        <f>G21*AA21*0.001</f>
        <v>34.391605660634816</v>
      </c>
      <c r="BA21">
        <f>G21/S21</f>
        <v>0.98816429485761503</v>
      </c>
      <c r="BB21">
        <f>(1-AL21*AA21/AQ21/F21)*100</f>
        <v>83.363013593880922</v>
      </c>
      <c r="BC21">
        <f>(S21-E21/(N21/1.35))</f>
        <v>397.19189822962682</v>
      </c>
      <c r="BD21">
        <f>E21*BB21/100/BC21</f>
        <v>-9.2866941651117939E-3</v>
      </c>
    </row>
    <row r="22" spans="1:56" x14ac:dyDescent="0.35">
      <c r="A22" s="1" t="s">
        <v>9</v>
      </c>
      <c r="B22" s="1" t="s">
        <v>1375</v>
      </c>
      <c r="K22" s="1">
        <f t="shared" si="0"/>
        <v>2.72</v>
      </c>
    </row>
    <row r="23" spans="1:56" x14ac:dyDescent="0.35">
      <c r="A23" s="1" t="s">
        <v>9</v>
      </c>
      <c r="B23" s="1" t="s">
        <v>1374</v>
      </c>
      <c r="K23" s="1">
        <f t="shared" si="0"/>
        <v>2.72</v>
      </c>
    </row>
    <row r="24" spans="1:56" x14ac:dyDescent="0.35">
      <c r="A24" s="1">
        <v>3</v>
      </c>
      <c r="B24" s="1" t="s">
        <v>1373</v>
      </c>
      <c r="C24" s="1">
        <v>776.50000470504165</v>
      </c>
      <c r="D24" s="1">
        <v>0</v>
      </c>
      <c r="E24">
        <f>(R24-S24*(1000-T24)/(1000-U24))*AK24</f>
        <v>-4.049710497078844</v>
      </c>
      <c r="F24">
        <f>IF(AV24&lt;&gt;0,1/(1/AV24-1/N24),0)</f>
        <v>2.5021612567957314</v>
      </c>
      <c r="G24">
        <f>((AY24-AL24/2)*S24-E24)/(AY24+AL24/2)</f>
        <v>390.61646789725779</v>
      </c>
      <c r="H24">
        <f>AL24*1000</f>
        <v>22.793771884121163</v>
      </c>
      <c r="I24">
        <f>(AQ24-AW24)</f>
        <v>1.2608129473734579</v>
      </c>
      <c r="J24">
        <f>(P24+AP24*D24)</f>
        <v>31.694961547851563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31.90692138671875</v>
      </c>
      <c r="P24" s="1">
        <v>31.694961547851563</v>
      </c>
      <c r="Q24" s="1">
        <v>32.047294616699219</v>
      </c>
      <c r="R24" s="1">
        <v>400.01071166992188</v>
      </c>
      <c r="S24" s="1">
        <v>395.50189208984375</v>
      </c>
      <c r="T24" s="1">
        <v>19.12822151184082</v>
      </c>
      <c r="U24" s="1">
        <v>39.018966674804688</v>
      </c>
      <c r="V24" s="1">
        <v>35.425018310546875</v>
      </c>
      <c r="W24" s="1">
        <v>72.26220703125</v>
      </c>
      <c r="X24" s="1">
        <v>299.535888671875</v>
      </c>
      <c r="Y24" s="1">
        <v>51.075393676757813</v>
      </c>
      <c r="Z24" s="1">
        <v>0.13096794486045837</v>
      </c>
      <c r="AA24" s="1">
        <v>87.968597412109375</v>
      </c>
      <c r="AB24" s="1">
        <v>-0.7814784049987793</v>
      </c>
      <c r="AC24" s="1">
        <v>3.8513582199811935E-2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1.1012348848230695</v>
      </c>
      <c r="AL24">
        <f>(U24-T24)/(1000-U24)*AK24</f>
        <v>2.2793771884121163E-2</v>
      </c>
      <c r="AM24">
        <f>(P24+273.15)</f>
        <v>304.84496154785154</v>
      </c>
      <c r="AN24">
        <f>(O24+273.15)</f>
        <v>305.05692138671873</v>
      </c>
      <c r="AO24">
        <f>(Y24*AG24+Z24*AH24)*AI24</f>
        <v>8.1720628056214082</v>
      </c>
      <c r="AP24">
        <f>((AO24+0.00000010773*(AN24^4-AM24^4))-AL24*44100)/(L24*51.4+0.00000043092*AM24^3)</f>
        <v>-8.1369900196412814</v>
      </c>
      <c r="AQ24">
        <f>0.61365*EXP(17.502*J24/(240.97+J24))</f>
        <v>4.6932567182258635</v>
      </c>
      <c r="AR24">
        <f>AQ24*1000/AA24</f>
        <v>53.351501061671016</v>
      </c>
      <c r="AS24">
        <f>(AR24-U24)</f>
        <v>14.332534386866328</v>
      </c>
      <c r="AT24">
        <f>IF(D24,P24,(O24+P24)/2)</f>
        <v>31.800941467285156</v>
      </c>
      <c r="AU24">
        <f>0.61365*EXP(17.502*AT24/(240.97+AT24))</f>
        <v>4.7215463140207747</v>
      </c>
      <c r="AV24">
        <f>IF(AS24&lt;&gt;0,(1000-(AR24+U24)/2)/AS24*AL24,0)</f>
        <v>1.5169010317418976</v>
      </c>
      <c r="AW24">
        <f>U24*AA24/1000</f>
        <v>3.4324437708524056</v>
      </c>
      <c r="AX24">
        <f>(AU24-AW24)</f>
        <v>1.2891025431683691</v>
      </c>
      <c r="AY24">
        <f>1/(1.6/F24+1.37/N24)</f>
        <v>1.0049466730247525</v>
      </c>
      <c r="AZ24">
        <f>G24*AA24*0.001</f>
        <v>34.361982806994021</v>
      </c>
      <c r="BA24">
        <f>G24/S24</f>
        <v>0.9876475326912566</v>
      </c>
      <c r="BB24">
        <f>(1-AL24*AA24/AQ24/F24)*100</f>
        <v>82.925253705162945</v>
      </c>
      <c r="BC24">
        <f>(S24-E24/(N24/1.35))</f>
        <v>396.92106775290557</v>
      </c>
      <c r="BD24">
        <f>E24*BB24/100/BC24</f>
        <v>-8.4607066161523081E-3</v>
      </c>
    </row>
    <row r="25" spans="1:56" x14ac:dyDescent="0.35">
      <c r="A25" s="1" t="s">
        <v>9</v>
      </c>
      <c r="B25" s="1" t="s">
        <v>1372</v>
      </c>
      <c r="K25" s="1">
        <f t="shared" si="0"/>
        <v>2.72</v>
      </c>
    </row>
    <row r="26" spans="1:56" x14ac:dyDescent="0.35">
      <c r="A26" s="1" t="s">
        <v>9</v>
      </c>
      <c r="B26" s="1" t="s">
        <v>1371</v>
      </c>
      <c r="K26" s="1">
        <f t="shared" si="0"/>
        <v>2.72</v>
      </c>
    </row>
    <row r="27" spans="1:56" x14ac:dyDescent="0.35">
      <c r="A27" s="1">
        <v>4</v>
      </c>
      <c r="B27" s="1" t="s">
        <v>1370</v>
      </c>
      <c r="C27" s="1">
        <v>979.50000470504165</v>
      </c>
      <c r="D27" s="1">
        <v>0</v>
      </c>
      <c r="E27">
        <f>(R27-S27*(1000-T27)/(1000-U27))*AK27</f>
        <v>-3.7302443977299014</v>
      </c>
      <c r="F27">
        <f>IF(AV27&lt;&gt;0,1/(1/AV27-1/N27),0)</f>
        <v>2.2261971744235765</v>
      </c>
      <c r="G27">
        <f>((AY27-AL27/2)*S27-E27)/(AY27+AL27/2)</f>
        <v>389.76232373752595</v>
      </c>
      <c r="H27">
        <f>AL27*1000</f>
        <v>22.438921232543755</v>
      </c>
      <c r="I27">
        <f>(AQ27-AW27)</f>
        <v>1.3341340265315074</v>
      </c>
      <c r="J27">
        <f>(P27+AP27*D27)</f>
        <v>31.926506042480469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31.825817108154297</v>
      </c>
      <c r="P27" s="1">
        <v>31.926506042480469</v>
      </c>
      <c r="Q27" s="1">
        <v>31.972810745239258</v>
      </c>
      <c r="R27" s="1">
        <v>399.8804931640625</v>
      </c>
      <c r="S27" s="1">
        <v>395.216552734375</v>
      </c>
      <c r="T27" s="1">
        <v>19.311594009399414</v>
      </c>
      <c r="U27" s="1">
        <v>38.888126373291016</v>
      </c>
      <c r="V27" s="1">
        <v>35.931308746337891</v>
      </c>
      <c r="W27" s="1">
        <v>72.355560302734375</v>
      </c>
      <c r="X27" s="1">
        <v>299.64639282226563</v>
      </c>
      <c r="Y27" s="1">
        <v>101.41395568847656</v>
      </c>
      <c r="Z27" s="1">
        <v>3.7980053573846817E-2</v>
      </c>
      <c r="AA27" s="1">
        <v>87.973426818847656</v>
      </c>
      <c r="AB27" s="1">
        <v>-0.8206217885017395</v>
      </c>
      <c r="AC27" s="1">
        <v>3.5693187266588211E-2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1.1016411500818586</v>
      </c>
      <c r="AL27">
        <f>(U27-T27)/(1000-U27)*AK27</f>
        <v>2.2438921232543756E-2</v>
      </c>
      <c r="AM27">
        <f>(P27+273.15)</f>
        <v>305.07650604248045</v>
      </c>
      <c r="AN27">
        <f>(O27+273.15)</f>
        <v>304.97581710815427</v>
      </c>
      <c r="AO27">
        <f>(Y27*AG27+Z27*AH27)*AI27</f>
        <v>16.226232547471682</v>
      </c>
      <c r="AP27">
        <f>((AO27+0.00000010773*(AN27^4-AM27^4))-AL27*44100)/(L27*51.4+0.00000043092*AM27^3)</f>
        <v>-7.9724946907584515</v>
      </c>
      <c r="AQ27">
        <f>0.61365*EXP(17.502*J27/(240.97+J27))</f>
        <v>4.755255766154324</v>
      </c>
      <c r="AR27">
        <f>AQ27*1000/AA27</f>
        <v>54.053319713760949</v>
      </c>
      <c r="AS27">
        <f>(AR27-U27)</f>
        <v>15.165193340469934</v>
      </c>
      <c r="AT27">
        <f>IF(D27,P27,(O27+P27)/2)</f>
        <v>31.876161575317383</v>
      </c>
      <c r="AU27">
        <f>0.61365*EXP(17.502*AT27/(240.97+AT27))</f>
        <v>4.7417150574340665</v>
      </c>
      <c r="AV27">
        <f>IF(AS27&lt;&gt;0,(1000-(AR27+U27)/2)/AS27*AL27,0)</f>
        <v>1.4108734295825143</v>
      </c>
      <c r="AW27">
        <f>U27*AA27/1000</f>
        <v>3.4211217396228166</v>
      </c>
      <c r="AX27">
        <f>(AU27-AW27)</f>
        <v>1.3205933178112499</v>
      </c>
      <c r="AY27">
        <f>1/(1.6/F27+1.37/N27)</f>
        <v>0.93079978753822756</v>
      </c>
      <c r="AZ27">
        <f>G27*AA27*0.001</f>
        <v>34.288727264067248</v>
      </c>
      <c r="BA27">
        <f>G27/S27</f>
        <v>0.98619939129797829</v>
      </c>
      <c r="BB27">
        <f>(1-AL27*AA27/AQ27/F27)*100</f>
        <v>81.352699249805667</v>
      </c>
      <c r="BC27">
        <f>(S27-E27/(N27/1.35))</f>
        <v>396.52377508282427</v>
      </c>
      <c r="BD27">
        <f>E27*BB27/100/BC27</f>
        <v>-7.6531464110419735E-3</v>
      </c>
    </row>
    <row r="28" spans="1:56" x14ac:dyDescent="0.35">
      <c r="A28" s="1" t="s">
        <v>9</v>
      </c>
      <c r="B28" s="1" t="s">
        <v>1369</v>
      </c>
      <c r="K28" s="1">
        <f t="shared" si="0"/>
        <v>2.72</v>
      </c>
    </row>
    <row r="29" spans="1:56" x14ac:dyDescent="0.35">
      <c r="A29" s="1" t="s">
        <v>9</v>
      </c>
      <c r="B29" s="1" t="s">
        <v>1368</v>
      </c>
      <c r="K29" s="1">
        <f t="shared" si="0"/>
        <v>2.72</v>
      </c>
    </row>
    <row r="30" spans="1:56" x14ac:dyDescent="0.35">
      <c r="A30" s="1">
        <v>5</v>
      </c>
      <c r="B30" s="1" t="s">
        <v>1367</v>
      </c>
      <c r="C30" s="1">
        <v>1182.5000047050416</v>
      </c>
      <c r="D30" s="1">
        <v>0</v>
      </c>
      <c r="E30">
        <f>(R30-S30*(1000-T30)/(1000-U30))*AK30</f>
        <v>-3.4744845995998141</v>
      </c>
      <c r="F30">
        <f>IF(AV30&lt;&gt;0,1/(1/AV30-1/N30),0)</f>
        <v>2.2065516766484361</v>
      </c>
      <c r="G30">
        <f>((AY30-AL30/2)*S30-E30)/(AY30+AL30/2)</f>
        <v>389.42713856135225</v>
      </c>
      <c r="H30">
        <f>AL30*1000</f>
        <v>22.268807011494872</v>
      </c>
      <c r="I30">
        <f>(AQ30-AW30)</f>
        <v>1.3315254055492693</v>
      </c>
      <c r="J30">
        <f>(P30+AP30*D30)</f>
        <v>31.920660018920898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31.767084121704102</v>
      </c>
      <c r="P30" s="1">
        <v>31.920660018920898</v>
      </c>
      <c r="Q30" s="1">
        <v>31.914606094360352</v>
      </c>
      <c r="R30" s="1">
        <v>399.9462890625</v>
      </c>
      <c r="S30" s="1">
        <v>395.11282348632813</v>
      </c>
      <c r="T30" s="1">
        <v>19.469171524047852</v>
      </c>
      <c r="U30" s="1">
        <v>38.899032592773438</v>
      </c>
      <c r="V30" s="1">
        <v>36.346103668212891</v>
      </c>
      <c r="W30" s="1">
        <v>72.618820190429688</v>
      </c>
      <c r="X30" s="1">
        <v>299.61611938476563</v>
      </c>
      <c r="Y30" s="1">
        <v>149.5653076171875</v>
      </c>
      <c r="Z30" s="1">
        <v>0.27503901720046997</v>
      </c>
      <c r="AA30" s="1">
        <v>87.975357055664063</v>
      </c>
      <c r="AB30" s="1">
        <v>-0.75203657150268555</v>
      </c>
      <c r="AC30" s="1">
        <v>3.8711376488208771E-2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1.1015298506792852</v>
      </c>
      <c r="AL30">
        <f>(U30-T30)/(1000-U30)*AK30</f>
        <v>2.2268807011494873E-2</v>
      </c>
      <c r="AM30">
        <f>(P30+273.15)</f>
        <v>305.07066001892088</v>
      </c>
      <c r="AN30">
        <f>(O30+273.15)</f>
        <v>304.91708412170408</v>
      </c>
      <c r="AO30">
        <f>(Y30*AG30+Z30*AH30)*AI30</f>
        <v>23.930448683862778</v>
      </c>
      <c r="AP30">
        <f>((AO30+0.00000010773*(AN30^4-AM30^4))-AL30*44100)/(L30*51.4+0.00000043092*AM30^3)</f>
        <v>-7.853429828720599</v>
      </c>
      <c r="AQ30">
        <f>0.61365*EXP(17.502*J30/(240.97+J30))</f>
        <v>4.7536816870184264</v>
      </c>
      <c r="AR30">
        <f>AQ30*1000/AA30</f>
        <v>54.034241475265183</v>
      </c>
      <c r="AS30">
        <f>(AR30-U30)</f>
        <v>15.135208882491746</v>
      </c>
      <c r="AT30">
        <f>IF(D30,P30,(O30+P30)/2)</f>
        <v>31.8438720703125</v>
      </c>
      <c r="AU30">
        <f>0.61365*EXP(17.502*AT30/(240.97+AT30))</f>
        <v>4.7330481133849354</v>
      </c>
      <c r="AV30">
        <f>IF(AS30&lt;&gt;0,(1000-(AR30+U30)/2)/AS30*AL30,0)</f>
        <v>1.4029572108168553</v>
      </c>
      <c r="AW30">
        <f>U30*AA30/1000</f>
        <v>3.4221562814691571</v>
      </c>
      <c r="AX30">
        <f>(AU30-AW30)</f>
        <v>1.3108918319157783</v>
      </c>
      <c r="AY30">
        <f>1/(1.6/F30+1.37/N30)</f>
        <v>0.92528868089629546</v>
      </c>
      <c r="AZ30">
        <f>G30*AA30*0.001</f>
        <v>34.259991562100531</v>
      </c>
      <c r="BA30">
        <f>G30/S30</f>
        <v>0.98560997116011695</v>
      </c>
      <c r="BB30">
        <f>(1-AL30*AA30/AQ30/F30)*100</f>
        <v>81.322713127692452</v>
      </c>
      <c r="BC30">
        <f>(S30-E30/(N30/1.35))</f>
        <v>396.33041767954069</v>
      </c>
      <c r="BD30">
        <f>E30*BB30/100/BC30</f>
        <v>-7.1292664341575983E-3</v>
      </c>
    </row>
    <row r="31" spans="1:56" x14ac:dyDescent="0.35">
      <c r="A31" s="1" t="s">
        <v>9</v>
      </c>
      <c r="B31" s="1" t="s">
        <v>1366</v>
      </c>
      <c r="K31" s="1">
        <f t="shared" si="0"/>
        <v>2.72</v>
      </c>
    </row>
    <row r="32" spans="1:56" x14ac:dyDescent="0.35">
      <c r="A32" s="1" t="s">
        <v>9</v>
      </c>
      <c r="B32" s="1" t="s">
        <v>1365</v>
      </c>
      <c r="K32" s="1">
        <f t="shared" si="0"/>
        <v>2.72</v>
      </c>
    </row>
    <row r="33" spans="1:56" x14ac:dyDescent="0.35">
      <c r="A33" s="1">
        <v>6</v>
      </c>
      <c r="B33" s="1" t="s">
        <v>1364</v>
      </c>
      <c r="C33" s="1">
        <v>1385.5000047050416</v>
      </c>
      <c r="D33" s="1">
        <v>0</v>
      </c>
      <c r="E33">
        <f>(R33-S33*(1000-T33)/(1000-U33))*AK33</f>
        <v>-2.9205249062902547</v>
      </c>
      <c r="F33">
        <f>IF(AV33&lt;&gt;0,1/(1/AV33-1/N33),0)</f>
        <v>2.1599840925996703</v>
      </c>
      <c r="G33">
        <f>((AY33-AL33/2)*S33-E33)/(AY33+AL33/2)</f>
        <v>388.14601299227928</v>
      </c>
      <c r="H33">
        <f>AL33*1000</f>
        <v>22.417451135612733</v>
      </c>
      <c r="I33">
        <f>(AQ33-AW33)</f>
        <v>1.3582326123731234</v>
      </c>
      <c r="J33">
        <f>(P33+AP33*D33)</f>
        <v>32.109523773193359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31.734506607055664</v>
      </c>
      <c r="P33" s="1">
        <v>32.109523773193359</v>
      </c>
      <c r="Q33" s="1">
        <v>31.873157501220703</v>
      </c>
      <c r="R33" s="1">
        <v>399.9405517578125</v>
      </c>
      <c r="S33" s="1">
        <v>394.56271362304688</v>
      </c>
      <c r="T33" s="1">
        <v>19.622968673706055</v>
      </c>
      <c r="U33" s="1">
        <v>39.174552917480469</v>
      </c>
      <c r="V33" s="1">
        <v>36.702407836914063</v>
      </c>
      <c r="W33" s="1">
        <v>73.27130126953125</v>
      </c>
      <c r="X33" s="1">
        <v>299.65234375</v>
      </c>
      <c r="Y33" s="1">
        <v>300.97262573242188</v>
      </c>
      <c r="Z33" s="1">
        <v>0.26062935590744019</v>
      </c>
      <c r="AA33" s="1">
        <v>87.978843688964844</v>
      </c>
      <c r="AB33" s="1">
        <v>-0.61939191818237305</v>
      </c>
      <c r="AC33" s="1">
        <v>4.024946317076683E-2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1.101663028492647</v>
      </c>
      <c r="AL33">
        <f>(U33-T33)/(1000-U33)*AK33</f>
        <v>2.2417451135612734E-2</v>
      </c>
      <c r="AM33">
        <f>(P33+273.15)</f>
        <v>305.25952377319334</v>
      </c>
      <c r="AN33">
        <f>(O33+273.15)</f>
        <v>304.88450660705564</v>
      </c>
      <c r="AO33">
        <f>(Y33*AG33+Z33*AH33)*AI33</f>
        <v>48.155619040825513</v>
      </c>
      <c r="AP33">
        <f>((AO33+0.00000010773*(AN33^4-AM33^4))-AL33*44100)/(L33*51.4+0.00000043092*AM33^3)</f>
        <v>-7.7296163136318379</v>
      </c>
      <c r="AQ33">
        <f>0.61365*EXP(17.502*J33/(240.97+J33))</f>
        <v>4.8047644800852192</v>
      </c>
      <c r="AR33">
        <f>AQ33*1000/AA33</f>
        <v>54.612725953431458</v>
      </c>
      <c r="AS33">
        <f>(AR33-U33)</f>
        <v>15.438173035950989</v>
      </c>
      <c r="AT33">
        <f>IF(D33,P33,(O33+P33)/2)</f>
        <v>31.922015190124512</v>
      </c>
      <c r="AU33">
        <f>0.61365*EXP(17.502*AT33/(240.97+AT33))</f>
        <v>4.7540465351149015</v>
      </c>
      <c r="AV33">
        <f>IF(AS33&lt;&gt;0,(1000-(AR33+U33)/2)/AS33*AL33,0)</f>
        <v>1.3839859946667066</v>
      </c>
      <c r="AW33">
        <f>U33*AA33/1000</f>
        <v>3.4465318677120957</v>
      </c>
      <c r="AX33">
        <f>(AU33-AW33)</f>
        <v>1.3075146674028058</v>
      </c>
      <c r="AY33">
        <f>1/(1.6/F33+1.37/N33)</f>
        <v>0.91209528800598205</v>
      </c>
      <c r="AZ33">
        <f>G33*AA33*0.001</f>
        <v>34.148637405542658</v>
      </c>
      <c r="BA33">
        <f>G33/S33</f>
        <v>0.98373718445960934</v>
      </c>
      <c r="BB33">
        <f>(1-AL33*AA33/AQ33/F33)*100</f>
        <v>80.996139907552916</v>
      </c>
      <c r="BC33">
        <f>(S33-E33/(N33/1.35))</f>
        <v>395.5861788493545</v>
      </c>
      <c r="BD33">
        <f>E33*BB33/100/BC33</f>
        <v>-5.9797651323774082E-3</v>
      </c>
    </row>
    <row r="34" spans="1:56" x14ac:dyDescent="0.35">
      <c r="A34" s="1" t="s">
        <v>9</v>
      </c>
      <c r="B34" s="1" t="s">
        <v>1363</v>
      </c>
      <c r="K34" s="1">
        <f t="shared" si="0"/>
        <v>2.72</v>
      </c>
    </row>
    <row r="35" spans="1:56" x14ac:dyDescent="0.35">
      <c r="A35" s="1" t="s">
        <v>9</v>
      </c>
      <c r="B35" s="1" t="s">
        <v>1362</v>
      </c>
      <c r="K35" s="1">
        <f t="shared" si="0"/>
        <v>2.72</v>
      </c>
    </row>
    <row r="36" spans="1:56" x14ac:dyDescent="0.35">
      <c r="A36" s="1">
        <v>7</v>
      </c>
      <c r="B36" s="1" t="s">
        <v>1361</v>
      </c>
      <c r="C36" s="1">
        <v>1588.5000047050416</v>
      </c>
      <c r="D36" s="1">
        <v>0</v>
      </c>
      <c r="E36">
        <f>(R36-S36*(1000-T36)/(1000-U36))*AK36</f>
        <v>-2.5821785753780895</v>
      </c>
      <c r="F36">
        <f>IF(AV36&lt;&gt;0,1/(1/AV36-1/N36),0)</f>
        <v>2.3042160572202914</v>
      </c>
      <c r="G36">
        <f>((AY36-AL36/2)*S36-E36)/(AY36+AL36/2)</f>
        <v>387.54084103162069</v>
      </c>
      <c r="H36">
        <f>AL36*1000</f>
        <v>22.786244469735021</v>
      </c>
      <c r="I36">
        <f>(AQ36-AW36)</f>
        <v>1.3248665476757635</v>
      </c>
      <c r="J36">
        <f>(P36+AP36*D36)</f>
        <v>32.133068084716797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31.726650238037109</v>
      </c>
      <c r="P36" s="1">
        <v>32.133068084716797</v>
      </c>
      <c r="Q36" s="1">
        <v>31.853935241699219</v>
      </c>
      <c r="R36" s="1">
        <v>399.99072265625</v>
      </c>
      <c r="S36" s="1">
        <v>394.18118286132813</v>
      </c>
      <c r="T36" s="1">
        <v>19.760639190673828</v>
      </c>
      <c r="U36" s="1">
        <v>39.6258544921875</v>
      </c>
      <c r="V36" s="1">
        <v>36.977035522460938</v>
      </c>
      <c r="W36" s="1">
        <v>74.149757385253906</v>
      </c>
      <c r="X36" s="1">
        <v>299.6324462890625</v>
      </c>
      <c r="Y36" s="1">
        <v>500.10122680664063</v>
      </c>
      <c r="Z36" s="1">
        <v>4.9768842756748199E-2</v>
      </c>
      <c r="AA36" s="1">
        <v>87.980422973632813</v>
      </c>
      <c r="AB36" s="1">
        <v>-0.65941876173019409</v>
      </c>
      <c r="AC36" s="1">
        <v>3.4122485667467117E-2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1.1015898760627296</v>
      </c>
      <c r="AL36">
        <f>(U36-T36)/(1000-U36)*AK36</f>
        <v>2.2786244469735019E-2</v>
      </c>
      <c r="AM36">
        <f>(P36+273.15)</f>
        <v>305.28306808471677</v>
      </c>
      <c r="AN36">
        <f>(O36+273.15)</f>
        <v>304.87665023803709</v>
      </c>
      <c r="AO36">
        <f>(Y36*AG36+Z36*AH36)*AI36</f>
        <v>80.016194500561141</v>
      </c>
      <c r="AP36">
        <f>((AO36+0.00000010773*(AN36^4-AM36^4))-AL36*44100)/(L36*51.4+0.00000043092*AM36^3)</f>
        <v>-7.6050172911875658</v>
      </c>
      <c r="AQ36">
        <f>0.61365*EXP(17.502*J36/(240.97+J36))</f>
        <v>4.8111659865900478</v>
      </c>
      <c r="AR36">
        <f>AQ36*1000/AA36</f>
        <v>54.684506211477569</v>
      </c>
      <c r="AS36">
        <f>(AR36-U36)</f>
        <v>15.058651719290069</v>
      </c>
      <c r="AT36">
        <f>IF(D36,P36,(O36+P36)/2)</f>
        <v>31.929859161376953</v>
      </c>
      <c r="AU36">
        <f>0.61365*EXP(17.502*AT36/(240.97+AT36))</f>
        <v>4.756158819567994</v>
      </c>
      <c r="AV36">
        <f>IF(AS36&lt;&gt;0,(1000-(AR36+U36)/2)/AS36*AL36,0)</f>
        <v>1.4418126806406613</v>
      </c>
      <c r="AW36">
        <f>U36*AA36/1000</f>
        <v>3.4862994389142843</v>
      </c>
      <c r="AX36">
        <f>(AU36-AW36)</f>
        <v>1.2698593806537097</v>
      </c>
      <c r="AY36">
        <f>1/(1.6/F36+1.37/N36)</f>
        <v>0.95237205534055891</v>
      </c>
      <c r="AZ36">
        <f>G36*AA36*0.001</f>
        <v>34.096007113519377</v>
      </c>
      <c r="BA36">
        <f>G36/S36</f>
        <v>0.9831540872105925</v>
      </c>
      <c r="BB36">
        <f>(1-AL36*AA36/AQ36/F36)*100</f>
        <v>81.916384725976528</v>
      </c>
      <c r="BC36">
        <f>(S36-E36/(N36/1.35))</f>
        <v>395.08607840744173</v>
      </c>
      <c r="BD36">
        <f>E36*BB36/100/BC36</f>
        <v>-5.3538392054834141E-3</v>
      </c>
    </row>
    <row r="37" spans="1:56" x14ac:dyDescent="0.35">
      <c r="A37" s="1" t="s">
        <v>9</v>
      </c>
      <c r="B37" s="1" t="s">
        <v>1360</v>
      </c>
      <c r="K37" s="1">
        <f t="shared" si="0"/>
        <v>2.72</v>
      </c>
    </row>
    <row r="38" spans="1:56" x14ac:dyDescent="0.35">
      <c r="A38" s="1" t="s">
        <v>9</v>
      </c>
      <c r="B38" s="1" t="s">
        <v>1359</v>
      </c>
      <c r="K38" s="1">
        <f t="shared" si="0"/>
        <v>2.72</v>
      </c>
    </row>
    <row r="39" spans="1:56" x14ac:dyDescent="0.35">
      <c r="A39" s="1">
        <v>8</v>
      </c>
      <c r="B39" s="1" t="s">
        <v>1358</v>
      </c>
      <c r="C39" s="1">
        <v>1791.5000047050416</v>
      </c>
      <c r="D39" s="1">
        <v>0</v>
      </c>
      <c r="E39">
        <f>(R39-S39*(1000-T39)/(1000-U39))*AK39</f>
        <v>-2.3232341428390573</v>
      </c>
      <c r="F39">
        <f>IF(AV39&lt;&gt;0,1/(1/AV39-1/N39),0)</f>
        <v>2.5038063035113955</v>
      </c>
      <c r="G39">
        <f>((AY39-AL39/2)*S39-E39)/(AY39+AL39/2)</f>
        <v>387.08042700623804</v>
      </c>
      <c r="H39">
        <f>AL39*1000</f>
        <v>23.413720359029227</v>
      </c>
      <c r="I39">
        <f>(AQ39-AW39)</f>
        <v>1.2928020150952855</v>
      </c>
      <c r="J39">
        <f>(P39+AP39*D39)</f>
        <v>32.231613159179688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31.744661331176758</v>
      </c>
      <c r="P39" s="1">
        <v>32.231613159179688</v>
      </c>
      <c r="Q39" s="1">
        <v>31.855432510375977</v>
      </c>
      <c r="R39" s="1">
        <v>400.12582397460938</v>
      </c>
      <c r="S39" s="1">
        <v>393.8631591796875</v>
      </c>
      <c r="T39" s="1">
        <v>19.896261215209961</v>
      </c>
      <c r="U39" s="1">
        <v>40.295234680175781</v>
      </c>
      <c r="V39" s="1">
        <v>37.19329833984375</v>
      </c>
      <c r="W39" s="1">
        <v>75.326347351074219</v>
      </c>
      <c r="X39" s="1">
        <v>299.6185302734375</v>
      </c>
      <c r="Y39" s="1">
        <v>750.24853515625</v>
      </c>
      <c r="Z39" s="1">
        <v>0.12049265205860138</v>
      </c>
      <c r="AA39" s="1">
        <v>87.981575012207031</v>
      </c>
      <c r="AB39" s="1">
        <v>-0.51342111825942993</v>
      </c>
      <c r="AC39" s="1">
        <v>2.9106730595231056E-2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1.1015387142405788</v>
      </c>
      <c r="AL39">
        <f>(U39-T39)/(1000-U39)*AK39</f>
        <v>2.3413720359029229E-2</v>
      </c>
      <c r="AM39">
        <f>(P39+273.15)</f>
        <v>305.38161315917966</v>
      </c>
      <c r="AN39">
        <f>(O39+273.15)</f>
        <v>304.89466133117674</v>
      </c>
      <c r="AO39">
        <f>(Y39*AG39+Z39*AH39)*AI39</f>
        <v>120.03976294190215</v>
      </c>
      <c r="AP39">
        <f>((AO39+0.00000010773*(AN39^4-AM39^4))-AL39*44100)/(L39*51.4+0.00000043092*AM39^3)</f>
        <v>-7.5113499780838158</v>
      </c>
      <c r="AQ39">
        <f>0.61365*EXP(17.502*J39/(240.97+J39))</f>
        <v>4.8380402277436572</v>
      </c>
      <c r="AR39">
        <f>AQ39*1000/AA39</f>
        <v>54.989243225895891</v>
      </c>
      <c r="AS39">
        <f>(AR39-U39)</f>
        <v>14.694008545720109</v>
      </c>
      <c r="AT39">
        <f>IF(D39,P39,(O39+P39)/2)</f>
        <v>31.988137245178223</v>
      </c>
      <c r="AU39">
        <f>0.61365*EXP(17.502*AT39/(240.97+AT39))</f>
        <v>4.7718779891799965</v>
      </c>
      <c r="AV39">
        <f>IF(AS39&lt;&gt;0,(1000-(AR39+U39)/2)/AS39*AL39,0)</f>
        <v>1.5175054669067518</v>
      </c>
      <c r="AW39">
        <f>U39*AA39/1000</f>
        <v>3.5452382126483717</v>
      </c>
      <c r="AX39">
        <f>(AU39-AW39)</f>
        <v>1.2266397765316248</v>
      </c>
      <c r="AY39">
        <f>1/(1.6/F39+1.37/N39)</f>
        <v>1.0053711475475118</v>
      </c>
      <c r="AZ39">
        <f>G39*AA39*0.001</f>
        <v>34.055945624406462</v>
      </c>
      <c r="BA39">
        <f>G39/S39</f>
        <v>0.98277896265399356</v>
      </c>
      <c r="BB39">
        <f>(1-AL39*AA39/AQ39/F39)*100</f>
        <v>82.99440014858736</v>
      </c>
      <c r="BC39">
        <f>(S39-E39/(N39/1.35))</f>
        <v>394.6773105511225</v>
      </c>
      <c r="BD39">
        <f>E39*BB39/100/BC39</f>
        <v>-4.8853941925468183E-3</v>
      </c>
    </row>
    <row r="40" spans="1:56" x14ac:dyDescent="0.35">
      <c r="A40" s="1" t="s">
        <v>9</v>
      </c>
      <c r="B40" s="1" t="s">
        <v>1357</v>
      </c>
      <c r="K40" s="1">
        <f t="shared" si="0"/>
        <v>2.72</v>
      </c>
    </row>
    <row r="41" spans="1:56" x14ac:dyDescent="0.35">
      <c r="A41" s="1" t="s">
        <v>9</v>
      </c>
      <c r="B41" s="1" t="s">
        <v>1356</v>
      </c>
      <c r="K41" s="1">
        <f t="shared" si="0"/>
        <v>2.72</v>
      </c>
    </row>
    <row r="42" spans="1:56" x14ac:dyDescent="0.35">
      <c r="A42" s="1">
        <v>9</v>
      </c>
      <c r="B42" s="1" t="s">
        <v>1355</v>
      </c>
      <c r="C42" s="1">
        <v>1995.0000046938658</v>
      </c>
      <c r="D42" s="1">
        <v>0</v>
      </c>
      <c r="E42">
        <f>(R42-S42*(1000-T42)/(1000-U42))*AK42</f>
        <v>-2.1659594432376985</v>
      </c>
      <c r="F42">
        <f>IF(AV42&lt;&gt;0,1/(1/AV42-1/N42),0)</f>
        <v>2.7994163065466662</v>
      </c>
      <c r="G42">
        <f>((AY42-AL42/2)*S42-E42)/(AY42+AL42/2)</f>
        <v>386.51876589165857</v>
      </c>
      <c r="H42">
        <f>AL42*1000</f>
        <v>24.131330225296637</v>
      </c>
      <c r="I42">
        <f>(AQ42-AW42)</f>
        <v>1.2465209073931538</v>
      </c>
      <c r="J42">
        <f>(P42+AP42*D42)</f>
        <v>32.300682067871094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31.785516738891602</v>
      </c>
      <c r="P42" s="1">
        <v>32.300682067871094</v>
      </c>
      <c r="Q42" s="1">
        <v>31.878761291503906</v>
      </c>
      <c r="R42" s="1">
        <v>399.88174438476563</v>
      </c>
      <c r="S42" s="1">
        <v>393.233642578125</v>
      </c>
      <c r="T42" s="1">
        <v>20.028812408447266</v>
      </c>
      <c r="U42" s="1">
        <v>41.036331176757813</v>
      </c>
      <c r="V42" s="1">
        <v>37.3543701171875</v>
      </c>
      <c r="W42" s="1">
        <v>76.534065246582031</v>
      </c>
      <c r="X42" s="1">
        <v>299.62466430664063</v>
      </c>
      <c r="Y42" s="1">
        <v>999.75872802734375</v>
      </c>
      <c r="Z42" s="1">
        <v>0.21086350083351135</v>
      </c>
      <c r="AA42" s="1">
        <v>87.981376647949219</v>
      </c>
      <c r="AB42" s="1">
        <v>-0.31158852577209473</v>
      </c>
      <c r="AC42" s="1">
        <v>4.3838709592819214E-2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1.1015612658332374</v>
      </c>
      <c r="AL42">
        <f>(U42-T42)/(1000-U42)*AK42</f>
        <v>2.4131330225296635E-2</v>
      </c>
      <c r="AM42">
        <f>(P42+273.15)</f>
        <v>305.45068206787107</v>
      </c>
      <c r="AN42">
        <f>(O42+273.15)</f>
        <v>304.93551673889158</v>
      </c>
      <c r="AO42">
        <f>(Y42*AG42+Z42*AH42)*AI42</f>
        <v>159.96139290895917</v>
      </c>
      <c r="AP42">
        <f>((AO42+0.00000010773*(AN42^4-AM42^4))-AL42*44100)/(L42*51.4+0.00000043092*AM42^3)</f>
        <v>-7.4460211686200246</v>
      </c>
      <c r="AQ42">
        <f>0.61365*EXP(17.502*J42/(240.97+J42))</f>
        <v>4.856953816905464</v>
      </c>
      <c r="AR42">
        <f>AQ42*1000/AA42</f>
        <v>55.20433984955924</v>
      </c>
      <c r="AS42">
        <f>(AR42-U42)</f>
        <v>14.168008672801427</v>
      </c>
      <c r="AT42">
        <f>IF(D42,P42,(O42+P42)/2)</f>
        <v>32.043099403381348</v>
      </c>
      <c r="AU42">
        <f>0.61365*EXP(17.502*AT42/(240.97+AT42))</f>
        <v>4.786744185153724</v>
      </c>
      <c r="AV42">
        <f>IF(AS42&lt;&gt;0,(1000-(AR42+U42)/2)/AS42*AL42,0)</f>
        <v>1.6212668307136682</v>
      </c>
      <c r="AW42">
        <f>U42*AA42/1000</f>
        <v>3.6104329095123102</v>
      </c>
      <c r="AX42">
        <f>(AU42-AW42)</f>
        <v>1.1763112756414138</v>
      </c>
      <c r="AY42">
        <f>1/(1.6/F42+1.37/N42)</f>
        <v>1.0785413234372832</v>
      </c>
      <c r="AZ42">
        <f>G42*AA42*0.001</f>
        <v>34.006453123414516</v>
      </c>
      <c r="BA42">
        <f>G42/S42</f>
        <v>0.98292395166791369</v>
      </c>
      <c r="BB42">
        <f>(1-AL42*AA42/AQ42/F42)*100</f>
        <v>84.385051581575624</v>
      </c>
      <c r="BC42">
        <f>(S42-E42/(N42/1.35))</f>
        <v>393.99267879348884</v>
      </c>
      <c r="BD42">
        <f>E42*BB42/100/BC42</f>
        <v>-4.6390354232195077E-3</v>
      </c>
    </row>
    <row r="43" spans="1:56" x14ac:dyDescent="0.35">
      <c r="A43" s="1" t="s">
        <v>9</v>
      </c>
      <c r="B43" s="1" t="s">
        <v>1354</v>
      </c>
      <c r="K43" s="1">
        <f t="shared" si="0"/>
        <v>2.72</v>
      </c>
    </row>
    <row r="44" spans="1:56" x14ac:dyDescent="0.35">
      <c r="A44" s="1" t="s">
        <v>9</v>
      </c>
      <c r="B44" s="1" t="s">
        <v>1353</v>
      </c>
      <c r="K44" s="1">
        <f t="shared" si="0"/>
        <v>2.72</v>
      </c>
    </row>
    <row r="45" spans="1:56" x14ac:dyDescent="0.35">
      <c r="A45" s="1">
        <v>10</v>
      </c>
      <c r="B45" s="1" t="s">
        <v>1352</v>
      </c>
      <c r="C45" s="1">
        <v>2199.0000046938658</v>
      </c>
      <c r="D45" s="1">
        <v>0</v>
      </c>
      <c r="E45">
        <f>(R45-S45*(1000-T45)/(1000-U45))*AK45</f>
        <v>-1.7771210368076031</v>
      </c>
      <c r="F45">
        <f>IF(AV45&lt;&gt;0,1/(1/AV45-1/N45),0)</f>
        <v>0.42795715365948284</v>
      </c>
      <c r="G45">
        <f>((AY45-AL45/2)*S45-E45)/(AY45+AL45/2)</f>
        <v>361.59775759430931</v>
      </c>
      <c r="H45">
        <f>AL45*1000</f>
        <v>24.87661159116227</v>
      </c>
      <c r="I45">
        <f>(AQ45-AW45)</f>
        <v>5.2745215862986479</v>
      </c>
      <c r="J45">
        <f>(P45+AP45*D45)</f>
        <v>43.575027465820313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31.843835830688477</v>
      </c>
      <c r="P45" s="1">
        <v>43.575027465820313</v>
      </c>
      <c r="Q45" s="1">
        <v>31.918691635131836</v>
      </c>
      <c r="R45" s="1">
        <v>399.99371337890625</v>
      </c>
      <c r="S45" s="1">
        <v>392.73724365234375</v>
      </c>
      <c r="T45" s="1">
        <v>20.161491394042969</v>
      </c>
      <c r="U45" s="1">
        <v>41.802131652832031</v>
      </c>
      <c r="V45" s="1">
        <v>37.477706909179688</v>
      </c>
      <c r="W45" s="1">
        <v>77.704963684082031</v>
      </c>
      <c r="X45" s="1">
        <v>299.60235595703125</v>
      </c>
      <c r="Y45" s="1">
        <v>1249.9549560546875</v>
      </c>
      <c r="Z45" s="1">
        <v>0.18204696476459503</v>
      </c>
      <c r="AA45" s="1">
        <v>87.981300354003906</v>
      </c>
      <c r="AB45" s="1">
        <v>-0.13247475028038025</v>
      </c>
      <c r="AC45" s="1">
        <v>3.3787555992603302E-2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1.1014792498420265</v>
      </c>
      <c r="AL45">
        <f>(U45-T45)/(1000-U45)*AK45</f>
        <v>2.4876611591162268E-2</v>
      </c>
      <c r="AM45">
        <f>(P45+273.15)</f>
        <v>316.72502746582029</v>
      </c>
      <c r="AN45">
        <f>(O45+273.15)</f>
        <v>304.99383583068845</v>
      </c>
      <c r="AO45">
        <f>(Y45*AG45+Z45*AH45)*AI45</f>
        <v>199.99278849856273</v>
      </c>
      <c r="AP45">
        <f>((AO45+0.00000010773*(AN45^4-AM45^4))-AL45*44100)/(L45*51.4+0.00000043092*AM45^3)</f>
        <v>-8.480255265430678</v>
      </c>
      <c r="AQ45">
        <f>0.61365*EXP(17.502*J45/(240.97+J45))</f>
        <v>8.9523274866840765</v>
      </c>
      <c r="AR45">
        <f>AQ45*1000/AA45</f>
        <v>101.75261618847702</v>
      </c>
      <c r="AS45">
        <f>(AR45-U45)</f>
        <v>59.950484535644989</v>
      </c>
      <c r="AT45">
        <f>IF(D45,P45,(O45+P45)/2)</f>
        <v>37.709431648254395</v>
      </c>
      <c r="AU45">
        <f>0.61365*EXP(17.502*AT45/(240.97+AT45))</f>
        <v>6.5531629963080835</v>
      </c>
      <c r="AV45">
        <f>IF(AS45&lt;&gt;0,(1000-(AR45+U45)/2)/AS45*AL45,0)</f>
        <v>0.38516842554250247</v>
      </c>
      <c r="AW45">
        <f>U45*AA45/1000</f>
        <v>3.6778059003854287</v>
      </c>
      <c r="AX45">
        <f>(AU45-AW45)</f>
        <v>2.8753570959226549</v>
      </c>
      <c r="AY45">
        <f>1/(1.6/F45+1.37/N45)</f>
        <v>0.24424065210434059</v>
      </c>
      <c r="AZ45">
        <f>G45*AA45*0.001</f>
        <v>31.813840918239226</v>
      </c>
      <c r="BA45">
        <f>G45/S45</f>
        <v>0.92071165502806374</v>
      </c>
      <c r="BB45">
        <f>(1-AL45*AA45/AQ45/F45)*100</f>
        <v>42.872482670305025</v>
      </c>
      <c r="BC45">
        <f>(S45-E45/(N45/1.35))</f>
        <v>393.36001580545735</v>
      </c>
      <c r="BD45">
        <f>E45*BB45/100/BC45</f>
        <v>-1.9368921037274229E-3</v>
      </c>
    </row>
    <row r="46" spans="1:56" x14ac:dyDescent="0.35">
      <c r="A46" s="1" t="s">
        <v>9</v>
      </c>
      <c r="B46" s="1" t="s">
        <v>1351</v>
      </c>
      <c r="K46" s="1">
        <f t="shared" si="0"/>
        <v>2.72</v>
      </c>
    </row>
    <row r="47" spans="1:56" x14ac:dyDescent="0.35">
      <c r="A47" s="1" t="s">
        <v>9</v>
      </c>
      <c r="B47" s="1" t="s">
        <v>1350</v>
      </c>
      <c r="K47" s="1">
        <f t="shared" si="0"/>
        <v>2.72</v>
      </c>
    </row>
    <row r="48" spans="1:56" x14ac:dyDescent="0.35">
      <c r="A48" s="1">
        <v>11</v>
      </c>
      <c r="B48" s="1" t="s">
        <v>1349</v>
      </c>
      <c r="C48" s="1">
        <v>2403.0000046938658</v>
      </c>
      <c r="D48" s="1">
        <v>0</v>
      </c>
      <c r="E48">
        <f>(R48-S48*(1000-T48)/(1000-U48))*AK48</f>
        <v>-1.5051572684783849</v>
      </c>
      <c r="F48">
        <f>IF(AV48&lt;&gt;0,1/(1/AV48-1/N48),0)</f>
        <v>3.9304284940517058</v>
      </c>
      <c r="G48">
        <f>((AY48-AL48/2)*S48-E48)/(AY48+AL48/2)</f>
        <v>385.41730699455883</v>
      </c>
      <c r="H48">
        <f>AL48*1000</f>
        <v>26.068772246529662</v>
      </c>
      <c r="I48">
        <f>(AQ48-AW48)</f>
        <v>1.120828530970341</v>
      </c>
      <c r="J48">
        <f>(P48+AP48*D48)</f>
        <v>32.454315185546875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31.939325332641602</v>
      </c>
      <c r="P48" s="1">
        <v>32.454315185546875</v>
      </c>
      <c r="Q48" s="1">
        <v>31.986055374145508</v>
      </c>
      <c r="R48" s="1">
        <v>399.9080810546875</v>
      </c>
      <c r="S48" s="1">
        <v>391.99795532226563</v>
      </c>
      <c r="T48" s="1">
        <v>20.295507431030273</v>
      </c>
      <c r="U48" s="1">
        <v>42.94384765625</v>
      </c>
      <c r="V48" s="1">
        <v>37.525009155273438</v>
      </c>
      <c r="W48" s="1">
        <v>79.400245666503906</v>
      </c>
      <c r="X48" s="1">
        <v>299.63360595703125</v>
      </c>
      <c r="Y48" s="1">
        <v>1600.4244384765625</v>
      </c>
      <c r="Z48" s="1">
        <v>0.12442082166671753</v>
      </c>
      <c r="AA48" s="1">
        <v>87.985282897949219</v>
      </c>
      <c r="AB48" s="1">
        <v>8.3380654454231262E-2</v>
      </c>
      <c r="AC48" s="1">
        <v>5.1016636192798615E-2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1.1015941395479087</v>
      </c>
      <c r="AL48">
        <f>(U48-T48)/(1000-U48)*AK48</f>
        <v>2.6068772246529662E-2</v>
      </c>
      <c r="AM48">
        <f>(P48+273.15)</f>
        <v>305.60431518554685</v>
      </c>
      <c r="AN48">
        <f>(O48+273.15)</f>
        <v>305.08932533264158</v>
      </c>
      <c r="AO48">
        <f>(Y48*AG48+Z48*AH48)*AI48</f>
        <v>256.06790443268619</v>
      </c>
      <c r="AP48">
        <f>((AO48+0.00000010773*(AN48^4-AM48^4))-AL48*44100)/(L48*51.4+0.00000043092*AM48^3)</f>
        <v>-7.3577495694647155</v>
      </c>
      <c r="AQ48">
        <f>0.61365*EXP(17.502*J48/(240.97+J48))</f>
        <v>4.8992551157319308</v>
      </c>
      <c r="AR48">
        <f>AQ48*1000/AA48</f>
        <v>55.682665945558085</v>
      </c>
      <c r="AS48">
        <f>(AR48-U48)</f>
        <v>12.738818289308085</v>
      </c>
      <c r="AT48">
        <f>IF(D48,P48,(O48+P48)/2)</f>
        <v>32.196820259094238</v>
      </c>
      <c r="AU48">
        <f>0.61365*EXP(17.502*AT48/(240.97+AT48))</f>
        <v>4.8285369664990787</v>
      </c>
      <c r="AV48">
        <f>IF(AS48&lt;&gt;0,(1000-(AR48+U48)/2)/AS48*AL48,0)</f>
        <v>1.9454894185164153</v>
      </c>
      <c r="AW48">
        <f>U48*AA48/1000</f>
        <v>3.7784265847615899</v>
      </c>
      <c r="AX48">
        <f>(AU48-AW48)</f>
        <v>1.0501103817374888</v>
      </c>
      <c r="AY48">
        <f>1/(1.6/F48+1.37/N48)</f>
        <v>1.3111129799098344</v>
      </c>
      <c r="AZ48">
        <f>G48*AA48*0.001</f>
        <v>33.911050789682001</v>
      </c>
      <c r="BA48">
        <f>G48/S48</f>
        <v>0.98321254425345972</v>
      </c>
      <c r="BB48">
        <f>(1-AL48*AA48/AQ48/F48)*100</f>
        <v>88.088658991776441</v>
      </c>
      <c r="BC48">
        <f>(S48-E48/(N48/1.35))</f>
        <v>392.52542082036626</v>
      </c>
      <c r="BD48">
        <f>E48*BB48/100/BC48</f>
        <v>-3.3778012408695142E-3</v>
      </c>
    </row>
    <row r="49" spans="1:56" x14ac:dyDescent="0.35">
      <c r="A49" s="1" t="s">
        <v>9</v>
      </c>
      <c r="B49" s="1" t="s">
        <v>1348</v>
      </c>
      <c r="K49" s="1">
        <f t="shared" si="0"/>
        <v>2.72</v>
      </c>
    </row>
    <row r="50" spans="1:56" x14ac:dyDescent="0.35">
      <c r="A50" s="1" t="s">
        <v>9</v>
      </c>
      <c r="B50" s="1" t="s">
        <v>1343</v>
      </c>
      <c r="K50" s="1">
        <f t="shared" si="0"/>
        <v>2.72</v>
      </c>
    </row>
    <row r="51" spans="1:56" x14ac:dyDescent="0.35">
      <c r="A51" s="1">
        <v>12</v>
      </c>
      <c r="B51" s="1" t="s">
        <v>1347</v>
      </c>
      <c r="C51" s="1">
        <v>2606.0000046938658</v>
      </c>
      <c r="D51" s="1">
        <v>0</v>
      </c>
      <c r="E51">
        <f>(R51-S51*(1000-T51)/(1000-U51))*AK51</f>
        <v>-1.8216633667227264</v>
      </c>
      <c r="F51">
        <f>IF(AV51&lt;&gt;0,1/(1/AV51-1/N51),0)</f>
        <v>5.2614747655056942</v>
      </c>
      <c r="G51">
        <f>((AY51-AL51/2)*S51-E51)/(AY51+AL51/2)</f>
        <v>386.04690944769862</v>
      </c>
      <c r="H51">
        <f>AL51*1000</f>
        <v>27.346390787749158</v>
      </c>
      <c r="I51">
        <f>(AQ51-AW51)</f>
        <v>1.0277725894302621</v>
      </c>
      <c r="J51">
        <f>(P51+AP51*D51)</f>
        <v>32.498554229736328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32.05572509765625</v>
      </c>
      <c r="P51" s="1">
        <v>32.498554229736328</v>
      </c>
      <c r="Q51" s="1">
        <v>32.077442169189453</v>
      </c>
      <c r="R51" s="1">
        <v>399.93548583984375</v>
      </c>
      <c r="S51" s="1">
        <v>391.8623046875</v>
      </c>
      <c r="T51" s="1">
        <v>20.416101455688477</v>
      </c>
      <c r="U51" s="1">
        <v>44.142047882080078</v>
      </c>
      <c r="V51" s="1">
        <v>37.498863220214844</v>
      </c>
      <c r="W51" s="1">
        <v>81.077018737792969</v>
      </c>
      <c r="X51" s="1">
        <v>299.6668701171875</v>
      </c>
      <c r="Y51" s="1">
        <v>2000.343994140625</v>
      </c>
      <c r="Z51" s="1">
        <v>6.9413401186466217E-2</v>
      </c>
      <c r="AA51" s="1">
        <v>87.982383728027344</v>
      </c>
      <c r="AB51" s="1">
        <v>0.56291860342025757</v>
      </c>
      <c r="AC51" s="1">
        <v>4.3311137706041336E-2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1.1017164342543655</v>
      </c>
      <c r="AL51">
        <f>(U51-T51)/(1000-U51)*AK51</f>
        <v>2.7346390787749159E-2</v>
      </c>
      <c r="AM51">
        <f>(P51+273.15)</f>
        <v>305.64855422973631</v>
      </c>
      <c r="AN51">
        <f>(O51+273.15)</f>
        <v>305.20572509765623</v>
      </c>
      <c r="AO51">
        <f>(Y51*AG51+Z51*AH51)*AI51</f>
        <v>320.05503190871241</v>
      </c>
      <c r="AP51">
        <f>((AO51+0.00000010773*(AN51^4-AM51^4))-AL51*44100)/(L51*51.4+0.00000043092*AM51^3)</f>
        <v>-7.2877268241734008</v>
      </c>
      <c r="AQ51">
        <f>0.61365*EXP(17.502*J51/(240.97+J51))</f>
        <v>4.911495184732388</v>
      </c>
      <c r="AR51">
        <f>AQ51*1000/AA51</f>
        <v>55.823620327392888</v>
      </c>
      <c r="AS51">
        <f>(AR51-U51)</f>
        <v>11.68157244531281</v>
      </c>
      <c r="AT51">
        <f>IF(D51,P51,(O51+P51)/2)</f>
        <v>32.277139663696289</v>
      </c>
      <c r="AU51">
        <f>0.61365*EXP(17.502*AT51/(240.97+AT51))</f>
        <v>4.8504998301606772</v>
      </c>
      <c r="AV51">
        <f>IF(AS51&lt;&gt;0,(1000-(AR51+U51)/2)/AS51*AL51,0)</f>
        <v>2.2239763349724373</v>
      </c>
      <c r="AW51">
        <f>U51*AA51/1000</f>
        <v>3.8837225953021259</v>
      </c>
      <c r="AX51">
        <f>(AU51-AW51)</f>
        <v>0.96677723485855127</v>
      </c>
      <c r="AY51">
        <f>1/(1.6/F51+1.37/N51)</f>
        <v>1.5157768222722501</v>
      </c>
      <c r="AZ51">
        <f>G51*AA51*0.001</f>
        <v>33.965327324046449</v>
      </c>
      <c r="BA51">
        <f>G51/S51</f>
        <v>0.98515959516841256</v>
      </c>
      <c r="BB51">
        <f>(1-AL51*AA51/AQ51/F51)*100</f>
        <v>90.689467390633311</v>
      </c>
      <c r="BC51">
        <f>(S51-E51/(N51/1.35))</f>
        <v>392.50068620099557</v>
      </c>
      <c r="BD51">
        <f>E51*BB51/100/BC51</f>
        <v>-4.2090545647737255E-3</v>
      </c>
    </row>
    <row r="52" spans="1:56" x14ac:dyDescent="0.35">
      <c r="A52" s="1" t="s">
        <v>9</v>
      </c>
      <c r="B52" s="1" t="s">
        <v>1346</v>
      </c>
    </row>
    <row r="53" spans="1:56" x14ac:dyDescent="0.35">
      <c r="A53" s="1" t="s">
        <v>9</v>
      </c>
      <c r="B53" s="1" t="s">
        <v>1345</v>
      </c>
    </row>
    <row r="54" spans="1:56" x14ac:dyDescent="0.35">
      <c r="A54" s="1" t="s">
        <v>9</v>
      </c>
      <c r="B54" s="1" t="s">
        <v>1344</v>
      </c>
    </row>
    <row r="55" spans="1:56" x14ac:dyDescent="0.35">
      <c r="A55" s="1" t="s">
        <v>9</v>
      </c>
      <c r="B55" s="1" t="s">
        <v>1343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E0580-BA29-4D1F-A4C1-21E3F541C398}">
  <dimension ref="A1:BD55"/>
  <sheetViews>
    <sheetView zoomScale="4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5398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5397</v>
      </c>
    </row>
    <row r="12" spans="1:56" x14ac:dyDescent="0.35">
      <c r="A12" s="1" t="s">
        <v>9</v>
      </c>
      <c r="B12" s="1" t="s">
        <v>5396</v>
      </c>
    </row>
    <row r="13" spans="1:56" x14ac:dyDescent="0.35">
      <c r="A13" s="1" t="s">
        <v>9</v>
      </c>
      <c r="B13" s="1" t="s">
        <v>5395</v>
      </c>
    </row>
    <row r="14" spans="1:56" x14ac:dyDescent="0.35">
      <c r="A14" s="1" t="s">
        <v>9</v>
      </c>
      <c r="B14" s="1" t="s">
        <v>5394</v>
      </c>
    </row>
    <row r="15" spans="1:56" x14ac:dyDescent="0.35">
      <c r="A15" s="1" t="s">
        <v>9</v>
      </c>
      <c r="B15" s="1" t="s">
        <v>5393</v>
      </c>
    </row>
    <row r="16" spans="1:56" x14ac:dyDescent="0.35">
      <c r="A16" s="1" t="s">
        <v>9</v>
      </c>
      <c r="B16" s="1" t="s">
        <v>5392</v>
      </c>
    </row>
    <row r="17" spans="1:56" x14ac:dyDescent="0.35">
      <c r="A17" s="1" t="s">
        <v>9</v>
      </c>
      <c r="B17" s="1" t="s">
        <v>5391</v>
      </c>
    </row>
    <row r="18" spans="1:56" x14ac:dyDescent="0.35">
      <c r="A18" s="1">
        <v>1</v>
      </c>
      <c r="B18" s="1" t="s">
        <v>5390</v>
      </c>
      <c r="C18" s="1">
        <v>408.00000174343586</v>
      </c>
      <c r="D18" s="1">
        <v>0</v>
      </c>
      <c r="E18">
        <f>(R18-S18*(1000-T18)/(1000-U18))*AK18</f>
        <v>-3.8581789719563382</v>
      </c>
      <c r="F18">
        <f>IF(AV18&lt;&gt;0,1/(1/AV18-1/N18),0)</f>
        <v>1.0242769835694474</v>
      </c>
      <c r="G18">
        <f>((AY18-AL18/2)*S18-E18)/(AY18+AL18/2)</f>
        <v>383.52603508760058</v>
      </c>
      <c r="H18">
        <f>AL18*1000</f>
        <v>24.697464916314466</v>
      </c>
      <c r="I18">
        <f>(AQ18-AW18)</f>
        <v>2.6132032856729617</v>
      </c>
      <c r="J18">
        <f>(P18+AP18*D18)</f>
        <v>30.402210235595703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30.368608474731445</v>
      </c>
      <c r="P18" s="1">
        <v>30.402210235595703</v>
      </c>
      <c r="Q18" s="1">
        <v>30.453414916992188</v>
      </c>
      <c r="R18" s="1">
        <v>399.89645385742188</v>
      </c>
      <c r="S18" s="1">
        <v>394.55307006835938</v>
      </c>
      <c r="T18" s="1">
        <v>-2.2787327766418457</v>
      </c>
      <c r="U18" s="1">
        <v>19.699211120605469</v>
      </c>
      <c r="V18" s="1">
        <v>-4.6432008743286133</v>
      </c>
      <c r="W18" s="1">
        <v>40.13958740234375</v>
      </c>
      <c r="X18" s="1">
        <v>299.63571166992188</v>
      </c>
      <c r="Y18" s="1">
        <v>0.2048867791891098</v>
      </c>
      <c r="Z18" s="1">
        <v>0.27896708250045776</v>
      </c>
      <c r="AA18" s="1">
        <v>88.667030334472656</v>
      </c>
      <c r="AB18" s="1">
        <v>-1.2985148429870605</v>
      </c>
      <c r="AC18" s="1">
        <v>-1.5409514307975769E-2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1.1016018811394184</v>
      </c>
      <c r="AL18">
        <f>(U18-T18)/(1000-U18)*AK18</f>
        <v>2.4697464916314468E-2</v>
      </c>
      <c r="AM18">
        <f>(P18+273.15)</f>
        <v>303.55221023559568</v>
      </c>
      <c r="AN18">
        <f>(O18+273.15)</f>
        <v>303.51860847473142</v>
      </c>
      <c r="AO18">
        <f>(Y18*AG18+Z18*AH18)*AI18</f>
        <v>3.2781883937525347E-2</v>
      </c>
      <c r="AP18">
        <f>((AO18+0.00000010773*(AN18^4-AM18^4))-AL18*44100)/(L18*51.4+0.00000043092*AM18^3)</f>
        <v>-8.9263336754455871</v>
      </c>
      <c r="AQ18">
        <f>0.61365*EXP(17.502*J18/(240.97+J18))</f>
        <v>4.3598738356688678</v>
      </c>
      <c r="AR18">
        <f>AQ18*1000/AA18</f>
        <v>49.171307747901452</v>
      </c>
      <c r="AS18">
        <f>(AR18-U18)</f>
        <v>29.472096627295983</v>
      </c>
      <c r="AT18">
        <f>IF(D18,P18,(O18+P18)/2)</f>
        <v>30.385409355163574</v>
      </c>
      <c r="AU18">
        <f>0.61365*EXP(17.502*AT18/(240.97+AT18))</f>
        <v>4.3556806524788527</v>
      </c>
      <c r="AV18">
        <f>IF(AS18&lt;&gt;0,(1000-(AR18+U18)/2)/AS18*AL18,0)</f>
        <v>0.80913827089134127</v>
      </c>
      <c r="AW18">
        <f>U18*AA18/1000</f>
        <v>1.7466705499959061</v>
      </c>
      <c r="AX18">
        <f>(AU18-AW18)</f>
        <v>2.6090101024829466</v>
      </c>
      <c r="AY18">
        <f>1/(1.6/F18+1.37/N18)</f>
        <v>0.52145583458567657</v>
      </c>
      <c r="AZ18">
        <f>G18*AA18*0.001</f>
        <v>34.006114587172306</v>
      </c>
      <c r="BA18">
        <f>G18/S18</f>
        <v>0.97205183328354716</v>
      </c>
      <c r="BB18">
        <f>(1-AL18*AA18/AQ18/F18)*100</f>
        <v>50.963077731190729</v>
      </c>
      <c r="BC18">
        <f>(S18-E18/(N18/1.35))</f>
        <v>395.9051256547246</v>
      </c>
      <c r="BD18">
        <f>E18*BB18/100/BC18</f>
        <v>-4.9664594395813924E-3</v>
      </c>
    </row>
    <row r="19" spans="1:56" x14ac:dyDescent="0.35">
      <c r="A19" s="1" t="s">
        <v>9</v>
      </c>
      <c r="B19" s="1" t="s">
        <v>5389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5388</v>
      </c>
      <c r="K20" s="1">
        <f t="shared" si="0"/>
        <v>2.72</v>
      </c>
    </row>
    <row r="21" spans="1:56" x14ac:dyDescent="0.35">
      <c r="A21" s="1">
        <v>2</v>
      </c>
      <c r="B21" s="1" t="s">
        <v>5387</v>
      </c>
      <c r="C21" s="1">
        <v>612.00000174343586</v>
      </c>
      <c r="D21" s="1">
        <v>0</v>
      </c>
      <c r="E21">
        <f>(R21-S21*(1000-T21)/(1000-U21))*AK21</f>
        <v>-2.9238753642906281</v>
      </c>
      <c r="F21">
        <f>IF(AV21&lt;&gt;0,1/(1/AV21-1/N21),0)</f>
        <v>0.38911165836760836</v>
      </c>
      <c r="G21">
        <f>((AY21-AL21/2)*S21-E21)/(AY21+AL21/2)</f>
        <v>366.147725474683</v>
      </c>
      <c r="H21">
        <f>AL21*1000</f>
        <v>24.163950553951747</v>
      </c>
      <c r="I21">
        <f>(AQ21-AW21)</f>
        <v>5.7483869247294654</v>
      </c>
      <c r="J21">
        <f>(P21+AP21*D21)</f>
        <v>40.143962860107422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30.379299163818359</v>
      </c>
      <c r="P21" s="1">
        <v>40.143962860107422</v>
      </c>
      <c r="Q21" s="1">
        <v>30.483598709106445</v>
      </c>
      <c r="R21" s="1">
        <v>400.1134033203125</v>
      </c>
      <c r="S21" s="1">
        <v>394.1221923828125</v>
      </c>
      <c r="T21" s="1">
        <v>-2.0844945907592773</v>
      </c>
      <c r="U21" s="1">
        <v>19.425518035888672</v>
      </c>
      <c r="V21" s="1">
        <v>-4.2449941635131836</v>
      </c>
      <c r="W21" s="1">
        <v>39.559329986572266</v>
      </c>
      <c r="X21" s="1">
        <v>299.62411499023438</v>
      </c>
      <c r="Y21" s="1">
        <v>24.975070953369141</v>
      </c>
      <c r="Z21" s="1">
        <v>0.21871346235275269</v>
      </c>
      <c r="AA21" s="1">
        <v>88.670745849609375</v>
      </c>
      <c r="AB21" s="1">
        <v>-1.3823481798171997</v>
      </c>
      <c r="AC21" s="1">
        <v>-5.0037829205393791E-3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1.101559246287626</v>
      </c>
      <c r="AL21">
        <f>(U21-T21)/(1000-U21)*AK21</f>
        <v>2.4163950553951746E-2</v>
      </c>
      <c r="AM21">
        <f>(P21+273.15)</f>
        <v>313.2939628601074</v>
      </c>
      <c r="AN21">
        <f>(O21+273.15)</f>
        <v>303.52929916381834</v>
      </c>
      <c r="AO21">
        <f>(Y21*AG21+Z21*AH21)*AI21</f>
        <v>3.9960112632212486</v>
      </c>
      <c r="AP21">
        <f>((AO21+0.00000010773*(AN21^4-AM21^4))-AL21*44100)/(L21*51.4+0.00000043092*AM21^3)</f>
        <v>-9.6149616912893041</v>
      </c>
      <c r="AQ21">
        <f>0.61365*EXP(17.502*J21/(240.97+J21))</f>
        <v>7.4708620974867532</v>
      </c>
      <c r="AR21">
        <f>AQ21*1000/AA21</f>
        <v>84.253967031671976</v>
      </c>
      <c r="AS21">
        <f>(AR21-U21)</f>
        <v>64.828448995783305</v>
      </c>
      <c r="AT21">
        <f>IF(D21,P21,(O21+P21)/2)</f>
        <v>35.261631011962891</v>
      </c>
      <c r="AU21">
        <f>0.61365*EXP(17.502*AT21/(240.97+AT21))</f>
        <v>5.7307234626243302</v>
      </c>
      <c r="AV21">
        <f>IF(AS21&lt;&gt;0,(1000-(AR21+U21)/2)/AS21*AL21,0)</f>
        <v>0.35341424842858932</v>
      </c>
      <c r="AW21">
        <f>U21*AA21/1000</f>
        <v>1.7224751727572876</v>
      </c>
      <c r="AX21">
        <f>(AU21-AW21)</f>
        <v>4.0082482898670424</v>
      </c>
      <c r="AY21">
        <f>1/(1.6/F21+1.37/N21)</f>
        <v>0.22383579310576401</v>
      </c>
      <c r="AZ21">
        <f>G21*AA21*0.001</f>
        <v>32.46659190897816</v>
      </c>
      <c r="BA21">
        <f>G21/S21</f>
        <v>0.92902082793409968</v>
      </c>
      <c r="BB21">
        <f>(1-AL21*AA21/AQ21/F21)*100</f>
        <v>26.293916160962272</v>
      </c>
      <c r="BC21">
        <f>(S21-E21/(N21/1.35))</f>
        <v>395.14683173958144</v>
      </c>
      <c r="BD21">
        <f>E21*BB21/100/BC21</f>
        <v>-1.9456092651763453E-3</v>
      </c>
    </row>
    <row r="22" spans="1:56" x14ac:dyDescent="0.35">
      <c r="A22" s="1" t="s">
        <v>9</v>
      </c>
      <c r="B22" s="1" t="s">
        <v>5386</v>
      </c>
      <c r="K22" s="1">
        <f t="shared" si="0"/>
        <v>2.72</v>
      </c>
    </row>
    <row r="23" spans="1:56" x14ac:dyDescent="0.35">
      <c r="A23" s="1" t="s">
        <v>9</v>
      </c>
      <c r="B23" s="1" t="s">
        <v>5385</v>
      </c>
      <c r="K23" s="1">
        <f t="shared" si="0"/>
        <v>2.72</v>
      </c>
    </row>
    <row r="24" spans="1:56" x14ac:dyDescent="0.35">
      <c r="A24" s="1">
        <v>3</v>
      </c>
      <c r="B24" s="1" t="s">
        <v>5384</v>
      </c>
      <c r="C24" s="1">
        <v>816.00000174343586</v>
      </c>
      <c r="D24" s="1">
        <v>0</v>
      </c>
      <c r="E24">
        <f>(R24-S24*(1000-T24)/(1000-U24))*AK24</f>
        <v>-2.2590733673651</v>
      </c>
      <c r="F24">
        <f>IF(AV24&lt;&gt;0,1/(1/AV24-1/N24),0)</f>
        <v>0.94137447018901943</v>
      </c>
      <c r="G24">
        <f>((AY24-AL24/2)*S24-E24)/(AY24+AL24/2)</f>
        <v>379.40637829124961</v>
      </c>
      <c r="H24">
        <f>AL24*1000</f>
        <v>23.56679249242659</v>
      </c>
      <c r="I24">
        <f>(AQ24-AW24)</f>
        <v>2.6675988047949835</v>
      </c>
      <c r="J24">
        <f>(P24+AP24*D24)</f>
        <v>30.455394744873047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30.316579818725586</v>
      </c>
      <c r="P24" s="1">
        <v>30.455394744873047</v>
      </c>
      <c r="Q24" s="1">
        <v>30.447771072387695</v>
      </c>
      <c r="R24" s="1">
        <v>399.8489990234375</v>
      </c>
      <c r="S24" s="1">
        <v>393.48123168945313</v>
      </c>
      <c r="T24" s="1">
        <v>-1.7490530014038086</v>
      </c>
      <c r="U24" s="1">
        <v>19.234830856323242</v>
      </c>
      <c r="V24" s="1">
        <v>-3.5747132301330566</v>
      </c>
      <c r="W24" s="1">
        <v>39.3121337890625</v>
      </c>
      <c r="X24" s="1">
        <v>299.60464477539063</v>
      </c>
      <c r="Y24" s="1">
        <v>50.020767211914063</v>
      </c>
      <c r="Z24" s="1">
        <v>0.16501711308956146</v>
      </c>
      <c r="AA24" s="1">
        <v>88.6710205078125</v>
      </c>
      <c r="AB24" s="1">
        <v>-1.4596949815750122</v>
      </c>
      <c r="AC24" s="1">
        <v>-3.564783837646246E-3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1.1014876646154064</v>
      </c>
      <c r="AL24">
        <f>(U24-T24)/(1000-U24)*AK24</f>
        <v>2.3566792492426589E-2</v>
      </c>
      <c r="AM24">
        <f>(P24+273.15)</f>
        <v>303.60539474487302</v>
      </c>
      <c r="AN24">
        <f>(O24+273.15)</f>
        <v>303.46657981872556</v>
      </c>
      <c r="AO24">
        <f>(Y24*AG24+Z24*AH24)*AI24</f>
        <v>8.0033225750180463</v>
      </c>
      <c r="AP24">
        <f>((AO24+0.00000010773*(AN24^4-AM24^4))-AL24*44100)/(L24*51.4+0.00000043092*AM24^3)</f>
        <v>-8.4624650037571545</v>
      </c>
      <c r="AQ24">
        <f>0.61365*EXP(17.502*J24/(240.97+J24))</f>
        <v>4.3731708861203265</v>
      </c>
      <c r="AR24">
        <f>AQ24*1000/AA24</f>
        <v>49.319054422465129</v>
      </c>
      <c r="AS24">
        <f>(AR24-U24)</f>
        <v>30.084223566141887</v>
      </c>
      <c r="AT24">
        <f>IF(D24,P24,(O24+P24)/2)</f>
        <v>30.385987281799316</v>
      </c>
      <c r="AU24">
        <f>0.61365*EXP(17.502*AT24/(240.97+AT24))</f>
        <v>4.3558248336984819</v>
      </c>
      <c r="AV24">
        <f>IF(AS24&lt;&gt;0,(1000-(AR24+U24)/2)/AS24*AL24,0)</f>
        <v>0.75650929956467805</v>
      </c>
      <c r="AW24">
        <f>U24*AA24/1000</f>
        <v>1.7055720813253428</v>
      </c>
      <c r="AX24">
        <f>(AU24-AW24)</f>
        <v>2.650252752373139</v>
      </c>
      <c r="AY24">
        <f>1/(1.6/F24+1.37/N24)</f>
        <v>0.48655338717065039</v>
      </c>
      <c r="AZ24">
        <f>G24*AA24*0.001</f>
        <v>33.642350750258259</v>
      </c>
      <c r="BA24">
        <f>G24/S24</f>
        <v>0.96422992441654298</v>
      </c>
      <c r="BB24">
        <f>(1-AL24*AA24/AQ24/F24)*100</f>
        <v>49.239800510219411</v>
      </c>
      <c r="BC24">
        <f>(S24-E24/(N24/1.35))</f>
        <v>394.27289863610235</v>
      </c>
      <c r="BD24">
        <f>E24*BB24/100/BC24</f>
        <v>-2.821302765972603E-3</v>
      </c>
    </row>
    <row r="25" spans="1:56" x14ac:dyDescent="0.35">
      <c r="A25" s="1" t="s">
        <v>9</v>
      </c>
      <c r="B25" s="1" t="s">
        <v>5383</v>
      </c>
      <c r="K25" s="1">
        <f t="shared" si="0"/>
        <v>2.72</v>
      </c>
    </row>
    <row r="26" spans="1:56" x14ac:dyDescent="0.35">
      <c r="A26" s="1" t="s">
        <v>9</v>
      </c>
      <c r="B26" s="1" t="s">
        <v>5382</v>
      </c>
      <c r="K26" s="1">
        <f t="shared" si="0"/>
        <v>2.72</v>
      </c>
    </row>
    <row r="27" spans="1:56" x14ac:dyDescent="0.35">
      <c r="A27" s="1">
        <v>4</v>
      </c>
      <c r="B27" s="1" t="s">
        <v>5381</v>
      </c>
      <c r="C27" s="1">
        <v>1019.0000017434359</v>
      </c>
      <c r="D27" s="1">
        <v>0</v>
      </c>
      <c r="E27">
        <f>(R27-S27*(1000-T27)/(1000-U27))*AK27</f>
        <v>-1.3860483598799174</v>
      </c>
      <c r="F27">
        <f>IF(AV27&lt;&gt;0,1/(1/AV27-1/N27),0)</f>
        <v>0.80523699608526267</v>
      </c>
      <c r="G27">
        <f>((AY27-AL27/2)*S27-E27)/(AY27+AL27/2)</f>
        <v>375.32505567155306</v>
      </c>
      <c r="H27">
        <f>AL27*1000</f>
        <v>23.225569288888437</v>
      </c>
      <c r="I27">
        <f>(AQ27-AW27)</f>
        <v>2.9804173440356072</v>
      </c>
      <c r="J27">
        <f>(P27+AP27*D27)</f>
        <v>31.703899383544922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30.289979934692383</v>
      </c>
      <c r="P27" s="1">
        <v>31.703899383544922</v>
      </c>
      <c r="Q27" s="1">
        <v>30.423759460449219</v>
      </c>
      <c r="R27" s="1">
        <v>400.007568359375</v>
      </c>
      <c r="S27" s="1">
        <v>392.97930908203125</v>
      </c>
      <c r="T27" s="1">
        <v>-1.3355729579925537</v>
      </c>
      <c r="U27" s="1">
        <v>19.34332275390625</v>
      </c>
      <c r="V27" s="1">
        <v>-2.7338509559631348</v>
      </c>
      <c r="W27" s="1">
        <v>39.594810485839844</v>
      </c>
      <c r="X27" s="1">
        <v>299.58834838867188</v>
      </c>
      <c r="Y27" s="1">
        <v>101.05670928955078</v>
      </c>
      <c r="Z27" s="1">
        <v>0.19382825493812561</v>
      </c>
      <c r="AA27" s="1">
        <v>88.672431945800781</v>
      </c>
      <c r="AB27" s="1">
        <v>-1.4633036851882935</v>
      </c>
      <c r="AC27" s="1">
        <v>-5.0566163845360279E-3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1.1014277514289403</v>
      </c>
      <c r="AL27">
        <f>(U27-T27)/(1000-U27)*AK27</f>
        <v>2.3225569288888435E-2</v>
      </c>
      <c r="AM27">
        <f>(P27+273.15)</f>
        <v>304.8538993835449</v>
      </c>
      <c r="AN27">
        <f>(O27+273.15)</f>
        <v>303.43997993469236</v>
      </c>
      <c r="AO27">
        <f>(Y27*AG27+Z27*AH27)*AI27</f>
        <v>16.169073124921169</v>
      </c>
      <c r="AP27">
        <f>((AO27+0.00000010773*(AN27^4-AM27^4))-AL27*44100)/(L27*51.4+0.00000043092*AM27^3)</f>
        <v>-8.3887559833130503</v>
      </c>
      <c r="AQ27">
        <f>0.61365*EXP(17.502*J27/(240.97+J27))</f>
        <v>4.6956368145370186</v>
      </c>
      <c r="AR27">
        <f>AQ27*1000/AA27</f>
        <v>52.954866709950295</v>
      </c>
      <c r="AS27">
        <f>(AR27-U27)</f>
        <v>33.611543956044045</v>
      </c>
      <c r="AT27">
        <f>IF(D27,P27,(O27+P27)/2)</f>
        <v>30.996939659118652</v>
      </c>
      <c r="AU27">
        <f>0.61365*EXP(17.502*AT27/(240.97+AT27))</f>
        <v>4.5105911648974777</v>
      </c>
      <c r="AV27">
        <f>IF(AS27&lt;&gt;0,(1000-(AR27+U27)/2)/AS27*AL27,0)</f>
        <v>0.66602075803887562</v>
      </c>
      <c r="AW27">
        <f>U27*AA27/1000</f>
        <v>1.7152194705014117</v>
      </c>
      <c r="AX27">
        <f>(AU27-AW27)</f>
        <v>2.7953716943960663</v>
      </c>
      <c r="AY27">
        <f>1/(1.6/F27+1.37/N27)</f>
        <v>0.42687190413371673</v>
      </c>
      <c r="AZ27">
        <f>G27*AA27*0.001</f>
        <v>33.280985456589676</v>
      </c>
      <c r="BA27">
        <f>G27/S27</f>
        <v>0.95507587040214115</v>
      </c>
      <c r="BB27">
        <f>(1-AL27*AA27/AQ27/F27)*100</f>
        <v>45.532584460599004</v>
      </c>
      <c r="BC27">
        <f>(S27-E27/(N27/1.35))</f>
        <v>393.46503419783573</v>
      </c>
      <c r="BD27">
        <f>E27*BB27/100/BC27</f>
        <v>-1.603963720470646E-3</v>
      </c>
    </row>
    <row r="28" spans="1:56" x14ac:dyDescent="0.35">
      <c r="A28" s="1" t="s">
        <v>9</v>
      </c>
      <c r="B28" s="1" t="s">
        <v>5380</v>
      </c>
      <c r="K28" s="1">
        <f t="shared" si="0"/>
        <v>2.72</v>
      </c>
    </row>
    <row r="29" spans="1:56" x14ac:dyDescent="0.35">
      <c r="A29" s="1" t="s">
        <v>9</v>
      </c>
      <c r="B29" s="1" t="s">
        <v>5379</v>
      </c>
      <c r="K29" s="1">
        <f t="shared" si="0"/>
        <v>2.72</v>
      </c>
    </row>
    <row r="30" spans="1:56" x14ac:dyDescent="0.35">
      <c r="A30" s="1">
        <v>5</v>
      </c>
      <c r="B30" s="1" t="s">
        <v>5378</v>
      </c>
      <c r="C30" s="1">
        <v>1221.5000017546117</v>
      </c>
      <c r="D30" s="1">
        <v>0</v>
      </c>
      <c r="E30">
        <f>(R30-S30*(1000-T30)/(1000-U30))*AK30</f>
        <v>-0.88693383633373635</v>
      </c>
      <c r="F30">
        <f>IF(AV30&lt;&gt;0,1/(1/AV30-1/N30),0)</f>
        <v>0.15744011010139275</v>
      </c>
      <c r="G30">
        <f>((AY30-AL30/2)*S30-E30)/(AY30+AL30/2)</f>
        <v>316.2765520115891</v>
      </c>
      <c r="H30">
        <f>AL30*1000</f>
        <v>22.987807915391933</v>
      </c>
      <c r="I30">
        <f>(AQ30-AW30)</f>
        <v>12.279418480795329</v>
      </c>
      <c r="J30">
        <f>(P30+AP30*D30)</f>
        <v>52.446895599365234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30.276891708374023</v>
      </c>
      <c r="P30" s="1">
        <v>52.446895599365234</v>
      </c>
      <c r="Q30" s="1">
        <v>30.412025451660156</v>
      </c>
      <c r="R30" s="1">
        <v>400.04388427734375</v>
      </c>
      <c r="S30" s="1">
        <v>392.65408325195313</v>
      </c>
      <c r="T30" s="1">
        <v>-0.89883893728256226</v>
      </c>
      <c r="U30" s="1">
        <v>19.563787460327148</v>
      </c>
      <c r="V30" s="1">
        <v>-1.8412559032440186</v>
      </c>
      <c r="W30" s="1">
        <v>40.076076507568359</v>
      </c>
      <c r="X30" s="1">
        <v>299.5880126953125</v>
      </c>
      <c r="Y30" s="1">
        <v>150.14309692382813</v>
      </c>
      <c r="Z30" s="1">
        <v>9.6914574503898621E-2</v>
      </c>
      <c r="AA30" s="1">
        <v>88.672279357910156</v>
      </c>
      <c r="AB30" s="1">
        <v>-1.3814982175827026</v>
      </c>
      <c r="AC30" s="1">
        <v>-9.5123732462525368E-3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1.1014265172621782</v>
      </c>
      <c r="AL30">
        <f>(U30-T30)/(1000-U30)*AK30</f>
        <v>2.2987807915391931E-2</v>
      </c>
      <c r="AM30">
        <f>(P30+273.15)</f>
        <v>325.59689559936521</v>
      </c>
      <c r="AN30">
        <f>(O30+273.15)</f>
        <v>303.426891708374</v>
      </c>
      <c r="AO30">
        <f>(Y30*AG30+Z30*AH30)*AI30</f>
        <v>24.022894970858943</v>
      </c>
      <c r="AP30">
        <f>((AO30+0.00000010773*(AN30^4-AM30^4))-AL30*44100)/(L30*51.4+0.00000043092*AM30^3)</f>
        <v>-10.308561164970106</v>
      </c>
      <c r="AQ30">
        <f>0.61365*EXP(17.502*J30/(240.97+J30))</f>
        <v>14.014184107776238</v>
      </c>
      <c r="AR30">
        <f>AQ30*1000/AA30</f>
        <v>158.04470359006373</v>
      </c>
      <c r="AS30">
        <f>(AR30-U30)</f>
        <v>138.48091612973658</v>
      </c>
      <c r="AT30">
        <f>IF(D30,P30,(O30+P30)/2)</f>
        <v>41.361893653869629</v>
      </c>
      <c r="AU30">
        <f>0.61365*EXP(17.502*AT30/(240.97+AT30))</f>
        <v>7.9703568668512785</v>
      </c>
      <c r="AV30">
        <f>IF(AS30&lt;&gt;0,(1000-(AR30+U30)/2)/AS30*AL30,0)</f>
        <v>0.15125833625742116</v>
      </c>
      <c r="AW30">
        <f>U30*AA30/1000</f>
        <v>1.7347656269809086</v>
      </c>
      <c r="AX30">
        <f>(AU30-AW30)</f>
        <v>6.2355912398703701</v>
      </c>
      <c r="AY30">
        <f>1/(1.6/F30+1.37/N30)</f>
        <v>9.5073075551521211E-2</v>
      </c>
      <c r="AZ30">
        <f>G30*AA30*0.001</f>
        <v>28.04496277432823</v>
      </c>
      <c r="BA30">
        <f>G30/S30</f>
        <v>0.80548392466008034</v>
      </c>
      <c r="BB30">
        <f>(1-AL30*AA30/AQ30/F30)*100</f>
        <v>7.6148372027177613</v>
      </c>
      <c r="BC30">
        <f>(S30-E30/(N30/1.35))</f>
        <v>392.96489927600692</v>
      </c>
      <c r="BD30">
        <f>E30*BB30/100/BC30</f>
        <v>-1.71869212382748E-4</v>
      </c>
    </row>
    <row r="31" spans="1:56" x14ac:dyDescent="0.35">
      <c r="A31" s="1" t="s">
        <v>9</v>
      </c>
      <c r="B31" s="1" t="s">
        <v>5377</v>
      </c>
      <c r="K31" s="1">
        <f t="shared" si="0"/>
        <v>2.72</v>
      </c>
    </row>
    <row r="32" spans="1:56" x14ac:dyDescent="0.35">
      <c r="A32" s="1" t="s">
        <v>9</v>
      </c>
      <c r="B32" s="1" t="s">
        <v>5376</v>
      </c>
      <c r="K32" s="1">
        <f t="shared" si="0"/>
        <v>2.72</v>
      </c>
    </row>
    <row r="33" spans="1:56" x14ac:dyDescent="0.35">
      <c r="A33" s="1">
        <v>6</v>
      </c>
      <c r="B33" s="1" t="s">
        <v>5375</v>
      </c>
      <c r="C33" s="1">
        <v>1424.5000017546117</v>
      </c>
      <c r="D33" s="1">
        <v>0</v>
      </c>
      <c r="E33">
        <f>(R33-S33*(1000-T33)/(1000-U33))*AK33</f>
        <v>0.13703134915633861</v>
      </c>
      <c r="F33">
        <f>IF(AV33&lt;&gt;0,1/(1/AV33-1/N33),0)</f>
        <v>0.10573639589970103</v>
      </c>
      <c r="G33">
        <f>((AY33-AL33/2)*S33-E33)/(AY33+AL33/2)</f>
        <v>271.42466254003841</v>
      </c>
      <c r="H33">
        <f>AL33*1000</f>
        <v>22.997248937603185</v>
      </c>
      <c r="I33">
        <f>(AQ33-AW33)</f>
        <v>17.466130366383766</v>
      </c>
      <c r="J33">
        <f>(P33+AP33*D33)</f>
        <v>59.063095092773438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30.296031951904297</v>
      </c>
      <c r="P33" s="1">
        <v>59.063095092773438</v>
      </c>
      <c r="Q33" s="1">
        <v>30.419649124145508</v>
      </c>
      <c r="R33" s="1">
        <v>399.92782592773438</v>
      </c>
      <c r="S33" s="1">
        <v>391.62728881835938</v>
      </c>
      <c r="T33" s="1">
        <v>-0.44528630375862122</v>
      </c>
      <c r="U33" s="1">
        <v>20.014213562011719</v>
      </c>
      <c r="V33" s="1">
        <v>-0.91111588478088379</v>
      </c>
      <c r="W33" s="1">
        <v>40.951786041259766</v>
      </c>
      <c r="X33" s="1">
        <v>299.619140625</v>
      </c>
      <c r="Y33" s="1">
        <v>299.97567749023438</v>
      </c>
      <c r="Z33" s="1">
        <v>0.14406459033489227</v>
      </c>
      <c r="AA33" s="1">
        <v>88.667884826660156</v>
      </c>
      <c r="AB33" s="1">
        <v>-1.3826457262039185</v>
      </c>
      <c r="AC33" s="1">
        <v>-1.1920305900275707E-2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1.1015409581801467</v>
      </c>
      <c r="AL33">
        <f>(U33-T33)/(1000-U33)*AK33</f>
        <v>2.2997248937603184E-2</v>
      </c>
      <c r="AM33">
        <f>(P33+273.15)</f>
        <v>332.21309509277341</v>
      </c>
      <c r="AN33">
        <f>(O33+273.15)</f>
        <v>303.44603195190427</v>
      </c>
      <c r="AO33">
        <f>(Y33*AG33+Z33*AH33)*AI33</f>
        <v>47.996107325640878</v>
      </c>
      <c r="AP33">
        <f>((AO33+0.00000010773*(AN33^4-AM33^4))-AL33*44100)/(L33*51.4+0.00000043092*AM33^3)</f>
        <v>-10.850085152489182</v>
      </c>
      <c r="AQ33">
        <f>0.61365*EXP(17.502*J33/(240.97+J33))</f>
        <v>19.240748349396402</v>
      </c>
      <c r="AR33">
        <f>AQ33*1000/AA33</f>
        <v>216.9979399757961</v>
      </c>
      <c r="AS33">
        <f>(AR33-U33)</f>
        <v>196.98372641378438</v>
      </c>
      <c r="AT33">
        <f>IF(D33,P33,(O33+P33)/2)</f>
        <v>44.679563522338867</v>
      </c>
      <c r="AU33">
        <f>0.61365*EXP(17.502*AT33/(240.97+AT33))</f>
        <v>9.4803914629217712</v>
      </c>
      <c r="AV33">
        <f>IF(AS33&lt;&gt;0,(1000-(AR33+U33)/2)/AS33*AL33,0)</f>
        <v>0.10291172554501644</v>
      </c>
      <c r="AW33">
        <f>U33*AA33/1000</f>
        <v>1.7746179830126347</v>
      </c>
      <c r="AX33">
        <f>(AU33-AW33)</f>
        <v>7.7057734799091362</v>
      </c>
      <c r="AY33">
        <f>1/(1.6/F33+1.37/N33)</f>
        <v>6.4567780101260755E-2</v>
      </c>
      <c r="AZ33">
        <f>G33*AA33*0.001</f>
        <v>24.066650717215229</v>
      </c>
      <c r="BA33">
        <f>G33/S33</f>
        <v>0.69306881897580908</v>
      </c>
      <c r="BB33">
        <f>(1-AL33*AA33/AQ33/F33)*100</f>
        <v>-0.22954809673851884</v>
      </c>
      <c r="BC33">
        <f>(S33-E33/(N33/1.35))</f>
        <v>391.57926771760674</v>
      </c>
      <c r="BD33">
        <f>E33*BB33/100/BC33</f>
        <v>-8.0329292139729461E-7</v>
      </c>
    </row>
    <row r="34" spans="1:56" x14ac:dyDescent="0.35">
      <c r="A34" s="1" t="s">
        <v>9</v>
      </c>
      <c r="B34" s="1" t="s">
        <v>5374</v>
      </c>
      <c r="K34" s="1">
        <f t="shared" si="0"/>
        <v>2.72</v>
      </c>
    </row>
    <row r="35" spans="1:56" x14ac:dyDescent="0.35">
      <c r="A35" s="1" t="s">
        <v>9</v>
      </c>
      <c r="B35" s="1" t="s">
        <v>5373</v>
      </c>
      <c r="K35" s="1">
        <f t="shared" si="0"/>
        <v>2.72</v>
      </c>
    </row>
    <row r="36" spans="1:56" x14ac:dyDescent="0.35">
      <c r="A36" s="1">
        <v>7</v>
      </c>
      <c r="B36" s="1" t="s">
        <v>5372</v>
      </c>
      <c r="C36" s="1">
        <v>1627.5000017546117</v>
      </c>
      <c r="D36" s="1">
        <v>0</v>
      </c>
      <c r="E36">
        <f>(R36-S36*(1000-T36)/(1000-U36))*AK36</f>
        <v>0.76716394815183275</v>
      </c>
      <c r="F36">
        <f>IF(AV36&lt;&gt;0,1/(1/AV36-1/N36),0)</f>
        <v>0.83164677106552953</v>
      </c>
      <c r="G36">
        <f>((AY36-AL36/2)*S36-E36)/(AY36+AL36/2)</f>
        <v>369.32886345897066</v>
      </c>
      <c r="H36">
        <f>AL36*1000</f>
        <v>23.083226365350921</v>
      </c>
      <c r="I36">
        <f>(AQ36-AW36)</f>
        <v>2.882236171077305</v>
      </c>
      <c r="J36">
        <f>(P36+AP36*D36)</f>
        <v>31.729574203491211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30.328741073608398</v>
      </c>
      <c r="P36" s="1">
        <v>31.729574203491211</v>
      </c>
      <c r="Q36" s="1">
        <v>30.441638946533203</v>
      </c>
      <c r="R36" s="1">
        <v>399.97564697265625</v>
      </c>
      <c r="S36" s="1">
        <v>391.0836181640625</v>
      </c>
      <c r="T36" s="1">
        <v>3.44471400603652E-3</v>
      </c>
      <c r="U36" s="1">
        <v>20.529266357421875</v>
      </c>
      <c r="V36" s="1">
        <v>7.0349834859371185E-3</v>
      </c>
      <c r="W36" s="1">
        <v>41.925991058349609</v>
      </c>
      <c r="X36" s="1">
        <v>299.61001586914063</v>
      </c>
      <c r="Y36" s="1">
        <v>500.89077758789063</v>
      </c>
      <c r="Z36" s="1">
        <v>0.30777347087860107</v>
      </c>
      <c r="AA36" s="1">
        <v>88.665786743164063</v>
      </c>
      <c r="AB36" s="1">
        <v>-1.3060649633407593</v>
      </c>
      <c r="AC36" s="1">
        <v>-1.3460489921271801E-2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1.101507411283605</v>
      </c>
      <c r="AL36">
        <f>(U36-T36)/(1000-U36)*AK36</f>
        <v>2.3083226365350921E-2</v>
      </c>
      <c r="AM36">
        <f>(P36+273.15)</f>
        <v>304.87957420349119</v>
      </c>
      <c r="AN36">
        <f>(O36+273.15)</f>
        <v>303.47874107360838</v>
      </c>
      <c r="AO36">
        <f>(Y36*AG36+Z36*AH36)*AI36</f>
        <v>80.142522622737488</v>
      </c>
      <c r="AP36">
        <f>((AO36+0.00000010773*(AN36^4-AM36^4))-AL36*44100)/(L36*51.4+0.00000043092*AM36^3)</f>
        <v>-7.8124856564664817</v>
      </c>
      <c r="AQ36">
        <f>0.61365*EXP(17.502*J36/(240.97+J36))</f>
        <v>4.7024797239180858</v>
      </c>
      <c r="AR36">
        <f>AQ36*1000/AA36</f>
        <v>53.036011934791034</v>
      </c>
      <c r="AS36">
        <f>(AR36-U36)</f>
        <v>32.506745577369159</v>
      </c>
      <c r="AT36">
        <f>IF(D36,P36,(O36+P36)/2)</f>
        <v>31.029157638549805</v>
      </c>
      <c r="AU36">
        <f>0.61365*EXP(17.502*AT36/(240.97+AT36))</f>
        <v>4.5188838976325538</v>
      </c>
      <c r="AV36">
        <f>IF(AS36&lt;&gt;0,(1000-(AR36+U36)/2)/AS36*AL36,0)</f>
        <v>0.68398616916931565</v>
      </c>
      <c r="AW36">
        <f>U36*AA36/1000</f>
        <v>1.8202435528407805</v>
      </c>
      <c r="AX36">
        <f>(AU36-AW36)</f>
        <v>2.6986403447917731</v>
      </c>
      <c r="AY36">
        <f>1/(1.6/F36+1.37/N36)</f>
        <v>0.43868803853207627</v>
      </c>
      <c r="AZ36">
        <f>G36*AA36*0.001</f>
        <v>32.74683424554825</v>
      </c>
      <c r="BA36">
        <f>G36/S36</f>
        <v>0.94437313736837336</v>
      </c>
      <c r="BB36">
        <f>(1-AL36*AA36/AQ36/F36)*100</f>
        <v>47.6656607717414</v>
      </c>
      <c r="BC36">
        <f>(S36-E36/(N36/1.35))</f>
        <v>390.81477415519299</v>
      </c>
      <c r="BD36">
        <f>E36*BB36/100/BC36</f>
        <v>9.3567026957875753E-4</v>
      </c>
    </row>
    <row r="37" spans="1:56" x14ac:dyDescent="0.35">
      <c r="A37" s="1" t="s">
        <v>9</v>
      </c>
      <c r="B37" s="1" t="s">
        <v>5371</v>
      </c>
      <c r="K37" s="1">
        <f t="shared" si="0"/>
        <v>2.72</v>
      </c>
    </row>
    <row r="38" spans="1:56" x14ac:dyDescent="0.35">
      <c r="A38" s="1" t="s">
        <v>9</v>
      </c>
      <c r="B38" s="1" t="s">
        <v>5370</v>
      </c>
      <c r="K38" s="1">
        <f t="shared" si="0"/>
        <v>2.72</v>
      </c>
    </row>
    <row r="39" spans="1:56" x14ac:dyDescent="0.35">
      <c r="A39" s="1">
        <v>8</v>
      </c>
      <c r="B39" s="1" t="s">
        <v>5369</v>
      </c>
      <c r="C39" s="1">
        <v>1830.5000017546117</v>
      </c>
      <c r="D39" s="1">
        <v>0</v>
      </c>
      <c r="E39">
        <f>(R39-S39*(1000-T39)/(1000-U39))*AK39</f>
        <v>1.1506834516072313</v>
      </c>
      <c r="F39">
        <f>IF(AV39&lt;&gt;0,1/(1/AV39-1/N39),0)</f>
        <v>0.99858951258856488</v>
      </c>
      <c r="G39">
        <f>((AY39-AL39/2)*S39-E39)/(AY39+AL39/2)</f>
        <v>371.00612138768997</v>
      </c>
      <c r="H39">
        <f>AL39*1000</f>
        <v>23.230976115916416</v>
      </c>
      <c r="I39">
        <f>(AQ39-AW39)</f>
        <v>2.5059474569260982</v>
      </c>
      <c r="J39">
        <f>(P39+AP39*D39)</f>
        <v>30.467983245849609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30.378707885742188</v>
      </c>
      <c r="P39" s="1">
        <v>30.467983245849609</v>
      </c>
      <c r="Q39" s="1">
        <v>30.479526519775391</v>
      </c>
      <c r="R39" s="1">
        <v>399.85992431640625</v>
      </c>
      <c r="S39" s="1">
        <v>390.57888793945313</v>
      </c>
      <c r="T39" s="1">
        <v>0.45115566253662109</v>
      </c>
      <c r="U39" s="1">
        <v>21.094257354736328</v>
      </c>
      <c r="V39" s="1">
        <v>0.91875928640365601</v>
      </c>
      <c r="W39" s="1">
        <v>42.957557678222656</v>
      </c>
      <c r="X39" s="1">
        <v>299.6417236328125</v>
      </c>
      <c r="Y39" s="1">
        <v>748.71478271484375</v>
      </c>
      <c r="Z39" s="1">
        <v>0.145372673869133</v>
      </c>
      <c r="AA39" s="1">
        <v>88.66754150390625</v>
      </c>
      <c r="AB39" s="1">
        <v>-1.2113826274871826</v>
      </c>
      <c r="AC39" s="1">
        <v>-2.5225397199392319E-2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1.1016239839441633</v>
      </c>
      <c r="AL39">
        <f>(U39-T39)/(1000-U39)*AK39</f>
        <v>2.3230976115916416E-2</v>
      </c>
      <c r="AM39">
        <f>(P39+273.15)</f>
        <v>303.61798324584959</v>
      </c>
      <c r="AN39">
        <f>(O39+273.15)</f>
        <v>303.52870788574216</v>
      </c>
      <c r="AO39">
        <f>(Y39*AG39+Z39*AH39)*AI39</f>
        <v>119.79436255676228</v>
      </c>
      <c r="AP39">
        <f>((AO39+0.00000010773*(AN39^4-AM39^4))-AL39*44100)/(L39*51.4+0.00000043092*AM39^3)</f>
        <v>-7.420323652254031</v>
      </c>
      <c r="AQ39">
        <f>0.61365*EXP(17.502*J39/(240.97+J39))</f>
        <v>4.3763233964212613</v>
      </c>
      <c r="AR39">
        <f>AQ39*1000/AA39</f>
        <v>49.356543806151009</v>
      </c>
      <c r="AS39">
        <f>(AR39-U39)</f>
        <v>28.262286451414681</v>
      </c>
      <c r="AT39">
        <f>IF(D39,P39,(O39+P39)/2)</f>
        <v>30.423345565795898</v>
      </c>
      <c r="AU39">
        <f>0.61365*EXP(17.502*AT39/(240.97+AT39))</f>
        <v>4.3651538109690433</v>
      </c>
      <c r="AV39">
        <f>IF(AS39&lt;&gt;0,(1000-(AR39+U39)/2)/AS39*AL39,0)</f>
        <v>0.7930234418537877</v>
      </c>
      <c r="AW39">
        <f>U39*AA39/1000</f>
        <v>1.8703759394951631</v>
      </c>
      <c r="AX39">
        <f>(AU39-AW39)</f>
        <v>2.4947778714738802</v>
      </c>
      <c r="AY39">
        <f>1/(1.6/F39+1.37/N39)</f>
        <v>0.51075380713954788</v>
      </c>
      <c r="AZ39">
        <f>G39*AA39*0.001</f>
        <v>32.896200666346282</v>
      </c>
      <c r="BA39">
        <f>G39/S39</f>
        <v>0.94988780203911771</v>
      </c>
      <c r="BB39">
        <f>(1-AL39*AA39/AQ39/F39)*100</f>
        <v>52.865845936511157</v>
      </c>
      <c r="BC39">
        <f>(S39-E39/(N39/1.35))</f>
        <v>390.17564381827782</v>
      </c>
      <c r="BD39">
        <f>E39*BB39/100/BC39</f>
        <v>1.559088965140348E-3</v>
      </c>
    </row>
    <row r="40" spans="1:56" x14ac:dyDescent="0.35">
      <c r="A40" s="1" t="s">
        <v>9</v>
      </c>
      <c r="B40" s="1" t="s">
        <v>5368</v>
      </c>
      <c r="K40" s="1">
        <f t="shared" si="0"/>
        <v>2.72</v>
      </c>
    </row>
    <row r="41" spans="1:56" x14ac:dyDescent="0.35">
      <c r="A41" s="1" t="s">
        <v>9</v>
      </c>
      <c r="B41" s="1" t="s">
        <v>5367</v>
      </c>
      <c r="K41" s="1">
        <f t="shared" si="0"/>
        <v>2.72</v>
      </c>
    </row>
    <row r="42" spans="1:56" x14ac:dyDescent="0.35">
      <c r="A42" s="1">
        <v>9</v>
      </c>
      <c r="B42" s="1" t="s">
        <v>5366</v>
      </c>
      <c r="C42" s="1">
        <v>2033.5000017546117</v>
      </c>
      <c r="D42" s="1">
        <v>0</v>
      </c>
      <c r="E42">
        <f>(R42-S42*(1000-T42)/(1000-U42))*AK42</f>
        <v>1.5153387603328572</v>
      </c>
      <c r="F42">
        <f>IF(AV42&lt;&gt;0,1/(1/AV42-1/N42),0)</f>
        <v>0.1828896446964445</v>
      </c>
      <c r="G42">
        <f>((AY42-AL42/2)*S42-E42)/(AY42+AL42/2)</f>
        <v>302.77931748953705</v>
      </c>
      <c r="H42">
        <f>AL42*1000</f>
        <v>23.417660390282183</v>
      </c>
      <c r="I42">
        <f>(AQ42-AW42)</f>
        <v>10.902880531566456</v>
      </c>
      <c r="J42">
        <f>(P42+AP42*D42)</f>
        <v>50.651645660400391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30.448757171630859</v>
      </c>
      <c r="P42" s="1">
        <v>50.651645660400391</v>
      </c>
      <c r="Q42" s="1">
        <v>30.532110214233398</v>
      </c>
      <c r="R42" s="1">
        <v>400.15225219726563</v>
      </c>
      <c r="S42" s="1">
        <v>390.474609375</v>
      </c>
      <c r="T42" s="1">
        <v>0.90570157766342163</v>
      </c>
      <c r="U42" s="1">
        <v>21.705183029174805</v>
      </c>
      <c r="V42" s="1">
        <v>1.8370296955108643</v>
      </c>
      <c r="W42" s="1">
        <v>44.024505615234375</v>
      </c>
      <c r="X42" s="1">
        <v>299.59161376953125</v>
      </c>
      <c r="Y42" s="1">
        <v>999.30804443359375</v>
      </c>
      <c r="Z42" s="1">
        <v>0.12179892510175705</v>
      </c>
      <c r="AA42" s="1">
        <v>88.667091369628906</v>
      </c>
      <c r="AB42" s="1">
        <v>-1.1491938829421997</v>
      </c>
      <c r="AC42" s="1">
        <v>-2.4434801191091537E-2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1.1014397565056293</v>
      </c>
      <c r="AL42">
        <f>(U42-T42)/(1000-U42)*AK42</f>
        <v>2.3417660390282185E-2</v>
      </c>
      <c r="AM42">
        <f>(P42+273.15)</f>
        <v>323.80164566040037</v>
      </c>
      <c r="AN42">
        <f>(O42+273.15)</f>
        <v>303.59875717163084</v>
      </c>
      <c r="AO42">
        <f>(Y42*AG42+Z42*AH42)*AI42</f>
        <v>159.88928353557094</v>
      </c>
      <c r="AP42">
        <f>((AO42+0.00000010773*(AN42^4-AM42^4))-AL42*44100)/(L42*51.4+0.00000043092*AM42^3)</f>
        <v>-9.1616777362520576</v>
      </c>
      <c r="AQ42">
        <f>0.61365*EXP(17.502*J42/(240.97+J42))</f>
        <v>12.827415978408817</v>
      </c>
      <c r="AR42">
        <f>AQ42*1000/AA42</f>
        <v>144.66941207008608</v>
      </c>
      <c r="AS42">
        <f>(AR42-U42)</f>
        <v>122.96422904091128</v>
      </c>
      <c r="AT42">
        <f>IF(D42,P42,(O42+P42)/2)</f>
        <v>40.550201416015625</v>
      </c>
      <c r="AU42">
        <f>0.61365*EXP(17.502*AT42/(240.97+AT42))</f>
        <v>7.6343629637219461</v>
      </c>
      <c r="AV42">
        <f>IF(AS42&lt;&gt;0,(1000-(AR42+U42)/2)/AS42*AL42,0)</f>
        <v>0.17460044010308443</v>
      </c>
      <c r="AW42">
        <f>U42*AA42/1000</f>
        <v>1.9245354468423612</v>
      </c>
      <c r="AX42">
        <f>(AU42-AW42)</f>
        <v>5.7098275168795851</v>
      </c>
      <c r="AY42">
        <f>1/(1.6/F42+1.37/N42)</f>
        <v>0.10984091694096118</v>
      </c>
      <c r="AZ42">
        <f>G42*AA42*0.001</f>
        <v>26.846561408678664</v>
      </c>
      <c r="BA42">
        <f>G42/S42</f>
        <v>0.77541358700421148</v>
      </c>
      <c r="BB42">
        <f>(1-AL42*AA42/AQ42/F42)*100</f>
        <v>11.492989725441626</v>
      </c>
      <c r="BC42">
        <f>(S42-E42/(N42/1.35))</f>
        <v>389.94357588717168</v>
      </c>
      <c r="BD42">
        <f>E42*BB42/100/BC42</f>
        <v>4.4662289315693587E-4</v>
      </c>
    </row>
    <row r="43" spans="1:56" x14ac:dyDescent="0.35">
      <c r="A43" s="1" t="s">
        <v>9</v>
      </c>
      <c r="B43" s="1" t="s">
        <v>5365</v>
      </c>
      <c r="K43" s="1">
        <f t="shared" si="0"/>
        <v>2.72</v>
      </c>
    </row>
    <row r="44" spans="1:56" x14ac:dyDescent="0.35">
      <c r="A44" s="1" t="s">
        <v>9</v>
      </c>
      <c r="B44" s="1" t="s">
        <v>5364</v>
      </c>
      <c r="K44" s="1">
        <f t="shared" si="0"/>
        <v>2.72</v>
      </c>
    </row>
    <row r="45" spans="1:56" x14ac:dyDescent="0.35">
      <c r="A45" s="1">
        <v>10</v>
      </c>
      <c r="B45" s="1" t="s">
        <v>5363</v>
      </c>
      <c r="C45" s="1">
        <v>2236.5000017546117</v>
      </c>
      <c r="D45" s="1">
        <v>0</v>
      </c>
      <c r="E45">
        <f>(R45-S45*(1000-T45)/(1000-U45))*AK45</f>
        <v>1.3551838938181926</v>
      </c>
      <c r="F45">
        <f>IF(AV45&lt;&gt;0,1/(1/AV45-1/N45),0)</f>
        <v>1.0474258270672334</v>
      </c>
      <c r="G45">
        <f>((AY45-AL45/2)*S45-E45)/(AY45+AL45/2)</f>
        <v>371.12568590503838</v>
      </c>
      <c r="H45">
        <f>AL45*1000</f>
        <v>23.491631760849302</v>
      </c>
      <c r="I45">
        <f>(AQ45-AW45)</f>
        <v>2.4384090070533722</v>
      </c>
      <c r="J45">
        <f>(P45+AP45*D45)</f>
        <v>30.592361450195313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30.530096054077148</v>
      </c>
      <c r="P45" s="1">
        <v>30.592361450195313</v>
      </c>
      <c r="Q45" s="1">
        <v>30.596973419189453</v>
      </c>
      <c r="R45" s="1">
        <v>400.08465576171875</v>
      </c>
      <c r="S45" s="1">
        <v>390.52511596679688</v>
      </c>
      <c r="T45" s="1">
        <v>1.353748083114624</v>
      </c>
      <c r="U45" s="1">
        <v>22.20820426940918</v>
      </c>
      <c r="V45" s="1">
        <v>2.7330915927886963</v>
      </c>
      <c r="W45" s="1">
        <v>44.836299896240234</v>
      </c>
      <c r="X45" s="1">
        <v>299.59158325195313</v>
      </c>
      <c r="Y45" s="1">
        <v>1250.9796142578125</v>
      </c>
      <c r="Z45" s="1">
        <v>0.34444668889045715</v>
      </c>
      <c r="AA45" s="1">
        <v>88.668525695800781</v>
      </c>
      <c r="AB45" s="1">
        <v>-0.99830126762390137</v>
      </c>
      <c r="AC45" s="1">
        <v>-2.4284407496452332E-2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1.1014396443086509</v>
      </c>
      <c r="AL45">
        <f>(U45-T45)/(1000-U45)*AK45</f>
        <v>2.3491631760849303E-2</v>
      </c>
      <c r="AM45">
        <f>(P45+273.15)</f>
        <v>303.74236145019529</v>
      </c>
      <c r="AN45">
        <f>(O45+273.15)</f>
        <v>303.68009605407713</v>
      </c>
      <c r="AO45">
        <f>(Y45*AG45+Z45*AH45)*AI45</f>
        <v>200.15673380739827</v>
      </c>
      <c r="AP45">
        <f>((AO45+0.00000010773*(AN45^4-AM45^4))-AL45*44100)/(L45*51.4+0.00000043092*AM45^3)</f>
        <v>-6.8526490650240239</v>
      </c>
      <c r="AQ45">
        <f>0.61365*EXP(17.502*J45/(240.97+J45))</f>
        <v>4.4075777379730727</v>
      </c>
      <c r="AR45">
        <f>AQ45*1000/AA45</f>
        <v>49.708481148027133</v>
      </c>
      <c r="AS45">
        <f>(AR45-U45)</f>
        <v>27.500276878617953</v>
      </c>
      <c r="AT45">
        <f>IF(D45,P45,(O45+P45)/2)</f>
        <v>30.56122875213623</v>
      </c>
      <c r="AU45">
        <f>0.61365*EXP(17.502*AT45/(240.97+AT45))</f>
        <v>4.3997363772899254</v>
      </c>
      <c r="AV45">
        <f>IF(AS45&lt;&gt;0,(1000-(AR45+U45)/2)/AS45*AL45,0)</f>
        <v>0.82351576731993292</v>
      </c>
      <c r="AW45">
        <f>U45*AA45/1000</f>
        <v>1.9691687309197006</v>
      </c>
      <c r="AX45">
        <f>(AU45-AW45)</f>
        <v>2.4305676463702248</v>
      </c>
      <c r="AY45">
        <f>1/(1.6/F45+1.37/N45)</f>
        <v>0.53101528988160307</v>
      </c>
      <c r="AZ45">
        <f>G45*AA45*0.001</f>
        <v>32.907167417042587</v>
      </c>
      <c r="BA45">
        <f>G45/S45</f>
        <v>0.95032475692700935</v>
      </c>
      <c r="BB45">
        <f>(1-AL45*AA45/AQ45/F45)*100</f>
        <v>54.881005486279008</v>
      </c>
      <c r="BC45">
        <f>(S45-E45/(N45/1.35))</f>
        <v>390.05020695725966</v>
      </c>
      <c r="BD45">
        <f>E45*BB45/100/BC45</f>
        <v>1.9067764453129185E-3</v>
      </c>
    </row>
    <row r="46" spans="1:56" x14ac:dyDescent="0.35">
      <c r="A46" s="1" t="s">
        <v>9</v>
      </c>
      <c r="B46" s="1" t="s">
        <v>5362</v>
      </c>
      <c r="K46" s="1">
        <f t="shared" si="0"/>
        <v>2.72</v>
      </c>
    </row>
    <row r="47" spans="1:56" x14ac:dyDescent="0.35">
      <c r="A47" s="1" t="s">
        <v>9</v>
      </c>
      <c r="B47" s="1" t="s">
        <v>5361</v>
      </c>
      <c r="K47" s="1">
        <f t="shared" si="0"/>
        <v>2.72</v>
      </c>
    </row>
    <row r="48" spans="1:56" x14ac:dyDescent="0.35">
      <c r="A48" s="1">
        <v>11</v>
      </c>
      <c r="B48" s="1" t="s">
        <v>5360</v>
      </c>
      <c r="C48" s="1">
        <v>2439.5000017546117</v>
      </c>
      <c r="D48" s="1">
        <v>0</v>
      </c>
      <c r="E48">
        <f>(R48-S48*(1000-T48)/(1000-U48))*AK48</f>
        <v>1.3486777068319615</v>
      </c>
      <c r="F48">
        <f>IF(AV48&lt;&gt;0,1/(1/AV48-1/N48),0)</f>
        <v>1.0562448343463984</v>
      </c>
      <c r="G48">
        <f>((AY48-AL48/2)*S48-E48)/(AY48+AL48/2)</f>
        <v>371.15055359814329</v>
      </c>
      <c r="H48">
        <f>AL48*1000</f>
        <v>23.493861368082676</v>
      </c>
      <c r="I48">
        <f>(AQ48-AW48)</f>
        <v>2.4219013767241226</v>
      </c>
      <c r="J48">
        <f>(P48+AP48*D48)</f>
        <v>30.675746917724609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30.637304306030273</v>
      </c>
      <c r="P48" s="1">
        <v>30.675746917724609</v>
      </c>
      <c r="Q48" s="1">
        <v>30.68267822265625</v>
      </c>
      <c r="R48" s="1">
        <v>399.95712280273438</v>
      </c>
      <c r="S48" s="1">
        <v>390.40594482421875</v>
      </c>
      <c r="T48" s="1">
        <v>1.7851302623748779</v>
      </c>
      <c r="U48" s="1">
        <v>22.631011962890625</v>
      </c>
      <c r="V48" s="1">
        <v>3.5821247100830078</v>
      </c>
      <c r="W48" s="1">
        <v>45.412433624267578</v>
      </c>
      <c r="X48" s="1">
        <v>299.6136474609375</v>
      </c>
      <c r="Y48" s="1">
        <v>1601.29541015625</v>
      </c>
      <c r="Z48" s="1">
        <v>0.36146661639213562</v>
      </c>
      <c r="AA48" s="1">
        <v>88.672065734863281</v>
      </c>
      <c r="AB48" s="1">
        <v>-0.94748342037200928</v>
      </c>
      <c r="AC48" s="1">
        <v>-1.9483324140310287E-2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1.1015207627240347</v>
      </c>
      <c r="AL48">
        <f>(U48-T48)/(1000-U48)*AK48</f>
        <v>2.3493861368082677E-2</v>
      </c>
      <c r="AM48">
        <f>(P48+273.15)</f>
        <v>303.82574691772459</v>
      </c>
      <c r="AN48">
        <f>(O48+273.15)</f>
        <v>303.78730430603025</v>
      </c>
      <c r="AO48">
        <f>(Y48*AG48+Z48*AH48)*AI48</f>
        <v>256.20725989832135</v>
      </c>
      <c r="AP48">
        <f>((AO48+0.00000010773*(AN48^4-AM48^4))-AL48*44100)/(L48*51.4+0.00000043092*AM48^3)</f>
        <v>-6.3914545043120814</v>
      </c>
      <c r="AQ48">
        <f>0.61365*EXP(17.502*J48/(240.97+J48))</f>
        <v>4.4286399571440374</v>
      </c>
      <c r="AR48">
        <f>AQ48*1000/AA48</f>
        <v>49.944026006860291</v>
      </c>
      <c r="AS48">
        <f>(AR48-U48)</f>
        <v>27.313014043969666</v>
      </c>
      <c r="AT48">
        <f>IF(D48,P48,(O48+P48)/2)</f>
        <v>30.656525611877441</v>
      </c>
      <c r="AU48">
        <f>0.61365*EXP(17.502*AT48/(240.97+AT48))</f>
        <v>4.4237771137261745</v>
      </c>
      <c r="AV48">
        <f>IF(AS48&lt;&gt;0,(1000-(AR48+U48)/2)/AS48*AL48,0)</f>
        <v>0.82895748492683241</v>
      </c>
      <c r="AW48">
        <f>U48*AA48/1000</f>
        <v>2.0067385804199147</v>
      </c>
      <c r="AX48">
        <f>(AU48-AW48)</f>
        <v>2.4170385333062598</v>
      </c>
      <c r="AY48">
        <f>1/(1.6/F48+1.37/N48)</f>
        <v>0.53463619538614082</v>
      </c>
      <c r="AZ48">
        <f>G48*AA48*0.001</f>
        <v>32.910686286185459</v>
      </c>
      <c r="BA48">
        <f>G48/S48</f>
        <v>0.95067853991120643</v>
      </c>
      <c r="BB48">
        <f>(1-AL48*AA48/AQ48/F48)*100</f>
        <v>55.464507878669814</v>
      </c>
      <c r="BC48">
        <f>(S48-E48/(N48/1.35))</f>
        <v>389.93331583500321</v>
      </c>
      <c r="BD48">
        <f>E48*BB48/100/BC48</f>
        <v>1.9183727642297741E-3</v>
      </c>
    </row>
    <row r="49" spans="1:56" x14ac:dyDescent="0.35">
      <c r="A49" s="1" t="s">
        <v>9</v>
      </c>
      <c r="B49" s="1" t="s">
        <v>5359</v>
      </c>
      <c r="K49" s="1">
        <f t="shared" si="0"/>
        <v>2.72</v>
      </c>
    </row>
    <row r="50" spans="1:56" x14ac:dyDescent="0.35">
      <c r="A50" s="1" t="s">
        <v>9</v>
      </c>
      <c r="B50" s="1" t="s">
        <v>5354</v>
      </c>
      <c r="K50" s="1">
        <f t="shared" si="0"/>
        <v>2.72</v>
      </c>
    </row>
    <row r="51" spans="1:56" x14ac:dyDescent="0.35">
      <c r="A51" s="1">
        <v>12</v>
      </c>
      <c r="B51" s="1" t="s">
        <v>5358</v>
      </c>
      <c r="C51" s="1">
        <v>2642.5000017546117</v>
      </c>
      <c r="D51" s="1">
        <v>0</v>
      </c>
      <c r="E51">
        <f>(R51-S51*(1000-T51)/(1000-U51))*AK51</f>
        <v>1.0547094621677582</v>
      </c>
      <c r="F51">
        <f>IF(AV51&lt;&gt;0,1/(1/AV51-1/N51),0)</f>
        <v>0.90035135444685599</v>
      </c>
      <c r="G51">
        <f>((AY51-AL51/2)*S51-E51)/(AY51+AL51/2)</f>
        <v>369.7143717682593</v>
      </c>
      <c r="H51">
        <f>AL51*1000</f>
        <v>23.194234636090478</v>
      </c>
      <c r="I51">
        <f>(AQ51-AW51)</f>
        <v>2.7109053076929444</v>
      </c>
      <c r="J51">
        <f>(P51+AP51*D51)</f>
        <v>31.839200973510742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30.785520553588867</v>
      </c>
      <c r="P51" s="1">
        <v>31.839200973510742</v>
      </c>
      <c r="Q51" s="1">
        <v>30.8021240234375</v>
      </c>
      <c r="R51" s="1">
        <v>399.95751953125</v>
      </c>
      <c r="S51" s="1">
        <v>390.77316284179688</v>
      </c>
      <c r="T51" s="1">
        <v>2.2170846462249756</v>
      </c>
      <c r="U51" s="1">
        <v>22.790430068969727</v>
      </c>
      <c r="V51" s="1">
        <v>4.4114203453063965</v>
      </c>
      <c r="W51" s="1">
        <v>45.347011566162109</v>
      </c>
      <c r="X51" s="1">
        <v>299.66204833984375</v>
      </c>
      <c r="Y51" s="1">
        <v>2001.499755859375</v>
      </c>
      <c r="Z51" s="1">
        <v>0.34444668889045715</v>
      </c>
      <c r="AA51" s="1">
        <v>88.672752380371094</v>
      </c>
      <c r="AB51" s="1">
        <v>-0.78953665494918823</v>
      </c>
      <c r="AC51" s="1">
        <v>-1.3438459485769272E-2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1.1016987071317783</v>
      </c>
      <c r="AL51">
        <f>(U51-T51)/(1000-U51)*AK51</f>
        <v>2.3194234636090477E-2</v>
      </c>
      <c r="AM51">
        <f>(P51+273.15)</f>
        <v>304.98920097351072</v>
      </c>
      <c r="AN51">
        <f>(O51+273.15)</f>
        <v>303.93552055358884</v>
      </c>
      <c r="AO51">
        <f>(Y51*AG51+Z51*AH51)*AI51</f>
        <v>320.23995377957908</v>
      </c>
      <c r="AP51">
        <f>((AO51+0.00000010773*(AN51^4-AM51^4))-AL51*44100)/(L51*51.4+0.00000043092*AM51^3)</f>
        <v>-5.8532324734454164</v>
      </c>
      <c r="AQ51">
        <f>0.61365*EXP(17.502*J51/(240.97+J51))</f>
        <v>4.7317954698408604</v>
      </c>
      <c r="AR51">
        <f>AQ51*1000/AA51</f>
        <v>53.362451743274264</v>
      </c>
      <c r="AS51">
        <f>(AR51-U51)</f>
        <v>30.572021674304537</v>
      </c>
      <c r="AT51">
        <f>IF(D51,P51,(O51+P51)/2)</f>
        <v>31.312360763549805</v>
      </c>
      <c r="AU51">
        <f>0.61365*EXP(17.502*AT51/(240.97+AT51))</f>
        <v>4.5923521180256968</v>
      </c>
      <c r="AV51">
        <f>IF(AS51&lt;&gt;0,(1000-(AR51+U51)/2)/AS51*AL51,0)</f>
        <v>0.72978754788594435</v>
      </c>
      <c r="AW51">
        <f>U51*AA51/1000</f>
        <v>2.0208901621479161</v>
      </c>
      <c r="AX51">
        <f>(AU51-AW51)</f>
        <v>2.5714619558777807</v>
      </c>
      <c r="AY51">
        <f>1/(1.6/F51+1.37/N51)</f>
        <v>0.46888601465634155</v>
      </c>
      <c r="AZ51">
        <f>G51*AA51*0.001</f>
        <v>32.783590939271313</v>
      </c>
      <c r="BA51">
        <f>G51/S51</f>
        <v>0.9461099351849217</v>
      </c>
      <c r="BB51">
        <f>(1-AL51*AA51/AQ51/F51)*100</f>
        <v>51.723892141454051</v>
      </c>
      <c r="BC51">
        <f>(S51-E51/(N51/1.35))</f>
        <v>390.40355172974597</v>
      </c>
      <c r="BD51">
        <f>E51*BB51/100/BC51</f>
        <v>1.3973663461827447E-3</v>
      </c>
    </row>
    <row r="52" spans="1:56" x14ac:dyDescent="0.35">
      <c r="A52" s="1" t="s">
        <v>9</v>
      </c>
      <c r="B52" s="1" t="s">
        <v>5357</v>
      </c>
    </row>
    <row r="53" spans="1:56" x14ac:dyDescent="0.35">
      <c r="A53" s="1" t="s">
        <v>9</v>
      </c>
      <c r="B53" s="1" t="s">
        <v>5356</v>
      </c>
    </row>
    <row r="54" spans="1:56" x14ac:dyDescent="0.35">
      <c r="A54" s="1" t="s">
        <v>9</v>
      </c>
      <c r="B54" s="1" t="s">
        <v>5355</v>
      </c>
    </row>
    <row r="55" spans="1:56" x14ac:dyDescent="0.35">
      <c r="A55" s="1" t="s">
        <v>9</v>
      </c>
      <c r="B55" s="1" t="s">
        <v>5354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BACEC-6B9A-419C-BFC7-DDB63E3580C7}">
  <dimension ref="A1:BD55"/>
  <sheetViews>
    <sheetView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934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933</v>
      </c>
    </row>
    <row r="12" spans="1:56" x14ac:dyDescent="0.35">
      <c r="A12" s="1" t="s">
        <v>9</v>
      </c>
      <c r="B12" s="1" t="s">
        <v>932</v>
      </c>
    </row>
    <row r="13" spans="1:56" x14ac:dyDescent="0.35">
      <c r="A13" s="1" t="s">
        <v>9</v>
      </c>
      <c r="B13" s="1" t="s">
        <v>931</v>
      </c>
    </row>
    <row r="14" spans="1:56" x14ac:dyDescent="0.35">
      <c r="A14" s="1" t="s">
        <v>9</v>
      </c>
      <c r="B14" s="1" t="s">
        <v>930</v>
      </c>
    </row>
    <row r="15" spans="1:56" x14ac:dyDescent="0.35">
      <c r="A15" s="1" t="s">
        <v>9</v>
      </c>
      <c r="B15" s="1" t="s">
        <v>929</v>
      </c>
    </row>
    <row r="16" spans="1:56" x14ac:dyDescent="0.35">
      <c r="A16" s="1" t="s">
        <v>9</v>
      </c>
      <c r="B16" s="1" t="s">
        <v>928</v>
      </c>
    </row>
    <row r="17" spans="1:56" x14ac:dyDescent="0.35">
      <c r="A17" s="1" t="s">
        <v>9</v>
      </c>
      <c r="B17" s="1" t="s">
        <v>927</v>
      </c>
    </row>
    <row r="18" spans="1:56" x14ac:dyDescent="0.35">
      <c r="A18" s="1">
        <v>1</v>
      </c>
      <c r="B18" s="1" t="s">
        <v>926</v>
      </c>
      <c r="C18" s="1">
        <v>452.00000210106373</v>
      </c>
      <c r="D18" s="1">
        <v>0</v>
      </c>
      <c r="E18">
        <f>(R18-S18*(1000-T18)/(1000-U18))*AK18</f>
        <v>-7.4324431780513924</v>
      </c>
      <c r="F18">
        <f>IF(AV18&lt;&gt;0,1/(1/AV18-1/N18),0)</f>
        <v>2.9877842922245565</v>
      </c>
      <c r="G18">
        <f>((AY18-AL18/2)*S18-E18)/(AY18+AL18/2)</f>
        <v>389.18837884090419</v>
      </c>
      <c r="H18">
        <f>AL18*1000</f>
        <v>34.798845103182202</v>
      </c>
      <c r="I18">
        <f>(AQ18-AW18)</f>
        <v>1.6810007226237267</v>
      </c>
      <c r="J18">
        <f>(P18+AP18*D18)</f>
        <v>30.494230270385742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31.655857086181641</v>
      </c>
      <c r="P18" s="1">
        <v>30.494230270385742</v>
      </c>
      <c r="Q18" s="1">
        <v>31.743080139160156</v>
      </c>
      <c r="R18" s="1">
        <v>400.20025634765625</v>
      </c>
      <c r="S18" s="1">
        <v>394.4957275390625</v>
      </c>
      <c r="T18" s="1">
        <v>-5.366983637213707E-2</v>
      </c>
      <c r="U18" s="1">
        <v>30.516044616699219</v>
      </c>
      <c r="V18" s="1">
        <v>-0.10147541761398315</v>
      </c>
      <c r="W18" s="1">
        <v>57.697746276855469</v>
      </c>
      <c r="X18" s="1">
        <v>300.18084716796875</v>
      </c>
      <c r="Y18" s="1">
        <v>-0.11205910891294479</v>
      </c>
      <c r="Z18" s="1">
        <v>8.5570260882377625E-2</v>
      </c>
      <c r="AA18" s="1">
        <v>88.540374755859375</v>
      </c>
      <c r="AB18" s="1">
        <v>18.33056640625</v>
      </c>
      <c r="AC18" s="1">
        <v>0.66145604848861694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1.1036060557645908</v>
      </c>
      <c r="AL18">
        <f>(U18-T18)/(1000-U18)*AK18</f>
        <v>3.4798845103182201E-2</v>
      </c>
      <c r="AM18">
        <f>(P18+273.15)</f>
        <v>303.64423027038572</v>
      </c>
      <c r="AN18">
        <f>(O18+273.15)</f>
        <v>304.80585708618162</v>
      </c>
      <c r="AO18">
        <f>(Y18*AG18+Z18*AH18)*AI18</f>
        <v>-1.7929457025316564E-2</v>
      </c>
      <c r="AP18">
        <f>((AO18+0.00000010773*(AN18^4-AM18^4))-AL18*44100)/(L18*51.4+0.00000043092*AM18^3)</f>
        <v>-12.456504474106683</v>
      </c>
      <c r="AQ18">
        <f>0.61365*EXP(17.502*J18/(240.97+J18))</f>
        <v>4.3829027490528008</v>
      </c>
      <c r="AR18">
        <f>AQ18*1000/AA18</f>
        <v>49.501741562967027</v>
      </c>
      <c r="AS18">
        <f>(AR18-U18)</f>
        <v>18.985696946267808</v>
      </c>
      <c r="AT18">
        <f>IF(D18,P18,(O18+P18)/2)</f>
        <v>31.075043678283691</v>
      </c>
      <c r="AU18">
        <f>0.61365*EXP(17.502*AT18/(240.97+AT18))</f>
        <v>4.5307176389348758</v>
      </c>
      <c r="AV18">
        <f>IF(AS18&lt;&gt;0,(1000-(AR18+U18)/2)/AS18*AL18,0)</f>
        <v>1.7595657364775519</v>
      </c>
      <c r="AW18">
        <f>U18*AA18/1000</f>
        <v>2.7019020264290741</v>
      </c>
      <c r="AX18">
        <f>(AU18-AW18)</f>
        <v>1.8288156125058017</v>
      </c>
      <c r="AY18">
        <f>1/(1.6/F18+1.37/N18)</f>
        <v>1.1687959635989564</v>
      </c>
      <c r="AZ18">
        <f>G18*AA18*0.001</f>
        <v>34.458884913199029</v>
      </c>
      <c r="BA18">
        <f>G18/S18</f>
        <v>0.98654649891580182</v>
      </c>
      <c r="BB18">
        <f>(1-AL18*AA18/AQ18/F18)*100</f>
        <v>76.471452757705293</v>
      </c>
      <c r="BC18">
        <f>(S18-E18/(N18/1.35))</f>
        <v>396.83988232116116</v>
      </c>
      <c r="BD18">
        <f>E18*BB18/100/BC18</f>
        <v>-1.4322394312795063E-2</v>
      </c>
    </row>
    <row r="19" spans="1:56" x14ac:dyDescent="0.35">
      <c r="A19" s="1" t="s">
        <v>9</v>
      </c>
      <c r="B19" s="1" t="s">
        <v>925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924</v>
      </c>
      <c r="K20" s="1">
        <f t="shared" si="0"/>
        <v>2.72</v>
      </c>
    </row>
    <row r="21" spans="1:56" x14ac:dyDescent="0.35">
      <c r="A21" s="1">
        <v>2</v>
      </c>
      <c r="B21" s="1" t="s">
        <v>923</v>
      </c>
      <c r="C21" s="1">
        <v>655.00000210106373</v>
      </c>
      <c r="D21" s="1">
        <v>0</v>
      </c>
      <c r="E21">
        <f>(R21-S21*(1000-T21)/(1000-U21))*AK21</f>
        <v>-6.3075386007373515</v>
      </c>
      <c r="F21">
        <f>IF(AV21&lt;&gt;0,1/(1/AV21-1/N21),0)</f>
        <v>2.9271166011555638</v>
      </c>
      <c r="G21">
        <f>((AY21-AL21/2)*S21-E21)/(AY21+AL21/2)</f>
        <v>387.46667142734225</v>
      </c>
      <c r="H21">
        <f>AL21*1000</f>
        <v>34.280240719249036</v>
      </c>
      <c r="I21">
        <f>(AQ21-AW21)</f>
        <v>1.6768849295225277</v>
      </c>
      <c r="J21">
        <f>(P21+AP21*D21)</f>
        <v>30.321529388427734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31.665948867797852</v>
      </c>
      <c r="P21" s="1">
        <v>30.321529388427734</v>
      </c>
      <c r="Q21" s="1">
        <v>31.782299041748047</v>
      </c>
      <c r="R21" s="1">
        <v>400.11419677734375</v>
      </c>
      <c r="S21" s="1">
        <v>393.60284423828125</v>
      </c>
      <c r="T21" s="1">
        <v>-5.3880110383033752E-2</v>
      </c>
      <c r="U21" s="1">
        <v>30.076860427856445</v>
      </c>
      <c r="V21" s="1">
        <v>-0.10180962830781937</v>
      </c>
      <c r="W21" s="1">
        <v>56.831993103027344</v>
      </c>
      <c r="X21" s="1">
        <v>300.15133666992188</v>
      </c>
      <c r="Y21" s="1">
        <v>25.754829406738281</v>
      </c>
      <c r="Z21" s="1">
        <v>7.9545654356479645E-2</v>
      </c>
      <c r="AA21" s="1">
        <v>88.535987854003906</v>
      </c>
      <c r="AB21" s="1">
        <v>18.452259063720703</v>
      </c>
      <c r="AC21" s="1">
        <v>0.68177294731140137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1.1034975612864772</v>
      </c>
      <c r="AL21">
        <f>(U21-T21)/(1000-U21)*AK21</f>
        <v>3.4280240719249039E-2</v>
      </c>
      <c r="AM21">
        <f>(P21+273.15)</f>
        <v>303.47152938842771</v>
      </c>
      <c r="AN21">
        <f>(O21+273.15)</f>
        <v>304.81594886779783</v>
      </c>
      <c r="AO21">
        <f>(Y21*AG21+Z21*AH21)*AI21</f>
        <v>4.1207726129716775</v>
      </c>
      <c r="AP21">
        <f>((AO21+0.00000010773*(AN21^4-AM21^4))-AL21*44100)/(L21*51.4+0.00000043092*AM21^3)</f>
        <v>-12.219240095555008</v>
      </c>
      <c r="AQ21">
        <f>0.61365*EXP(17.502*J21/(240.97+J21))</f>
        <v>4.3397694790497967</v>
      </c>
      <c r="AR21">
        <f>AQ21*1000/AA21</f>
        <v>49.017010870269942</v>
      </c>
      <c r="AS21">
        <f>(AR21-U21)</f>
        <v>18.940150442413497</v>
      </c>
      <c r="AT21">
        <f>IF(D21,P21,(O21+P21)/2)</f>
        <v>30.993739128112793</v>
      </c>
      <c r="AU21">
        <f>0.61365*EXP(17.502*AT21/(240.97+AT21))</f>
        <v>4.5097680898875518</v>
      </c>
      <c r="AV21">
        <f>IF(AS21&lt;&gt;0,(1000-(AR21+U21)/2)/AS21*AL21,0)</f>
        <v>1.7383474511248393</v>
      </c>
      <c r="AW21">
        <f>U21*AA21/1000</f>
        <v>2.6628845495272691</v>
      </c>
      <c r="AX21">
        <f>(AU21-AW21)</f>
        <v>1.8468835403602828</v>
      </c>
      <c r="AY21">
        <f>1/(1.6/F21+1.37/N21)</f>
        <v>1.1538278215345004</v>
      </c>
      <c r="AZ21">
        <f>G21*AA21*0.001</f>
        <v>34.304744515322497</v>
      </c>
      <c r="BA21">
        <f>G21/S21</f>
        <v>0.9844102427084489</v>
      </c>
      <c r="BB21">
        <f>(1-AL21*AA21/AQ21/F21)*100</f>
        <v>76.107751876261659</v>
      </c>
      <c r="BC21">
        <f>(S21-E21/(N21/1.35))</f>
        <v>395.59220983718069</v>
      </c>
      <c r="BD21">
        <f>E21*BB21/100/BC21</f>
        <v>-1.2135036303481376E-2</v>
      </c>
    </row>
    <row r="22" spans="1:56" x14ac:dyDescent="0.35">
      <c r="A22" s="1" t="s">
        <v>9</v>
      </c>
      <c r="B22" s="1" t="s">
        <v>922</v>
      </c>
      <c r="K22" s="1">
        <f t="shared" si="0"/>
        <v>2.72</v>
      </c>
    </row>
    <row r="23" spans="1:56" x14ac:dyDescent="0.35">
      <c r="A23" s="1" t="s">
        <v>9</v>
      </c>
      <c r="B23" s="1" t="s">
        <v>921</v>
      </c>
      <c r="K23" s="1">
        <f t="shared" si="0"/>
        <v>2.72</v>
      </c>
    </row>
    <row r="24" spans="1:56" x14ac:dyDescent="0.35">
      <c r="A24" s="1">
        <v>3</v>
      </c>
      <c r="B24" s="1" t="s">
        <v>920</v>
      </c>
      <c r="C24" s="1">
        <v>858.00000210106373</v>
      </c>
      <c r="D24" s="1">
        <v>0</v>
      </c>
      <c r="E24">
        <f>(R24-S24*(1000-T24)/(1000-U24))*AK24</f>
        <v>-5.522703769770045</v>
      </c>
      <c r="F24">
        <f>IF(AV24&lt;&gt;0,1/(1/AV24-1/N24),0)</f>
        <v>2.8620150807404254</v>
      </c>
      <c r="G24">
        <f>((AY24-AL24/2)*S24-E24)/(AY24+AL24/2)</f>
        <v>386.16623047913981</v>
      </c>
      <c r="H24">
        <f>AL24*1000</f>
        <v>33.921649839598778</v>
      </c>
      <c r="I24">
        <f>(AQ24-AW24)</f>
        <v>1.6822105383250943</v>
      </c>
      <c r="J24">
        <f>(P24+AP24*D24)</f>
        <v>30.233207702636719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31.650506973266602</v>
      </c>
      <c r="P24" s="1">
        <v>30.233207702636719</v>
      </c>
      <c r="Q24" s="1">
        <v>31.78546142578125</v>
      </c>
      <c r="R24" s="1">
        <v>400.001708984375</v>
      </c>
      <c r="S24" s="1">
        <v>392.92782592773438</v>
      </c>
      <c r="T24" s="1">
        <v>-5.505935475230217E-2</v>
      </c>
      <c r="U24" s="1">
        <v>29.769769668579102</v>
      </c>
      <c r="V24" s="1">
        <v>-0.10412699729204178</v>
      </c>
      <c r="W24" s="1">
        <v>56.299915313720703</v>
      </c>
      <c r="X24" s="1">
        <v>300.15301513671875</v>
      </c>
      <c r="Y24" s="1">
        <v>51.370014190673828</v>
      </c>
      <c r="Z24" s="1">
        <v>0.11690632998943329</v>
      </c>
      <c r="AA24" s="1">
        <v>88.534217834472656</v>
      </c>
      <c r="AB24" s="1">
        <v>18.53363037109375</v>
      </c>
      <c r="AC24" s="1">
        <v>0.69502633810043335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1.1035037321202894</v>
      </c>
      <c r="AL24">
        <f>(U24-T24)/(1000-U24)*AK24</f>
        <v>3.3921649839598778E-2</v>
      </c>
      <c r="AM24">
        <f>(P24+273.15)</f>
        <v>303.3832077026367</v>
      </c>
      <c r="AN24">
        <f>(O24+273.15)</f>
        <v>304.80050697326658</v>
      </c>
      <c r="AO24">
        <f>(Y24*AG24+Z24*AH24)*AI24</f>
        <v>8.2192020867943256</v>
      </c>
      <c r="AP24">
        <f>((AO24+0.00000010773*(AN24^4-AM24^4))-AL24*44100)/(L24*51.4+0.00000043092*AM24^3)</f>
        <v>-12.049959638455562</v>
      </c>
      <c r="AQ24">
        <f>0.61365*EXP(17.502*J24/(240.97+J24))</f>
        <v>4.3178538110451532</v>
      </c>
      <c r="AR24">
        <f>AQ24*1000/AA24</f>
        <v>48.770451884693863</v>
      </c>
      <c r="AS24">
        <f>(AR24-U24)</f>
        <v>19.000682216114761</v>
      </c>
      <c r="AT24">
        <f>IF(D24,P24,(O24+P24)/2)</f>
        <v>30.94185733795166</v>
      </c>
      <c r="AU24">
        <f>0.61365*EXP(17.502*AT24/(240.97+AT24))</f>
        <v>4.496443976602305</v>
      </c>
      <c r="AV24">
        <f>IF(AS24&lt;&gt;0,(1000-(AR24+U24)/2)/AS24*AL24,0)</f>
        <v>1.7151775142595556</v>
      </c>
      <c r="AW24">
        <f>U24*AA24/1000</f>
        <v>2.6356432727200589</v>
      </c>
      <c r="AX24">
        <f>(AU24-AW24)</f>
        <v>1.8608007038822461</v>
      </c>
      <c r="AY24">
        <f>1/(1.6/F24+1.37/N24)</f>
        <v>1.1375087692656967</v>
      </c>
      <c r="AZ24">
        <f>G24*AA24*0.001</f>
        <v>34.188925169557344</v>
      </c>
      <c r="BA24">
        <f>G24/S24</f>
        <v>0.98279176224633646</v>
      </c>
      <c r="BB24">
        <f>(1-AL24*AA24/AQ24/F24)*100</f>
        <v>75.697650105728627</v>
      </c>
      <c r="BC24">
        <f>(S24-E24/(N24/1.35))</f>
        <v>394.66965861207314</v>
      </c>
      <c r="BD24">
        <f>E24*BB24/100/BC24</f>
        <v>-1.0592547171520847E-2</v>
      </c>
    </row>
    <row r="25" spans="1:56" x14ac:dyDescent="0.35">
      <c r="A25" s="1" t="s">
        <v>9</v>
      </c>
      <c r="B25" s="1" t="s">
        <v>919</v>
      </c>
      <c r="K25" s="1">
        <f t="shared" si="0"/>
        <v>2.72</v>
      </c>
    </row>
    <row r="26" spans="1:56" x14ac:dyDescent="0.35">
      <c r="A26" s="1" t="s">
        <v>9</v>
      </c>
      <c r="B26" s="1" t="s">
        <v>918</v>
      </c>
      <c r="K26" s="1">
        <f t="shared" si="0"/>
        <v>2.72</v>
      </c>
    </row>
    <row r="27" spans="1:56" x14ac:dyDescent="0.35">
      <c r="A27" s="1">
        <v>4</v>
      </c>
      <c r="B27" s="1" t="s">
        <v>917</v>
      </c>
      <c r="C27" s="1">
        <v>1061.0000021010637</v>
      </c>
      <c r="D27" s="1">
        <v>0</v>
      </c>
      <c r="E27">
        <f>(R27-S27*(1000-T27)/(1000-U27))*AK27</f>
        <v>-4.338116528392991</v>
      </c>
      <c r="F27">
        <f>IF(AV27&lt;&gt;0,1/(1/AV27-1/N27),0)</f>
        <v>2.8807058713853984</v>
      </c>
      <c r="G27">
        <f>((AY27-AL27/2)*S27-E27)/(AY27+AL27/2)</f>
        <v>384.25983052697512</v>
      </c>
      <c r="H27">
        <f>AL27*1000</f>
        <v>33.877713275176482</v>
      </c>
      <c r="I27">
        <f>(AQ27-AW27)</f>
        <v>1.6736081129270914</v>
      </c>
      <c r="J27">
        <f>(P27+AP27*D27)</f>
        <v>30.186286926269531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31.646862030029297</v>
      </c>
      <c r="P27" s="1">
        <v>30.186286926269531</v>
      </c>
      <c r="Q27" s="1">
        <v>31.785676956176758</v>
      </c>
      <c r="R27" s="1">
        <v>400.07647705078125</v>
      </c>
      <c r="S27" s="1">
        <v>391.97320556640625</v>
      </c>
      <c r="T27" s="1">
        <v>-5.3924020379781723E-2</v>
      </c>
      <c r="U27" s="1">
        <v>29.736465454101563</v>
      </c>
      <c r="V27" s="1">
        <v>-0.1019989475607872</v>
      </c>
      <c r="W27" s="1">
        <v>56.2474365234375</v>
      </c>
      <c r="X27" s="1">
        <v>300.12109375</v>
      </c>
      <c r="Y27" s="1">
        <v>100.97457122802734</v>
      </c>
      <c r="Z27" s="1">
        <v>0.24225740134716034</v>
      </c>
      <c r="AA27" s="1">
        <v>88.532455444335938</v>
      </c>
      <c r="AB27" s="1">
        <v>18.531356811523438</v>
      </c>
      <c r="AC27" s="1">
        <v>0.69119530916213989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1.103386374080882</v>
      </c>
      <c r="AL27">
        <f>(U27-T27)/(1000-U27)*AK27</f>
        <v>3.3877713275176483E-2</v>
      </c>
      <c r="AM27">
        <f>(P27+273.15)</f>
        <v>303.33628692626951</v>
      </c>
      <c r="AN27">
        <f>(O27+273.15)</f>
        <v>304.79686203002927</v>
      </c>
      <c r="AO27">
        <f>(Y27*AG27+Z27*AH27)*AI27</f>
        <v>16.155931035371168</v>
      </c>
      <c r="AP27">
        <f>((AO27+0.00000010773*(AN27^4-AM27^4))-AL27*44100)/(L27*51.4+0.00000043092*AM27^3)</f>
        <v>-11.965334049217262</v>
      </c>
      <c r="AQ27">
        <f>0.61365*EXP(17.502*J27/(240.97+J27))</f>
        <v>4.3062504158143726</v>
      </c>
      <c r="AR27">
        <f>AQ27*1000/AA27</f>
        <v>48.640358998309864</v>
      </c>
      <c r="AS27">
        <f>(AR27-U27)</f>
        <v>18.903893544208302</v>
      </c>
      <c r="AT27">
        <f>IF(D27,P27,(O27+P27)/2)</f>
        <v>30.916574478149414</v>
      </c>
      <c r="AU27">
        <f>0.61365*EXP(17.502*AT27/(240.97+AT27))</f>
        <v>4.4899633503882699</v>
      </c>
      <c r="AV27">
        <f>IF(AS27&lt;&gt;0,(1000-(AR27+U27)/2)/AS27*AL27,0)</f>
        <v>1.7218727668956977</v>
      </c>
      <c r="AW27">
        <f>U27*AA27/1000</f>
        <v>2.6326423028872812</v>
      </c>
      <c r="AX27">
        <f>(AU27-AW27)</f>
        <v>1.8573210475009887</v>
      </c>
      <c r="AY27">
        <f>1/(1.6/F27+1.37/N27)</f>
        <v>1.1422216010907833</v>
      </c>
      <c r="AZ27">
        <f>G27*AA27*0.001</f>
        <v>34.019466325177504</v>
      </c>
      <c r="BA27">
        <f>G27/S27</f>
        <v>0.98032167778334445</v>
      </c>
      <c r="BB27">
        <f>(1-AL27*AA27/AQ27/F27)*100</f>
        <v>75.822109932666166</v>
      </c>
      <c r="BC27">
        <f>(S27-E27/(N27/1.35))</f>
        <v>393.34142545880502</v>
      </c>
      <c r="BD27">
        <f>E27*BB27/100/BC27</f>
        <v>-8.3623317308331186E-3</v>
      </c>
    </row>
    <row r="28" spans="1:56" x14ac:dyDescent="0.35">
      <c r="A28" s="1" t="s">
        <v>9</v>
      </c>
      <c r="B28" s="1" t="s">
        <v>916</v>
      </c>
      <c r="K28" s="1">
        <f t="shared" si="0"/>
        <v>2.72</v>
      </c>
    </row>
    <row r="29" spans="1:56" x14ac:dyDescent="0.35">
      <c r="A29" s="1" t="s">
        <v>9</v>
      </c>
      <c r="B29" s="1" t="s">
        <v>915</v>
      </c>
      <c r="K29" s="1">
        <f t="shared" si="0"/>
        <v>2.72</v>
      </c>
    </row>
    <row r="30" spans="1:56" x14ac:dyDescent="0.35">
      <c r="A30" s="1">
        <v>5</v>
      </c>
      <c r="B30" s="1" t="s">
        <v>914</v>
      </c>
      <c r="C30" s="1">
        <v>1264.0000021010637</v>
      </c>
      <c r="D30" s="1">
        <v>0</v>
      </c>
      <c r="E30">
        <f>(R30-S30*(1000-T30)/(1000-U30))*AK30</f>
        <v>-3.186378696934427</v>
      </c>
      <c r="F30">
        <f>IF(AV30&lt;&gt;0,1/(1/AV30-1/N30),0)</f>
        <v>2.8690152600151797</v>
      </c>
      <c r="G30">
        <f>((AY30-AL30/2)*S30-E30)/(AY30+AL30/2)</f>
        <v>382.20822168657526</v>
      </c>
      <c r="H30">
        <f>AL30*1000</f>
        <v>33.954420149785186</v>
      </c>
      <c r="I30">
        <f>(AQ30-AW30)</f>
        <v>1.6813159163494227</v>
      </c>
      <c r="J30">
        <f>(P30+AP30*D30)</f>
        <v>30.241256713867188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31.652992248535156</v>
      </c>
      <c r="P30" s="1">
        <v>30.241256713867188</v>
      </c>
      <c r="Q30" s="1">
        <v>31.792823791503906</v>
      </c>
      <c r="R30" s="1">
        <v>400.07391357421875</v>
      </c>
      <c r="S30" s="1">
        <v>390.93252563476563</v>
      </c>
      <c r="T30" s="1">
        <v>-5.0225168466567993E-2</v>
      </c>
      <c r="U30" s="1">
        <v>29.802547454833984</v>
      </c>
      <c r="V30" s="1">
        <v>-9.4970792531967163E-2</v>
      </c>
      <c r="W30" s="1">
        <v>56.353649139404297</v>
      </c>
      <c r="X30" s="1">
        <v>300.151611328125</v>
      </c>
      <c r="Y30" s="1">
        <v>148.83299255371094</v>
      </c>
      <c r="Z30" s="1">
        <v>0.13137082755565643</v>
      </c>
      <c r="AA30" s="1">
        <v>88.533744812011719</v>
      </c>
      <c r="AB30" s="1">
        <v>18.548086166381836</v>
      </c>
      <c r="AC30" s="1">
        <v>0.68673938512802124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1.1034985710592828</v>
      </c>
      <c r="AL30">
        <f>(U30-T30)/(1000-U30)*AK30</f>
        <v>3.3954420149785183E-2</v>
      </c>
      <c r="AM30">
        <f>(P30+273.15)</f>
        <v>303.39125671386716</v>
      </c>
      <c r="AN30">
        <f>(O30+273.15)</f>
        <v>304.80299224853513</v>
      </c>
      <c r="AO30">
        <f>(Y30*AG30+Z30*AH30)*AI30</f>
        <v>23.813278276325491</v>
      </c>
      <c r="AP30">
        <f>((AO30+0.00000010773*(AN30^4-AM30^4))-AL30*44100)/(L30*51.4+0.00000043092*AM30^3)</f>
        <v>-11.934472492533859</v>
      </c>
      <c r="AQ30">
        <f>0.61365*EXP(17.502*J30/(240.97+J30))</f>
        <v>4.319847047463564</v>
      </c>
      <c r="AR30">
        <f>AQ30*1000/AA30</f>
        <v>48.793226318802155</v>
      </c>
      <c r="AS30">
        <f>(AR30-U30)</f>
        <v>18.990678863968171</v>
      </c>
      <c r="AT30">
        <f>IF(D30,P30,(O30+P30)/2)</f>
        <v>30.947124481201172</v>
      </c>
      <c r="AU30">
        <f>0.61365*EXP(17.502*AT30/(240.97+AT30))</f>
        <v>4.497795101541497</v>
      </c>
      <c r="AV30">
        <f>IF(AS30&lt;&gt;0,(1000-(AR30+U30)/2)/AS30*AL30,0)</f>
        <v>1.7176891579859692</v>
      </c>
      <c r="AW30">
        <f>U30*AA30/1000</f>
        <v>2.6385311311141413</v>
      </c>
      <c r="AX30">
        <f>(AU30-AW30)</f>
        <v>1.8592639704273557</v>
      </c>
      <c r="AY30">
        <f>1/(1.6/F30+1.37/N30)</f>
        <v>1.1392764679938847</v>
      </c>
      <c r="AZ30">
        <f>G30*AA30*0.001</f>
        <v>33.838325163852062</v>
      </c>
      <c r="BA30">
        <f>G30/S30</f>
        <v>0.97768335102323722</v>
      </c>
      <c r="BB30">
        <f>(1-AL30*AA30/AQ30/F30)*100</f>
        <v>75.744852250416926</v>
      </c>
      <c r="BC30">
        <f>(S30-E30/(N30/1.35))</f>
        <v>391.93749327206336</v>
      </c>
      <c r="BD30">
        <f>E30*BB30/100/BC30</f>
        <v>-6.1579151715817062E-3</v>
      </c>
    </row>
    <row r="31" spans="1:56" x14ac:dyDescent="0.35">
      <c r="A31" s="1" t="s">
        <v>9</v>
      </c>
      <c r="B31" s="1" t="s">
        <v>913</v>
      </c>
      <c r="K31" s="1">
        <f t="shared" si="0"/>
        <v>2.72</v>
      </c>
    </row>
    <row r="32" spans="1:56" x14ac:dyDescent="0.35">
      <c r="A32" s="1" t="s">
        <v>9</v>
      </c>
      <c r="B32" s="1" t="s">
        <v>912</v>
      </c>
      <c r="K32" s="1">
        <f t="shared" si="0"/>
        <v>2.72</v>
      </c>
    </row>
    <row r="33" spans="1:56" x14ac:dyDescent="0.35">
      <c r="A33" s="1">
        <v>6</v>
      </c>
      <c r="B33" s="1" t="s">
        <v>911</v>
      </c>
      <c r="C33" s="1">
        <v>1467.0000021010637</v>
      </c>
      <c r="D33" s="1">
        <v>0</v>
      </c>
      <c r="E33">
        <f>(R33-S33*(1000-T33)/(1000-U33))*AK33</f>
        <v>-2.0132558735317181</v>
      </c>
      <c r="F33">
        <f>IF(AV33&lt;&gt;0,1/(1/AV33-1/N33),0)</f>
        <v>2.9856288440325573</v>
      </c>
      <c r="G33">
        <f>((AY33-AL33/2)*S33-E33)/(AY33+AL33/2)</f>
        <v>380.01218985794139</v>
      </c>
      <c r="H33">
        <f>AL33*1000</f>
        <v>34.368334326953502</v>
      </c>
      <c r="I33">
        <f>(AQ33-AW33)</f>
        <v>1.6615793005002555</v>
      </c>
      <c r="J33">
        <f>(P33+AP33*D33)</f>
        <v>30.289133071899414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31.675809860229492</v>
      </c>
      <c r="P33" s="1">
        <v>30.289133071899414</v>
      </c>
      <c r="Q33" s="1">
        <v>31.810213088989258</v>
      </c>
      <c r="R33" s="1">
        <v>399.91912841796875</v>
      </c>
      <c r="S33" s="1">
        <v>389.60934448242188</v>
      </c>
      <c r="T33" s="1">
        <v>-4.5415695756673813E-2</v>
      </c>
      <c r="U33" s="1">
        <v>30.159782409667969</v>
      </c>
      <c r="V33" s="1">
        <v>-8.5764862596988678E-2</v>
      </c>
      <c r="W33" s="1">
        <v>56.954967498779297</v>
      </c>
      <c r="X33" s="1">
        <v>300.15521240234375</v>
      </c>
      <c r="Y33" s="1">
        <v>300.72317504882813</v>
      </c>
      <c r="Z33" s="1">
        <v>2.4104595649987459E-3</v>
      </c>
      <c r="AA33" s="1">
        <v>88.53314208984375</v>
      </c>
      <c r="AB33" s="1">
        <v>18.758882522583008</v>
      </c>
      <c r="AC33" s="1">
        <v>0.67431586980819702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1.1035118103027342</v>
      </c>
      <c r="AL33">
        <f>(U33-T33)/(1000-U33)*AK33</f>
        <v>3.4368334326953499E-2</v>
      </c>
      <c r="AM33">
        <f>(P33+273.15)</f>
        <v>303.43913307189939</v>
      </c>
      <c r="AN33">
        <f>(O33+273.15)</f>
        <v>304.82580986022947</v>
      </c>
      <c r="AO33">
        <f>(Y33*AG33+Z33*AH33)*AI33</f>
        <v>48.115706932342619</v>
      </c>
      <c r="AP33">
        <f>((AO33+0.00000010773*(AN33^4-AM33^4))-AL33*44100)/(L33*51.4+0.00000043092*AM33^3)</f>
        <v>-11.886793119905965</v>
      </c>
      <c r="AQ33">
        <f>0.61365*EXP(17.502*J33/(240.97+J33))</f>
        <v>4.3317196019741599</v>
      </c>
      <c r="AR33">
        <f>AQ33*1000/AA33</f>
        <v>48.927661435288435</v>
      </c>
      <c r="AS33">
        <f>(AR33-U33)</f>
        <v>18.767879025620466</v>
      </c>
      <c r="AT33">
        <f>IF(D33,P33,(O33+P33)/2)</f>
        <v>30.982471466064453</v>
      </c>
      <c r="AU33">
        <f>0.61365*EXP(17.502*AT33/(240.97+AT33))</f>
        <v>4.5068714456849213</v>
      </c>
      <c r="AV33">
        <f>IF(AS33&lt;&gt;0,(1000-(AR33+U33)/2)/AS33*AL33,0)</f>
        <v>1.7588179477461441</v>
      </c>
      <c r="AW33">
        <f>U33*AA33/1000</f>
        <v>2.6701403014739045</v>
      </c>
      <c r="AX33">
        <f>(AU33-AW33)</f>
        <v>1.8367311442110168</v>
      </c>
      <c r="AY33">
        <f>1/(1.6/F33+1.37/N33)</f>
        <v>1.1682680610964398</v>
      </c>
      <c r="AZ33">
        <f>G33*AA33*0.001</f>
        <v>33.643673200565807</v>
      </c>
      <c r="BA33">
        <f>G33/S33</f>
        <v>0.9753672370532338</v>
      </c>
      <c r="BB33">
        <f>(1-AL33*AA33/AQ33/F33)*100</f>
        <v>76.472910311636738</v>
      </c>
      <c r="BC33">
        <f>(S33-E33/(N33/1.35))</f>
        <v>390.24431514690866</v>
      </c>
      <c r="BD33">
        <f>E33*BB33/100/BC33</f>
        <v>-3.9452089338702706E-3</v>
      </c>
    </row>
    <row r="34" spans="1:56" x14ac:dyDescent="0.35">
      <c r="A34" s="1" t="s">
        <v>9</v>
      </c>
      <c r="B34" s="1" t="s">
        <v>910</v>
      </c>
      <c r="K34" s="1">
        <f t="shared" si="0"/>
        <v>2.72</v>
      </c>
    </row>
    <row r="35" spans="1:56" x14ac:dyDescent="0.35">
      <c r="A35" s="1" t="s">
        <v>9</v>
      </c>
      <c r="B35" s="1" t="s">
        <v>909</v>
      </c>
      <c r="K35" s="1">
        <f t="shared" si="0"/>
        <v>2.72</v>
      </c>
    </row>
    <row r="36" spans="1:56" x14ac:dyDescent="0.35">
      <c r="A36" s="1">
        <v>7</v>
      </c>
      <c r="B36" s="1" t="s">
        <v>908</v>
      </c>
      <c r="C36" s="1">
        <v>1670.0000021010637</v>
      </c>
      <c r="D36" s="1">
        <v>0</v>
      </c>
      <c r="E36">
        <f>(R36-S36*(1000-T36)/(1000-U36))*AK36</f>
        <v>-0.58677961292879177</v>
      </c>
      <c r="F36">
        <f>IF(AV36&lt;&gt;0,1/(1/AV36-1/N36),0)</f>
        <v>3.0818521186792953</v>
      </c>
      <c r="G36">
        <f>((AY36-AL36/2)*S36-E36)/(AY36+AL36/2)</f>
        <v>377.57039606113005</v>
      </c>
      <c r="H36">
        <f>AL36*1000</f>
        <v>34.879755546906978</v>
      </c>
      <c r="I36">
        <f>(AQ36-AW36)</f>
        <v>1.6545202059219659</v>
      </c>
      <c r="J36">
        <f>(P36+AP36*D36)</f>
        <v>30.419284820556641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31.719892501831055</v>
      </c>
      <c r="P36" s="1">
        <v>30.419284820556641</v>
      </c>
      <c r="Q36" s="1">
        <v>31.843029022216797</v>
      </c>
      <c r="R36" s="1">
        <v>400.02984619140625</v>
      </c>
      <c r="S36" s="1">
        <v>388.28717041015625</v>
      </c>
      <c r="T36" s="1">
        <v>-3.7406347692012787E-2</v>
      </c>
      <c r="U36" s="1">
        <v>30.606912612915039</v>
      </c>
      <c r="V36" s="1">
        <v>-7.0460468530654907E-2</v>
      </c>
      <c r="W36" s="1">
        <v>57.652713775634766</v>
      </c>
      <c r="X36" s="1">
        <v>300.1181640625</v>
      </c>
      <c r="Y36" s="1">
        <v>500.74542236328125</v>
      </c>
      <c r="Z36" s="1">
        <v>0.12293411791324615</v>
      </c>
      <c r="AA36" s="1">
        <v>88.529632568359375</v>
      </c>
      <c r="AB36" s="1">
        <v>18.895162582397461</v>
      </c>
      <c r="AC36" s="1">
        <v>0.66787236928939819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1.1033756031709556</v>
      </c>
      <c r="AL36">
        <f>(U36-T36)/(1000-U36)*AK36</f>
        <v>3.4879755546906976E-2</v>
      </c>
      <c r="AM36">
        <f>(P36+273.15)</f>
        <v>303.56928482055662</v>
      </c>
      <c r="AN36">
        <f>(O36+273.15)</f>
        <v>304.86989250183103</v>
      </c>
      <c r="AO36">
        <f>(Y36*AG36+Z36*AH36)*AI36</f>
        <v>80.119265787319819</v>
      </c>
      <c r="AP36">
        <f>((AO36+0.00000010773*(AN36^4-AM36^4))-AL36*44100)/(L36*51.4+0.00000043092*AM36^3)</f>
        <v>-11.816300790960202</v>
      </c>
      <c r="AQ36">
        <f>0.61365*EXP(17.502*J36/(240.97+J36))</f>
        <v>4.3641389335952185</v>
      </c>
      <c r="AR36">
        <f>AQ36*1000/AA36</f>
        <v>49.2957985590349</v>
      </c>
      <c r="AS36">
        <f>(AR36-U36)</f>
        <v>18.688885946119861</v>
      </c>
      <c r="AT36">
        <f>IF(D36,P36,(O36+P36)/2)</f>
        <v>31.069588661193848</v>
      </c>
      <c r="AU36">
        <f>0.61365*EXP(17.502*AT36/(240.97+AT36))</f>
        <v>4.5293094097511384</v>
      </c>
      <c r="AV36">
        <f>IF(AS36&lt;&gt;0,(1000-(AR36+U36)/2)/AS36*AL36,0)</f>
        <v>1.7917741125309263</v>
      </c>
      <c r="AW36">
        <f>U36*AA36/1000</f>
        <v>2.7096187276732526</v>
      </c>
      <c r="AX36">
        <f>(AU36-AW36)</f>
        <v>1.8196906820778858</v>
      </c>
      <c r="AY36">
        <f>1/(1.6/F36+1.37/N36)</f>
        <v>1.1915602887883208</v>
      </c>
      <c r="AZ36">
        <f>G36*AA36*0.001</f>
        <v>33.426168431981765</v>
      </c>
      <c r="BA36">
        <f>G36/S36</f>
        <v>0.97239987523227767</v>
      </c>
      <c r="BB36">
        <f>(1-AL36*AA36/AQ36/F36)*100</f>
        <v>77.0410654071934</v>
      </c>
      <c r="BC36">
        <f>(S36-E36/(N36/1.35))</f>
        <v>388.47223771611925</v>
      </c>
      <c r="BD36">
        <f>E36*BB36/100/BC36</f>
        <v>-1.1636900182372774E-3</v>
      </c>
    </row>
    <row r="37" spans="1:56" x14ac:dyDescent="0.35">
      <c r="A37" s="1" t="s">
        <v>9</v>
      </c>
      <c r="B37" s="1" t="s">
        <v>907</v>
      </c>
      <c r="K37" s="1">
        <f t="shared" si="0"/>
        <v>2.72</v>
      </c>
    </row>
    <row r="38" spans="1:56" x14ac:dyDescent="0.35">
      <c r="A38" s="1" t="s">
        <v>9</v>
      </c>
      <c r="B38" s="1" t="s">
        <v>906</v>
      </c>
      <c r="K38" s="1">
        <f t="shared" si="0"/>
        <v>2.72</v>
      </c>
    </row>
    <row r="39" spans="1:56" x14ac:dyDescent="0.35">
      <c r="A39" s="1">
        <v>8</v>
      </c>
      <c r="B39" s="1" t="s">
        <v>905</v>
      </c>
      <c r="C39" s="1">
        <v>1873.0000021010637</v>
      </c>
      <c r="D39" s="1">
        <v>0</v>
      </c>
      <c r="E39">
        <f>(R39-S39*(1000-T39)/(1000-U39))*AK39</f>
        <v>2.1641055410452116E-2</v>
      </c>
      <c r="F39">
        <f>IF(AV39&lt;&gt;0,1/(1/AV39-1/N39),0)</f>
        <v>3.077288100315914</v>
      </c>
      <c r="G39">
        <f>((AY39-AL39/2)*S39-E39)/(AY39+AL39/2)</f>
        <v>376.24424465914973</v>
      </c>
      <c r="H39">
        <f>AL39*1000</f>
        <v>35.255492944586422</v>
      </c>
      <c r="I39">
        <f>(AQ39-AW39)</f>
        <v>1.6730342773743145</v>
      </c>
      <c r="J39">
        <f>(P39+AP39*D39)</f>
        <v>30.608715057373047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31.782983779907227</v>
      </c>
      <c r="P39" s="1">
        <v>30.608715057373047</v>
      </c>
      <c r="Q39" s="1">
        <v>31.892326354980469</v>
      </c>
      <c r="R39" s="1">
        <v>399.97463989257813</v>
      </c>
      <c r="S39" s="1">
        <v>387.57257080078125</v>
      </c>
      <c r="T39" s="1">
        <v>-2.5436243042349815E-2</v>
      </c>
      <c r="U39" s="1">
        <v>30.934976577758789</v>
      </c>
      <c r="V39" s="1">
        <v>-4.774196445941925E-2</v>
      </c>
      <c r="W39" s="1">
        <v>58.062686920166016</v>
      </c>
      <c r="X39" s="1">
        <v>300.15243530273438</v>
      </c>
      <c r="Y39" s="1">
        <v>750.47332763671875</v>
      </c>
      <c r="Z39" s="1">
        <v>6.7491099238395691E-2</v>
      </c>
      <c r="AA39" s="1">
        <v>88.529800415039063</v>
      </c>
      <c r="AB39" s="1">
        <v>19.113306045532227</v>
      </c>
      <c r="AC39" s="1">
        <v>0.66142231225967407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1.1035016003776996</v>
      </c>
      <c r="AL39">
        <f>(U39-T39)/(1000-U39)*AK39</f>
        <v>3.5255492944586422E-2</v>
      </c>
      <c r="AM39">
        <f>(P39+273.15)</f>
        <v>303.75871505737302</v>
      </c>
      <c r="AN39">
        <f>(O39+273.15)</f>
        <v>304.9329837799072</v>
      </c>
      <c r="AO39">
        <f>(Y39*AG39+Z39*AH39)*AI39</f>
        <v>120.07572973797323</v>
      </c>
      <c r="AP39">
        <f>((AO39+0.00000010773*(AN39^4-AM39^4))-AL39*44100)/(L39*51.4+0.00000043092*AM39^3)</f>
        <v>-11.634963188254702</v>
      </c>
      <c r="AQ39">
        <f>0.61365*EXP(17.502*J39/(240.97+J39))</f>
        <v>4.4117015796472083</v>
      </c>
      <c r="AR39">
        <f>AQ39*1000/AA39</f>
        <v>49.832955219198347</v>
      </c>
      <c r="AS39">
        <f>(AR39-U39)</f>
        <v>18.897978641439558</v>
      </c>
      <c r="AT39">
        <f>IF(D39,P39,(O39+P39)/2)</f>
        <v>31.195849418640137</v>
      </c>
      <c r="AU39">
        <f>0.61365*EXP(17.502*AT39/(240.97+AT39))</f>
        <v>4.5620018974747394</v>
      </c>
      <c r="AV39">
        <f>IF(AS39&lt;&gt;0,(1000-(AR39+U39)/2)/AS39*AL39,0)</f>
        <v>1.7902304241995404</v>
      </c>
      <c r="AW39">
        <f>U39*AA39/1000</f>
        <v>2.7386673022728938</v>
      </c>
      <c r="AX39">
        <f>(AU39-AW39)</f>
        <v>1.8233345952018456</v>
      </c>
      <c r="AY39">
        <f>1/(1.6/F39+1.37/N39)</f>
        <v>1.1904680409978181</v>
      </c>
      <c r="AZ39">
        <f>G39*AA39*0.001</f>
        <v>33.308827886981653</v>
      </c>
      <c r="BA39">
        <f>G39/S39</f>
        <v>0.9707710839334539</v>
      </c>
      <c r="BB39">
        <f>(1-AL39*AA39/AQ39/F39)*100</f>
        <v>77.009840132305655</v>
      </c>
      <c r="BC39">
        <f>(S39-E39/(N39/1.35))</f>
        <v>387.56574532195623</v>
      </c>
      <c r="BD39">
        <f>E39*BB39/100/BC39</f>
        <v>4.3001071110369658E-5</v>
      </c>
    </row>
    <row r="40" spans="1:56" x14ac:dyDescent="0.35">
      <c r="A40" s="1" t="s">
        <v>9</v>
      </c>
      <c r="B40" s="1" t="s">
        <v>904</v>
      </c>
      <c r="K40" s="1">
        <f t="shared" si="0"/>
        <v>2.72</v>
      </c>
    </row>
    <row r="41" spans="1:56" x14ac:dyDescent="0.35">
      <c r="A41" s="1" t="s">
        <v>9</v>
      </c>
      <c r="B41" s="1" t="s">
        <v>903</v>
      </c>
      <c r="K41" s="1">
        <f t="shared" si="0"/>
        <v>2.72</v>
      </c>
    </row>
    <row r="42" spans="1:56" x14ac:dyDescent="0.35">
      <c r="A42" s="1">
        <v>9</v>
      </c>
      <c r="B42" s="1" t="s">
        <v>902</v>
      </c>
      <c r="C42" s="1">
        <v>2076.0000021010637</v>
      </c>
      <c r="D42" s="1">
        <v>0</v>
      </c>
      <c r="E42">
        <f>(R42-S42*(1000-T42)/(1000-U42))*AK42</f>
        <v>-0.11923196287636409</v>
      </c>
      <c r="F42">
        <f>IF(AV42&lt;&gt;0,1/(1/AV42-1/N42),0)</f>
        <v>2.9238012671720277</v>
      </c>
      <c r="G42">
        <f>((AY42-AL42/2)*S42-E42)/(AY42+AL42/2)</f>
        <v>376.31002914660655</v>
      </c>
      <c r="H42">
        <f>AL42*1000</f>
        <v>35.15539537549482</v>
      </c>
      <c r="I42">
        <f>(AQ42-AW42)</f>
        <v>1.7189209361871973</v>
      </c>
      <c r="J42">
        <f>(P42+AP42*D42)</f>
        <v>30.764389038085938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31.86785888671875</v>
      </c>
      <c r="P42" s="1">
        <v>30.764389038085938</v>
      </c>
      <c r="Q42" s="1">
        <v>31.959959030151367</v>
      </c>
      <c r="R42" s="1">
        <v>400.10409545898438</v>
      </c>
      <c r="S42" s="1">
        <v>387.8564453125</v>
      </c>
      <c r="T42" s="1">
        <v>-1.1605649255216122E-2</v>
      </c>
      <c r="U42" s="1">
        <v>30.861612319946289</v>
      </c>
      <c r="V42" s="1">
        <v>-2.1678686141967773E-2</v>
      </c>
      <c r="W42" s="1">
        <v>57.647720336914063</v>
      </c>
      <c r="X42" s="1">
        <v>300.16827392578125</v>
      </c>
      <c r="Y42" s="1">
        <v>1000.3619384765625</v>
      </c>
      <c r="Z42" s="1">
        <v>1.8078772351145744E-2</v>
      </c>
      <c r="AA42" s="1">
        <v>88.530860900878906</v>
      </c>
      <c r="AB42" s="1">
        <v>19.219882965087891</v>
      </c>
      <c r="AC42" s="1">
        <v>0.67064481973648071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1.1035598306094896</v>
      </c>
      <c r="AL42">
        <f>(U42-T42)/(1000-U42)*AK42</f>
        <v>3.5155395375494822E-2</v>
      </c>
      <c r="AM42">
        <f>(P42+273.15)</f>
        <v>303.91438903808591</v>
      </c>
      <c r="AN42">
        <f>(O42+273.15)</f>
        <v>305.01785888671873</v>
      </c>
      <c r="AO42">
        <f>(Y42*AG42+Z42*AH42)*AI42</f>
        <v>160.05790657867692</v>
      </c>
      <c r="AP42">
        <f>((AO42+0.00000010773*(AN42^4-AM42^4))-AL42*44100)/(L42*51.4+0.00000043092*AM42^3)</f>
        <v>-11.276502473917112</v>
      </c>
      <c r="AQ42">
        <f>0.61365*EXP(17.502*J42/(240.97+J42))</f>
        <v>4.4511260436612128</v>
      </c>
      <c r="AR42">
        <f>AQ42*1000/AA42</f>
        <v>50.27767716666385</v>
      </c>
      <c r="AS42">
        <f>(AR42-U42)</f>
        <v>19.41606484671756</v>
      </c>
      <c r="AT42">
        <f>IF(D42,P42,(O42+P42)/2)</f>
        <v>31.316123962402344</v>
      </c>
      <c r="AU42">
        <f>0.61365*EXP(17.502*AT42/(240.97+AT42))</f>
        <v>4.5933353239214298</v>
      </c>
      <c r="AV42">
        <f>IF(AS42&lt;&gt;0,(1000-(AR42+U42)/2)/AS42*AL42,0)</f>
        <v>1.7371776279374522</v>
      </c>
      <c r="AW42">
        <f>U42*AA42/1000</f>
        <v>2.7322051074740155</v>
      </c>
      <c r="AX42">
        <f>(AU42-AW42)</f>
        <v>1.8611302164474144</v>
      </c>
      <c r="AY42">
        <f>1/(1.6/F42+1.37/N42)</f>
        <v>1.1530032450763774</v>
      </c>
      <c r="AZ42">
        <f>G42*AA42*0.001</f>
        <v>33.315050845983912</v>
      </c>
      <c r="BA42">
        <f>G42/S42</f>
        <v>0.97023018102331549</v>
      </c>
      <c r="BB42">
        <f>(1-AL42*AA42/AQ42/F42)*100</f>
        <v>76.08508004602885</v>
      </c>
      <c r="BC42">
        <f>(S42-E42/(N42/1.35))</f>
        <v>387.89405046726</v>
      </c>
      <c r="BD42">
        <f>E42*BB42/100/BC42</f>
        <v>-2.3387245637218149E-4</v>
      </c>
    </row>
    <row r="43" spans="1:56" x14ac:dyDescent="0.35">
      <c r="A43" s="1" t="s">
        <v>9</v>
      </c>
      <c r="B43" s="1" t="s">
        <v>901</v>
      </c>
      <c r="K43" s="1">
        <f t="shared" si="0"/>
        <v>2.72</v>
      </c>
    </row>
    <row r="44" spans="1:56" x14ac:dyDescent="0.35">
      <c r="A44" s="1" t="s">
        <v>9</v>
      </c>
      <c r="B44" s="1" t="s">
        <v>900</v>
      </c>
      <c r="K44" s="1">
        <f t="shared" si="0"/>
        <v>2.72</v>
      </c>
    </row>
    <row r="45" spans="1:56" x14ac:dyDescent="0.35">
      <c r="A45" s="1">
        <v>10</v>
      </c>
      <c r="B45" s="1" t="s">
        <v>899</v>
      </c>
      <c r="C45" s="1">
        <v>2279.0000021010637</v>
      </c>
      <c r="D45" s="1">
        <v>0</v>
      </c>
      <c r="E45">
        <f>(R45-S45*(1000-T45)/(1000-U45))*AK45</f>
        <v>-0.86140148916264114</v>
      </c>
      <c r="F45">
        <f>IF(AV45&lt;&gt;0,1/(1/AV45-1/N45),0)</f>
        <v>2.5711574176089247</v>
      </c>
      <c r="G45">
        <f>((AY45-AL45/2)*S45-E45)/(AY45+AL45/2)</f>
        <v>377.03611152857133</v>
      </c>
      <c r="H45">
        <f>AL45*1000</f>
        <v>34.470861172049176</v>
      </c>
      <c r="I45">
        <f>(AQ45-AW45)</f>
        <v>1.8227683059346536</v>
      </c>
      <c r="J45">
        <f>(P45+AP45*D45)</f>
        <v>30.975292205810547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31.968212127685547</v>
      </c>
      <c r="P45" s="1">
        <v>30.975292205810547</v>
      </c>
      <c r="Q45" s="1">
        <v>32.042415618896484</v>
      </c>
      <c r="R45" s="1">
        <v>400.02084350585938</v>
      </c>
      <c r="S45" s="1">
        <v>388.66073608398438</v>
      </c>
      <c r="T45" s="1">
        <v>6.3591017387807369E-3</v>
      </c>
      <c r="U45" s="1">
        <v>30.297235488891602</v>
      </c>
      <c r="V45" s="1">
        <v>1.1811196804046631E-2</v>
      </c>
      <c r="W45" s="1">
        <v>56.273139953613281</v>
      </c>
      <c r="X45" s="1">
        <v>300.15655517578125</v>
      </c>
      <c r="Y45" s="1">
        <v>1250.6466064453125</v>
      </c>
      <c r="Z45" s="1">
        <v>4.4593658298254013E-2</v>
      </c>
      <c r="AA45" s="1">
        <v>88.531455993652344</v>
      </c>
      <c r="AB45" s="1">
        <v>18.971611022949219</v>
      </c>
      <c r="AC45" s="1">
        <v>0.71439111232757568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1.1035167469697837</v>
      </c>
      <c r="AL45">
        <f>(U45-T45)/(1000-U45)*AK45</f>
        <v>3.4470861172049179E-2</v>
      </c>
      <c r="AM45">
        <f>(P45+273.15)</f>
        <v>304.12529220581052</v>
      </c>
      <c r="AN45">
        <f>(O45+273.15)</f>
        <v>305.11821212768552</v>
      </c>
      <c r="AO45">
        <f>(Y45*AG45+Z45*AH45)*AI45</f>
        <v>200.1034525585892</v>
      </c>
      <c r="AP45">
        <f>((AO45+0.00000010773*(AN45^4-AM45^4))-AL45*44100)/(L45*51.4+0.00000043092*AM45^3)</f>
        <v>-10.709944677513532</v>
      </c>
      <c r="AQ45">
        <f>0.61365*EXP(17.502*J45/(240.97+J45))</f>
        <v>4.5050266763487823</v>
      </c>
      <c r="AR45">
        <f>AQ45*1000/AA45</f>
        <v>50.886169506483554</v>
      </c>
      <c r="AS45">
        <f>(AR45-U45)</f>
        <v>20.588934017591953</v>
      </c>
      <c r="AT45">
        <f>IF(D45,P45,(O45+P45)/2)</f>
        <v>31.471752166748047</v>
      </c>
      <c r="AU45">
        <f>0.61365*EXP(17.502*AT45/(240.97+AT45))</f>
        <v>4.6341569830746137</v>
      </c>
      <c r="AV45">
        <f>IF(AS45&lt;&gt;0,(1000-(AR45+U45)/2)/AS45*AL45,0)</f>
        <v>1.6062818114943023</v>
      </c>
      <c r="AW45">
        <f>U45*AA45/1000</f>
        <v>2.6822583704141287</v>
      </c>
      <c r="AX45">
        <f>(AU45-AW45)</f>
        <v>1.9518986126604849</v>
      </c>
      <c r="AY45">
        <f>1/(1.6/F45+1.37/N45)</f>
        <v>1.061170906552608</v>
      </c>
      <c r="AZ45">
        <f>G45*AA45*0.001</f>
        <v>33.379555915809512</v>
      </c>
      <c r="BA45">
        <f>G45/S45</f>
        <v>0.97009056105708313</v>
      </c>
      <c r="BB45">
        <f>(1-AL45*AA45/AQ45/F45)*100</f>
        <v>73.653452883991832</v>
      </c>
      <c r="BC45">
        <f>(S45-E45/(N45/1.35))</f>
        <v>388.93241773317487</v>
      </c>
      <c r="BD45">
        <f>E45*BB45/100/BC45</f>
        <v>-1.6312652559542426E-3</v>
      </c>
    </row>
    <row r="46" spans="1:56" x14ac:dyDescent="0.35">
      <c r="A46" s="1" t="s">
        <v>9</v>
      </c>
      <c r="B46" s="1" t="s">
        <v>898</v>
      </c>
      <c r="K46" s="1">
        <f t="shared" si="0"/>
        <v>2.72</v>
      </c>
    </row>
    <row r="47" spans="1:56" x14ac:dyDescent="0.35">
      <c r="A47" s="1" t="s">
        <v>9</v>
      </c>
      <c r="B47" s="1" t="s">
        <v>897</v>
      </c>
      <c r="K47" s="1">
        <f t="shared" si="0"/>
        <v>2.72</v>
      </c>
    </row>
    <row r="48" spans="1:56" x14ac:dyDescent="0.35">
      <c r="A48" s="1">
        <v>11</v>
      </c>
      <c r="B48" s="1" t="s">
        <v>896</v>
      </c>
      <c r="C48" s="1">
        <v>2481.5000021122396</v>
      </c>
      <c r="D48" s="1">
        <v>0</v>
      </c>
      <c r="E48">
        <f>(R48-S48*(1000-T48)/(1000-U48))*AK48</f>
        <v>-2.1184712148228662</v>
      </c>
      <c r="F48">
        <f>IF(AV48&lt;&gt;0,1/(1/AV48-1/N48),0)</f>
        <v>2.043375937028225</v>
      </c>
      <c r="G48">
        <f>((AY48-AL48/2)*S48-E48)/(AY48+AL48/2)</f>
        <v>378.74576457253778</v>
      </c>
      <c r="H48">
        <f>AL48*1000</f>
        <v>32.906252484743852</v>
      </c>
      <c r="I48">
        <f>(AQ48-AW48)</f>
        <v>2.0211696373185912</v>
      </c>
      <c r="J48">
        <f>(P48+AP48*D48)</f>
        <v>31.294191360473633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32.094810485839844</v>
      </c>
      <c r="P48" s="1">
        <v>31.294191360473633</v>
      </c>
      <c r="Q48" s="1">
        <v>32.144420623779297</v>
      </c>
      <c r="R48" s="1">
        <v>400.08929443359375</v>
      </c>
      <c r="S48" s="1">
        <v>390.36770629882813</v>
      </c>
      <c r="T48" s="1">
        <v>3.2124973833560944E-2</v>
      </c>
      <c r="U48" s="1">
        <v>28.989459991455078</v>
      </c>
      <c r="V48" s="1">
        <v>5.9241041541099548E-2</v>
      </c>
      <c r="W48" s="1">
        <v>53.458904266357422</v>
      </c>
      <c r="X48" s="1">
        <v>300.13226318359375</v>
      </c>
      <c r="Y48" s="1">
        <v>1600.0809326171875</v>
      </c>
      <c r="Z48" s="1">
        <v>9.1596178710460663E-2</v>
      </c>
      <c r="AA48" s="1">
        <v>88.530036926269531</v>
      </c>
      <c r="AB48" s="1">
        <v>18.747129440307617</v>
      </c>
      <c r="AC48" s="1">
        <v>0.77604317665100098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1.1034274381749767</v>
      </c>
      <c r="AL48">
        <f>(U48-T48)/(1000-U48)*AK48</f>
        <v>3.2906252484743853E-2</v>
      </c>
      <c r="AM48">
        <f>(P48+273.15)</f>
        <v>304.44419136047361</v>
      </c>
      <c r="AN48">
        <f>(O48+273.15)</f>
        <v>305.24481048583982</v>
      </c>
      <c r="AO48">
        <f>(Y48*AG48+Z48*AH48)*AI48</f>
        <v>256.01294349641466</v>
      </c>
      <c r="AP48">
        <f>((AO48+0.00000010773*(AN48^4-AM48^4))-AL48*44100)/(L48*51.4+0.00000043092*AM48^3)</f>
        <v>-9.7031343383459205</v>
      </c>
      <c r="AQ48">
        <f>0.61365*EXP(17.502*J48/(240.97+J48))</f>
        <v>4.5876076008347226</v>
      </c>
      <c r="AR48">
        <f>AQ48*1000/AA48</f>
        <v>51.819786369855692</v>
      </c>
      <c r="AS48">
        <f>(AR48-U48)</f>
        <v>22.830326378400613</v>
      </c>
      <c r="AT48">
        <f>IF(D48,P48,(O48+P48)/2)</f>
        <v>31.694500923156738</v>
      </c>
      <c r="AU48">
        <f>0.61365*EXP(17.502*AT48/(240.97+AT48))</f>
        <v>4.6931340848796914</v>
      </c>
      <c r="AV48">
        <f>IF(AS48&lt;&gt;0,(1000-(AR48+U48)/2)/AS48*AL48,0)</f>
        <v>1.3831027743293431</v>
      </c>
      <c r="AW48">
        <f>U48*AA48/1000</f>
        <v>2.5664379635161314</v>
      </c>
      <c r="AX48">
        <f>(AU48-AW48)</f>
        <v>2.12669612136356</v>
      </c>
      <c r="AY48">
        <f>1/(1.6/F48+1.37/N48)</f>
        <v>0.90654815385101117</v>
      </c>
      <c r="AZ48">
        <f>G48*AA48*0.001</f>
        <v>33.53037652327496</v>
      </c>
      <c r="BA48">
        <f>G48/S48</f>
        <v>0.97022821934611136</v>
      </c>
      <c r="BB48">
        <f>(1-AL48*AA48/AQ48/F48)*100</f>
        <v>68.923325954163076</v>
      </c>
      <c r="BC48">
        <f>(S48-E48/(N48/1.35))</f>
        <v>391.03586134690579</v>
      </c>
      <c r="BD48">
        <f>E48*BB48/100/BC48</f>
        <v>-3.7339818798413026E-3</v>
      </c>
    </row>
    <row r="49" spans="1:56" x14ac:dyDescent="0.35">
      <c r="A49" s="1" t="s">
        <v>9</v>
      </c>
      <c r="B49" s="1" t="s">
        <v>895</v>
      </c>
      <c r="K49" s="1">
        <f t="shared" si="0"/>
        <v>2.72</v>
      </c>
    </row>
    <row r="50" spans="1:56" x14ac:dyDescent="0.35">
      <c r="A50" s="1" t="s">
        <v>9</v>
      </c>
      <c r="B50" s="1" t="s">
        <v>894</v>
      </c>
      <c r="K50" s="1">
        <f t="shared" si="0"/>
        <v>2.72</v>
      </c>
    </row>
    <row r="51" spans="1:56" x14ac:dyDescent="0.35">
      <c r="A51" s="1">
        <v>12</v>
      </c>
      <c r="B51" s="1" t="s">
        <v>893</v>
      </c>
      <c r="C51" s="1">
        <v>2683.5000021122396</v>
      </c>
      <c r="D51" s="1">
        <v>0</v>
      </c>
      <c r="E51">
        <f>(R51-S51*(1000-T51)/(1000-U51))*AK51</f>
        <v>-3.0523561841909403</v>
      </c>
      <c r="F51">
        <f>IF(AV51&lt;&gt;0,1/(1/AV51-1/N51),0)</f>
        <v>1.4980867872798036</v>
      </c>
      <c r="G51">
        <f>((AY51-AL51/2)*S51-E51)/(AY51+AL51/2)</f>
        <v>380.078994736288</v>
      </c>
      <c r="H51">
        <f>AL51*1000</f>
        <v>30.414522552959458</v>
      </c>
      <c r="I51">
        <f>(AQ51-AW51)</f>
        <v>2.3291798231809331</v>
      </c>
      <c r="J51">
        <f>(P51+AP51*D51)</f>
        <v>31.756441116333008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32.254585266113281</v>
      </c>
      <c r="P51" s="1">
        <v>31.756441116333008</v>
      </c>
      <c r="Q51" s="1">
        <v>32.270442962646484</v>
      </c>
      <c r="R51" s="1">
        <v>400.18463134765625</v>
      </c>
      <c r="S51" s="1">
        <v>392.14297485351563</v>
      </c>
      <c r="T51" s="1">
        <v>7.0512644946575165E-2</v>
      </c>
      <c r="U51" s="1">
        <v>26.889688491821289</v>
      </c>
      <c r="V51" s="1">
        <v>0.12885782122612</v>
      </c>
      <c r="W51" s="1">
        <v>49.139362335205078</v>
      </c>
      <c r="X51" s="1">
        <v>300.16949462890625</v>
      </c>
      <c r="Y51" s="1">
        <v>2001.1131591796875</v>
      </c>
      <c r="Z51" s="1">
        <v>0.27599689364433289</v>
      </c>
      <c r="AA51" s="1">
        <v>88.527236938476563</v>
      </c>
      <c r="AB51" s="1">
        <v>18.317827224731445</v>
      </c>
      <c r="AC51" s="1">
        <v>0.85160011053085327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1.1035643184886257</v>
      </c>
      <c r="AL51">
        <f>(U51-T51)/(1000-U51)*AK51</f>
        <v>3.0414522552959459E-2</v>
      </c>
      <c r="AM51">
        <f>(P51+273.15)</f>
        <v>304.90644111633299</v>
      </c>
      <c r="AN51">
        <f>(O51+273.15)</f>
        <v>305.40458526611326</v>
      </c>
      <c r="AO51">
        <f>(Y51*AG51+Z51*AH51)*AI51</f>
        <v>320.17809831221166</v>
      </c>
      <c r="AP51">
        <f>((AO51+0.00000010773*(AN51^4-AM51^4))-AL51*44100)/(L51*51.4+0.00000043092*AM51^3)</f>
        <v>-8.3047153790064971</v>
      </c>
      <c r="AQ51">
        <f>0.61365*EXP(17.502*J51/(240.97+J51))</f>
        <v>4.7096496474982228</v>
      </c>
      <c r="AR51">
        <f>AQ51*1000/AA51</f>
        <v>53.20000725619925</v>
      </c>
      <c r="AS51">
        <f>(AR51-U51)</f>
        <v>26.310318764377961</v>
      </c>
      <c r="AT51">
        <f>IF(D51,P51,(O51+P51)/2)</f>
        <v>32.005513191223145</v>
      </c>
      <c r="AU51">
        <f>0.61365*EXP(17.502*AT51/(240.97+AT51))</f>
        <v>4.7765734940435625</v>
      </c>
      <c r="AV51">
        <f>IF(AS51&lt;&gt;0,(1000-(AR51+U51)/2)/AS51*AL51,0)</f>
        <v>1.1097006420042064</v>
      </c>
      <c r="AW51">
        <f>U51*AA51/1000</f>
        <v>2.3804698243172897</v>
      </c>
      <c r="AX51">
        <f>(AU51-AW51)</f>
        <v>2.3961036697262728</v>
      </c>
      <c r="AY51">
        <f>1/(1.6/F51+1.37/N51)</f>
        <v>0.72041109039860096</v>
      </c>
      <c r="AZ51">
        <f>G51*AA51*0.001</f>
        <v>33.647343222357357</v>
      </c>
      <c r="BA51">
        <f>G51/S51</f>
        <v>0.96923576121251664</v>
      </c>
      <c r="BB51">
        <f>(1-AL51*AA51/AQ51/F51)*100</f>
        <v>61.837893597047298</v>
      </c>
      <c r="BC51">
        <f>(S51-E51/(N51/1.35))</f>
        <v>393.10567247183974</v>
      </c>
      <c r="BD51">
        <f>E51*BB51/100/BC51</f>
        <v>-4.8015404039179798E-3</v>
      </c>
    </row>
    <row r="52" spans="1:56" x14ac:dyDescent="0.35">
      <c r="A52" s="1" t="s">
        <v>9</v>
      </c>
      <c r="B52" s="1" t="s">
        <v>892</v>
      </c>
      <c r="K52" s="1">
        <v>1.9339200000000001</v>
      </c>
    </row>
    <row r="53" spans="1:56" x14ac:dyDescent="0.35">
      <c r="A53" s="1" t="s">
        <v>9</v>
      </c>
      <c r="B53" s="1" t="s">
        <v>891</v>
      </c>
      <c r="K53" s="1">
        <v>1.9339200000000001</v>
      </c>
    </row>
    <row r="54" spans="1:56" x14ac:dyDescent="0.35">
      <c r="A54" s="1" t="s">
        <v>9</v>
      </c>
      <c r="B54" s="1" t="s">
        <v>890</v>
      </c>
      <c r="K54" s="1">
        <v>1.9339200000000001</v>
      </c>
    </row>
    <row r="55" spans="1:56" x14ac:dyDescent="0.35">
      <c r="A55" s="1" t="s">
        <v>9</v>
      </c>
      <c r="B55" s="1" t="s">
        <v>889</v>
      </c>
      <c r="K55" s="1">
        <v>1.9339200000000001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9538-6A5B-4E74-AB23-C76BC5BC80DD}">
  <dimension ref="A1:BD58"/>
  <sheetViews>
    <sheetView topLeftCell="A10" zoomScale="5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888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887</v>
      </c>
    </row>
    <row r="12" spans="1:56" x14ac:dyDescent="0.35">
      <c r="A12" s="1" t="s">
        <v>9</v>
      </c>
      <c r="B12" s="1" t="s">
        <v>886</v>
      </c>
    </row>
    <row r="13" spans="1:56" x14ac:dyDescent="0.35">
      <c r="A13" s="1" t="s">
        <v>9</v>
      </c>
      <c r="B13" s="1" t="s">
        <v>885</v>
      </c>
    </row>
    <row r="14" spans="1:56" x14ac:dyDescent="0.35">
      <c r="A14" s="1" t="s">
        <v>9</v>
      </c>
      <c r="B14" s="1" t="s">
        <v>884</v>
      </c>
    </row>
    <row r="15" spans="1:56" x14ac:dyDescent="0.35">
      <c r="A15" s="1" t="s">
        <v>9</v>
      </c>
      <c r="B15" s="1" t="s">
        <v>883</v>
      </c>
    </row>
    <row r="16" spans="1:56" x14ac:dyDescent="0.35">
      <c r="A16" s="1" t="s">
        <v>9</v>
      </c>
      <c r="B16" s="1" t="s">
        <v>882</v>
      </c>
    </row>
    <row r="17" spans="1:56" x14ac:dyDescent="0.35">
      <c r="A17" s="1" t="s">
        <v>9</v>
      </c>
      <c r="B17" s="1" t="s">
        <v>881</v>
      </c>
    </row>
    <row r="18" spans="1:56" x14ac:dyDescent="0.35">
      <c r="A18" s="1">
        <v>1</v>
      </c>
      <c r="B18" s="1" t="s">
        <v>880</v>
      </c>
      <c r="C18" s="1">
        <v>399.0000024586916</v>
      </c>
      <c r="D18" s="1">
        <v>0</v>
      </c>
      <c r="E18">
        <f>(R18-S18*(1000-T18)/(1000-U18))*AK18</f>
        <v>-8.8882598692649495</v>
      </c>
      <c r="F18">
        <f>IF(AV18&lt;&gt;0,1/(1/AV18-1/N18),0)</f>
        <v>3.2082453922006198</v>
      </c>
      <c r="G18">
        <f>((AY18-AL18/2)*S18-E18)/(AY18+AL18/2)</f>
        <v>391.23811179403191</v>
      </c>
      <c r="H18">
        <f>AL18*1000</f>
        <v>35.446579849546879</v>
      </c>
      <c r="I18">
        <f>(AQ18-AW18)</f>
        <v>1.6415205366816008</v>
      </c>
      <c r="J18">
        <f>(P18+AP18*D18)</f>
        <v>30.666017532348633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32.380184173583984</v>
      </c>
      <c r="P18" s="1">
        <v>30.666017532348633</v>
      </c>
      <c r="Q18" s="1">
        <v>32.45379638671875</v>
      </c>
      <c r="R18" s="1">
        <v>400.02139282226563</v>
      </c>
      <c r="S18" s="1">
        <v>395.37551879882813</v>
      </c>
      <c r="T18" s="1">
        <v>0.34223917126655579</v>
      </c>
      <c r="U18" s="1">
        <v>31.455436706542969</v>
      </c>
      <c r="V18" s="1">
        <v>0.62100112438201904</v>
      </c>
      <c r="W18" s="1">
        <v>57.076641082763672</v>
      </c>
      <c r="X18" s="1">
        <v>300.13607788085938</v>
      </c>
      <c r="Y18" s="1">
        <v>-0.12614519894123077</v>
      </c>
      <c r="Z18" s="1">
        <v>1.5667211264371872E-2</v>
      </c>
      <c r="AA18" s="1">
        <v>88.527061462402344</v>
      </c>
      <c r="AB18" s="1">
        <v>18.732908248901367</v>
      </c>
      <c r="AC18" s="1">
        <v>0.68342500925064087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1.1034414627972768</v>
      </c>
      <c r="AL18">
        <f>(U18-T18)/(1000-U18)*AK18</f>
        <v>3.5446579849546876E-2</v>
      </c>
      <c r="AM18">
        <f>(P18+273.15)</f>
        <v>303.81601753234861</v>
      </c>
      <c r="AN18">
        <f>(O18+273.15)</f>
        <v>305.53018417358396</v>
      </c>
      <c r="AO18">
        <f>(Y18*AG18+Z18*AH18)*AI18</f>
        <v>-2.0183231379466537E-2</v>
      </c>
      <c r="AP18">
        <f>((AO18+0.00000010773*(AN18^4-AM18^4))-AL18*44100)/(L18*51.4+0.00000043092*AM18^3)</f>
        <v>-12.632734612791259</v>
      </c>
      <c r="AQ18">
        <f>0.61365*EXP(17.502*J18/(240.97+J18))</f>
        <v>4.4261779153284371</v>
      </c>
      <c r="AR18">
        <f>AQ18*1000/AA18</f>
        <v>49.998021420921617</v>
      </c>
      <c r="AS18">
        <f>(AR18-U18)</f>
        <v>18.542584714378648</v>
      </c>
      <c r="AT18">
        <f>IF(D18,P18,(O18+P18)/2)</f>
        <v>31.523100852966309</v>
      </c>
      <c r="AU18">
        <f>0.61365*EXP(17.502*AT18/(240.97+AT18))</f>
        <v>4.6476950031214166</v>
      </c>
      <c r="AV18">
        <f>IF(AS18&lt;&gt;0,(1000-(AR18+U18)/2)/AS18*AL18,0)</f>
        <v>1.8337765268188961</v>
      </c>
      <c r="AW18">
        <f>U18*AA18/1000</f>
        <v>2.7846573786468363</v>
      </c>
      <c r="AX18">
        <f>(AU18-AW18)</f>
        <v>1.8630376244745803</v>
      </c>
      <c r="AY18">
        <f>1/(1.6/F18+1.37/N18)</f>
        <v>1.2213257140651603</v>
      </c>
      <c r="AZ18">
        <f>G18*AA18*0.001</f>
        <v>34.635160369224508</v>
      </c>
      <c r="BA18">
        <f>G18/S18</f>
        <v>0.98953550028245074</v>
      </c>
      <c r="BB18">
        <f>(1-AL18*AA18/AQ18/F18)*100</f>
        <v>77.901950599878305</v>
      </c>
      <c r="BC18">
        <f>(S18-E18/(N18/1.35))</f>
        <v>398.17883076206004</v>
      </c>
      <c r="BD18">
        <f>E18*BB18/100/BC18</f>
        <v>-1.7389492553614043E-2</v>
      </c>
    </row>
    <row r="19" spans="1:56" x14ac:dyDescent="0.35">
      <c r="A19" s="1" t="s">
        <v>9</v>
      </c>
      <c r="B19" s="1" t="s">
        <v>879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878</v>
      </c>
      <c r="K20" s="1">
        <f t="shared" si="0"/>
        <v>2.72</v>
      </c>
    </row>
    <row r="21" spans="1:56" x14ac:dyDescent="0.35">
      <c r="A21" s="1">
        <v>2</v>
      </c>
      <c r="B21" s="1" t="s">
        <v>877</v>
      </c>
      <c r="C21" s="1">
        <v>602.0000024586916</v>
      </c>
      <c r="D21" s="1">
        <v>0</v>
      </c>
      <c r="E21">
        <f>(R21-S21*(1000-T21)/(1000-U21))*AK21</f>
        <v>-8.4498442561336873</v>
      </c>
      <c r="F21">
        <f>IF(AV21&lt;&gt;0,1/(1/AV21-1/N21),0)</f>
        <v>3.1183147632538448</v>
      </c>
      <c r="G21">
        <f>((AY21-AL21/2)*S21-E21)/(AY21+AL21/2)</f>
        <v>390.85320251469608</v>
      </c>
      <c r="H21">
        <f>AL21*1000</f>
        <v>34.632727652414175</v>
      </c>
      <c r="I21">
        <f>(AQ21-AW21)</f>
        <v>1.6310882850394886</v>
      </c>
      <c r="J21">
        <f>(P21+AP21*D21)</f>
        <v>30.453956604003906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32.330558776855469</v>
      </c>
      <c r="P21" s="1">
        <v>30.453956604003906</v>
      </c>
      <c r="Q21" s="1">
        <v>32.437313079833984</v>
      </c>
      <c r="R21" s="1">
        <v>399.89822387695313</v>
      </c>
      <c r="S21" s="1">
        <v>395.15310668945313</v>
      </c>
      <c r="T21" s="1">
        <v>0.55503010749816895</v>
      </c>
      <c r="U21" s="1">
        <v>30.972362518310547</v>
      </c>
      <c r="V21" s="1">
        <v>1.0098782777786255</v>
      </c>
      <c r="W21" s="1">
        <v>56.354267120361328</v>
      </c>
      <c r="X21" s="1">
        <v>300.10321044921875</v>
      </c>
      <c r="Y21" s="1">
        <v>26.047574996948242</v>
      </c>
      <c r="Z21" s="1">
        <v>3.8566887378692627E-2</v>
      </c>
      <c r="AA21" s="1">
        <v>88.521583557128906</v>
      </c>
      <c r="AB21" s="1">
        <v>18.701593399047852</v>
      </c>
      <c r="AC21" s="1">
        <v>0.70350384712219238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1.1033206266515392</v>
      </c>
      <c r="AL21">
        <f>(U21-T21)/(1000-U21)*AK21</f>
        <v>3.4632727652414173E-2</v>
      </c>
      <c r="AM21">
        <f>(P21+273.15)</f>
        <v>303.60395660400388</v>
      </c>
      <c r="AN21">
        <f>(O21+273.15)</f>
        <v>305.48055877685545</v>
      </c>
      <c r="AO21">
        <f>(Y21*AG21+Z21*AH21)*AI21</f>
        <v>4.1676119063583315</v>
      </c>
      <c r="AP21">
        <f>((AO21+0.00000010773*(AN21^4-AM21^4))-AL21*44100)/(L21*51.4+0.00000043092*AM21^3)</f>
        <v>-12.291033613328025</v>
      </c>
      <c r="AQ21">
        <f>0.61365*EXP(17.502*J21/(240.97+J21))</f>
        <v>4.372810861665803</v>
      </c>
      <c r="AR21">
        <f>AQ21*1000/AA21</f>
        <v>49.398244879382837</v>
      </c>
      <c r="AS21">
        <f>(AR21-U21)</f>
        <v>18.42588236107229</v>
      </c>
      <c r="AT21">
        <f>IF(D21,P21,(O21+P21)/2)</f>
        <v>31.392257690429688</v>
      </c>
      <c r="AU21">
        <f>0.61365*EXP(17.502*AT21/(240.97+AT21))</f>
        <v>4.6132660897052853</v>
      </c>
      <c r="AV21">
        <f>IF(AS21&lt;&gt;0,(1000-(AR21+U21)/2)/AS21*AL21,0)</f>
        <v>1.8040384890337491</v>
      </c>
      <c r="AW21">
        <f>U21*AA21/1000</f>
        <v>2.7417225766263145</v>
      </c>
      <c r="AX21">
        <f>(AU21-AW21)</f>
        <v>1.8715435130789708</v>
      </c>
      <c r="AY21">
        <f>1/(1.6/F21+1.37/N21)</f>
        <v>1.2002423202910442</v>
      </c>
      <c r="AZ21">
        <f>G21*AA21*0.001</f>
        <v>34.598944424976096</v>
      </c>
      <c r="BA21">
        <f>G21/S21</f>
        <v>0.98911838448954348</v>
      </c>
      <c r="BB21">
        <f>(1-AL21*AA21/AQ21/F21)*100</f>
        <v>77.516949905642335</v>
      </c>
      <c r="BC21">
        <f>(S21-E21/(N21/1.35))</f>
        <v>397.81814459778161</v>
      </c>
      <c r="BD21">
        <f>E21*BB21/100/BC21</f>
        <v>-1.6464964275961967E-2</v>
      </c>
    </row>
    <row r="22" spans="1:56" x14ac:dyDescent="0.35">
      <c r="A22" s="1" t="s">
        <v>9</v>
      </c>
      <c r="B22" s="1" t="s">
        <v>876</v>
      </c>
      <c r="K22" s="1">
        <f t="shared" si="0"/>
        <v>2.72</v>
      </c>
    </row>
    <row r="23" spans="1:56" x14ac:dyDescent="0.35">
      <c r="A23" s="1" t="s">
        <v>9</v>
      </c>
      <c r="B23" s="1" t="s">
        <v>875</v>
      </c>
      <c r="K23" s="1">
        <f t="shared" si="0"/>
        <v>2.72</v>
      </c>
    </row>
    <row r="24" spans="1:56" x14ac:dyDescent="0.35">
      <c r="A24" s="1">
        <v>3</v>
      </c>
      <c r="B24" s="1" t="s">
        <v>874</v>
      </c>
      <c r="C24" s="1">
        <v>805.0000024586916</v>
      </c>
      <c r="D24" s="1">
        <v>0</v>
      </c>
      <c r="E24">
        <f>(R24-S24*(1000-T24)/(1000-U24))*AK24</f>
        <v>-7.9874809493354491</v>
      </c>
      <c r="F24">
        <f>IF(AV24&lt;&gt;0,1/(1/AV24-1/N24),0)</f>
        <v>3.0582832678881746</v>
      </c>
      <c r="G24">
        <f>((AY24-AL24/2)*S24-E24)/(AY24+AL24/2)</f>
        <v>390.5502043401998</v>
      </c>
      <c r="H24">
        <f>AL24*1000</f>
        <v>33.962200980886138</v>
      </c>
      <c r="I24">
        <f>(AQ24-AW24)</f>
        <v>1.6182702746131707</v>
      </c>
      <c r="J24">
        <f>(P24+AP24*D24)</f>
        <v>30.284969329833984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32.268199920654297</v>
      </c>
      <c r="P24" s="1">
        <v>30.284969329833984</v>
      </c>
      <c r="Q24" s="1">
        <v>32.391639709472656</v>
      </c>
      <c r="R24" s="1">
        <v>399.98394775390625</v>
      </c>
      <c r="S24" s="1">
        <v>395.06414794921875</v>
      </c>
      <c r="T24" s="1">
        <v>0.81329643726348877</v>
      </c>
      <c r="U24" s="1">
        <v>30.642791748046875</v>
      </c>
      <c r="V24" s="1">
        <v>1.4849424362182617</v>
      </c>
      <c r="W24" s="1">
        <v>55.948577880859375</v>
      </c>
      <c r="X24" s="1">
        <v>300.1944580078125</v>
      </c>
      <c r="Y24" s="1">
        <v>50.150058746337891</v>
      </c>
      <c r="Z24" s="1">
        <v>0</v>
      </c>
      <c r="AA24" s="1">
        <v>88.517250061035156</v>
      </c>
      <c r="AB24" s="1">
        <v>18.640960693359375</v>
      </c>
      <c r="AC24" s="1">
        <v>0.70033955574035645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1.1036560956169574</v>
      </c>
      <c r="AL24">
        <f>(U24-T24)/(1000-U24)*AK24</f>
        <v>3.3962200980886141E-2</v>
      </c>
      <c r="AM24">
        <f>(P24+273.15)</f>
        <v>303.43496932983396</v>
      </c>
      <c r="AN24">
        <f>(O24+273.15)</f>
        <v>305.41819992065427</v>
      </c>
      <c r="AO24">
        <f>(Y24*AG24+Z24*AH24)*AI24</f>
        <v>8.0240092200634763</v>
      </c>
      <c r="AP24">
        <f>((AO24+0.00000010773*(AN24^4-AM24^4))-AL24*44100)/(L24*51.4+0.00000043092*AM24^3)</f>
        <v>-12.008761562754144</v>
      </c>
      <c r="AQ24">
        <f>0.61365*EXP(17.502*J24/(240.97+J24))</f>
        <v>4.3306859343432604</v>
      </c>
      <c r="AR24">
        <f>AQ24*1000/AA24</f>
        <v>48.924768125502425</v>
      </c>
      <c r="AS24">
        <f>(AR24-U24)</f>
        <v>18.28197637745555</v>
      </c>
      <c r="AT24">
        <f>IF(D24,P24,(O24+P24)/2)</f>
        <v>31.276584625244141</v>
      </c>
      <c r="AU24">
        <f>0.61365*EXP(17.502*AT24/(240.97+AT24))</f>
        <v>4.5830140844447804</v>
      </c>
      <c r="AV24">
        <f>IF(AS24&lt;&gt;0,(1000-(AR24+U24)/2)/AS24*AL24,0)</f>
        <v>1.7837817737861446</v>
      </c>
      <c r="AW24">
        <f>U24*AA24/1000</f>
        <v>2.7124156597300897</v>
      </c>
      <c r="AX24">
        <f>(AU24-AW24)</f>
        <v>1.8705984247146907</v>
      </c>
      <c r="AY24">
        <f>1/(1.6/F24+1.37/N24)</f>
        <v>1.1859065547318257</v>
      </c>
      <c r="AZ24">
        <f>G24*AA24*0.001</f>
        <v>34.570430098969844</v>
      </c>
      <c r="BA24">
        <f>G24/S24</f>
        <v>0.98857415021724737</v>
      </c>
      <c r="BB24">
        <f>(1-AL24*AA24/AQ24/F24)*100</f>
        <v>77.301908468259285</v>
      </c>
      <c r="BC24">
        <f>(S24-E24/(N24/1.35))</f>
        <v>397.58335882184264</v>
      </c>
      <c r="BD24">
        <f>E24*BB24/100/BC24</f>
        <v>-1.5530014210533703E-2</v>
      </c>
    </row>
    <row r="25" spans="1:56" x14ac:dyDescent="0.35">
      <c r="A25" s="1" t="s">
        <v>9</v>
      </c>
      <c r="B25" s="1" t="s">
        <v>873</v>
      </c>
      <c r="K25" s="1">
        <f t="shared" si="0"/>
        <v>2.72</v>
      </c>
    </row>
    <row r="26" spans="1:56" x14ac:dyDescent="0.35">
      <c r="A26" s="1" t="s">
        <v>9</v>
      </c>
      <c r="B26" s="1" t="s">
        <v>872</v>
      </c>
      <c r="K26" s="1">
        <f t="shared" si="0"/>
        <v>2.72</v>
      </c>
    </row>
    <row r="27" spans="1:56" x14ac:dyDescent="0.35">
      <c r="A27" s="1">
        <v>4</v>
      </c>
      <c r="B27" s="1" t="s">
        <v>871</v>
      </c>
      <c r="C27" s="1">
        <v>1008.0000024586916</v>
      </c>
      <c r="D27" s="1">
        <v>0</v>
      </c>
      <c r="E27">
        <f>(R27-S27*(1000-T27)/(1000-U27))*AK27</f>
        <v>-6.7553797762238732</v>
      </c>
      <c r="F27">
        <f>IF(AV27&lt;&gt;0,1/(1/AV27-1/N27),0)</f>
        <v>3.0212277130081691</v>
      </c>
      <c r="G27">
        <f>((AY27-AL27/2)*S27-E27)/(AY27+AL27/2)</f>
        <v>388.70948501653407</v>
      </c>
      <c r="H27">
        <f>AL27*1000</f>
        <v>33.59511512914257</v>
      </c>
      <c r="I27">
        <f>(AQ27-AW27)</f>
        <v>1.6122733767414532</v>
      </c>
      <c r="J27">
        <f>(P27+AP27*D27)</f>
        <v>30.257160186767578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32.222328186035156</v>
      </c>
      <c r="P27" s="1">
        <v>30.257160186767578</v>
      </c>
      <c r="Q27" s="1">
        <v>32.351078033447266</v>
      </c>
      <c r="R27" s="1">
        <v>400.02084350585938</v>
      </c>
      <c r="S27" s="1">
        <v>394.1427001953125</v>
      </c>
      <c r="T27" s="1">
        <v>1.1187126636505127</v>
      </c>
      <c r="U27" s="1">
        <v>30.633176803588867</v>
      </c>
      <c r="V27" s="1">
        <v>2.0478436946868896</v>
      </c>
      <c r="W27" s="1">
        <v>56.075126647949219</v>
      </c>
      <c r="X27" s="1">
        <v>300.122314453125</v>
      </c>
      <c r="Y27" s="1">
        <v>100.26399230957031</v>
      </c>
      <c r="Z27" s="1">
        <v>9.64178666472435E-2</v>
      </c>
      <c r="AA27" s="1">
        <v>88.515609741210938</v>
      </c>
      <c r="AB27" s="1">
        <v>18.613639831542969</v>
      </c>
      <c r="AC27" s="1">
        <v>0.71097767353057861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1.1033908619600181</v>
      </c>
      <c r="AL27">
        <f>(U27-T27)/(1000-U27)*AK27</f>
        <v>3.3595115129142573E-2</v>
      </c>
      <c r="AM27">
        <f>(P27+273.15)</f>
        <v>303.40716018676756</v>
      </c>
      <c r="AN27">
        <f>(O27+273.15)</f>
        <v>305.37232818603513</v>
      </c>
      <c r="AO27">
        <f>(Y27*AG27+Z27*AH27)*AI27</f>
        <v>16.042238410959271</v>
      </c>
      <c r="AP27">
        <f>((AO27+0.00000010773*(AN27^4-AM27^4))-AL27*44100)/(L27*51.4+0.00000043092*AM27^3)</f>
        <v>-11.812608236232382</v>
      </c>
      <c r="AQ27">
        <f>0.61365*EXP(17.502*J27/(240.97+J27))</f>
        <v>4.3237876998214411</v>
      </c>
      <c r="AR27">
        <f>AQ27*1000/AA27</f>
        <v>48.847742363891555</v>
      </c>
      <c r="AS27">
        <f>(AR27-U27)</f>
        <v>18.214565560302688</v>
      </c>
      <c r="AT27">
        <f>IF(D27,P27,(O27+P27)/2)</f>
        <v>31.239744186401367</v>
      </c>
      <c r="AU27">
        <f>0.61365*EXP(17.502*AT27/(240.97+AT27))</f>
        <v>4.5734155406331185</v>
      </c>
      <c r="AV27">
        <f>IF(AS27&lt;&gt;0,(1000-(AR27+U27)/2)/AS27*AL27,0)</f>
        <v>1.7711116802286055</v>
      </c>
      <c r="AW27">
        <f>U27*AA27/1000</f>
        <v>2.7115143230799879</v>
      </c>
      <c r="AX27">
        <f>(AU27-AW27)</f>
        <v>1.8619012175531306</v>
      </c>
      <c r="AY27">
        <f>1/(1.6/F27+1.37/N27)</f>
        <v>1.1769504168359286</v>
      </c>
      <c r="AZ27">
        <f>G27*AA27*0.001</f>
        <v>34.406857078430612</v>
      </c>
      <c r="BA27">
        <f>G27/S27</f>
        <v>0.98621510641682297</v>
      </c>
      <c r="BB27">
        <f>(1-AL27*AA27/AQ27/F27)*100</f>
        <v>77.236020929552467</v>
      </c>
      <c r="BC27">
        <f>(S27-E27/(N27/1.35))</f>
        <v>396.27331262355028</v>
      </c>
      <c r="BD27">
        <f>E27*BB27/100/BC27</f>
        <v>-1.316663618675629E-2</v>
      </c>
    </row>
    <row r="28" spans="1:56" x14ac:dyDescent="0.35">
      <c r="A28" s="1" t="s">
        <v>9</v>
      </c>
      <c r="B28" s="1" t="s">
        <v>870</v>
      </c>
      <c r="K28" s="1">
        <f t="shared" si="0"/>
        <v>2.72</v>
      </c>
    </row>
    <row r="29" spans="1:56" x14ac:dyDescent="0.35">
      <c r="A29" s="1" t="s">
        <v>9</v>
      </c>
      <c r="B29" s="1" t="s">
        <v>869</v>
      </c>
      <c r="K29" s="1">
        <f t="shared" si="0"/>
        <v>2.72</v>
      </c>
    </row>
    <row r="30" spans="1:56" x14ac:dyDescent="0.35">
      <c r="A30" s="1">
        <v>5</v>
      </c>
      <c r="B30" s="1" t="s">
        <v>868</v>
      </c>
      <c r="C30" s="1">
        <v>1211.0000024586916</v>
      </c>
      <c r="D30" s="1">
        <v>0</v>
      </c>
      <c r="E30">
        <f>(R30-S30*(1000-T30)/(1000-U30))*AK30</f>
        <v>-5.8051893356424404</v>
      </c>
      <c r="F30">
        <f>IF(AV30&lt;&gt;0,1/(1/AV30-1/N30),0)</f>
        <v>3.052019094812799</v>
      </c>
      <c r="G30">
        <f>((AY30-AL30/2)*S30-E30)/(AY30+AL30/2)</f>
        <v>387.29248215560625</v>
      </c>
      <c r="H30">
        <f>AL30*1000</f>
        <v>33.336087719635373</v>
      </c>
      <c r="I30">
        <f>(AQ30-AW30)</f>
        <v>1.5902385310025346</v>
      </c>
      <c r="J30">
        <f>(P30+AP30*D30)</f>
        <v>30.216039657592773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32.194236755371094</v>
      </c>
      <c r="P30" s="1">
        <v>30.216039657592773</v>
      </c>
      <c r="Q30" s="1">
        <v>32.320919036865234</v>
      </c>
      <c r="R30" s="1">
        <v>400.00128173828125</v>
      </c>
      <c r="S30" s="1">
        <v>393.37747192382813</v>
      </c>
      <c r="T30" s="1">
        <v>1.4859374761581421</v>
      </c>
      <c r="U30" s="1">
        <v>30.769420623779297</v>
      </c>
      <c r="V30" s="1">
        <v>2.7241761684417725</v>
      </c>
      <c r="W30" s="1">
        <v>56.409721374511719</v>
      </c>
      <c r="X30" s="1">
        <v>300.11514282226563</v>
      </c>
      <c r="Y30" s="1">
        <v>150.51170349121094</v>
      </c>
      <c r="Z30" s="1">
        <v>1.2052014470100403E-2</v>
      </c>
      <c r="AA30" s="1">
        <v>88.508865356445313</v>
      </c>
      <c r="AB30" s="1">
        <v>18.77931022644043</v>
      </c>
      <c r="AC30" s="1">
        <v>0.70916843414306641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1.1033644956700939</v>
      </c>
      <c r="AL30">
        <f>(U30-T30)/(1000-U30)*AK30</f>
        <v>3.3336087719635372E-2</v>
      </c>
      <c r="AM30">
        <f>(P30+273.15)</f>
        <v>303.36603965759275</v>
      </c>
      <c r="AN30">
        <f>(O30+273.15)</f>
        <v>305.34423675537107</v>
      </c>
      <c r="AO30">
        <f>(Y30*AG30+Z30*AH30)*AI30</f>
        <v>24.081872020321953</v>
      </c>
      <c r="AP30">
        <f>((AO30+0.00000010773*(AN30^4-AM30^4))-AL30*44100)/(L30*51.4+0.00000043092*AM30^3)</f>
        <v>-11.652367638699037</v>
      </c>
      <c r="AQ30">
        <f>0.61365*EXP(17.502*J30/(240.97+J30))</f>
        <v>4.3136050380884479</v>
      </c>
      <c r="AR30">
        <f>AQ30*1000/AA30</f>
        <v>48.736417766927417</v>
      </c>
      <c r="AS30">
        <f>(AR30-U30)</f>
        <v>17.96699714314812</v>
      </c>
      <c r="AT30">
        <f>IF(D30,P30,(O30+P30)/2)</f>
        <v>31.205138206481934</v>
      </c>
      <c r="AU30">
        <f>0.61365*EXP(17.502*AT30/(240.97+AT30))</f>
        <v>4.5644151230651477</v>
      </c>
      <c r="AV30">
        <f>IF(AS30&lt;&gt;0,(1000-(AR30+U30)/2)/AS30*AL30,0)</f>
        <v>1.7816489123467769</v>
      </c>
      <c r="AW30">
        <f>U30*AA30/1000</f>
        <v>2.7233665070859132</v>
      </c>
      <c r="AX30">
        <f>(AU30-AW30)</f>
        <v>1.8410486159792345</v>
      </c>
      <c r="AY30">
        <f>1/(1.6/F30+1.37/N30)</f>
        <v>1.1843983266222373</v>
      </c>
      <c r="AZ30">
        <f>G30*AA30*0.001</f>
        <v>34.278818156674056</v>
      </c>
      <c r="BA30">
        <f>G30/S30</f>
        <v>0.98453142286348283</v>
      </c>
      <c r="BB30">
        <f>(1-AL30*AA30/AQ30/F30)*100</f>
        <v>77.588352691054595</v>
      </c>
      <c r="BC30">
        <f>(S30-E30/(N30/1.35))</f>
        <v>395.20839911911708</v>
      </c>
      <c r="BD30">
        <f>E30*BB30/100/BC30</f>
        <v>-1.1396900435722218E-2</v>
      </c>
    </row>
    <row r="31" spans="1:56" x14ac:dyDescent="0.35">
      <c r="A31" s="1" t="s">
        <v>9</v>
      </c>
      <c r="B31" s="1" t="s">
        <v>867</v>
      </c>
      <c r="K31" s="1">
        <f t="shared" si="0"/>
        <v>2.72</v>
      </c>
    </row>
    <row r="32" spans="1:56" x14ac:dyDescent="0.35">
      <c r="A32" s="1" t="s">
        <v>9</v>
      </c>
      <c r="B32" s="1" t="s">
        <v>866</v>
      </c>
      <c r="K32" s="1">
        <f t="shared" si="0"/>
        <v>2.72</v>
      </c>
    </row>
    <row r="33" spans="1:56" x14ac:dyDescent="0.35">
      <c r="A33" s="1">
        <v>6</v>
      </c>
      <c r="B33" s="1" t="s">
        <v>865</v>
      </c>
      <c r="C33" s="1">
        <v>1414.0000024586916</v>
      </c>
      <c r="D33" s="1">
        <v>0</v>
      </c>
      <c r="E33">
        <f>(R33-S33*(1000-T33)/(1000-U33))*AK33</f>
        <v>-4.3002360395137487</v>
      </c>
      <c r="F33">
        <f>IF(AV33&lt;&gt;0,1/(1/AV33-1/N33),0)</f>
        <v>3.1167467028790785</v>
      </c>
      <c r="G33">
        <f>((AY33-AL33/2)*S33-E33)/(AY33+AL33/2)</f>
        <v>384.92112122002749</v>
      </c>
      <c r="H33">
        <f>AL33*1000</f>
        <v>33.347774335696435</v>
      </c>
      <c r="I33">
        <f>(AQ33-AW33)</f>
        <v>1.5709888097413738</v>
      </c>
      <c r="J33">
        <f>(P33+AP33*D33)</f>
        <v>30.287267684936523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32.184661865234375</v>
      </c>
      <c r="P33" s="1">
        <v>30.287267684936523</v>
      </c>
      <c r="Q33" s="1">
        <v>32.30853271484375</v>
      </c>
      <c r="R33" s="1">
        <v>400.08932495117188</v>
      </c>
      <c r="S33" s="1">
        <v>392.135498046875</v>
      </c>
      <c r="T33" s="1">
        <v>1.9076628684997559</v>
      </c>
      <c r="U33" s="1">
        <v>31.186666488647461</v>
      </c>
      <c r="V33" s="1">
        <v>3.4991836547851563</v>
      </c>
      <c r="W33" s="1">
        <v>57.205013275146484</v>
      </c>
      <c r="X33" s="1">
        <v>300.13702392578125</v>
      </c>
      <c r="Y33" s="1">
        <v>300.47210693359375</v>
      </c>
      <c r="Z33" s="1">
        <v>2.8924146667122841E-2</v>
      </c>
      <c r="AA33" s="1">
        <v>88.507942199707031</v>
      </c>
      <c r="AB33" s="1">
        <v>18.921016693115234</v>
      </c>
      <c r="AC33" s="1">
        <v>0.69540137052536011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1.1034449409036073</v>
      </c>
      <c r="AL33">
        <f>(U33-T33)/(1000-U33)*AK33</f>
        <v>3.3347774335696433E-2</v>
      </c>
      <c r="AM33">
        <f>(P33+273.15)</f>
        <v>303.4372676849365</v>
      </c>
      <c r="AN33">
        <f>(O33+273.15)</f>
        <v>305.33466186523435</v>
      </c>
      <c r="AO33">
        <f>(Y33*AG33+Z33*AH33)*AI33</f>
        <v>48.075536034803008</v>
      </c>
      <c r="AP33">
        <f>((AO33+0.00000010773*(AN33^4-AM33^4))-AL33*44100)/(L33*51.4+0.00000043092*AM33^3)</f>
        <v>-11.467169665823034</v>
      </c>
      <c r="AQ33">
        <f>0.61365*EXP(17.502*J33/(240.97+J33))</f>
        <v>4.3312564847201234</v>
      </c>
      <c r="AR33">
        <f>AQ33*1000/AA33</f>
        <v>48.936359574908984</v>
      </c>
      <c r="AS33">
        <f>(AR33-U33)</f>
        <v>17.749693086261523</v>
      </c>
      <c r="AT33">
        <f>IF(D33,P33,(O33+P33)/2)</f>
        <v>31.235964775085449</v>
      </c>
      <c r="AU33">
        <f>0.61365*EXP(17.502*AT33/(240.97+AT33))</f>
        <v>4.5724318297790436</v>
      </c>
      <c r="AV33">
        <f>IF(AS33&lt;&gt;0,(1000-(AR33+U33)/2)/AS33*AL33,0)</f>
        <v>1.8035135528255224</v>
      </c>
      <c r="AW33">
        <f>U33*AA33/1000</f>
        <v>2.7602676749787496</v>
      </c>
      <c r="AX33">
        <f>(AU33-AW33)</f>
        <v>1.812164154800294</v>
      </c>
      <c r="AY33">
        <f>1/(1.6/F33+1.37/N33)</f>
        <v>1.1998705585988638</v>
      </c>
      <c r="AZ33">
        <f>G33*AA33*0.001</f>
        <v>34.068576348388618</v>
      </c>
      <c r="BA33">
        <f>G33/S33</f>
        <v>0.98160233678720632</v>
      </c>
      <c r="BB33">
        <f>(1-AL33*AA33/AQ33/F33)*100</f>
        <v>78.135795203515599</v>
      </c>
      <c r="BC33">
        <f>(S33-E33/(N33/1.35))</f>
        <v>393.49177062571522</v>
      </c>
      <c r="BD33">
        <f>E33*BB33/100/BC33</f>
        <v>-8.5389933816385922E-3</v>
      </c>
    </row>
    <row r="34" spans="1:56" x14ac:dyDescent="0.35">
      <c r="A34" s="1" t="s">
        <v>9</v>
      </c>
      <c r="B34" s="1" t="s">
        <v>864</v>
      </c>
      <c r="K34" s="1">
        <f t="shared" si="0"/>
        <v>2.72</v>
      </c>
    </row>
    <row r="35" spans="1:56" x14ac:dyDescent="0.35">
      <c r="A35" s="1" t="s">
        <v>9</v>
      </c>
      <c r="B35" s="1" t="s">
        <v>863</v>
      </c>
      <c r="K35" s="1">
        <f t="shared" si="0"/>
        <v>2.72</v>
      </c>
    </row>
    <row r="36" spans="1:56" x14ac:dyDescent="0.35">
      <c r="A36" s="1">
        <v>7</v>
      </c>
      <c r="B36" s="1" t="s">
        <v>862</v>
      </c>
      <c r="C36" s="1">
        <v>1617.0000024586916</v>
      </c>
      <c r="D36" s="1">
        <v>0</v>
      </c>
      <c r="E36">
        <f>(R36-S36*(1000-T36)/(1000-U36))*AK36</f>
        <v>-3.1193619535674153</v>
      </c>
      <c r="F36">
        <f>IF(AV36&lt;&gt;0,1/(1/AV36-1/N36),0)</f>
        <v>3.2019084545852969</v>
      </c>
      <c r="G36">
        <f>((AY36-AL36/2)*S36-E36)/(AY36+AL36/2)</f>
        <v>382.86218084941305</v>
      </c>
      <c r="H36">
        <f>AL36*1000</f>
        <v>33.534487927012052</v>
      </c>
      <c r="I36">
        <f>(AQ36-AW36)</f>
        <v>1.5545888625013289</v>
      </c>
      <c r="J36">
        <f>(P36+AP36*D36)</f>
        <v>30.442472457885742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32.201126098632813</v>
      </c>
      <c r="P36" s="1">
        <v>30.442472457885742</v>
      </c>
      <c r="Q36" s="1">
        <v>32.311798095703125</v>
      </c>
      <c r="R36" s="1">
        <v>399.99453735351563</v>
      </c>
      <c r="S36" s="1">
        <v>390.941162109375</v>
      </c>
      <c r="T36" s="1">
        <v>2.3876514434814453</v>
      </c>
      <c r="U36" s="1">
        <v>31.809455871582031</v>
      </c>
      <c r="V36" s="1">
        <v>4.3754782676696777</v>
      </c>
      <c r="W36" s="1">
        <v>58.292247772216797</v>
      </c>
      <c r="X36" s="1">
        <v>300.15951538085938</v>
      </c>
      <c r="Y36" s="1">
        <v>500.96163940429688</v>
      </c>
      <c r="Z36" s="1">
        <v>0.14462608098983765</v>
      </c>
      <c r="AA36" s="1">
        <v>88.506637573242188</v>
      </c>
      <c r="AB36" s="1">
        <v>19.187604904174805</v>
      </c>
      <c r="AC36" s="1">
        <v>0.68185573816299438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1.1035276300766885</v>
      </c>
      <c r="AL36">
        <f>(U36-T36)/(1000-U36)*AK36</f>
        <v>3.3534487927012052E-2</v>
      </c>
      <c r="AM36">
        <f>(P36+273.15)</f>
        <v>303.59247245788572</v>
      </c>
      <c r="AN36">
        <f>(O36+273.15)</f>
        <v>305.35112609863279</v>
      </c>
      <c r="AO36">
        <f>(Y36*AG36+Z36*AH36)*AI36</f>
        <v>80.153860513109066</v>
      </c>
      <c r="AP36">
        <f>((AO36+0.00000010773*(AN36^4-AM36^4))-AL36*44100)/(L36*51.4+0.00000043092*AM36^3)</f>
        <v>-11.283754352481687</v>
      </c>
      <c r="AQ36">
        <f>0.61365*EXP(17.502*J36/(240.97+J36))</f>
        <v>4.3699368447294802</v>
      </c>
      <c r="AR36">
        <f>AQ36*1000/AA36</f>
        <v>49.374114355131972</v>
      </c>
      <c r="AS36">
        <f>(AR36-U36)</f>
        <v>17.564658483549941</v>
      </c>
      <c r="AT36">
        <f>IF(D36,P36,(O36+P36)/2)</f>
        <v>31.321799278259277</v>
      </c>
      <c r="AU36">
        <f>0.61365*EXP(17.502*AT36/(240.97+AT36))</f>
        <v>4.5948184527559128</v>
      </c>
      <c r="AV36">
        <f>IF(AS36&lt;&gt;0,(1000-(AR36+U36)/2)/AS36*AL36,0)</f>
        <v>1.831704455245968</v>
      </c>
      <c r="AW36">
        <f>U36*AA36/1000</f>
        <v>2.8153479822281513</v>
      </c>
      <c r="AX36">
        <f>(AU36-AW36)</f>
        <v>1.7794704705277615</v>
      </c>
      <c r="AY36">
        <f>1/(1.6/F36+1.37/N36)</f>
        <v>1.2198552219002798</v>
      </c>
      <c r="AZ36">
        <f>G36*AA36*0.001</f>
        <v>33.885844280940113</v>
      </c>
      <c r="BA36">
        <f>G36/S36</f>
        <v>0.9793345340859716</v>
      </c>
      <c r="BB36">
        <f>(1-AL36*AA36/AQ36/F36)*100</f>
        <v>78.787910563669939</v>
      </c>
      <c r="BC36">
        <f>(S36-E36/(N36/1.35))</f>
        <v>391.92499300661552</v>
      </c>
      <c r="BD36">
        <f>E36*BB36/100/BC36</f>
        <v>-6.2707919882321918E-3</v>
      </c>
    </row>
    <row r="37" spans="1:56" x14ac:dyDescent="0.35">
      <c r="A37" s="1" t="s">
        <v>9</v>
      </c>
      <c r="B37" s="1" t="s">
        <v>861</v>
      </c>
      <c r="K37" s="1">
        <f t="shared" si="0"/>
        <v>2.72</v>
      </c>
    </row>
    <row r="38" spans="1:56" x14ac:dyDescent="0.35">
      <c r="A38" s="1" t="s">
        <v>9</v>
      </c>
      <c r="B38" s="1" t="s">
        <v>860</v>
      </c>
      <c r="K38" s="1">
        <f t="shared" si="0"/>
        <v>2.72</v>
      </c>
    </row>
    <row r="39" spans="1:56" x14ac:dyDescent="0.35">
      <c r="A39" s="1">
        <v>8</v>
      </c>
      <c r="B39" s="1" t="s">
        <v>859</v>
      </c>
      <c r="C39" s="1">
        <v>1820.0000024586916</v>
      </c>
      <c r="D39" s="1">
        <v>0</v>
      </c>
      <c r="E39">
        <f>(R39-S39*(1000-T39)/(1000-U39))*AK39</f>
        <v>-2.1787407240519472</v>
      </c>
      <c r="F39">
        <f>IF(AV39&lt;&gt;0,1/(1/AV39-1/N39),0)</f>
        <v>3.3605780004195021</v>
      </c>
      <c r="G39">
        <f>((AY39-AL39/2)*S39-E39)/(AY39+AL39/2)</f>
        <v>381.29002282084821</v>
      </c>
      <c r="H39">
        <f>AL39*1000</f>
        <v>33.885068661047988</v>
      </c>
      <c r="I39">
        <f>(AQ39-AW39)</f>
        <v>1.5273016890223436</v>
      </c>
      <c r="J39">
        <f>(P39+AP39*D39)</f>
        <v>30.621755599975586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32.236331939697266</v>
      </c>
      <c r="P39" s="1">
        <v>30.621755599975586</v>
      </c>
      <c r="Q39" s="1">
        <v>32.333892822265625</v>
      </c>
      <c r="R39" s="1">
        <v>399.95913696289063</v>
      </c>
      <c r="S39" s="1">
        <v>389.95892333984375</v>
      </c>
      <c r="T39" s="1">
        <v>2.9224205017089844</v>
      </c>
      <c r="U39" s="1">
        <v>32.627937316894531</v>
      </c>
      <c r="V39" s="1">
        <v>5.3446402549743652</v>
      </c>
      <c r="W39" s="1">
        <v>59.671287536621094</v>
      </c>
      <c r="X39" s="1">
        <v>300.14678955078125</v>
      </c>
      <c r="Y39" s="1">
        <v>750.84381103515625</v>
      </c>
      <c r="Z39" s="1">
        <v>6.2671728432178497E-2</v>
      </c>
      <c r="AA39" s="1">
        <v>88.503623962402344</v>
      </c>
      <c r="AB39" s="1">
        <v>19.397783279418945</v>
      </c>
      <c r="AC39" s="1">
        <v>0.66228979825973511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1.1034808439366957</v>
      </c>
      <c r="AL39">
        <f>(U39-T39)/(1000-U39)*AK39</f>
        <v>3.3885068661047991E-2</v>
      </c>
      <c r="AM39">
        <f>(P39+273.15)</f>
        <v>303.77175559997556</v>
      </c>
      <c r="AN39">
        <f>(O39+273.15)</f>
        <v>305.38633193969724</v>
      </c>
      <c r="AO39">
        <f>(Y39*AG39+Z39*AH39)*AI39</f>
        <v>120.13500708039828</v>
      </c>
      <c r="AP39">
        <f>((AO39+0.00000010773*(AN39^4-AM39^4))-AL39*44100)/(L39*51.4+0.00000043092*AM39^3)</f>
        <v>-11.095113681900406</v>
      </c>
      <c r="AQ39">
        <f>0.61365*EXP(17.502*J39/(240.97+J39))</f>
        <v>4.414992383985612</v>
      </c>
      <c r="AR39">
        <f>AQ39*1000/AA39</f>
        <v>49.884876870817926</v>
      </c>
      <c r="AS39">
        <f>(AR39-U39)</f>
        <v>17.256939553923395</v>
      </c>
      <c r="AT39">
        <f>IF(D39,P39,(O39+P39)/2)</f>
        <v>31.429043769836426</v>
      </c>
      <c r="AU39">
        <f>0.61365*EXP(17.502*AT39/(240.97+AT39))</f>
        <v>4.6229231362572589</v>
      </c>
      <c r="AV39">
        <f>IF(AS39&lt;&gt;0,(1000-(AR39+U39)/2)/AS39*AL39,0)</f>
        <v>1.8825523710302694</v>
      </c>
      <c r="AW39">
        <f>U39*AA39/1000</f>
        <v>2.8876906949632684</v>
      </c>
      <c r="AX39">
        <f>(AU39-AW39)</f>
        <v>1.7352324412939906</v>
      </c>
      <c r="AY39">
        <f>1/(1.6/F39+1.37/N39)</f>
        <v>1.2560036881029624</v>
      </c>
      <c r="AZ39">
        <f>G39*AA39*0.001</f>
        <v>33.745548800352161</v>
      </c>
      <c r="BA39">
        <f>G39/S39</f>
        <v>0.97776970855096779</v>
      </c>
      <c r="BB39">
        <f>(1-AL39*AA39/AQ39/F39)*100</f>
        <v>79.787246235517102</v>
      </c>
      <c r="BC39">
        <f>(S39-E39/(N39/1.35))</f>
        <v>390.64608708464328</v>
      </c>
      <c r="BD39">
        <f>E39*BB39/100/BC39</f>
        <v>-4.4499542778119686E-3</v>
      </c>
    </row>
    <row r="40" spans="1:56" x14ac:dyDescent="0.35">
      <c r="A40" s="1" t="s">
        <v>9</v>
      </c>
      <c r="B40" s="1" t="s">
        <v>858</v>
      </c>
      <c r="K40" s="1">
        <f t="shared" si="0"/>
        <v>2.72</v>
      </c>
    </row>
    <row r="41" spans="1:56" x14ac:dyDescent="0.35">
      <c r="A41" s="1" t="s">
        <v>9</v>
      </c>
      <c r="B41" s="1" t="s">
        <v>857</v>
      </c>
      <c r="K41" s="1">
        <f t="shared" si="0"/>
        <v>2.72</v>
      </c>
    </row>
    <row r="42" spans="1:56" x14ac:dyDescent="0.35">
      <c r="A42" s="1">
        <v>9</v>
      </c>
      <c r="B42" s="1" t="s">
        <v>856</v>
      </c>
      <c r="C42" s="1">
        <v>2023.5000024475157</v>
      </c>
      <c r="D42" s="1">
        <v>0</v>
      </c>
      <c r="E42">
        <f>(R42-S42*(1000-T42)/(1000-U42))*AK42</f>
        <v>-1.2699672752840223</v>
      </c>
      <c r="F42">
        <f>IF(AV42&lt;&gt;0,1/(1/AV42-1/N42),0)</f>
        <v>3.4535551008466592</v>
      </c>
      <c r="G42">
        <f>((AY42-AL42/2)*S42-E42)/(AY42+AL42/2)</f>
        <v>379.92741755127417</v>
      </c>
      <c r="H42">
        <f>AL42*1000</f>
        <v>34.186985499533428</v>
      </c>
      <c r="I42">
        <f>(AQ42-AW42)</f>
        <v>1.5163871857892977</v>
      </c>
      <c r="J42">
        <f>(P42+AP42*D42)</f>
        <v>30.86808967590332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32.296680450439453</v>
      </c>
      <c r="P42" s="1">
        <v>30.86808967590332</v>
      </c>
      <c r="Q42" s="1">
        <v>32.378753662109375</v>
      </c>
      <c r="R42" s="1">
        <v>400.13931274414063</v>
      </c>
      <c r="S42" s="1">
        <v>389.23187255859375</v>
      </c>
      <c r="T42" s="1">
        <v>3.5165362358093262</v>
      </c>
      <c r="U42" s="1">
        <v>33.459606170654297</v>
      </c>
      <c r="V42" s="1">
        <v>6.409024715423584</v>
      </c>
      <c r="W42" s="1">
        <v>60.981441497802734</v>
      </c>
      <c r="X42" s="1">
        <v>300.160400390625</v>
      </c>
      <c r="Y42" s="1">
        <v>999.90960693359375</v>
      </c>
      <c r="Z42" s="1">
        <v>2.4104051291942596E-2</v>
      </c>
      <c r="AA42" s="1">
        <v>88.4998779296875</v>
      </c>
      <c r="AB42" s="1">
        <v>19.676122665405273</v>
      </c>
      <c r="AC42" s="1">
        <v>0.64310532808303833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1.1035308837890623</v>
      </c>
      <c r="AL42">
        <f>(U42-T42)/(1000-U42)*AK42</f>
        <v>3.4186985499533425E-2</v>
      </c>
      <c r="AM42">
        <f>(P42+273.15)</f>
        <v>304.0180896759033</v>
      </c>
      <c r="AN42">
        <f>(O42+273.15)</f>
        <v>305.44668045043943</v>
      </c>
      <c r="AO42">
        <f>(Y42*AG42+Z42*AH42)*AI42</f>
        <v>159.98553353341958</v>
      </c>
      <c r="AP42">
        <f>((AO42+0.00000010773*(AN42^4-AM42^4))-AL42*44100)/(L42*51.4+0.00000043092*AM42^3)</f>
        <v>-10.893465167884742</v>
      </c>
      <c r="AQ42">
        <f>0.61365*EXP(17.502*J42/(240.97+J42))</f>
        <v>4.4775582474676217</v>
      </c>
      <c r="AR42">
        <f>AQ42*1000/AA42</f>
        <v>50.593948287985313</v>
      </c>
      <c r="AS42">
        <f>(AR42-U42)</f>
        <v>17.134342117331016</v>
      </c>
      <c r="AT42">
        <f>IF(D42,P42,(O42+P42)/2)</f>
        <v>31.582385063171387</v>
      </c>
      <c r="AU42">
        <f>0.61365*EXP(17.502*AT42/(240.97+AT42))</f>
        <v>4.66336803651709</v>
      </c>
      <c r="AV42">
        <f>IF(AS42&lt;&gt;0,(1000-(AR42+U42)/2)/AS42*AL42,0)</f>
        <v>1.9113787066663279</v>
      </c>
      <c r="AW42">
        <f>U42*AA42/1000</f>
        <v>2.961171061678324</v>
      </c>
      <c r="AX42">
        <f>(AU42-AW42)</f>
        <v>1.702196974838766</v>
      </c>
      <c r="AY42">
        <f>1/(1.6/F42+1.37/N42)</f>
        <v>1.2765553129421272</v>
      </c>
      <c r="AZ42">
        <f>G42*AA42*0.001</f>
        <v>33.623530075429173</v>
      </c>
      <c r="BA42">
        <f>G42/S42</f>
        <v>0.97609534145763233</v>
      </c>
      <c r="BB42">
        <f>(1-AL42*AA42/AQ42/F42)*100</f>
        <v>80.434279477464372</v>
      </c>
      <c r="BC42">
        <f>(S42-E42/(N42/1.35))</f>
        <v>389.63241377904427</v>
      </c>
      <c r="BD42">
        <f>E42*BB42/100/BC42</f>
        <v>-2.6216736373826529E-3</v>
      </c>
    </row>
    <row r="43" spans="1:56" x14ac:dyDescent="0.35">
      <c r="A43" s="1" t="s">
        <v>9</v>
      </c>
      <c r="B43" s="1" t="s">
        <v>855</v>
      </c>
      <c r="K43" s="1">
        <f t="shared" si="0"/>
        <v>2.72</v>
      </c>
    </row>
    <row r="44" spans="1:56" x14ac:dyDescent="0.35">
      <c r="A44" s="1" t="s">
        <v>9</v>
      </c>
      <c r="B44" s="1" t="s">
        <v>854</v>
      </c>
      <c r="K44" s="1">
        <f t="shared" si="0"/>
        <v>2.72</v>
      </c>
    </row>
    <row r="45" spans="1:56" x14ac:dyDescent="0.35">
      <c r="A45" s="1">
        <v>10</v>
      </c>
      <c r="B45" s="1" t="s">
        <v>853</v>
      </c>
      <c r="C45" s="1">
        <v>2227.5000024475157</v>
      </c>
      <c r="D45" s="1">
        <v>0</v>
      </c>
      <c r="E45">
        <f>(R45-S45*(1000-T45)/(1000-U45))*AK45</f>
        <v>-0.64810677690907659</v>
      </c>
      <c r="F45">
        <f>IF(AV45&lt;&gt;0,1/(1/AV45-1/N45),0)</f>
        <v>3.4751278386306605</v>
      </c>
      <c r="G45">
        <f>((AY45-AL45/2)*S45-E45)/(AY45+AL45/2)</f>
        <v>378.78878947780845</v>
      </c>
      <c r="H45">
        <f>AL45*1000</f>
        <v>34.378836716319313</v>
      </c>
      <c r="I45">
        <f>(AQ45-AW45)</f>
        <v>1.5184560466292782</v>
      </c>
      <c r="J45">
        <f>(P45+AP45*D45)</f>
        <v>31.142114639282227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32.372287750244141</v>
      </c>
      <c r="P45" s="1">
        <v>31.142114639282227</v>
      </c>
      <c r="Q45" s="1">
        <v>32.439365386962891</v>
      </c>
      <c r="R45" s="1">
        <v>400.09732055664063</v>
      </c>
      <c r="S45" s="1">
        <v>388.57797241210938</v>
      </c>
      <c r="T45" s="1">
        <v>4.1420655250549316</v>
      </c>
      <c r="U45" s="1">
        <v>34.231960296630859</v>
      </c>
      <c r="V45" s="1">
        <v>7.5171246528625488</v>
      </c>
      <c r="W45" s="1">
        <v>62.125019073486328</v>
      </c>
      <c r="X45" s="1">
        <v>300.1319580078125</v>
      </c>
      <c r="Y45" s="1">
        <v>1250.168212890625</v>
      </c>
      <c r="Z45" s="1">
        <v>1.6872996464371681E-2</v>
      </c>
      <c r="AA45" s="1">
        <v>88.502304077148438</v>
      </c>
      <c r="AB45" s="1">
        <v>19.891077041625977</v>
      </c>
      <c r="AC45" s="1">
        <v>0.6224636435508728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1.1034263162051927</v>
      </c>
      <c r="AL45">
        <f>(U45-T45)/(1000-U45)*AK45</f>
        <v>3.4378836716319312E-2</v>
      </c>
      <c r="AM45">
        <f>(P45+273.15)</f>
        <v>304.2921146392822</v>
      </c>
      <c r="AN45">
        <f>(O45+273.15)</f>
        <v>305.52228775024412</v>
      </c>
      <c r="AO45">
        <f>(Y45*AG45+Z45*AH45)*AI45</f>
        <v>200.02690959155007</v>
      </c>
      <c r="AP45">
        <f>((AO45+0.00000010773*(AN45^4-AM45^4))-AL45*44100)/(L45*51.4+0.00000043092*AM45^3)</f>
        <v>-10.651591442086239</v>
      </c>
      <c r="AQ45">
        <f>0.61365*EXP(17.502*J45/(240.97+J45))</f>
        <v>4.5480634059585752</v>
      </c>
      <c r="AR45">
        <f>AQ45*1000/AA45</f>
        <v>51.389209053743713</v>
      </c>
      <c r="AS45">
        <f>(AR45-U45)</f>
        <v>17.157248757112853</v>
      </c>
      <c r="AT45">
        <f>IF(D45,P45,(O45+P45)/2)</f>
        <v>31.757201194763184</v>
      </c>
      <c r="AU45">
        <f>0.61365*EXP(17.502*AT45/(240.97+AT45))</f>
        <v>4.7098526265988658</v>
      </c>
      <c r="AV45">
        <f>IF(AS45&lt;&gt;0,(1000-(AR45+U45)/2)/AS45*AL45,0)</f>
        <v>1.9179682641366762</v>
      </c>
      <c r="AW45">
        <f>U45*AA45/1000</f>
        <v>3.0296073593292969</v>
      </c>
      <c r="AX45">
        <f>(AU45-AW45)</f>
        <v>1.6802452672695689</v>
      </c>
      <c r="AY45">
        <f>1/(1.6/F45+1.37/N45)</f>
        <v>1.281259285023123</v>
      </c>
      <c r="AZ45">
        <f>G45*AA45*0.001</f>
        <v>33.523680627379967</v>
      </c>
      <c r="BA45">
        <f>G45/S45</f>
        <v>0.97480767405950919</v>
      </c>
      <c r="BB45">
        <f>(1-AL45*AA45/AQ45/F45)*100</f>
        <v>80.749214346976459</v>
      </c>
      <c r="BC45">
        <f>(S45-E45/(N45/1.35))</f>
        <v>388.78238199372424</v>
      </c>
      <c r="BD45">
        <f>E45*BB45/100/BC45</f>
        <v>-1.346102999317594E-3</v>
      </c>
    </row>
    <row r="46" spans="1:56" x14ac:dyDescent="0.35">
      <c r="A46" s="1" t="s">
        <v>9</v>
      </c>
      <c r="B46" s="1" t="s">
        <v>852</v>
      </c>
      <c r="K46" s="1">
        <f t="shared" si="0"/>
        <v>2.72</v>
      </c>
    </row>
    <row r="47" spans="1:56" x14ac:dyDescent="0.35">
      <c r="A47" s="1" t="s">
        <v>9</v>
      </c>
      <c r="B47" s="1" t="s">
        <v>851</v>
      </c>
      <c r="K47" s="1">
        <f t="shared" si="0"/>
        <v>2.72</v>
      </c>
    </row>
    <row r="48" spans="1:56" x14ac:dyDescent="0.35">
      <c r="A48" s="1">
        <v>11</v>
      </c>
      <c r="B48" s="1" t="s">
        <v>850</v>
      </c>
      <c r="C48" s="1">
        <v>2431.5000024475157</v>
      </c>
      <c r="D48" s="1">
        <v>0</v>
      </c>
      <c r="E48">
        <f>(R48-S48*(1000-T48)/(1000-U48))*AK48</f>
        <v>-0.23388186280140044</v>
      </c>
      <c r="F48">
        <f>IF(AV48&lt;&gt;0,1/(1/AV48-1/N48),0)</f>
        <v>3.5970050242184182</v>
      </c>
      <c r="G48">
        <f>((AY48-AL48/2)*S48-E48)/(AY48+AL48/2)</f>
        <v>377.88512801780882</v>
      </c>
      <c r="H48">
        <f>AL48*1000</f>
        <v>34.905512557309613</v>
      </c>
      <c r="I48">
        <f>(AQ48-AW48)</f>
        <v>1.5112189131034266</v>
      </c>
      <c r="J48">
        <f>(P48+AP48*D48)</f>
        <v>31.481960296630859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32.475479125976563</v>
      </c>
      <c r="P48" s="1">
        <v>31.481960296630859</v>
      </c>
      <c r="Q48" s="1">
        <v>32.518585205078125</v>
      </c>
      <c r="R48" s="1">
        <v>399.98736572265625</v>
      </c>
      <c r="S48" s="1">
        <v>387.9293212890625</v>
      </c>
      <c r="T48" s="1">
        <v>4.8049674034118652</v>
      </c>
      <c r="U48" s="1">
        <v>35.317310333251953</v>
      </c>
      <c r="V48" s="1">
        <v>8.6694469451904297</v>
      </c>
      <c r="W48" s="1">
        <v>63.721881866455078</v>
      </c>
      <c r="X48" s="1">
        <v>300.17315673828125</v>
      </c>
      <c r="Y48" s="1">
        <v>1600.1219482421875</v>
      </c>
      <c r="Z48" s="1">
        <v>8.315865695476532E-2</v>
      </c>
      <c r="AA48" s="1">
        <v>88.501266479492188</v>
      </c>
      <c r="AB48" s="1">
        <v>20.223142623901367</v>
      </c>
      <c r="AC48" s="1">
        <v>0.56888413429260254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1.1035777821260337</v>
      </c>
      <c r="AL48">
        <f>(U48-T48)/(1000-U48)*AK48</f>
        <v>3.4905512557309615E-2</v>
      </c>
      <c r="AM48">
        <f>(P48+273.15)</f>
        <v>304.63196029663084</v>
      </c>
      <c r="AN48">
        <f>(O48+273.15)</f>
        <v>305.62547912597654</v>
      </c>
      <c r="AO48">
        <f>(Y48*AG48+Z48*AH48)*AI48</f>
        <v>256.01950599626798</v>
      </c>
      <c r="AP48">
        <f>((AO48+0.00000010773*(AN48^4-AM48^4))-AL48*44100)/(L48*51.4+0.00000043092*AM48^3)</f>
        <v>-10.40331925876607</v>
      </c>
      <c r="AQ48">
        <f>0.61365*EXP(17.502*J48/(240.97+J48))</f>
        <v>4.6368456062454806</v>
      </c>
      <c r="AR48">
        <f>AQ48*1000/AA48</f>
        <v>52.392985893822733</v>
      </c>
      <c r="AS48">
        <f>(AR48-U48)</f>
        <v>17.07567556057078</v>
      </c>
      <c r="AT48">
        <f>IF(D48,P48,(O48+P48)/2)</f>
        <v>31.978719711303711</v>
      </c>
      <c r="AU48">
        <f>0.61365*EXP(17.502*AT48/(240.97+AT48))</f>
        <v>4.7693347669263204</v>
      </c>
      <c r="AV48">
        <f>IF(AS48&lt;&gt;0,(1000-(AR48+U48)/2)/AS48*AL48,0)</f>
        <v>1.9545186376810186</v>
      </c>
      <c r="AW48">
        <f>U48*AA48/1000</f>
        <v>3.125626693142054</v>
      </c>
      <c r="AX48">
        <f>(AU48-AW48)</f>
        <v>1.6437080737842664</v>
      </c>
      <c r="AY48">
        <f>1/(1.6/F48+1.37/N48)</f>
        <v>1.3073913176488108</v>
      </c>
      <c r="AZ48">
        <f>G48*AA48*0.001</f>
        <v>33.443312413341118</v>
      </c>
      <c r="BA48">
        <f>G48/S48</f>
        <v>0.97410818744538952</v>
      </c>
      <c r="BB48">
        <f>(1-AL48*AA48/AQ48/F48)*100</f>
        <v>81.478343505184043</v>
      </c>
      <c r="BC48">
        <f>(S48-E48/(N48/1.35))</f>
        <v>388.00308643922887</v>
      </c>
      <c r="BD48">
        <f>E48*BB48/100/BC48</f>
        <v>-4.9113801985050786E-4</v>
      </c>
    </row>
    <row r="49" spans="1:56" x14ac:dyDescent="0.35">
      <c r="A49" s="1" t="s">
        <v>9</v>
      </c>
      <c r="B49" s="1" t="s">
        <v>849</v>
      </c>
      <c r="K49" s="1">
        <f t="shared" si="0"/>
        <v>2.72</v>
      </c>
    </row>
    <row r="50" spans="1:56" x14ac:dyDescent="0.35">
      <c r="A50" s="1" t="s">
        <v>9</v>
      </c>
      <c r="B50" s="1" t="s">
        <v>844</v>
      </c>
      <c r="K50" s="1">
        <f t="shared" si="0"/>
        <v>2.72</v>
      </c>
    </row>
    <row r="51" spans="1:56" x14ac:dyDescent="0.35">
      <c r="A51" s="1">
        <v>12</v>
      </c>
      <c r="B51" s="1" t="s">
        <v>848</v>
      </c>
      <c r="C51" s="1">
        <v>2635.5000024475157</v>
      </c>
      <c r="D51" s="1">
        <v>0</v>
      </c>
      <c r="E51">
        <f>(R51-S51*(1000-T51)/(1000-U51))*AK51</f>
        <v>0.26200177487224202</v>
      </c>
      <c r="F51">
        <f>IF(AV51&lt;&gt;0,1/(1/AV51-1/N51),0)</f>
        <v>3.7011653406953857</v>
      </c>
      <c r="G51">
        <f>((AY51-AL51/2)*S51-E51)/(AY51+AL51/2)</f>
        <v>376.92571279566675</v>
      </c>
      <c r="H51">
        <f>AL51*1000</f>
        <v>35.507438473090467</v>
      </c>
      <c r="I51">
        <f>(AQ51-AW51)</f>
        <v>1.511787364469817</v>
      </c>
      <c r="J51">
        <f>(P51+AP51*D51)</f>
        <v>31.882726669311523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32.599037170410156</v>
      </c>
      <c r="P51" s="1">
        <v>31.882726669311523</v>
      </c>
      <c r="Q51" s="1">
        <v>32.618755340576172</v>
      </c>
      <c r="R51" s="1">
        <v>400.03146362304688</v>
      </c>
      <c r="S51" s="1">
        <v>387.33120727539063</v>
      </c>
      <c r="T51" s="1">
        <v>5.5164656639099121</v>
      </c>
      <c r="U51" s="1">
        <v>36.51763916015625</v>
      </c>
      <c r="V51" s="1">
        <v>9.883580207824707</v>
      </c>
      <c r="W51" s="1">
        <v>65.426856994628906</v>
      </c>
      <c r="X51" s="1">
        <v>300.16073608398438</v>
      </c>
      <c r="Y51" s="1">
        <v>2001.233642578125</v>
      </c>
      <c r="Z51" s="1">
        <v>0.13257420063018799</v>
      </c>
      <c r="AA51" s="1">
        <v>88.496726989746094</v>
      </c>
      <c r="AB51" s="1">
        <v>20.306085586547852</v>
      </c>
      <c r="AC51" s="1">
        <v>0.45140480995178223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1.1035321179558246</v>
      </c>
      <c r="AL51">
        <f>(U51-T51)/(1000-U51)*AK51</f>
        <v>3.5507438473090465E-2</v>
      </c>
      <c r="AM51">
        <f>(P51+273.15)</f>
        <v>305.0327266693115</v>
      </c>
      <c r="AN51">
        <f>(O51+273.15)</f>
        <v>305.74903717041013</v>
      </c>
      <c r="AO51">
        <f>(Y51*AG51+Z51*AH51)*AI51</f>
        <v>320.19737565553078</v>
      </c>
      <c r="AP51">
        <f>((AO51+0.00000010773*(AN51^4-AM51^4))-AL51*44100)/(L51*51.4+0.00000043092*AM51^3)</f>
        <v>-10.118926169246057</v>
      </c>
      <c r="AQ51">
        <f>0.61365*EXP(17.502*J51/(240.97+J51))</f>
        <v>4.7434789075362254</v>
      </c>
      <c r="AR51">
        <f>AQ51*1000/AA51</f>
        <v>53.600614044018158</v>
      </c>
      <c r="AS51">
        <f>(AR51-U51)</f>
        <v>17.082974883861908</v>
      </c>
      <c r="AT51">
        <f>IF(D51,P51,(O51+P51)/2)</f>
        <v>32.24088191986084</v>
      </c>
      <c r="AU51">
        <f>0.61365*EXP(17.502*AT51/(240.97+AT51))</f>
        <v>4.8405746225842288</v>
      </c>
      <c r="AV51">
        <f>IF(AS51&lt;&gt;0,(1000-(AR51+U51)/2)/AS51*AL51,0)</f>
        <v>1.984871167822631</v>
      </c>
      <c r="AW51">
        <f>U51*AA51/1000</f>
        <v>3.2316915430664084</v>
      </c>
      <c r="AX51">
        <f>(AU51-AW51)</f>
        <v>1.6088830795178204</v>
      </c>
      <c r="AY51">
        <f>1/(1.6/F51+1.37/N51)</f>
        <v>1.329144384762363</v>
      </c>
      <c r="AZ51">
        <f>G51*AA51*0.001</f>
        <v>33.356691900693562</v>
      </c>
      <c r="BA51">
        <f>G51/S51</f>
        <v>0.97313540896195949</v>
      </c>
      <c r="BB51">
        <f>(1-AL51*AA51/AQ51/F51)*100</f>
        <v>82.101728500491092</v>
      </c>
      <c r="BC51">
        <f>(S51-E51/(N51/1.35))</f>
        <v>387.24857324795551</v>
      </c>
      <c r="BD51">
        <f>E51*BB51/100/BC51</f>
        <v>5.5547780090681512E-4</v>
      </c>
    </row>
    <row r="52" spans="1:56" x14ac:dyDescent="0.35">
      <c r="A52" s="1" t="s">
        <v>9</v>
      </c>
      <c r="B52" s="1" t="s">
        <v>847</v>
      </c>
      <c r="K52" s="1">
        <v>2.19232</v>
      </c>
    </row>
    <row r="53" spans="1:56" x14ac:dyDescent="0.35">
      <c r="A53" s="1" t="s">
        <v>9</v>
      </c>
      <c r="B53" s="1" t="s">
        <v>846</v>
      </c>
      <c r="K53" s="1">
        <v>2.19232</v>
      </c>
    </row>
    <row r="54" spans="1:56" x14ac:dyDescent="0.35">
      <c r="A54" s="1" t="s">
        <v>9</v>
      </c>
      <c r="B54" s="1" t="s">
        <v>845</v>
      </c>
      <c r="K54" s="1">
        <v>2.19232</v>
      </c>
    </row>
    <row r="55" spans="1:56" x14ac:dyDescent="0.35">
      <c r="A55" s="1" t="s">
        <v>9</v>
      </c>
      <c r="B55" s="1" t="s">
        <v>844</v>
      </c>
      <c r="K55" s="1">
        <v>2.19232</v>
      </c>
    </row>
    <row r="56" spans="1:56" x14ac:dyDescent="0.35">
      <c r="K56" s="1">
        <v>2.19232</v>
      </c>
    </row>
    <row r="57" spans="1:56" x14ac:dyDescent="0.35">
      <c r="K57" s="1">
        <v>2.19232</v>
      </c>
    </row>
    <row r="58" spans="1:56" x14ac:dyDescent="0.35">
      <c r="K58" s="1">
        <v>2.19232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FB88D-E2A4-4153-93BA-343F6EC605C6}">
  <dimension ref="A1:BD55"/>
  <sheetViews>
    <sheetView topLeftCell="A4"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979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978</v>
      </c>
    </row>
    <row r="12" spans="1:56" x14ac:dyDescent="0.35">
      <c r="A12" s="1" t="s">
        <v>9</v>
      </c>
      <c r="B12" s="1" t="s">
        <v>977</v>
      </c>
    </row>
    <row r="13" spans="1:56" x14ac:dyDescent="0.35">
      <c r="A13" s="1" t="s">
        <v>9</v>
      </c>
      <c r="B13" s="1" t="s">
        <v>976</v>
      </c>
    </row>
    <row r="14" spans="1:56" x14ac:dyDescent="0.35">
      <c r="A14" s="1" t="s">
        <v>9</v>
      </c>
      <c r="B14" s="1" t="s">
        <v>975</v>
      </c>
    </row>
    <row r="15" spans="1:56" x14ac:dyDescent="0.35">
      <c r="A15" s="1" t="s">
        <v>9</v>
      </c>
      <c r="B15" s="1" t="s">
        <v>974</v>
      </c>
    </row>
    <row r="16" spans="1:56" x14ac:dyDescent="0.35">
      <c r="A16" s="1" t="s">
        <v>9</v>
      </c>
      <c r="B16" s="1" t="s">
        <v>973</v>
      </c>
    </row>
    <row r="17" spans="1:56" x14ac:dyDescent="0.35">
      <c r="A17" s="1" t="s">
        <v>9</v>
      </c>
      <c r="B17" s="1" t="s">
        <v>972</v>
      </c>
    </row>
    <row r="18" spans="1:56" x14ac:dyDescent="0.35">
      <c r="A18" s="1">
        <v>1</v>
      </c>
      <c r="B18" s="1" t="s">
        <v>971</v>
      </c>
      <c r="C18" s="1">
        <v>506.50000206753612</v>
      </c>
      <c r="D18" s="1">
        <v>0</v>
      </c>
      <c r="E18">
        <f>(R18-S18*(1000-T18)/(1000-U18))*AK18</f>
        <v>-4.8515397542015259</v>
      </c>
      <c r="F18">
        <f>IF(AV18&lt;&gt;0,1/(1/AV18-1/N18),0)</f>
        <v>2.5229197502535547</v>
      </c>
      <c r="G18">
        <f>((AY18-AL18/2)*S18-E18)/(AY18+AL18/2)</f>
        <v>387.02616554772612</v>
      </c>
      <c r="H18">
        <f>AL18*1000</f>
        <v>29.961776085168776</v>
      </c>
      <c r="I18">
        <f>(AQ18-AW18)</f>
        <v>1.5977660082905949</v>
      </c>
      <c r="J18">
        <f>(P18+AP18*D18)</f>
        <v>31.505414962768555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32.660446166992188</v>
      </c>
      <c r="P18" s="1">
        <v>31.505414962768555</v>
      </c>
      <c r="Q18" s="1">
        <v>32.743812561035156</v>
      </c>
      <c r="R18" s="1">
        <v>399.8441162109375</v>
      </c>
      <c r="S18" s="1">
        <v>393.555419921875</v>
      </c>
      <c r="T18" s="1">
        <v>8.1979503631591797</v>
      </c>
      <c r="U18" s="1">
        <v>34.413261413574219</v>
      </c>
      <c r="V18" s="1">
        <v>14.636178970336914</v>
      </c>
      <c r="W18" s="1">
        <v>61.439582824707031</v>
      </c>
      <c r="X18" s="1">
        <v>300.17376708984375</v>
      </c>
      <c r="Y18" s="1">
        <v>-0.11910142004489899</v>
      </c>
      <c r="Z18" s="1">
        <v>5.3029473870992661E-2</v>
      </c>
      <c r="AA18" s="1">
        <v>88.490951538085938</v>
      </c>
      <c r="AB18" s="1">
        <v>19.622312545776367</v>
      </c>
      <c r="AC18" s="1">
        <v>0.65514761209487915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1.1035800260656017</v>
      </c>
      <c r="AL18">
        <f>(U18-T18)/(1000-U18)*AK18</f>
        <v>2.9961776085168774E-2</v>
      </c>
      <c r="AM18">
        <f>(P18+273.15)</f>
        <v>304.65541496276853</v>
      </c>
      <c r="AN18">
        <f>(O18+273.15)</f>
        <v>305.81044616699216</v>
      </c>
      <c r="AO18">
        <f>(Y18*AG18+Z18*AH18)*AI18</f>
        <v>-1.9056226781243968E-2</v>
      </c>
      <c r="AP18">
        <f>((AO18+0.00000010773*(AN18^4-AM18^4))-AL18*44100)/(L18*51.4+0.00000043092*AM18^3)</f>
        <v>-10.697932786311695</v>
      </c>
      <c r="AQ18">
        <f>0.61365*EXP(17.502*J18/(240.97+J18))</f>
        <v>4.6430282563066738</v>
      </c>
      <c r="AR18">
        <f>AQ18*1000/AA18</f>
        <v>52.468960674565061</v>
      </c>
      <c r="AS18">
        <f>(AR18-U18)</f>
        <v>18.055699260990842</v>
      </c>
      <c r="AT18">
        <f>IF(D18,P18,(O18+P18)/2)</f>
        <v>32.082930564880371</v>
      </c>
      <c r="AU18">
        <f>0.61365*EXP(17.502*AT18/(240.97+AT18))</f>
        <v>4.7975429214570973</v>
      </c>
      <c r="AV18">
        <f>IF(AS18&lt;&gt;0,(1000-(AR18+U18)/2)/AS18*AL18,0)</f>
        <v>1.5873216998632387</v>
      </c>
      <c r="AW18">
        <f>U18*AA18/1000</f>
        <v>3.0452622480160789</v>
      </c>
      <c r="AX18">
        <f>(AU18-AW18)</f>
        <v>1.7522806734410183</v>
      </c>
      <c r="AY18">
        <f>1/(1.6/F18+1.37/N18)</f>
        <v>1.0479398096223533</v>
      </c>
      <c r="AZ18">
        <f>G18*AA18*0.001</f>
        <v>34.248313659455057</v>
      </c>
      <c r="BA18">
        <f>G18/S18</f>
        <v>0.98340956814812763</v>
      </c>
      <c r="BB18">
        <f>(1-AL18*AA18/AQ18/F18)*100</f>
        <v>77.365982055130459</v>
      </c>
      <c r="BC18">
        <f>(S18-E18/(N18/1.35))</f>
        <v>395.08557088877882</v>
      </c>
      <c r="BD18">
        <f>E18*BB18/100/BC18</f>
        <v>-9.5003251249833939E-3</v>
      </c>
    </row>
    <row r="19" spans="1:56" x14ac:dyDescent="0.35">
      <c r="A19" s="1" t="s">
        <v>9</v>
      </c>
      <c r="B19" s="1" t="s">
        <v>970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969</v>
      </c>
      <c r="K20" s="1">
        <f t="shared" si="0"/>
        <v>2.72</v>
      </c>
    </row>
    <row r="21" spans="1:56" x14ac:dyDescent="0.35">
      <c r="A21" s="1">
        <v>2</v>
      </c>
      <c r="B21" s="1" t="s">
        <v>968</v>
      </c>
      <c r="C21" s="1">
        <v>709.50000206753612</v>
      </c>
      <c r="D21" s="1">
        <v>0</v>
      </c>
      <c r="E21">
        <f>(R21-S21*(1000-T21)/(1000-U21))*AK21</f>
        <v>-3.7198791699607106</v>
      </c>
      <c r="F21">
        <f>IF(AV21&lt;&gt;0,1/(1/AV21-1/N21),0)</f>
        <v>2.4844823673111183</v>
      </c>
      <c r="G21">
        <f>((AY21-AL21/2)*S21-E21)/(AY21+AL21/2)</f>
        <v>385.92415658416871</v>
      </c>
      <c r="H21">
        <f>AL21*1000</f>
        <v>28.623234803778189</v>
      </c>
      <c r="I21">
        <f>(AQ21-AW21)</f>
        <v>1.5418726425219331</v>
      </c>
      <c r="J21">
        <f>(P21+AP21*D21)</f>
        <v>31.272598266601563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32.610908508300781</v>
      </c>
      <c r="P21" s="1">
        <v>31.272598266601563</v>
      </c>
      <c r="Q21" s="1">
        <v>32.722995758056641</v>
      </c>
      <c r="R21" s="1">
        <v>399.911376953125</v>
      </c>
      <c r="S21" s="1">
        <v>393.08621215820313</v>
      </c>
      <c r="T21" s="1">
        <v>9.3067302703857422</v>
      </c>
      <c r="U21" s="1">
        <v>34.354381561279297</v>
      </c>
      <c r="V21" s="1">
        <v>16.662448883056641</v>
      </c>
      <c r="W21" s="1">
        <v>61.50689697265625</v>
      </c>
      <c r="X21" s="1">
        <v>300.1500244140625</v>
      </c>
      <c r="Y21" s="1">
        <v>26.315971374511719</v>
      </c>
      <c r="Z21" s="1">
        <v>4.3386947363615036E-2</v>
      </c>
      <c r="AA21" s="1">
        <v>88.492408752441406</v>
      </c>
      <c r="AB21" s="1">
        <v>19.569778442382813</v>
      </c>
      <c r="AC21" s="1">
        <v>0.66967552900314331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1.1034927368164058</v>
      </c>
      <c r="AL21">
        <f>(U21-T21)/(1000-U21)*AK21</f>
        <v>2.8623234803778191E-2</v>
      </c>
      <c r="AM21">
        <f>(P21+273.15)</f>
        <v>304.42259826660154</v>
      </c>
      <c r="AN21">
        <f>(O21+273.15)</f>
        <v>305.76090850830076</v>
      </c>
      <c r="AO21">
        <f>(Y21*AG21+Z21*AH21)*AI21</f>
        <v>4.2105553258086275</v>
      </c>
      <c r="AP21">
        <f>((AO21+0.00000010773*(AN21^4-AM21^4))-AL21*44100)/(L21*51.4+0.00000043092*AM21^3)</f>
        <v>-10.164346812820961</v>
      </c>
      <c r="AQ21">
        <f>0.61365*EXP(17.502*J21/(240.97+J21))</f>
        <v>4.5819746180799967</v>
      </c>
      <c r="AR21">
        <f>AQ21*1000/AA21</f>
        <v>51.778165863900561</v>
      </c>
      <c r="AS21">
        <f>(AR21-U21)</f>
        <v>17.423784302621264</v>
      </c>
      <c r="AT21">
        <f>IF(D21,P21,(O21+P21)/2)</f>
        <v>31.941753387451172</v>
      </c>
      <c r="AU21">
        <f>0.61365*EXP(17.502*AT21/(240.97+AT21))</f>
        <v>4.7593633463681515</v>
      </c>
      <c r="AV21">
        <f>IF(AS21&lt;&gt;0,(1000-(AR21+U21)/2)/AS21*AL21,0)</f>
        <v>1.5720200768932997</v>
      </c>
      <c r="AW21">
        <f>U21*AA21/1000</f>
        <v>3.0401019755580636</v>
      </c>
      <c r="AX21">
        <f>(AU21-AW21)</f>
        <v>1.7192613708100879</v>
      </c>
      <c r="AY21">
        <f>1/(1.6/F21+1.37/N21)</f>
        <v>1.0372747185204916</v>
      </c>
      <c r="AZ21">
        <f>G21*AA21*0.001</f>
        <v>34.151358211887462</v>
      </c>
      <c r="BA21">
        <f>G21/S21</f>
        <v>0.98177993693873966</v>
      </c>
      <c r="BB21">
        <f>(1-AL21*AA21/AQ21/F21)*100</f>
        <v>77.749686625216668</v>
      </c>
      <c r="BC21">
        <f>(S21-E21/(N21/1.35))</f>
        <v>394.2594431316794</v>
      </c>
      <c r="BD21">
        <f>E21*BB21/100/BC21</f>
        <v>-7.3357644258509082E-3</v>
      </c>
    </row>
    <row r="22" spans="1:56" x14ac:dyDescent="0.35">
      <c r="A22" s="1" t="s">
        <v>9</v>
      </c>
      <c r="B22" s="1" t="s">
        <v>967</v>
      </c>
      <c r="K22" s="1">
        <f t="shared" si="0"/>
        <v>2.72</v>
      </c>
    </row>
    <row r="23" spans="1:56" x14ac:dyDescent="0.35">
      <c r="A23" s="1" t="s">
        <v>9</v>
      </c>
      <c r="B23" s="1" t="s">
        <v>966</v>
      </c>
      <c r="K23" s="1">
        <f t="shared" si="0"/>
        <v>2.72</v>
      </c>
    </row>
    <row r="24" spans="1:56" x14ac:dyDescent="0.35">
      <c r="A24" s="1">
        <v>3</v>
      </c>
      <c r="B24" s="1" t="s">
        <v>965</v>
      </c>
      <c r="C24" s="1">
        <v>913.50000206753612</v>
      </c>
      <c r="D24" s="1">
        <v>0</v>
      </c>
      <c r="E24">
        <f>(R24-S24*(1000-T24)/(1000-U24))*AK24</f>
        <v>-2.9168136161403151</v>
      </c>
      <c r="F24">
        <f>IF(AV24&lt;&gt;0,1/(1/AV24-1/N24),0)</f>
        <v>2.4267028199957821</v>
      </c>
      <c r="G24">
        <f>((AY24-AL24/2)*S24-E24)/(AY24+AL24/2)</f>
        <v>385.22481282426236</v>
      </c>
      <c r="H24">
        <f>AL24*1000</f>
        <v>27.355078790937938</v>
      </c>
      <c r="I24">
        <f>(AQ24-AW24)</f>
        <v>1.4959029924028129</v>
      </c>
      <c r="J24">
        <f>(P24+AP24*D24)</f>
        <v>31.137176513671875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32.548343658447266</v>
      </c>
      <c r="P24" s="1">
        <v>31.137176513671875</v>
      </c>
      <c r="Q24" s="1">
        <v>32.673763275146484</v>
      </c>
      <c r="R24" s="1">
        <v>399.88412475585938</v>
      </c>
      <c r="S24" s="1">
        <v>392.79019165039063</v>
      </c>
      <c r="T24" s="1">
        <v>10.54259204864502</v>
      </c>
      <c r="U24" s="1">
        <v>34.477783203125</v>
      </c>
      <c r="V24" s="1">
        <v>18.940891265869141</v>
      </c>
      <c r="W24" s="1">
        <v>61.943019866943359</v>
      </c>
      <c r="X24" s="1">
        <v>300.14578247070313</v>
      </c>
      <c r="Y24" s="1">
        <v>50.719379425048828</v>
      </c>
      <c r="Z24" s="1">
        <v>1.9283691421151161E-2</v>
      </c>
      <c r="AA24" s="1">
        <v>88.488327026367188</v>
      </c>
      <c r="AB24" s="1">
        <v>19.734539031982422</v>
      </c>
      <c r="AC24" s="1">
        <v>0.67058473825454712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1.1034771414364084</v>
      </c>
      <c r="AL24">
        <f>(U24-T24)/(1000-U24)*AK24</f>
        <v>2.7355078790937938E-2</v>
      </c>
      <c r="AM24">
        <f>(P24+273.15)</f>
        <v>304.28717651367185</v>
      </c>
      <c r="AN24">
        <f>(O24+273.15)</f>
        <v>305.69834365844724</v>
      </c>
      <c r="AO24">
        <f>(Y24*AG24+Z24*AH24)*AI24</f>
        <v>8.1151005266211769</v>
      </c>
      <c r="AP24">
        <f>((AO24+0.00000010773*(AN24^4-AM24^4))-AL24*44100)/(L24*51.4+0.00000043092*AM24^3)</f>
        <v>-9.6687079857742653</v>
      </c>
      <c r="AQ24">
        <f>0.61365*EXP(17.502*J24/(240.97+J24))</f>
        <v>4.5467843476251275</v>
      </c>
      <c r="AR24">
        <f>AQ24*1000/AA24</f>
        <v>51.382871621816349</v>
      </c>
      <c r="AS24">
        <f>(AR24-U24)</f>
        <v>16.905088418691349</v>
      </c>
      <c r="AT24">
        <f>IF(D24,P24,(O24+P24)/2)</f>
        <v>31.84276008605957</v>
      </c>
      <c r="AU24">
        <f>0.61365*EXP(17.502*AT24/(240.97+AT24))</f>
        <v>4.7327498874547116</v>
      </c>
      <c r="AV24">
        <f>IF(AS24&lt;&gt;0,(1000-(AR24+U24)/2)/AS24*AL24,0)</f>
        <v>1.5486885163583033</v>
      </c>
      <c r="AW24">
        <f>U24*AA24/1000</f>
        <v>3.0508813552223146</v>
      </c>
      <c r="AX24">
        <f>(AU24-AW24)</f>
        <v>1.681868532232397</v>
      </c>
      <c r="AY24">
        <f>1/(1.6/F24+1.37/N24)</f>
        <v>1.021035090952725</v>
      </c>
      <c r="AZ24">
        <f>G24*AA24*0.001</f>
        <v>34.087899215864418</v>
      </c>
      <c r="BA24">
        <f>G24/S24</f>
        <v>0.98073938966158825</v>
      </c>
      <c r="BB24">
        <f>(1-AL24*AA24/AQ24/F24)*100</f>
        <v>78.061698371320688</v>
      </c>
      <c r="BC24">
        <f>(S24-E24/(N24/1.35))</f>
        <v>393.71013983202721</v>
      </c>
      <c r="BD24">
        <f>E24*BB24/100/BC24</f>
        <v>-5.7832248060882786E-3</v>
      </c>
    </row>
    <row r="25" spans="1:56" x14ac:dyDescent="0.35">
      <c r="A25" s="1" t="s">
        <v>9</v>
      </c>
      <c r="B25" s="1" t="s">
        <v>964</v>
      </c>
      <c r="K25" s="1">
        <f t="shared" si="0"/>
        <v>2.72</v>
      </c>
    </row>
    <row r="26" spans="1:56" x14ac:dyDescent="0.35">
      <c r="A26" s="1" t="s">
        <v>9</v>
      </c>
      <c r="B26" s="1" t="s">
        <v>963</v>
      </c>
      <c r="K26" s="1">
        <f t="shared" si="0"/>
        <v>2.72</v>
      </c>
    </row>
    <row r="27" spans="1:56" x14ac:dyDescent="0.35">
      <c r="A27" s="1">
        <v>4</v>
      </c>
      <c r="B27" s="1" t="s">
        <v>962</v>
      </c>
      <c r="C27" s="1">
        <v>1117.5000020675361</v>
      </c>
      <c r="D27" s="1">
        <v>0</v>
      </c>
      <c r="E27">
        <f>(R27-S27*(1000-T27)/(1000-U27))*AK27</f>
        <v>-1.6703545719947741</v>
      </c>
      <c r="F27">
        <f>IF(AV27&lt;&gt;0,1/(1/AV27-1/N27),0)</f>
        <v>2.4106483571175188</v>
      </c>
      <c r="G27">
        <f>((AY27-AL27/2)*S27-E27)/(AY27+AL27/2)</f>
        <v>383.77364283500492</v>
      </c>
      <c r="H27">
        <f>AL27*1000</f>
        <v>26.338621539557387</v>
      </c>
      <c r="I27">
        <f>(AQ27-AW27)</f>
        <v>1.4461481027922214</v>
      </c>
      <c r="J27">
        <f>(P27+AP27*D27)</f>
        <v>31.102548599243164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32.499839782714844</v>
      </c>
      <c r="P27" s="1">
        <v>31.102548599243164</v>
      </c>
      <c r="Q27" s="1">
        <v>32.627449035644531</v>
      </c>
      <c r="R27" s="1">
        <v>400.02999877929688</v>
      </c>
      <c r="S27" s="1">
        <v>392.18353271484375</v>
      </c>
      <c r="T27" s="1">
        <v>11.906657218933105</v>
      </c>
      <c r="U27" s="1">
        <v>34.939262390136719</v>
      </c>
      <c r="V27" s="1">
        <v>21.449880599975586</v>
      </c>
      <c r="W27" s="1">
        <v>62.943191528320313</v>
      </c>
      <c r="X27" s="1">
        <v>300.17431640625</v>
      </c>
      <c r="Y27" s="1">
        <v>101.24452209472656</v>
      </c>
      <c r="Z27" s="1">
        <v>7.1105733513832092E-2</v>
      </c>
      <c r="AA27" s="1">
        <v>88.487152099609375</v>
      </c>
      <c r="AB27" s="1">
        <v>19.777608871459961</v>
      </c>
      <c r="AC27" s="1">
        <v>0.65158027410507202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1.1035820456112131</v>
      </c>
      <c r="AL27">
        <f>(U27-T27)/(1000-U27)*AK27</f>
        <v>2.6338621539557388E-2</v>
      </c>
      <c r="AM27">
        <f>(P27+273.15)</f>
        <v>304.25254859924314</v>
      </c>
      <c r="AN27">
        <f>(O27+273.15)</f>
        <v>305.64983978271482</v>
      </c>
      <c r="AO27">
        <f>(Y27*AG27+Z27*AH27)*AI27</f>
        <v>16.199123173077624</v>
      </c>
      <c r="AP27">
        <f>((AO27+0.00000010773*(AN27^4-AM27^4))-AL27*44100)/(L27*51.4+0.00000043092*AM27^3)</f>
        <v>-9.2372981562324874</v>
      </c>
      <c r="AQ27">
        <f>0.61365*EXP(17.502*J27/(240.97+J27))</f>
        <v>4.5378239281564108</v>
      </c>
      <c r="AR27">
        <f>AQ27*1000/AA27</f>
        <v>51.282291502027483</v>
      </c>
      <c r="AS27">
        <f>(AR27-U27)</f>
        <v>16.343029111890765</v>
      </c>
      <c r="AT27">
        <f>IF(D27,P27,(O27+P27)/2)</f>
        <v>31.801194190979004</v>
      </c>
      <c r="AU27">
        <f>0.61365*EXP(17.502*AT27/(240.97+AT27))</f>
        <v>4.7216139514939721</v>
      </c>
      <c r="AV27">
        <f>IF(AS27&lt;&gt;0,(1000-(AR27+U27)/2)/AS27*AL27,0)</f>
        <v>1.5421341373589736</v>
      </c>
      <c r="AW27">
        <f>U27*AA27/1000</f>
        <v>3.0916758253641894</v>
      </c>
      <c r="AX27">
        <f>(AU27-AW27)</f>
        <v>1.6299381261297827</v>
      </c>
      <c r="AY27">
        <f>1/(1.6/F27+1.37/N27)</f>
        <v>1.0164778301502302</v>
      </c>
      <c r="AZ27">
        <f>G27*AA27*0.001</f>
        <v>33.959036705362244</v>
      </c>
      <c r="BA27">
        <f>G27/S27</f>
        <v>0.97855623916276557</v>
      </c>
      <c r="BB27">
        <f>(1-AL27*AA27/AQ27/F27)*100</f>
        <v>78.694498820182758</v>
      </c>
      <c r="BC27">
        <f>(S27-E27/(N27/1.35))</f>
        <v>392.71035405258431</v>
      </c>
      <c r="BD27">
        <f>E27*BB27/100/BC27</f>
        <v>-3.347192518319205E-3</v>
      </c>
    </row>
    <row r="28" spans="1:56" x14ac:dyDescent="0.35">
      <c r="A28" s="1" t="s">
        <v>9</v>
      </c>
      <c r="B28" s="1" t="s">
        <v>961</v>
      </c>
      <c r="K28" s="1">
        <f t="shared" si="0"/>
        <v>2.72</v>
      </c>
    </row>
    <row r="29" spans="1:56" x14ac:dyDescent="0.35">
      <c r="A29" s="1" t="s">
        <v>9</v>
      </c>
      <c r="B29" s="1" t="s">
        <v>960</v>
      </c>
      <c r="K29" s="1">
        <f t="shared" si="0"/>
        <v>2.72</v>
      </c>
    </row>
    <row r="30" spans="1:56" x14ac:dyDescent="0.35">
      <c r="A30" s="1">
        <v>5</v>
      </c>
      <c r="B30" s="1" t="s">
        <v>959</v>
      </c>
      <c r="C30" s="1">
        <v>1321.5000020675361</v>
      </c>
      <c r="D30" s="1">
        <v>0</v>
      </c>
      <c r="E30">
        <f>(R30-S30*(1000-T30)/(1000-U30))*AK30</f>
        <v>-0.73275155637287648</v>
      </c>
      <c r="F30">
        <f>IF(AV30&lt;&gt;0,1/(1/AV30-1/N30),0)</f>
        <v>2.3930230139277922</v>
      </c>
      <c r="G30">
        <f>((AY30-AL30/2)*S30-E30)/(AY30+AL30/2)</f>
        <v>382.7340022200255</v>
      </c>
      <c r="H30">
        <f>AL30*1000</f>
        <v>25.30402049521734</v>
      </c>
      <c r="I30">
        <f>(AQ30-AW30)</f>
        <v>1.3953708011056061</v>
      </c>
      <c r="J30">
        <f>(P30+AP30*D30)</f>
        <v>31.109636306762695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32.471057891845703</v>
      </c>
      <c r="P30" s="1">
        <v>31.109636306762695</v>
      </c>
      <c r="Q30" s="1">
        <v>32.597984313964844</v>
      </c>
      <c r="R30" s="1">
        <v>400.01412963867188</v>
      </c>
      <c r="S30" s="1">
        <v>391.69671630859375</v>
      </c>
      <c r="T30" s="1">
        <v>13.420819282531738</v>
      </c>
      <c r="U30" s="1">
        <v>35.535491943359375</v>
      </c>
      <c r="V30" s="1">
        <v>24.215782165527344</v>
      </c>
      <c r="W30" s="1">
        <v>64.118270874023438</v>
      </c>
      <c r="X30" s="1">
        <v>300.1678466796875</v>
      </c>
      <c r="Y30" s="1">
        <v>149.89273071289063</v>
      </c>
      <c r="Z30" s="1">
        <v>0.14703530073165894</v>
      </c>
      <c r="AA30" s="1">
        <v>88.48297119140625</v>
      </c>
      <c r="AB30" s="1">
        <v>19.838981628417969</v>
      </c>
      <c r="AC30" s="1">
        <v>0.62280732393264771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1.1035582598517919</v>
      </c>
      <c r="AL30">
        <f>(U30-T30)/(1000-U30)*AK30</f>
        <v>2.5304020495217339E-2</v>
      </c>
      <c r="AM30">
        <f>(P30+273.15)</f>
        <v>304.25963630676267</v>
      </c>
      <c r="AN30">
        <f>(O30+273.15)</f>
        <v>305.62105789184568</v>
      </c>
      <c r="AO30">
        <f>(Y30*AG30+Z30*AH30)*AI30</f>
        <v>23.982836378004322</v>
      </c>
      <c r="AP30">
        <f>((AO30+0.00000010773*(AN30^4-AM30^4))-AL30*44100)/(L30*51.4+0.00000043092*AM30^3)</f>
        <v>-8.8035642125330664</v>
      </c>
      <c r="AQ30">
        <f>0.61365*EXP(17.502*J30/(240.97+J30))</f>
        <v>4.5396567110023227</v>
      </c>
      <c r="AR30">
        <f>AQ30*1000/AA30</f>
        <v>51.30542803747111</v>
      </c>
      <c r="AS30">
        <f>(AR30-U30)</f>
        <v>15.769936094111735</v>
      </c>
      <c r="AT30">
        <f>IF(D30,P30,(O30+P30)/2)</f>
        <v>31.790347099304199</v>
      </c>
      <c r="AU30">
        <f>0.61365*EXP(17.502*AT30/(240.97+AT30))</f>
        <v>4.718711658904251</v>
      </c>
      <c r="AV30">
        <f>IF(AS30&lt;&gt;0,(1000-(AR30+U30)/2)/AS30*AL30,0)</f>
        <v>1.534902116359623</v>
      </c>
      <c r="AW30">
        <f>U30*AA30/1000</f>
        <v>3.1442859098967166</v>
      </c>
      <c r="AX30">
        <f>(AU30-AW30)</f>
        <v>1.5744257490075344</v>
      </c>
      <c r="AY30">
        <f>1/(1.6/F30+1.37/N30)</f>
        <v>1.0114518594403044</v>
      </c>
      <c r="AZ30">
        <f>G30*AA30*0.001</f>
        <v>33.865441692406129</v>
      </c>
      <c r="BA30">
        <f>G30/S30</f>
        <v>0.97711823021383959</v>
      </c>
      <c r="BB30">
        <f>(1-AL30*AA30/AQ30/F30)*100</f>
        <v>79.389936011929308</v>
      </c>
      <c r="BC30">
        <f>(S30-E30/(N30/1.35))</f>
        <v>391.92782242320681</v>
      </c>
      <c r="BD30">
        <f>E30*BB30/100/BC30</f>
        <v>-1.4842809273761762E-3</v>
      </c>
    </row>
    <row r="31" spans="1:56" x14ac:dyDescent="0.35">
      <c r="A31" s="1" t="s">
        <v>9</v>
      </c>
      <c r="B31" s="1" t="s">
        <v>958</v>
      </c>
      <c r="K31" s="1">
        <f t="shared" si="0"/>
        <v>2.72</v>
      </c>
    </row>
    <row r="32" spans="1:56" x14ac:dyDescent="0.35">
      <c r="A32" s="1" t="s">
        <v>9</v>
      </c>
      <c r="B32" s="1" t="s">
        <v>957</v>
      </c>
      <c r="K32" s="1">
        <f t="shared" si="0"/>
        <v>2.72</v>
      </c>
    </row>
    <row r="33" spans="1:56" x14ac:dyDescent="0.35">
      <c r="A33" s="1">
        <v>6</v>
      </c>
      <c r="B33" s="1" t="s">
        <v>956</v>
      </c>
      <c r="C33" s="1">
        <v>1525.5000020675361</v>
      </c>
      <c r="D33" s="1">
        <v>0</v>
      </c>
      <c r="E33">
        <f>(R33-S33*(1000-T33)/(1000-U33))*AK33</f>
        <v>0.71382273467155699</v>
      </c>
      <c r="F33">
        <f>IF(AV33&lt;&gt;0,1/(1/AV33-1/N33),0)</f>
        <v>2.4326376387166815</v>
      </c>
      <c r="G33">
        <f>((AY33-AL33/2)*S33-E33)/(AY33+AL33/2)</f>
        <v>380.81328424377324</v>
      </c>
      <c r="H33">
        <f>AL33*1000</f>
        <v>24.504891341520104</v>
      </c>
      <c r="I33">
        <f>(AQ33-AW33)</f>
        <v>1.336392781894165</v>
      </c>
      <c r="J33">
        <f>(P33+AP33*D33)</f>
        <v>31.176498413085938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32.460987091064453</v>
      </c>
      <c r="P33" s="1">
        <v>31.176498413085938</v>
      </c>
      <c r="Q33" s="1">
        <v>32.579803466796875</v>
      </c>
      <c r="R33" s="1">
        <v>400.07879638671875</v>
      </c>
      <c r="S33" s="1">
        <v>390.7548828125</v>
      </c>
      <c r="T33" s="1">
        <v>15.001660346984863</v>
      </c>
      <c r="U33" s="1">
        <v>36.399272918701172</v>
      </c>
      <c r="V33" s="1">
        <v>27.082447052001953</v>
      </c>
      <c r="W33" s="1">
        <v>65.711494445800781</v>
      </c>
      <c r="X33" s="1">
        <v>300.16046142578125</v>
      </c>
      <c r="Y33" s="1">
        <v>301.01797485351563</v>
      </c>
      <c r="Z33" s="1">
        <v>0</v>
      </c>
      <c r="AA33" s="1">
        <v>88.479385375976563</v>
      </c>
      <c r="AB33" s="1">
        <v>19.905727386474609</v>
      </c>
      <c r="AC33" s="1">
        <v>0.5384594202041626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1.103531108183019</v>
      </c>
      <c r="AL33">
        <f>(U33-T33)/(1000-U33)*AK33</f>
        <v>2.4504891341520105E-2</v>
      </c>
      <c r="AM33">
        <f>(P33+273.15)</f>
        <v>304.32649841308591</v>
      </c>
      <c r="AN33">
        <f>(O33+273.15)</f>
        <v>305.61098709106443</v>
      </c>
      <c r="AO33">
        <f>(Y33*AG33+Z33*AH33)*AI33</f>
        <v>48.162874900038332</v>
      </c>
      <c r="AP33">
        <f>((AO33+0.00000010773*(AN33^4-AM33^4))-AL33*44100)/(L33*51.4+0.00000043092*AM33^3)</f>
        <v>-8.3241848452470411</v>
      </c>
      <c r="AQ33">
        <f>0.61365*EXP(17.502*J33/(240.97+J33))</f>
        <v>4.5569780778732731</v>
      </c>
      <c r="AR33">
        <f>AQ33*1000/AA33</f>
        <v>51.503274559483529</v>
      </c>
      <c r="AS33">
        <f>(AR33-U33)</f>
        <v>15.104001640782357</v>
      </c>
      <c r="AT33">
        <f>IF(D33,P33,(O33+P33)/2)</f>
        <v>31.818742752075195</v>
      </c>
      <c r="AU33">
        <f>0.61365*EXP(17.502*AT33/(240.97+AT33))</f>
        <v>4.7263126080005735</v>
      </c>
      <c r="AV33">
        <f>IF(AS33&lt;&gt;0,(1000-(AR33+U33)/2)/AS33*AL33,0)</f>
        <v>1.5511035228548031</v>
      </c>
      <c r="AW33">
        <f>U33*AA33/1000</f>
        <v>3.2205852959791081</v>
      </c>
      <c r="AX33">
        <f>(AU33-AW33)</f>
        <v>1.5057273120214654</v>
      </c>
      <c r="AY33">
        <f>1/(1.6/F33+1.37/N33)</f>
        <v>1.0227147789692534</v>
      </c>
      <c r="AZ33">
        <f>G33*AA33*0.001</f>
        <v>33.694125332896121</v>
      </c>
      <c r="BA33">
        <f>G33/S33</f>
        <v>0.97455796713998544</v>
      </c>
      <c r="BB33">
        <f>(1-AL33*AA33/AQ33/F33)*100</f>
        <v>80.441276061396948</v>
      </c>
      <c r="BC33">
        <f>(S33-E33/(N33/1.35))</f>
        <v>390.52974675199266</v>
      </c>
      <c r="BD33">
        <f>E33*BB33/100/BC33</f>
        <v>1.4703313162743865E-3</v>
      </c>
    </row>
    <row r="34" spans="1:56" x14ac:dyDescent="0.35">
      <c r="A34" s="1" t="s">
        <v>9</v>
      </c>
      <c r="B34" s="1" t="s">
        <v>955</v>
      </c>
      <c r="K34" s="1">
        <f t="shared" si="0"/>
        <v>2.72</v>
      </c>
    </row>
    <row r="35" spans="1:56" x14ac:dyDescent="0.35">
      <c r="A35" s="1" t="s">
        <v>9</v>
      </c>
      <c r="B35" s="1" t="s">
        <v>954</v>
      </c>
      <c r="K35" s="1">
        <f t="shared" si="0"/>
        <v>2.72</v>
      </c>
    </row>
    <row r="36" spans="1:56" x14ac:dyDescent="0.35">
      <c r="A36" s="1">
        <v>7</v>
      </c>
      <c r="B36" s="1" t="s">
        <v>953</v>
      </c>
      <c r="C36" s="1">
        <v>1729.5000020675361</v>
      </c>
      <c r="D36" s="1">
        <v>0</v>
      </c>
      <c r="E36">
        <f>(R36-S36*(1000-T36)/(1000-U36))*AK36</f>
        <v>2.7857783183699745</v>
      </c>
      <c r="F36">
        <f>IF(AV36&lt;&gt;0,1/(1/AV36-1/N36),0)</f>
        <v>2.4385825362198266</v>
      </c>
      <c r="G36">
        <f>((AY36-AL36/2)*S36-E36)/(AY36+AL36/2)</f>
        <v>377.43627588598753</v>
      </c>
      <c r="H36">
        <f>AL36*1000</f>
        <v>23.767288993118406</v>
      </c>
      <c r="I36">
        <f>(AQ36-AW36)</f>
        <v>1.2931534758875327</v>
      </c>
      <c r="J36">
        <f>(P36+AP36*D36)</f>
        <v>31.320999145507813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32.475837707519531</v>
      </c>
      <c r="P36" s="1">
        <v>31.320999145507813</v>
      </c>
      <c r="Q36" s="1">
        <v>32.583480834960938</v>
      </c>
      <c r="R36" s="1">
        <v>399.95040893554688</v>
      </c>
      <c r="S36" s="1">
        <v>389.04742431640625</v>
      </c>
      <c r="T36" s="1">
        <v>16.583053588867188</v>
      </c>
      <c r="U36" s="1">
        <v>37.315822601318359</v>
      </c>
      <c r="V36" s="1">
        <v>29.910224914550781</v>
      </c>
      <c r="W36" s="1">
        <v>67.305130004882813</v>
      </c>
      <c r="X36" s="1">
        <v>300.17538452148438</v>
      </c>
      <c r="Y36" s="1">
        <v>499.52169799804688</v>
      </c>
      <c r="Z36" s="1">
        <v>9.1595456004142761E-2</v>
      </c>
      <c r="AA36" s="1">
        <v>88.473350524902344</v>
      </c>
      <c r="AB36" s="1">
        <v>19.247472763061523</v>
      </c>
      <c r="AC36" s="1">
        <v>0.27427121996879578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1.1035859725054571</v>
      </c>
      <c r="AL36">
        <f>(U36-T36)/(1000-U36)*AK36</f>
        <v>2.3767288993118404E-2</v>
      </c>
      <c r="AM36">
        <f>(P36+273.15)</f>
        <v>304.47099914550779</v>
      </c>
      <c r="AN36">
        <f>(O36+273.15)</f>
        <v>305.62583770751951</v>
      </c>
      <c r="AO36">
        <f>(Y36*AG36+Z36*AH36)*AI36</f>
        <v>79.923469893258698</v>
      </c>
      <c r="AP36">
        <f>((AO36+0.00000010773*(AN36^4-AM36^4))-AL36*44100)/(L36*51.4+0.00000043092*AM36^3)</f>
        <v>-7.8096519867118159</v>
      </c>
      <c r="AQ36">
        <f>0.61365*EXP(17.502*J36/(240.97+J36))</f>
        <v>4.5946093290190451</v>
      </c>
      <c r="AR36">
        <f>AQ36*1000/AA36</f>
        <v>51.932127604072292</v>
      </c>
      <c r="AS36">
        <f>(AR36-U36)</f>
        <v>14.616305002753933</v>
      </c>
      <c r="AT36">
        <f>IF(D36,P36,(O36+P36)/2)</f>
        <v>31.898418426513672</v>
      </c>
      <c r="AU36">
        <f>0.61365*EXP(17.502*AT36/(240.97+AT36))</f>
        <v>4.7476971415553946</v>
      </c>
      <c r="AV36">
        <f>IF(AS36&lt;&gt;0,(1000-(AR36+U36)/2)/AS36*AL36,0)</f>
        <v>1.5535183534109773</v>
      </c>
      <c r="AW36">
        <f>U36*AA36/1000</f>
        <v>3.3014558531315124</v>
      </c>
      <c r="AX36">
        <f>(AU36-AW36)</f>
        <v>1.4462412884238822</v>
      </c>
      <c r="AY36">
        <f>1/(1.6/F36+1.37/N36)</f>
        <v>1.0243946320436021</v>
      </c>
      <c r="AZ36">
        <f>G36*AA36*0.001</f>
        <v>33.39305193727472</v>
      </c>
      <c r="BA36">
        <f>G36/S36</f>
        <v>0.9701549278964624</v>
      </c>
      <c r="BB36">
        <f>(1-AL36*AA36/AQ36/F36)*100</f>
        <v>81.23251523130233</v>
      </c>
      <c r="BC36">
        <f>(S36-E36/(N36/1.35))</f>
        <v>388.16880400133164</v>
      </c>
      <c r="BD36">
        <f>E36*BB36/100/BC36</f>
        <v>5.8298291193241911E-3</v>
      </c>
    </row>
    <row r="37" spans="1:56" x14ac:dyDescent="0.35">
      <c r="A37" s="1" t="s">
        <v>9</v>
      </c>
      <c r="B37" s="1" t="s">
        <v>952</v>
      </c>
      <c r="K37" s="1">
        <f t="shared" si="0"/>
        <v>2.72</v>
      </c>
    </row>
    <row r="38" spans="1:56" x14ac:dyDescent="0.35">
      <c r="A38" s="1" t="s">
        <v>9</v>
      </c>
      <c r="B38" s="1" t="s">
        <v>951</v>
      </c>
      <c r="K38" s="1">
        <f t="shared" si="0"/>
        <v>2.72</v>
      </c>
    </row>
    <row r="39" spans="1:56" x14ac:dyDescent="0.35">
      <c r="A39" s="1">
        <v>8</v>
      </c>
      <c r="B39" s="1" t="s">
        <v>950</v>
      </c>
      <c r="C39" s="1">
        <v>1934.0000020563602</v>
      </c>
      <c r="D39" s="1">
        <v>0</v>
      </c>
      <c r="E39">
        <f>(R39-S39*(1000-T39)/(1000-U39))*AK39</f>
        <v>4.1754888873221248</v>
      </c>
      <c r="F39">
        <f>IF(AV39&lt;&gt;0,1/(1/AV39-1/N39),0)</f>
        <v>2.5447409394676814</v>
      </c>
      <c r="G39">
        <f>((AY39-AL39/2)*S39-E39)/(AY39+AL39/2)</f>
        <v>375.63706635347211</v>
      </c>
      <c r="H39">
        <f>AL39*1000</f>
        <v>23.398105457463782</v>
      </c>
      <c r="I39">
        <f>(AQ39-AW39)</f>
        <v>1.2379738199444108</v>
      </c>
      <c r="J39">
        <f>(P39+AP39*D39)</f>
        <v>31.521942138671875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32.518646240234375</v>
      </c>
      <c r="P39" s="1">
        <v>31.521942138671875</v>
      </c>
      <c r="Q39" s="1">
        <v>32.608917236328125</v>
      </c>
      <c r="R39" s="1">
        <v>400.08871459960938</v>
      </c>
      <c r="S39" s="1">
        <v>388.07623291015625</v>
      </c>
      <c r="T39" s="1">
        <v>18.152048110961914</v>
      </c>
      <c r="U39" s="1">
        <v>38.538490295410156</v>
      </c>
      <c r="V39" s="1">
        <v>32.659164428710938</v>
      </c>
      <c r="W39" s="1">
        <v>69.338447570800781</v>
      </c>
      <c r="X39" s="1">
        <v>300.15118408203125</v>
      </c>
      <c r="Y39" s="1">
        <v>749.4285888671875</v>
      </c>
      <c r="Z39" s="1">
        <v>6.5081037580966949E-2</v>
      </c>
      <c r="AA39" s="1">
        <v>88.467796325683594</v>
      </c>
      <c r="AB39" s="1">
        <v>18.958717346191406</v>
      </c>
      <c r="AC39" s="1">
        <v>0.10582525283098221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1.1034970003015852</v>
      </c>
      <c r="AL39">
        <f>(U39-T39)/(1000-U39)*AK39</f>
        <v>2.3398105457463781E-2</v>
      </c>
      <c r="AM39">
        <f>(P39+273.15)</f>
        <v>304.67194213867185</v>
      </c>
      <c r="AN39">
        <f>(O39+273.15)</f>
        <v>305.66864624023435</v>
      </c>
      <c r="AO39">
        <f>(Y39*AG39+Z39*AH39)*AI39</f>
        <v>119.90857153858451</v>
      </c>
      <c r="AP39">
        <f>((AO39+0.00000010773*(AN39^4-AM39^4))-AL39*44100)/(L39*51.4+0.00000043092*AM39^3)</f>
        <v>-7.3633492612627087</v>
      </c>
      <c r="AQ39">
        <f>0.61365*EXP(17.502*J39/(240.97+J39))</f>
        <v>4.6473891300980901</v>
      </c>
      <c r="AR39">
        <f>AQ39*1000/AA39</f>
        <v>52.531987040677308</v>
      </c>
      <c r="AS39">
        <f>(AR39-U39)</f>
        <v>13.993496745267151</v>
      </c>
      <c r="AT39">
        <f>IF(D39,P39,(O39+P39)/2)</f>
        <v>32.020294189453125</v>
      </c>
      <c r="AU39">
        <f>0.61365*EXP(17.502*AT39/(240.97+AT39))</f>
        <v>4.7805709312694891</v>
      </c>
      <c r="AV39">
        <f>IF(AS39&lt;&gt;0,(1000-(AR39+U39)/2)/AS39*AL39,0)</f>
        <v>1.5959318494593868</v>
      </c>
      <c r="AW39">
        <f>U39*AA39/1000</f>
        <v>3.4094153101536793</v>
      </c>
      <c r="AX39">
        <f>(AU39-AW39)</f>
        <v>1.3711556211158098</v>
      </c>
      <c r="AY39">
        <f>1/(1.6/F39+1.37/N39)</f>
        <v>1.0539460972163297</v>
      </c>
      <c r="AZ39">
        <f>G39*AA39*0.001</f>
        <v>33.231783478536265</v>
      </c>
      <c r="BA39">
        <f>G39/S39</f>
        <v>0.96794659012379158</v>
      </c>
      <c r="BB39">
        <f>(1-AL39*AA39/AQ39/F39)*100</f>
        <v>82.496967916683857</v>
      </c>
      <c r="BC39">
        <f>(S39-E39/(N39/1.35))</f>
        <v>386.75930494873967</v>
      </c>
      <c r="BD39">
        <f>E39*BB39/100/BC39</f>
        <v>8.9064482319187663E-3</v>
      </c>
    </row>
    <row r="40" spans="1:56" x14ac:dyDescent="0.35">
      <c r="A40" s="1" t="s">
        <v>9</v>
      </c>
      <c r="B40" s="1" t="s">
        <v>949</v>
      </c>
      <c r="K40" s="1">
        <f t="shared" si="0"/>
        <v>2.72</v>
      </c>
    </row>
    <row r="41" spans="1:56" x14ac:dyDescent="0.35">
      <c r="A41" s="1" t="s">
        <v>9</v>
      </c>
      <c r="B41" s="1" t="s">
        <v>948</v>
      </c>
      <c r="K41" s="1">
        <f t="shared" si="0"/>
        <v>2.72</v>
      </c>
    </row>
    <row r="42" spans="1:56" x14ac:dyDescent="0.35">
      <c r="A42" s="1">
        <v>9</v>
      </c>
      <c r="B42" s="1" t="s">
        <v>947</v>
      </c>
      <c r="C42" s="1">
        <v>2138.0000020563602</v>
      </c>
      <c r="D42" s="1">
        <v>0</v>
      </c>
      <c r="E42">
        <f>(R42-S42*(1000-T42)/(1000-U42))*AK42</f>
        <v>5.567208259120731</v>
      </c>
      <c r="F42">
        <f>IF(AV42&lt;&gt;0,1/(1/AV42-1/N42),0)</f>
        <v>2.6740601474564967</v>
      </c>
      <c r="G42">
        <f>((AY42-AL42/2)*S42-E42)/(AY42+AL42/2)</f>
        <v>373.75488975557943</v>
      </c>
      <c r="H42">
        <f>AL42*1000</f>
        <v>23.124522786693703</v>
      </c>
      <c r="I42">
        <f>(AQ42-AW42)</f>
        <v>1.1850685732533019</v>
      </c>
      <c r="J42">
        <f>(P42+AP42*D42)</f>
        <v>31.753442764282227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32.583839416503906</v>
      </c>
      <c r="P42" s="1">
        <v>31.753442764282227</v>
      </c>
      <c r="Q42" s="1">
        <v>32.654495239257813</v>
      </c>
      <c r="R42" s="1">
        <v>400.10104370117188</v>
      </c>
      <c r="S42" s="1">
        <v>386.94564819335938</v>
      </c>
      <c r="T42" s="1">
        <v>19.710597991943359</v>
      </c>
      <c r="U42" s="1">
        <v>39.834014892578125</v>
      </c>
      <c r="V42" s="1">
        <v>35.330738067626953</v>
      </c>
      <c r="W42" s="1">
        <v>71.401443481445313</v>
      </c>
      <c r="X42" s="1">
        <v>300.114013671875</v>
      </c>
      <c r="Y42" s="1">
        <v>1000.1292724609375</v>
      </c>
      <c r="Z42" s="1">
        <v>1.205193460918963E-3</v>
      </c>
      <c r="AA42" s="1">
        <v>88.461593627929688</v>
      </c>
      <c r="AB42" s="1">
        <v>18.895389556884766</v>
      </c>
      <c r="AC42" s="1">
        <v>-3.2079678028821945E-2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1.1033603443818931</v>
      </c>
      <c r="AL42">
        <f>(U42-T42)/(1000-U42)*AK42</f>
        <v>2.3124522786693701E-2</v>
      </c>
      <c r="AM42">
        <f>(P42+273.15)</f>
        <v>304.9034427642822</v>
      </c>
      <c r="AN42">
        <f>(O42+273.15)</f>
        <v>305.73383941650388</v>
      </c>
      <c r="AO42">
        <f>(Y42*AG42+Z42*AH42)*AI42</f>
        <v>160.020680017009</v>
      </c>
      <c r="AP42">
        <f>((AO42+0.00000010773*(AN42^4-AM42^4))-AL42*44100)/(L42*51.4+0.00000043092*AM42^3)</f>
        <v>-6.9513050917719914</v>
      </c>
      <c r="AQ42">
        <f>0.61365*EXP(17.502*J42/(240.97+J42))</f>
        <v>4.7088490112494474</v>
      </c>
      <c r="AR42">
        <f>AQ42*1000/AA42</f>
        <v>53.230433888122249</v>
      </c>
      <c r="AS42">
        <f>(AR42-U42)</f>
        <v>13.396418995544124</v>
      </c>
      <c r="AT42">
        <f>IF(D42,P42,(O42+P42)/2)</f>
        <v>32.168641090393066</v>
      </c>
      <c r="AU42">
        <f>0.61365*EXP(17.502*AT42/(240.97+AT42))</f>
        <v>4.8208520797506873</v>
      </c>
      <c r="AV42">
        <f>IF(AS42&lt;&gt;0,(1000-(AR42+U42)/2)/AS42*AL42,0)</f>
        <v>1.6458493356170185</v>
      </c>
      <c r="AW42">
        <f>U42*AA42/1000</f>
        <v>3.5237804379961455</v>
      </c>
      <c r="AX42">
        <f>(AU42-AW42)</f>
        <v>1.2970716417545418</v>
      </c>
      <c r="AY42">
        <f>1/(1.6/F42+1.37/N42)</f>
        <v>1.0888400988232467</v>
      </c>
      <c r="AZ42">
        <f>G42*AA42*0.001</f>
        <v>33.062953174009728</v>
      </c>
      <c r="BA42">
        <f>G42/S42</f>
        <v>0.96591056521925678</v>
      </c>
      <c r="BB42">
        <f>(1-AL42*AA42/AQ42/F42)*100</f>
        <v>83.754181335522091</v>
      </c>
      <c r="BC42">
        <f>(S42-E42/(N42/1.35))</f>
        <v>385.18977901939843</v>
      </c>
      <c r="BD42">
        <f>E42*BB42/100/BC42</f>
        <v>1.2105123122790128E-2</v>
      </c>
    </row>
    <row r="43" spans="1:56" x14ac:dyDescent="0.35">
      <c r="A43" s="1" t="s">
        <v>9</v>
      </c>
      <c r="B43" s="1" t="s">
        <v>946</v>
      </c>
      <c r="K43" s="1">
        <f t="shared" si="0"/>
        <v>2.72</v>
      </c>
    </row>
    <row r="44" spans="1:56" x14ac:dyDescent="0.35">
      <c r="A44" s="1" t="s">
        <v>9</v>
      </c>
      <c r="B44" s="1" t="s">
        <v>945</v>
      </c>
      <c r="K44" s="1">
        <f t="shared" si="0"/>
        <v>2.72</v>
      </c>
    </row>
    <row r="45" spans="1:56" x14ac:dyDescent="0.35">
      <c r="A45" s="1">
        <v>10</v>
      </c>
      <c r="B45" s="1" t="s">
        <v>944</v>
      </c>
      <c r="C45" s="1">
        <v>2342.5000020451844</v>
      </c>
      <c r="D45" s="1">
        <v>0</v>
      </c>
      <c r="E45">
        <f>(R45-S45*(1000-T45)/(1000-U45))*AK45</f>
        <v>6.7015458160210803</v>
      </c>
      <c r="F45">
        <f>IF(AV45&lt;&gt;0,1/(1/AV45-1/N45),0)</f>
        <v>2.8339613339186407</v>
      </c>
      <c r="G45">
        <f>((AY45-AL45/2)*S45-E45)/(AY45+AL45/2)</f>
        <v>372.29787695179067</v>
      </c>
      <c r="H45">
        <f>AL45*1000</f>
        <v>23.027256573105987</v>
      </c>
      <c r="I45">
        <f>(AQ45-AW45)</f>
        <v>1.1376346509175912</v>
      </c>
      <c r="J45">
        <f>(P45+AP45*D45)</f>
        <v>31.990447998046875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32.661277770996094</v>
      </c>
      <c r="P45" s="1">
        <v>31.990447998046875</v>
      </c>
      <c r="Q45" s="1">
        <v>32.713264465332031</v>
      </c>
      <c r="R45" s="1">
        <v>400.07672119140625</v>
      </c>
      <c r="S45" s="1">
        <v>385.94952392578125</v>
      </c>
      <c r="T45" s="1">
        <v>21.089263916015625</v>
      </c>
      <c r="U45" s="1">
        <v>41.099678039550781</v>
      </c>
      <c r="V45" s="1">
        <v>37.628318786621094</v>
      </c>
      <c r="W45" s="1">
        <v>73.331710815429688</v>
      </c>
      <c r="X45" s="1">
        <v>300.1431884765625</v>
      </c>
      <c r="Y45" s="1">
        <v>1250.2369384765625</v>
      </c>
      <c r="Z45" s="1">
        <v>2.169375866651535E-2</v>
      </c>
      <c r="AA45" s="1">
        <v>88.440292358398438</v>
      </c>
      <c r="AB45" s="1">
        <v>19.015264511108398</v>
      </c>
      <c r="AC45" s="1">
        <v>-0.14756296575069427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1.1034676046932441</v>
      </c>
      <c r="AL45">
        <f>(U45-T45)/(1000-U45)*AK45</f>
        <v>2.3027256573105986E-2</v>
      </c>
      <c r="AM45">
        <f>(P45+273.15)</f>
        <v>305.14044799804685</v>
      </c>
      <c r="AN45">
        <f>(O45+273.15)</f>
        <v>305.81127777099607</v>
      </c>
      <c r="AO45">
        <f>(Y45*AG45+Z45*AH45)*AI45</f>
        <v>200.03790568505428</v>
      </c>
      <c r="AP45">
        <f>((AO45+0.00000010773*(AN45^4-AM45^4))-AL45*44100)/(L45*51.4+0.00000043092*AM45^3)</f>
        <v>-6.6031568259291324</v>
      </c>
      <c r="AQ45">
        <f>0.61365*EXP(17.502*J45/(240.97+J45))</f>
        <v>4.7725021925715101</v>
      </c>
      <c r="AR45">
        <f>AQ45*1000/AA45</f>
        <v>53.962985255987853</v>
      </c>
      <c r="AS45">
        <f>(AR45-U45)</f>
        <v>12.863307216437072</v>
      </c>
      <c r="AT45">
        <f>IF(D45,P45,(O45+P45)/2)</f>
        <v>32.325862884521484</v>
      </c>
      <c r="AU45">
        <f>0.61365*EXP(17.502*AT45/(240.97+AT45))</f>
        <v>4.8638652349085483</v>
      </c>
      <c r="AV45">
        <f>IF(AS45&lt;&gt;0,(1000-(AR45+U45)/2)/AS45*AL45,0)</f>
        <v>1.7050623167862444</v>
      </c>
      <c r="AW45">
        <f>U45*AA45/1000</f>
        <v>3.6348675416539189</v>
      </c>
      <c r="AX45">
        <f>(AU45-AW45)</f>
        <v>1.2289976932546294</v>
      </c>
      <c r="AY45">
        <f>1/(1.6/F45+1.37/N45)</f>
        <v>1.130392879948561</v>
      </c>
      <c r="AZ45">
        <f>G45*AA45*0.001</f>
        <v>32.92613308202742</v>
      </c>
      <c r="BA45">
        <f>G45/S45</f>
        <v>0.96462841349011275</v>
      </c>
      <c r="BB45">
        <f>(1-AL45*AA45/AQ45/F45)*100</f>
        <v>84.94251939560192</v>
      </c>
      <c r="BC45">
        <f>(S45-E45/(N45/1.35))</f>
        <v>383.83589045482915</v>
      </c>
      <c r="BD45">
        <f>E45*BB45/100/BC45</f>
        <v>1.4830457484925475E-2</v>
      </c>
    </row>
    <row r="46" spans="1:56" x14ac:dyDescent="0.35">
      <c r="A46" s="1" t="s">
        <v>9</v>
      </c>
      <c r="B46" s="1" t="s">
        <v>943</v>
      </c>
      <c r="K46" s="1">
        <f t="shared" si="0"/>
        <v>2.72</v>
      </c>
    </row>
    <row r="47" spans="1:56" x14ac:dyDescent="0.35">
      <c r="A47" s="1" t="s">
        <v>9</v>
      </c>
      <c r="B47" s="1" t="s">
        <v>942</v>
      </c>
      <c r="K47" s="1">
        <f t="shared" si="0"/>
        <v>2.72</v>
      </c>
    </row>
    <row r="48" spans="1:56" x14ac:dyDescent="0.35">
      <c r="A48" s="1">
        <v>11</v>
      </c>
      <c r="B48" s="1" t="s">
        <v>941</v>
      </c>
      <c r="C48" s="1">
        <v>2546.5000020451844</v>
      </c>
      <c r="D48" s="1">
        <v>0</v>
      </c>
      <c r="E48">
        <f>(R48-S48*(1000-T48)/(1000-U48))*AK48</f>
        <v>8.1097742135833659</v>
      </c>
      <c r="F48">
        <f>IF(AV48&lt;&gt;0,1/(1/AV48-1/N48),0)</f>
        <v>3.0627911879036165</v>
      </c>
      <c r="G48">
        <f>((AY48-AL48/2)*S48-E48)/(AY48+AL48/2)</f>
        <v>370.17646198658662</v>
      </c>
      <c r="H48">
        <f>AL48*1000</f>
        <v>23.354956383979136</v>
      </c>
      <c r="I48">
        <f>(AQ48-AW48)</f>
        <v>1.1005870736911954</v>
      </c>
      <c r="J48">
        <f>(P48+AP48*D48)</f>
        <v>32.299911499023438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32.758983612060547</v>
      </c>
      <c r="P48" s="1">
        <v>32.299911499023438</v>
      </c>
      <c r="Q48" s="1">
        <v>32.784931182861328</v>
      </c>
      <c r="R48" s="1">
        <v>399.91741943359375</v>
      </c>
      <c r="S48" s="1">
        <v>384.43243408203125</v>
      </c>
      <c r="T48" s="1">
        <v>22.207128524780273</v>
      </c>
      <c r="U48" s="1">
        <v>42.472080230712891</v>
      </c>
      <c r="V48" s="1">
        <v>39.404552459716797</v>
      </c>
      <c r="W48" s="1">
        <v>75.362884521484375</v>
      </c>
      <c r="X48" s="1">
        <v>300.16070556640625</v>
      </c>
      <c r="Y48" s="1">
        <v>1600.223876953125</v>
      </c>
      <c r="Z48" s="1">
        <v>0.10726285725831985</v>
      </c>
      <c r="AA48" s="1">
        <v>88.438224792480469</v>
      </c>
      <c r="AB48" s="1">
        <v>18.793975830078125</v>
      </c>
      <c r="AC48" s="1">
        <v>-0.33502921462059021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1.1035320057588462</v>
      </c>
      <c r="AL48">
        <f>(U48-T48)/(1000-U48)*AK48</f>
        <v>2.3354956383979136E-2</v>
      </c>
      <c r="AM48">
        <f>(P48+273.15)</f>
        <v>305.44991149902341</v>
      </c>
      <c r="AN48">
        <f>(O48+273.15)</f>
        <v>305.90898361206052</v>
      </c>
      <c r="AO48">
        <f>(Y48*AG48+Z48*AH48)*AI48</f>
        <v>256.03581458965346</v>
      </c>
      <c r="AP48">
        <f>((AO48+0.00000010773*(AN48^4-AM48^4))-AL48*44100)/(L48*51.4+0.00000043092*AM48^3)</f>
        <v>-6.2825734710755832</v>
      </c>
      <c r="AQ48">
        <f>0.61365*EXP(17.502*J48/(240.97+J48))</f>
        <v>4.8567424525392475</v>
      </c>
      <c r="AR48">
        <f>AQ48*1000/AA48</f>
        <v>54.91677907302585</v>
      </c>
      <c r="AS48">
        <f>(AR48-U48)</f>
        <v>12.44469884231296</v>
      </c>
      <c r="AT48">
        <f>IF(D48,P48,(O48+P48)/2)</f>
        <v>32.529447555541992</v>
      </c>
      <c r="AU48">
        <f>0.61365*EXP(17.502*AT48/(240.97+AT48))</f>
        <v>4.9200585313759335</v>
      </c>
      <c r="AV48">
        <f>IF(AS48&lt;&gt;0,(1000-(AR48+U48)/2)/AS48*AL48,0)</f>
        <v>1.7853144045378626</v>
      </c>
      <c r="AW48">
        <f>U48*AA48/1000</f>
        <v>3.7561553788480522</v>
      </c>
      <c r="AX48">
        <f>(AU48-AW48)</f>
        <v>1.1639031525278813</v>
      </c>
      <c r="AY48">
        <f>1/(1.6/F48+1.37/N48)</f>
        <v>1.1869904786298713</v>
      </c>
      <c r="AZ48">
        <f>G48*AA48*0.001</f>
        <v>32.737749158054847</v>
      </c>
      <c r="BA48">
        <f>G48/S48</f>
        <v>0.96291683315044474</v>
      </c>
      <c r="BB48">
        <f>(1-AL48*AA48/AQ48/F48)*100</f>
        <v>86.114656939389832</v>
      </c>
      <c r="BC48">
        <f>(S48-E48/(N48/1.35))</f>
        <v>381.87465253576238</v>
      </c>
      <c r="BD48">
        <f>E48*BB48/100/BC48</f>
        <v>1.8287949190166256E-2</v>
      </c>
    </row>
    <row r="49" spans="1:56" x14ac:dyDescent="0.35">
      <c r="A49" s="1" t="s">
        <v>9</v>
      </c>
      <c r="B49" s="1" t="s">
        <v>940</v>
      </c>
      <c r="K49" s="1">
        <f t="shared" si="0"/>
        <v>2.72</v>
      </c>
    </row>
    <row r="50" spans="1:56" x14ac:dyDescent="0.35">
      <c r="A50" s="1" t="s">
        <v>9</v>
      </c>
      <c r="B50" s="1" t="s">
        <v>935</v>
      </c>
      <c r="K50" s="1">
        <f t="shared" si="0"/>
        <v>2.72</v>
      </c>
    </row>
    <row r="51" spans="1:56" x14ac:dyDescent="0.35">
      <c r="A51" s="1">
        <v>12</v>
      </c>
      <c r="B51" s="1" t="s">
        <v>939</v>
      </c>
      <c r="C51" s="1">
        <v>2752.0000020340085</v>
      </c>
      <c r="D51" s="1">
        <v>0</v>
      </c>
      <c r="E51">
        <f>(R51-S51*(1000-T51)/(1000-U51))*AK51</f>
        <v>9.450632725253989</v>
      </c>
      <c r="F51">
        <f>IF(AV51&lt;&gt;0,1/(1/AV51-1/N51),0)</f>
        <v>3.3548176697533907</v>
      </c>
      <c r="G51">
        <f>((AY51-AL51/2)*S51-E51)/(AY51+AL51/2)</f>
        <v>368.42557482307257</v>
      </c>
      <c r="H51">
        <f>AL51*1000</f>
        <v>24.041255404874235</v>
      </c>
      <c r="I51">
        <f>(AQ51-AW51)</f>
        <v>1.0739015141478045</v>
      </c>
      <c r="J51">
        <f>(P51+AP51*D51)</f>
        <v>32.668628692626953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32.889312744140625</v>
      </c>
      <c r="P51" s="1">
        <v>32.668628692626953</v>
      </c>
      <c r="Q51" s="1">
        <v>32.885513305664063</v>
      </c>
      <c r="R51" s="1">
        <v>400.06787109375</v>
      </c>
      <c r="S51" s="1">
        <v>383.15811157226563</v>
      </c>
      <c r="T51" s="1">
        <v>23.103721618652344</v>
      </c>
      <c r="U51" s="1">
        <v>43.930419921875</v>
      </c>
      <c r="V51" s="1">
        <v>40.693572998046875</v>
      </c>
      <c r="W51" s="1">
        <v>77.376518249511719</v>
      </c>
      <c r="X51" s="1">
        <v>300.18923950195313</v>
      </c>
      <c r="Y51" s="1">
        <v>2001.4208984375</v>
      </c>
      <c r="Z51" s="1">
        <v>3.6156468093395233E-2</v>
      </c>
      <c r="AA51" s="1">
        <v>88.4329833984375</v>
      </c>
      <c r="AB51" s="1">
        <v>18.609588623046875</v>
      </c>
      <c r="AC51" s="1">
        <v>-0.57604426145553589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1.1036369099336509</v>
      </c>
      <c r="AL51">
        <f>(U51-T51)/(1000-U51)*AK51</f>
        <v>2.4041255404874236E-2</v>
      </c>
      <c r="AM51">
        <f>(P51+273.15)</f>
        <v>305.81862869262693</v>
      </c>
      <c r="AN51">
        <f>(O51+273.15)</f>
        <v>306.0393127441406</v>
      </c>
      <c r="AO51">
        <f>(Y51*AG51+Z51*AH51)*AI51</f>
        <v>320.2273365923611</v>
      </c>
      <c r="AP51">
        <f>((AO51+0.00000010773*(AN51^4-AM51^4))-AL51*44100)/(L51*51.4+0.00000043092*AM51^3)</f>
        <v>-6.0268880456297831</v>
      </c>
      <c r="AQ51">
        <f>0.61365*EXP(17.502*J51/(240.97+J51))</f>
        <v>4.9587996097853644</v>
      </c>
      <c r="AR51">
        <f>AQ51*1000/AA51</f>
        <v>56.074096103298267</v>
      </c>
      <c r="AS51">
        <f>(AR51-U51)</f>
        <v>12.143676181423267</v>
      </c>
      <c r="AT51">
        <f>IF(D51,P51,(O51+P51)/2)</f>
        <v>32.778970718383789</v>
      </c>
      <c r="AU51">
        <f>0.61365*EXP(17.502*AT51/(240.97+AT51))</f>
        <v>4.9897017087588411</v>
      </c>
      <c r="AV51">
        <f>IF(AS51&lt;&gt;0,(1000-(AR51+U51)/2)/AS51*AL51,0)</f>
        <v>1.8807433604093702</v>
      </c>
      <c r="AW51">
        <f>U51*AA51/1000</f>
        <v>3.8848980956375598</v>
      </c>
      <c r="AX51">
        <f>(AU51-AW51)</f>
        <v>1.1048036131212813</v>
      </c>
      <c r="AY51">
        <f>1/(1.6/F51+1.37/N51)</f>
        <v>1.2547153773534656</v>
      </c>
      <c r="AZ51">
        <f>G51*AA51*0.001</f>
        <v>32.580972741888573</v>
      </c>
      <c r="BA51">
        <f>G51/S51</f>
        <v>0.96154971980434134</v>
      </c>
      <c r="BB51">
        <f>(1-AL51*AA51/AQ51/F51)*100</f>
        <v>87.220144632106482</v>
      </c>
      <c r="BC51">
        <f>(S51-E51/(N51/1.35))</f>
        <v>380.17743007009364</v>
      </c>
      <c r="BD51">
        <f>E51*BB51/100/BC51</f>
        <v>2.1681601483012743E-2</v>
      </c>
    </row>
    <row r="52" spans="1:56" x14ac:dyDescent="0.35">
      <c r="A52" s="1" t="s">
        <v>9</v>
      </c>
      <c r="B52" s="1" t="s">
        <v>938</v>
      </c>
    </row>
    <row r="53" spans="1:56" x14ac:dyDescent="0.35">
      <c r="A53" s="1" t="s">
        <v>9</v>
      </c>
      <c r="B53" s="1" t="s">
        <v>937</v>
      </c>
    </row>
    <row r="54" spans="1:56" x14ac:dyDescent="0.35">
      <c r="A54" s="1" t="s">
        <v>9</v>
      </c>
      <c r="B54" s="1" t="s">
        <v>936</v>
      </c>
    </row>
    <row r="55" spans="1:56" x14ac:dyDescent="0.35">
      <c r="A55" s="1" t="s">
        <v>9</v>
      </c>
      <c r="B55" s="1" t="s">
        <v>935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ECA6A-5D90-445B-8FBB-0F7EBC542C74}">
  <dimension ref="A1:BD55"/>
  <sheetViews>
    <sheetView zoomScale="3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5048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5047</v>
      </c>
    </row>
    <row r="12" spans="1:56" x14ac:dyDescent="0.35">
      <c r="A12" s="1" t="s">
        <v>9</v>
      </c>
      <c r="B12" s="1" t="s">
        <v>5046</v>
      </c>
    </row>
    <row r="13" spans="1:56" x14ac:dyDescent="0.35">
      <c r="A13" s="1" t="s">
        <v>9</v>
      </c>
      <c r="B13" s="1" t="s">
        <v>5045</v>
      </c>
    </row>
    <row r="14" spans="1:56" x14ac:dyDescent="0.35">
      <c r="A14" s="1" t="s">
        <v>9</v>
      </c>
      <c r="B14" s="1" t="s">
        <v>5044</v>
      </c>
    </row>
    <row r="15" spans="1:56" x14ac:dyDescent="0.35">
      <c r="A15" s="1" t="s">
        <v>9</v>
      </c>
      <c r="B15" s="1" t="s">
        <v>5043</v>
      </c>
    </row>
    <row r="16" spans="1:56" x14ac:dyDescent="0.35">
      <c r="A16" s="1" t="s">
        <v>9</v>
      </c>
      <c r="B16" s="1" t="s">
        <v>5042</v>
      </c>
    </row>
    <row r="17" spans="1:56" x14ac:dyDescent="0.35">
      <c r="A17" s="1" t="s">
        <v>9</v>
      </c>
      <c r="B17" s="1" t="s">
        <v>5041</v>
      </c>
    </row>
    <row r="18" spans="1:56" x14ac:dyDescent="0.35">
      <c r="A18" s="1">
        <v>1</v>
      </c>
      <c r="B18" s="1" t="s">
        <v>5040</v>
      </c>
      <c r="C18" s="1">
        <v>300.5000036098063</v>
      </c>
      <c r="D18" s="1">
        <v>0</v>
      </c>
      <c r="E18">
        <f>(R18-S18*(1000-T18)/(1000-U18))*AK18</f>
        <v>-5.878066444012596</v>
      </c>
      <c r="F18">
        <f>IF(AV18&lt;&gt;0,1/(1/AV18-1/N18),0)</f>
        <v>7.8980649206260786E-2</v>
      </c>
      <c r="G18">
        <f>((AY18-AL18/2)*S18-E18)/(AY18+AL18/2)</f>
        <v>299.64759865980358</v>
      </c>
      <c r="H18">
        <f>AL18*1000</f>
        <v>30.194878498428896</v>
      </c>
      <c r="I18">
        <f>(AQ18-AW18)</f>
        <v>28.04903476077908</v>
      </c>
      <c r="J18">
        <f>(P18+AP18*D18)</f>
        <v>69.132354736328125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32.524402618408203</v>
      </c>
      <c r="P18" s="1">
        <v>69.132354736328125</v>
      </c>
      <c r="Q18" s="1">
        <v>32.624946594238281</v>
      </c>
      <c r="R18" s="1">
        <v>399.97186279296875</v>
      </c>
      <c r="S18" s="1">
        <v>394.51113891601563</v>
      </c>
      <c r="T18" s="1">
        <v>-0.30196267366409302</v>
      </c>
      <c r="U18" s="1">
        <v>26.304706573486328</v>
      </c>
      <c r="V18" s="1">
        <v>-0.54171293973922729</v>
      </c>
      <c r="W18" s="1">
        <v>47.189937591552734</v>
      </c>
      <c r="X18" s="1">
        <v>300.56246948242188</v>
      </c>
      <c r="Y18" s="1">
        <v>0.19899176061153412</v>
      </c>
      <c r="Z18" s="1">
        <v>0.23050370812416077</v>
      </c>
      <c r="AA18" s="1">
        <v>88.239425659179688</v>
      </c>
      <c r="AB18" s="1">
        <v>16.282722473144531</v>
      </c>
      <c r="AC18" s="1">
        <v>1.2866271734237671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1.1050090789794917</v>
      </c>
      <c r="AL18">
        <f>(U18-T18)/(1000-U18)*AK18</f>
        <v>3.0194878498428897E-2</v>
      </c>
      <c r="AM18">
        <f>(P18+273.15)</f>
        <v>342.2823547363281</v>
      </c>
      <c r="AN18">
        <f>(O18+273.15)</f>
        <v>305.67440261840818</v>
      </c>
      <c r="AO18">
        <f>(Y18*AG18+Z18*AH18)*AI18</f>
        <v>3.1838680986195467E-2</v>
      </c>
      <c r="AP18">
        <f>((AO18+0.00000010773*(AN18^4-AM18^4))-AL18*44100)/(L18*51.4+0.00000043092*AM18^3)</f>
        <v>-14.689165533019766</v>
      </c>
      <c r="AQ18">
        <f>0.61365*EXP(17.502*J18/(240.97+J18))</f>
        <v>30.370146960956763</v>
      </c>
      <c r="AR18">
        <f>AQ18*1000/AA18</f>
        <v>344.17888301154539</v>
      </c>
      <c r="AS18">
        <f>(AR18-U18)</f>
        <v>317.87417643805907</v>
      </c>
      <c r="AT18">
        <f>IF(D18,P18,(O18+P18)/2)</f>
        <v>50.828378677368164</v>
      </c>
      <c r="AU18">
        <f>0.61365*EXP(17.502*AT18/(240.97+AT18))</f>
        <v>12.940267735714883</v>
      </c>
      <c r="AV18">
        <f>IF(AS18&lt;&gt;0,(1000-(AR18+U18)/2)/AS18*AL18,0)</f>
        <v>7.7393908770792622E-2</v>
      </c>
      <c r="AW18">
        <f>U18*AA18/1000</f>
        <v>2.3211122001776823</v>
      </c>
      <c r="AX18">
        <f>(AU18-AW18)</f>
        <v>10.619155535537201</v>
      </c>
      <c r="AY18">
        <f>1/(1.6/F18+1.37/N18)</f>
        <v>4.8511292256440734E-2</v>
      </c>
      <c r="AZ18">
        <f>G18*AA18*0.001</f>
        <v>26.440732005893448</v>
      </c>
      <c r="BA18">
        <f>G18/S18</f>
        <v>0.75954154167391763</v>
      </c>
      <c r="BB18">
        <f>(1-AL18*AA18/AQ18/F18)*100</f>
        <v>-11.078080521937483</v>
      </c>
      <c r="BC18">
        <f>(S18-E18/(N18/1.35))</f>
        <v>396.57104143231163</v>
      </c>
      <c r="BD18">
        <f>E18*BB18/100/BC18</f>
        <v>1.6420183668702096E-3</v>
      </c>
    </row>
    <row r="19" spans="1:56" x14ac:dyDescent="0.35">
      <c r="A19" s="1" t="s">
        <v>9</v>
      </c>
      <c r="B19" s="1" t="s">
        <v>5039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5038</v>
      </c>
      <c r="K20" s="1">
        <f t="shared" si="0"/>
        <v>2.72</v>
      </c>
    </row>
    <row r="21" spans="1:56" x14ac:dyDescent="0.35">
      <c r="A21" s="1">
        <v>2</v>
      </c>
      <c r="B21" s="1" t="s">
        <v>5037</v>
      </c>
      <c r="C21" s="1">
        <v>503.5000036098063</v>
      </c>
      <c r="D21" s="1">
        <v>0</v>
      </c>
      <c r="E21">
        <f>(R21-S21*(1000-T21)/(1000-U21))*AK21</f>
        <v>-4.2596531183102542</v>
      </c>
      <c r="F21">
        <f>IF(AV21&lt;&gt;0,1/(1/AV21-1/N21),0)</f>
        <v>0.17083527147476027</v>
      </c>
      <c r="G21">
        <f>((AY21-AL21/2)*S21-E21)/(AY21+AL21/2)</f>
        <v>332.59664441272071</v>
      </c>
      <c r="H21">
        <f>AL21*1000</f>
        <v>29.069954616938372</v>
      </c>
      <c r="I21">
        <f>(AQ21-AW21)</f>
        <v>14.037055493931874</v>
      </c>
      <c r="J21">
        <f>(P21+AP21*D21)</f>
        <v>55.529991149902344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32.437522888183594</v>
      </c>
      <c r="P21" s="1">
        <v>55.529991149902344</v>
      </c>
      <c r="Q21" s="1">
        <v>32.594161987304688</v>
      </c>
      <c r="R21" s="1">
        <v>400.33767700195313</v>
      </c>
      <c r="S21" s="1">
        <v>393.83120727539063</v>
      </c>
      <c r="T21" s="1">
        <v>-0.30054455995559692</v>
      </c>
      <c r="U21" s="1">
        <v>25.342706680297852</v>
      </c>
      <c r="V21" s="1">
        <v>-0.54184246063232422</v>
      </c>
      <c r="W21" s="1">
        <v>45.689579010009766</v>
      </c>
      <c r="X21" s="1">
        <v>300.532958984375</v>
      </c>
      <c r="Y21" s="1">
        <v>26.14007568359375</v>
      </c>
      <c r="Z21" s="1">
        <v>0.11787191033363342</v>
      </c>
      <c r="AA21" s="1">
        <v>88.243515014648438</v>
      </c>
      <c r="AB21" s="1">
        <v>16.200233459472656</v>
      </c>
      <c r="AC21" s="1">
        <v>1.2861051559448242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1.1049005845013784</v>
      </c>
      <c r="AL21">
        <f>(U21-T21)/(1000-U21)*AK21</f>
        <v>2.906995461693837E-2</v>
      </c>
      <c r="AM21">
        <f>(P21+273.15)</f>
        <v>328.67999114990232</v>
      </c>
      <c r="AN21">
        <f>(O21+273.15)</f>
        <v>305.58752288818357</v>
      </c>
      <c r="AO21">
        <f>(Y21*AG21+Z21*AH21)*AI21</f>
        <v>4.1824120158908045</v>
      </c>
      <c r="AP21">
        <f>((AO21+0.00000010773*(AN21^4-AM21^4))-AL21*44100)/(L21*51.4+0.00000043092*AM21^3)</f>
        <v>-12.733758871893667</v>
      </c>
      <c r="AQ21">
        <f>0.61365*EXP(17.502*J21/(240.97+J21))</f>
        <v>16.273385011386569</v>
      </c>
      <c r="AR21">
        <f>AQ21*1000/AA21</f>
        <v>184.41451486474881</v>
      </c>
      <c r="AS21">
        <f>(AR21-U21)</f>
        <v>159.07180818445096</v>
      </c>
      <c r="AT21">
        <f>IF(D21,P21,(O21+P21)/2)</f>
        <v>43.983757019042969</v>
      </c>
      <c r="AU21">
        <f>0.61365*EXP(17.502*AT21/(240.97+AT21))</f>
        <v>9.14469068050796</v>
      </c>
      <c r="AV21">
        <f>IF(AS21&lt;&gt;0,(1000-(AR21+U21)/2)/AS21*AL21,0)</f>
        <v>0.16358107988136331</v>
      </c>
      <c r="AW21">
        <f>U21*AA21/1000</f>
        <v>2.2363295174546947</v>
      </c>
      <c r="AX21">
        <f>(AU21-AW21)</f>
        <v>6.9083611630532653</v>
      </c>
      <c r="AY21">
        <f>1/(1.6/F21+1.37/N21)</f>
        <v>0.10286607640758488</v>
      </c>
      <c r="AZ21">
        <f>G21*AA21*0.001</f>
        <v>29.349496985055609</v>
      </c>
      <c r="BA21">
        <f>G21/S21</f>
        <v>0.84451571705984441</v>
      </c>
      <c r="BB21">
        <f>(1-AL21*AA21/AQ21/F21)*100</f>
        <v>7.7276224257174846</v>
      </c>
      <c r="BC21">
        <f>(S21-E21/(N21/1.35))</f>
        <v>395.32395497746757</v>
      </c>
      <c r="BD21">
        <f>E21*BB21/100/BC21</f>
        <v>-8.3265864737966399E-4</v>
      </c>
    </row>
    <row r="22" spans="1:56" x14ac:dyDescent="0.35">
      <c r="A22" s="1" t="s">
        <v>9</v>
      </c>
      <c r="B22" s="1" t="s">
        <v>5036</v>
      </c>
      <c r="K22" s="1">
        <f t="shared" si="0"/>
        <v>2.72</v>
      </c>
    </row>
    <row r="23" spans="1:56" x14ac:dyDescent="0.35">
      <c r="A23" s="1" t="s">
        <v>9</v>
      </c>
      <c r="B23" s="1" t="s">
        <v>5035</v>
      </c>
      <c r="K23" s="1">
        <f t="shared" si="0"/>
        <v>2.72</v>
      </c>
    </row>
    <row r="24" spans="1:56" x14ac:dyDescent="0.35">
      <c r="A24" s="1">
        <v>3</v>
      </c>
      <c r="B24" s="1" t="s">
        <v>5034</v>
      </c>
      <c r="C24" s="1">
        <v>706.5000036098063</v>
      </c>
      <c r="D24" s="1">
        <v>0</v>
      </c>
      <c r="E24">
        <f>(R24-S24*(1000-T24)/(1000-U24))*AK24</f>
        <v>-3.1768841903977707</v>
      </c>
      <c r="F24">
        <f>IF(AV24&lt;&gt;0,1/(1/AV24-1/N24),0)</f>
        <v>0.1655303831982228</v>
      </c>
      <c r="G24">
        <f>((AY24-AL24/2)*S24-E24)/(AY24+AL24/2)</f>
        <v>324.35348243017074</v>
      </c>
      <c r="H24">
        <f>AL24*1000</f>
        <v>27.949154520158647</v>
      </c>
      <c r="I24">
        <f>(AQ24-AW24)</f>
        <v>13.93342169187699</v>
      </c>
      <c r="J24">
        <f>(P24+AP24*D24)</f>
        <v>55.287055969238281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32.316844940185547</v>
      </c>
      <c r="P24" s="1">
        <v>55.287055969238281</v>
      </c>
      <c r="Q24" s="1">
        <v>32.500900268554688</v>
      </c>
      <c r="R24" s="1">
        <v>400.0408935546875</v>
      </c>
      <c r="S24" s="1">
        <v>392.97579956054688</v>
      </c>
      <c r="T24" s="1">
        <v>-0.29852694272994995</v>
      </c>
      <c r="U24" s="1">
        <v>24.379673004150391</v>
      </c>
      <c r="V24" s="1">
        <v>-0.54185962677001953</v>
      </c>
      <c r="W24" s="1">
        <v>44.251819610595703</v>
      </c>
      <c r="X24" s="1">
        <v>300.54183959960938</v>
      </c>
      <c r="Y24" s="1">
        <v>50.508880615234375</v>
      </c>
      <c r="Z24" s="1">
        <v>0.18466845154762268</v>
      </c>
      <c r="AA24" s="1">
        <v>88.2396240234375</v>
      </c>
      <c r="AB24" s="1">
        <v>16.136430740356445</v>
      </c>
      <c r="AC24" s="1">
        <v>1.2705765962600708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1.1049332338220932</v>
      </c>
      <c r="AL24">
        <f>(U24-T24)/(1000-U24)*AK24</f>
        <v>2.7949154520158646E-2</v>
      </c>
      <c r="AM24">
        <f>(P24+273.15)</f>
        <v>328.43705596923826</v>
      </c>
      <c r="AN24">
        <f>(O24+273.15)</f>
        <v>305.46684494018552</v>
      </c>
      <c r="AO24">
        <f>(Y24*AG24+Z24*AH24)*AI24</f>
        <v>8.0814207178036668</v>
      </c>
      <c r="AP24">
        <f>((AO24+0.00000010773*(AN24^4-AM24^4))-AL24*44100)/(L24*51.4+0.00000043092*AM24^3)</f>
        <v>-12.293720322927296</v>
      </c>
      <c r="AQ24">
        <f>0.61365*EXP(17.502*J24/(240.97+J24))</f>
        <v>16.084674871577569</v>
      </c>
      <c r="AR24">
        <f>AQ24*1000/AA24</f>
        <v>182.2840367872067</v>
      </c>
      <c r="AS24">
        <f>(AR24-U24)</f>
        <v>157.90436378305631</v>
      </c>
      <c r="AT24">
        <f>IF(D24,P24,(O24+P24)/2)</f>
        <v>43.801950454711914</v>
      </c>
      <c r="AU24">
        <f>0.61365*EXP(17.502*AT24/(240.97+AT24))</f>
        <v>9.0586889048405297</v>
      </c>
      <c r="AV24">
        <f>IF(AS24&lt;&gt;0,(1000-(AR24+U24)/2)/AS24*AL24,0)</f>
        <v>0.1587107280661097</v>
      </c>
      <c r="AW24">
        <f>U24*AA24/1000</f>
        <v>2.1512531797005794</v>
      </c>
      <c r="AX24">
        <f>(AU24-AW24)</f>
        <v>6.9074357251399503</v>
      </c>
      <c r="AY24">
        <f>1/(1.6/F24+1.37/N24)</f>
        <v>9.978516564354914E-2</v>
      </c>
      <c r="AZ24">
        <f>G24*AA24*0.001</f>
        <v>28.620829340330907</v>
      </c>
      <c r="BA24">
        <f>G24/S24</f>
        <v>0.82537775301401661</v>
      </c>
      <c r="BB24">
        <f>(1-AL24*AA24/AQ24/F24)*100</f>
        <v>7.3719936868306579</v>
      </c>
      <c r="BC24">
        <f>(S24-E24/(N24/1.35))</f>
        <v>394.08910302523418</v>
      </c>
      <c r="BD24">
        <f>E24*BB24/100/BC24</f>
        <v>-5.9428109063713115E-4</v>
      </c>
    </row>
    <row r="25" spans="1:56" x14ac:dyDescent="0.35">
      <c r="A25" s="1" t="s">
        <v>9</v>
      </c>
      <c r="B25" s="1" t="s">
        <v>5033</v>
      </c>
      <c r="K25" s="1">
        <f t="shared" si="0"/>
        <v>2.72</v>
      </c>
    </row>
    <row r="26" spans="1:56" x14ac:dyDescent="0.35">
      <c r="A26" s="1" t="s">
        <v>9</v>
      </c>
      <c r="B26" s="1" t="s">
        <v>5032</v>
      </c>
      <c r="K26" s="1">
        <f t="shared" si="0"/>
        <v>2.72</v>
      </c>
    </row>
    <row r="27" spans="1:56" x14ac:dyDescent="0.35">
      <c r="A27" s="1">
        <v>4</v>
      </c>
      <c r="B27" s="1" t="s">
        <v>5031</v>
      </c>
      <c r="C27" s="1">
        <v>910.5000036098063</v>
      </c>
      <c r="D27" s="1">
        <v>0</v>
      </c>
      <c r="E27">
        <f>(R27-S27*(1000-T27)/(1000-U27))*AK27</f>
        <v>-1.6788894569937387</v>
      </c>
      <c r="F27">
        <f>IF(AV27&lt;&gt;0,1/(1/AV27-1/N27),0)</f>
        <v>0.16205126706225678</v>
      </c>
      <c r="G27">
        <f>((AY27-AL27/2)*S27-E27)/(AY27+AL27/2)</f>
        <v>311.88294438980756</v>
      </c>
      <c r="H27">
        <f>AL27*1000</f>
        <v>27.00743327228481</v>
      </c>
      <c r="I27">
        <f>(AQ27-AW27)</f>
        <v>13.766536607530991</v>
      </c>
      <c r="J27">
        <f>(P27+AP27*D27)</f>
        <v>54.976593017578125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32.211315155029297</v>
      </c>
      <c r="P27" s="1">
        <v>54.976593017578125</v>
      </c>
      <c r="Q27" s="1">
        <v>32.408210754394531</v>
      </c>
      <c r="R27" s="1">
        <v>399.98721313476563</v>
      </c>
      <c r="S27" s="1">
        <v>391.9268798828125</v>
      </c>
      <c r="T27" s="1">
        <v>-0.29546603560447693</v>
      </c>
      <c r="U27" s="1">
        <v>23.571201324462891</v>
      </c>
      <c r="V27" s="1">
        <v>-0.53945839405059814</v>
      </c>
      <c r="W27" s="1">
        <v>43.036022186279297</v>
      </c>
      <c r="X27" s="1">
        <v>300.53912353515625</v>
      </c>
      <c r="Y27" s="1">
        <v>100.19291687011719</v>
      </c>
      <c r="Z27" s="1">
        <v>0.21348044276237488</v>
      </c>
      <c r="AA27" s="1">
        <v>88.231109619140625</v>
      </c>
      <c r="AB27" s="1">
        <v>15.991874694824219</v>
      </c>
      <c r="AC27" s="1">
        <v>1.2673109769821167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1.1049232482910154</v>
      </c>
      <c r="AL27">
        <f>(U27-T27)/(1000-U27)*AK27</f>
        <v>2.700743327228481E-2</v>
      </c>
      <c r="AM27">
        <f>(P27+273.15)</f>
        <v>328.1265930175781</v>
      </c>
      <c r="AN27">
        <f>(O27+273.15)</f>
        <v>305.36131515502927</v>
      </c>
      <c r="AO27">
        <f>(Y27*AG27+Z27*AH27)*AI27</f>
        <v>16.030866340900957</v>
      </c>
      <c r="AP27">
        <f>((AO27+0.00000010773*(AN27^4-AM27^4))-AL27*44100)/(L27*51.4+0.00000043092*AM27^3)</f>
        <v>-11.875403840298899</v>
      </c>
      <c r="AQ27">
        <f>0.61365*EXP(17.502*J27/(240.97+J27))</f>
        <v>15.84624985544451</v>
      </c>
      <c r="AR27">
        <f>AQ27*1000/AA27</f>
        <v>179.5993490713945</v>
      </c>
      <c r="AS27">
        <f>(AR27-U27)</f>
        <v>156.02814774693161</v>
      </c>
      <c r="AT27">
        <f>IF(D27,P27,(O27+P27)/2)</f>
        <v>43.593954086303711</v>
      </c>
      <c r="AU27">
        <f>0.61365*EXP(17.502*AT27/(240.97+AT27))</f>
        <v>8.9611571244610015</v>
      </c>
      <c r="AV27">
        <f>IF(AS27&lt;&gt;0,(1000-(AR27+U27)/2)/AS27*AL27,0)</f>
        <v>0.15550960567887165</v>
      </c>
      <c r="AW27">
        <f>U27*AA27/1000</f>
        <v>2.0797132479135181</v>
      </c>
      <c r="AX27">
        <f>(AU27-AW27)</f>
        <v>6.8814438765474835</v>
      </c>
      <c r="AY27">
        <f>1/(1.6/F27+1.37/N27)</f>
        <v>9.7760797585980053E-2</v>
      </c>
      <c r="AZ27">
        <f>G27*AA27*0.001</f>
        <v>27.517778254797449</v>
      </c>
      <c r="BA27">
        <f>G27/S27</f>
        <v>0.79576819146229938</v>
      </c>
      <c r="BB27">
        <f>(1-AL27*AA27/AQ27/F27)*100</f>
        <v>7.2046696137429418</v>
      </c>
      <c r="BC27">
        <f>(S27-E27/(N27/1.35))</f>
        <v>392.51522787955332</v>
      </c>
      <c r="BD27">
        <f>E27*BB27/100/BC27</f>
        <v>-3.0816240992688037E-4</v>
      </c>
    </row>
    <row r="28" spans="1:56" x14ac:dyDescent="0.35">
      <c r="A28" s="1" t="s">
        <v>9</v>
      </c>
      <c r="B28" s="1" t="s">
        <v>5030</v>
      </c>
      <c r="K28" s="1">
        <f t="shared" si="0"/>
        <v>2.72</v>
      </c>
    </row>
    <row r="29" spans="1:56" x14ac:dyDescent="0.35">
      <c r="A29" s="1" t="s">
        <v>9</v>
      </c>
      <c r="B29" s="1" t="s">
        <v>5029</v>
      </c>
      <c r="K29" s="1">
        <f t="shared" si="0"/>
        <v>2.72</v>
      </c>
    </row>
    <row r="30" spans="1:56" x14ac:dyDescent="0.35">
      <c r="A30" s="1">
        <v>5</v>
      </c>
      <c r="B30" s="1" t="s">
        <v>5028</v>
      </c>
      <c r="C30" s="1">
        <v>1114.5000036098063</v>
      </c>
      <c r="D30" s="1">
        <v>0</v>
      </c>
      <c r="E30">
        <f>(R30-S30*(1000-T30)/(1000-U30))*AK30</f>
        <v>-0.79966763829525245</v>
      </c>
      <c r="F30">
        <f>IF(AV30&lt;&gt;0,1/(1/AV30-1/N30),0)</f>
        <v>0.15873219066487274</v>
      </c>
      <c r="G30">
        <f>((AY30-AL30/2)*S30-E30)/(AY30+AL30/2)</f>
        <v>304.49050830355361</v>
      </c>
      <c r="H30">
        <f>AL30*1000</f>
        <v>26.232446490079443</v>
      </c>
      <c r="I30">
        <f>(AQ30-AW30)</f>
        <v>13.656998514937317</v>
      </c>
      <c r="J30">
        <f>(P30+AP30*D30)</f>
        <v>54.755672454833984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32.178939819335938</v>
      </c>
      <c r="P30" s="1">
        <v>54.755672454833984</v>
      </c>
      <c r="Q30" s="1">
        <v>32.351005554199219</v>
      </c>
      <c r="R30" s="1">
        <v>399.9647216796875</v>
      </c>
      <c r="S30" s="1">
        <v>391.39437866210938</v>
      </c>
      <c r="T30" s="1">
        <v>-0.28807628154754639</v>
      </c>
      <c r="U30" s="1">
        <v>22.914243698120117</v>
      </c>
      <c r="V30" s="1">
        <v>-0.52685105800628662</v>
      </c>
      <c r="W30" s="1">
        <v>41.906936645507813</v>
      </c>
      <c r="X30" s="1">
        <v>300.47543334960938</v>
      </c>
      <c r="Y30" s="1">
        <v>149.73870849609375</v>
      </c>
      <c r="Z30" s="1">
        <v>5.2386303432285786E-3</v>
      </c>
      <c r="AA30" s="1">
        <v>88.21795654296875</v>
      </c>
      <c r="AB30" s="1">
        <v>16.006855010986328</v>
      </c>
      <c r="AC30" s="1">
        <v>1.2586921453475952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1.104689093197093</v>
      </c>
      <c r="AL30">
        <f>(U30-T30)/(1000-U30)*AK30</f>
        <v>2.6232446490079442E-2</v>
      </c>
      <c r="AM30">
        <f>(P30+273.15)</f>
        <v>327.90567245483396</v>
      </c>
      <c r="AN30">
        <f>(O30+273.15)</f>
        <v>305.32893981933591</v>
      </c>
      <c r="AO30">
        <f>(Y30*AG30+Z30*AH30)*AI30</f>
        <v>23.958192823867648</v>
      </c>
      <c r="AP30">
        <f>((AO30+0.00000010773*(AN30^4-AM30^4))-AL30*44100)/(L30*51.4+0.00000043092*AM30^3)</f>
        <v>-11.518353321844081</v>
      </c>
      <c r="AQ30">
        <f>0.61365*EXP(17.502*J30/(240.97+J30))</f>
        <v>15.678446269713074</v>
      </c>
      <c r="AR30">
        <f>AQ30*1000/AA30</f>
        <v>177.72397915470302</v>
      </c>
      <c r="AS30">
        <f>(AR30-U30)</f>
        <v>154.8097354565829</v>
      </c>
      <c r="AT30">
        <f>IF(D30,P30,(O30+P30)/2)</f>
        <v>43.467306137084961</v>
      </c>
      <c r="AU30">
        <f>0.61365*EXP(17.502*AT30/(240.97+AT30))</f>
        <v>8.9022165605171111</v>
      </c>
      <c r="AV30">
        <f>IF(AS30&lt;&gt;0,(1000-(AR30+U30)/2)/AS30*AL30,0)</f>
        <v>0.1524505593788883</v>
      </c>
      <c r="AW30">
        <f>U30*AA30/1000</f>
        <v>2.0214477547757559</v>
      </c>
      <c r="AX30">
        <f>(AU30-AW30)</f>
        <v>6.8807688057413552</v>
      </c>
      <c r="AY30">
        <f>1/(1.6/F30+1.37/N30)</f>
        <v>9.5826731969892526E-2</v>
      </c>
      <c r="AZ30">
        <f>G30*AA30*0.001</f>
        <v>26.861530429269358</v>
      </c>
      <c r="BA30">
        <f>G30/S30</f>
        <v>0.77796341721713935</v>
      </c>
      <c r="BB30">
        <f>(1-AL30*AA30/AQ30/F30)*100</f>
        <v>7.0118179214341598</v>
      </c>
      <c r="BC30">
        <f>(S30-E30/(N30/1.35))</f>
        <v>391.6746132249566</v>
      </c>
      <c r="BD30">
        <f>E30*BB30/100/BC30</f>
        <v>-1.4315770509663216E-4</v>
      </c>
    </row>
    <row r="31" spans="1:56" x14ac:dyDescent="0.35">
      <c r="A31" s="1" t="s">
        <v>9</v>
      </c>
      <c r="B31" s="1" t="s">
        <v>5027</v>
      </c>
      <c r="K31" s="1">
        <f t="shared" si="0"/>
        <v>2.72</v>
      </c>
    </row>
    <row r="32" spans="1:56" x14ac:dyDescent="0.35">
      <c r="A32" s="1" t="s">
        <v>9</v>
      </c>
      <c r="B32" s="1" t="s">
        <v>5026</v>
      </c>
      <c r="K32" s="1">
        <f t="shared" si="0"/>
        <v>2.72</v>
      </c>
    </row>
    <row r="33" spans="1:56" x14ac:dyDescent="0.35">
      <c r="A33" s="1">
        <v>6</v>
      </c>
      <c r="B33" s="1" t="s">
        <v>5025</v>
      </c>
      <c r="C33" s="1">
        <v>1317.5000036098063</v>
      </c>
      <c r="D33" s="1">
        <v>0</v>
      </c>
      <c r="E33">
        <f>(R33-S33*(1000-T33)/(1000-U33))*AK33</f>
        <v>-0.14177185802106723</v>
      </c>
      <c r="F33">
        <f>IF(AV33&lt;&gt;0,1/(1/AV33-1/N33),0)</f>
        <v>0.15549953678046249</v>
      </c>
      <c r="G33">
        <f>((AY33-AL33/2)*S33-E33)/(AY33+AL33/2)</f>
        <v>297.76700560541417</v>
      </c>
      <c r="H33">
        <f>AL33*1000</f>
        <v>25.856894733991901</v>
      </c>
      <c r="I33">
        <f>(AQ33-AW33)</f>
        <v>13.728309940066392</v>
      </c>
      <c r="J33">
        <f>(P33+AP33*D33)</f>
        <v>54.812423706054688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32.0833740234375</v>
      </c>
      <c r="P33" s="1">
        <v>54.812423706054688</v>
      </c>
      <c r="Q33" s="1">
        <v>32.281566619873047</v>
      </c>
      <c r="R33" s="1">
        <v>400.0794677734375</v>
      </c>
      <c r="S33" s="1">
        <v>391.05645751953125</v>
      </c>
      <c r="T33" s="1">
        <v>-0.27892887592315674</v>
      </c>
      <c r="U33" s="1">
        <v>22.593870162963867</v>
      </c>
      <c r="V33" s="1">
        <v>-0.5128629207611084</v>
      </c>
      <c r="W33" s="1">
        <v>41.543060302734375</v>
      </c>
      <c r="X33" s="1">
        <v>300.53912353515625</v>
      </c>
      <c r="Y33" s="1">
        <v>300.03274536132813</v>
      </c>
      <c r="Z33" s="1">
        <v>0.15847112238407135</v>
      </c>
      <c r="AA33" s="1">
        <v>88.214019775390625</v>
      </c>
      <c r="AB33" s="1">
        <v>15.962100982666016</v>
      </c>
      <c r="AC33" s="1">
        <v>1.2504322528839111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1.1049232482910154</v>
      </c>
      <c r="AL33">
        <f>(U33-T33)/(1000-U33)*AK33</f>
        <v>2.58568947339919E-2</v>
      </c>
      <c r="AM33">
        <f>(P33+273.15)</f>
        <v>327.96242370605466</v>
      </c>
      <c r="AN33">
        <f>(O33+273.15)</f>
        <v>305.23337402343748</v>
      </c>
      <c r="AO33">
        <f>(Y33*AG33+Z33*AH33)*AI33</f>
        <v>48.005238184811788</v>
      </c>
      <c r="AP33">
        <f>((AO33+0.00000010773*(AN33^4-AM33^4))-AL33*44100)/(L33*51.4+0.00000043092*AM33^3)</f>
        <v>-11.209536580525164</v>
      </c>
      <c r="AQ33">
        <f>0.61365*EXP(17.502*J33/(240.97+J33))</f>
        <v>15.721406049424695</v>
      </c>
      <c r="AR33">
        <f>AQ33*1000/AA33</f>
        <v>178.21890544671166</v>
      </c>
      <c r="AS33">
        <f>(AR33-U33)</f>
        <v>155.62503528374779</v>
      </c>
      <c r="AT33">
        <f>IF(D33,P33,(O33+P33)/2)</f>
        <v>43.447898864746094</v>
      </c>
      <c r="AU33">
        <f>0.61365*EXP(17.502*AT33/(240.97+AT33))</f>
        <v>8.8932143295270016</v>
      </c>
      <c r="AV33">
        <f>IF(AS33&lt;&gt;0,(1000-(AR33+U33)/2)/AS33*AL33,0)</f>
        <v>0.14946629436254333</v>
      </c>
      <c r="AW33">
        <f>U33*AA33/1000</f>
        <v>1.9930961093583028</v>
      </c>
      <c r="AX33">
        <f>(AU33-AW33)</f>
        <v>6.9001182201686984</v>
      </c>
      <c r="AY33">
        <f>1/(1.6/F33+1.37/N33)</f>
        <v>9.394037429022023E-2</v>
      </c>
      <c r="AZ33">
        <f>G33*AA33*0.001</f>
        <v>26.26722452093486</v>
      </c>
      <c r="BA33">
        <f>G33/S33</f>
        <v>0.76144249731649616</v>
      </c>
      <c r="BB33">
        <f>(1-AL33*AA33/AQ33/F33)*100</f>
        <v>6.6974538020338485</v>
      </c>
      <c r="BC33">
        <f>(S33-E33/(N33/1.35))</f>
        <v>391.10613987849388</v>
      </c>
      <c r="BD33">
        <f>E33*BB33/100/BC33</f>
        <v>-2.4277564903981999E-5</v>
      </c>
    </row>
    <row r="34" spans="1:56" x14ac:dyDescent="0.35">
      <c r="A34" s="1" t="s">
        <v>9</v>
      </c>
      <c r="B34" s="1" t="s">
        <v>5024</v>
      </c>
      <c r="K34" s="1">
        <f t="shared" si="0"/>
        <v>2.72</v>
      </c>
    </row>
    <row r="35" spans="1:56" x14ac:dyDescent="0.35">
      <c r="A35" s="1" t="s">
        <v>9</v>
      </c>
      <c r="B35" s="1" t="s">
        <v>5023</v>
      </c>
      <c r="K35" s="1">
        <f t="shared" si="0"/>
        <v>2.72</v>
      </c>
    </row>
    <row r="36" spans="1:56" x14ac:dyDescent="0.35">
      <c r="A36" s="1">
        <v>7</v>
      </c>
      <c r="B36" s="1" t="s">
        <v>5022</v>
      </c>
      <c r="C36" s="1">
        <v>1521.0000036209822</v>
      </c>
      <c r="D36" s="1">
        <v>0</v>
      </c>
      <c r="E36">
        <f>(R36-S36*(1000-T36)/(1000-U36))*AK36</f>
        <v>-0.15860804516310892</v>
      </c>
      <c r="F36">
        <f>IF(AV36&lt;&gt;0,1/(1/AV36-1/N36),0)</f>
        <v>0.15833229609107449</v>
      </c>
      <c r="G36">
        <f>((AY36-AL36/2)*S36-E36)/(AY36+AL36/2)</f>
        <v>301.00024260436038</v>
      </c>
      <c r="H36">
        <f>AL36*1000</f>
        <v>25.344050188471183</v>
      </c>
      <c r="I36">
        <f>(AQ36-AW36)</f>
        <v>13.268603690679166</v>
      </c>
      <c r="J36">
        <f>(P36+AP36*D36)</f>
        <v>54.145839691162109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32.010566711425781</v>
      </c>
      <c r="P36" s="1">
        <v>54.145839691162109</v>
      </c>
      <c r="Q36" s="1">
        <v>32.233306884765625</v>
      </c>
      <c r="R36" s="1">
        <v>399.91091918945313</v>
      </c>
      <c r="S36" s="1">
        <v>391.08493041992188</v>
      </c>
      <c r="T36" s="1">
        <v>-0.2688480019569397</v>
      </c>
      <c r="U36" s="1">
        <v>22.157928466796875</v>
      </c>
      <c r="V36" s="1">
        <v>-0.49634277820587158</v>
      </c>
      <c r="W36" s="1">
        <v>40.907608032226563</v>
      </c>
      <c r="X36" s="1">
        <v>300.57080078125</v>
      </c>
      <c r="Y36" s="1">
        <v>501.30264282226563</v>
      </c>
      <c r="Z36" s="1">
        <v>0.31170013546943665</v>
      </c>
      <c r="AA36" s="1">
        <v>88.209548950195313</v>
      </c>
      <c r="AB36" s="1">
        <v>15.953470230102539</v>
      </c>
      <c r="AC36" s="1">
        <v>1.2512615919113159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1.1050397087545953</v>
      </c>
      <c r="AL36">
        <f>(U36-T36)/(1000-U36)*AK36</f>
        <v>2.5344050188471183E-2</v>
      </c>
      <c r="AM36">
        <f>(P36+273.15)</f>
        <v>327.29583969116209</v>
      </c>
      <c r="AN36">
        <f>(O36+273.15)</f>
        <v>305.16056671142576</v>
      </c>
      <c r="AO36">
        <f>(Y36*AG36+Z36*AH36)*AI36</f>
        <v>80.208421058764543</v>
      </c>
      <c r="AP36">
        <f>((AO36+0.00000010773*(AN36^4-AM36^4))-AL36*44100)/(L36*51.4+0.00000043092*AM36^3)</f>
        <v>-10.706051627277736</v>
      </c>
      <c r="AQ36">
        <f>0.61365*EXP(17.502*J36/(240.97+J36))</f>
        <v>15.223144566406011</v>
      </c>
      <c r="AR36">
        <f>AQ36*1000/AA36</f>
        <v>172.57932670080052</v>
      </c>
      <c r="AS36">
        <f>(AR36-U36)</f>
        <v>150.42139823400365</v>
      </c>
      <c r="AT36">
        <f>IF(D36,P36,(O36+P36)/2)</f>
        <v>43.078203201293945</v>
      </c>
      <c r="AU36">
        <f>0.61365*EXP(17.502*AT36/(240.97+AT36))</f>
        <v>8.7232253724435935</v>
      </c>
      <c r="AV36">
        <f>IF(AS36&lt;&gt;0,(1000-(AR36+U36)/2)/AS36*AL36,0)</f>
        <v>0.15208165242964414</v>
      </c>
      <c r="AW36">
        <f>U36*AA36/1000</f>
        <v>1.9545408757268452</v>
      </c>
      <c r="AX36">
        <f>(AU36-AW36)</f>
        <v>6.7686844967167481</v>
      </c>
      <c r="AY36">
        <f>1/(1.6/F36+1.37/N36)</f>
        <v>9.5593522534929615E-2</v>
      </c>
      <c r="AZ36">
        <f>G36*AA36*0.001</f>
        <v>26.551095634029995</v>
      </c>
      <c r="BA36">
        <f>G36/S36</f>
        <v>0.76965441312495897</v>
      </c>
      <c r="BB36">
        <f>(1-AL36*AA36/AQ36/F36)*100</f>
        <v>7.2491838554592398</v>
      </c>
      <c r="BC36">
        <f>(S36-E36/(N36/1.35))</f>
        <v>391.14051283200382</v>
      </c>
      <c r="BD36">
        <f>E36*BB36/100/BC36</f>
        <v>-2.9395545657429589E-5</v>
      </c>
    </row>
    <row r="37" spans="1:56" x14ac:dyDescent="0.35">
      <c r="A37" s="1" t="s">
        <v>9</v>
      </c>
      <c r="B37" s="1" t="s">
        <v>5021</v>
      </c>
      <c r="K37" s="1">
        <f t="shared" si="0"/>
        <v>2.72</v>
      </c>
    </row>
    <row r="38" spans="1:56" x14ac:dyDescent="0.35">
      <c r="A38" s="1" t="s">
        <v>9</v>
      </c>
      <c r="B38" s="1" t="s">
        <v>5020</v>
      </c>
      <c r="K38" s="1">
        <f t="shared" si="0"/>
        <v>2.72</v>
      </c>
    </row>
    <row r="39" spans="1:56" x14ac:dyDescent="0.35">
      <c r="A39" s="1">
        <v>8</v>
      </c>
      <c r="B39" s="1" t="s">
        <v>5019</v>
      </c>
      <c r="C39" s="1">
        <v>1724.0000036209822</v>
      </c>
      <c r="D39" s="1">
        <v>0</v>
      </c>
      <c r="E39">
        <f>(R39-S39*(1000-T39)/(1000-U39))*AK39</f>
        <v>-1.1622429391032949</v>
      </c>
      <c r="F39">
        <f>IF(AV39&lt;&gt;0,1/(1/AV39-1/N39),0)</f>
        <v>0.15221529357386762</v>
      </c>
      <c r="G39">
        <f>((AY39-AL39/2)*S39-E39)/(AY39+AL39/2)</f>
        <v>313.28319842510138</v>
      </c>
      <c r="H39">
        <f>AL39*1000</f>
        <v>23.838380910031375</v>
      </c>
      <c r="I39">
        <f>(AQ39-AW39)</f>
        <v>13.002572938676609</v>
      </c>
      <c r="J39">
        <f>(P39+AP39*D39)</f>
        <v>53.624950408935547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32.029342651367188</v>
      </c>
      <c r="P39" s="1">
        <v>53.624950408935547</v>
      </c>
      <c r="Q39" s="1">
        <v>32.231693267822266</v>
      </c>
      <c r="R39" s="1">
        <v>399.41094970703125</v>
      </c>
      <c r="S39" s="1">
        <v>392.00680541992188</v>
      </c>
      <c r="T39" s="1">
        <v>-0.25329864025115967</v>
      </c>
      <c r="U39" s="1">
        <v>20.867181777954102</v>
      </c>
      <c r="V39" s="1">
        <v>-0.46714964509010315</v>
      </c>
      <c r="W39" s="1">
        <v>38.484600067138672</v>
      </c>
      <c r="X39" s="1">
        <v>300.59619140625</v>
      </c>
      <c r="Y39" s="1">
        <v>750.08367919921875</v>
      </c>
      <c r="Z39" s="1">
        <v>0.23181156814098358</v>
      </c>
      <c r="AA39" s="1">
        <v>88.211524963378906</v>
      </c>
      <c r="AB39" s="1">
        <v>15.910293579101563</v>
      </c>
      <c r="AC39" s="1">
        <v>1.241701602935791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1.1051330566406248</v>
      </c>
      <c r="AL39">
        <f>(U39-T39)/(1000-U39)*AK39</f>
        <v>2.3838380910031376E-2</v>
      </c>
      <c r="AM39">
        <f>(P39+273.15)</f>
        <v>326.77495040893552</v>
      </c>
      <c r="AN39">
        <f>(O39+273.15)</f>
        <v>305.17934265136716</v>
      </c>
      <c r="AO39">
        <f>(Y39*AG39+Z39*AH39)*AI39</f>
        <v>120.01338598936672</v>
      </c>
      <c r="AP39">
        <f>((AO39+0.00000010773*(AN39^4-AM39^4))-AL39*44100)/(L39*51.4+0.00000043092*AM39^3)</f>
        <v>-9.7982324121717959</v>
      </c>
      <c r="AQ39">
        <f>0.61365*EXP(17.502*J39/(240.97+J39))</f>
        <v>14.843298864997973</v>
      </c>
      <c r="AR39">
        <f>AQ39*1000/AA39</f>
        <v>168.26938284039622</v>
      </c>
      <c r="AS39">
        <f>(AR39-U39)</f>
        <v>147.40220106244212</v>
      </c>
      <c r="AT39">
        <f>IF(D39,P39,(O39+P39)/2)</f>
        <v>42.827146530151367</v>
      </c>
      <c r="AU39">
        <f>0.61365*EXP(17.502*AT39/(240.97+AT39))</f>
        <v>8.609397035977949</v>
      </c>
      <c r="AV39">
        <f>IF(AS39&lt;&gt;0,(1000-(AR39+U39)/2)/AS39*AL39,0)</f>
        <v>0.14642946997239553</v>
      </c>
      <c r="AW39">
        <f>U39*AA39/1000</f>
        <v>1.8407259263213636</v>
      </c>
      <c r="AX39">
        <f>(AU39-AW39)</f>
        <v>6.7686711096565855</v>
      </c>
      <c r="AY39">
        <f>1/(1.6/F39+1.37/N39)</f>
        <v>9.2021227421920704E-2</v>
      </c>
      <c r="AZ39">
        <f>G39*AA39*0.001</f>
        <v>27.635188678483019</v>
      </c>
      <c r="BA39">
        <f>G39/S39</f>
        <v>0.79917795837628147</v>
      </c>
      <c r="BB39">
        <f>(1-AL39*AA39/AQ39/F39)*100</f>
        <v>6.9292178804824527</v>
      </c>
      <c r="BC39">
        <f>(S39-E39/(N39/1.35))</f>
        <v>392.41410043395575</v>
      </c>
      <c r="BD39">
        <f>E39*BB39/100/BC39</f>
        <v>-2.0522796062101345E-4</v>
      </c>
    </row>
    <row r="40" spans="1:56" x14ac:dyDescent="0.35">
      <c r="A40" s="1" t="s">
        <v>9</v>
      </c>
      <c r="B40" s="1" t="s">
        <v>5018</v>
      </c>
      <c r="K40" s="1">
        <f t="shared" si="0"/>
        <v>2.72</v>
      </c>
    </row>
    <row r="41" spans="1:56" x14ac:dyDescent="0.35">
      <c r="A41" s="1" t="s">
        <v>9</v>
      </c>
      <c r="B41" s="1" t="s">
        <v>5017</v>
      </c>
      <c r="K41" s="1">
        <f t="shared" si="0"/>
        <v>2.72</v>
      </c>
    </row>
    <row r="42" spans="1:56" x14ac:dyDescent="0.35">
      <c r="A42" s="1">
        <v>9</v>
      </c>
      <c r="B42" s="1" t="s">
        <v>5016</v>
      </c>
      <c r="C42" s="1">
        <v>1927.0000036209822</v>
      </c>
      <c r="D42" s="1">
        <v>0</v>
      </c>
      <c r="E42">
        <f>(R42-S42*(1000-T42)/(1000-U42))*AK42</f>
        <v>-1.3628771129004615</v>
      </c>
      <c r="F42">
        <f>IF(AV42&lt;&gt;0,1/(1/AV42-1/N42),0)</f>
        <v>0.14149401713157037</v>
      </c>
      <c r="G42">
        <f>((AY42-AL42/2)*S42-E42)/(AY42+AL42/2)</f>
        <v>320.44527730728339</v>
      </c>
      <c r="H42">
        <f>AL42*1000</f>
        <v>21.3666676573812</v>
      </c>
      <c r="I42">
        <f>(AQ42-AW42)</f>
        <v>12.567669271281725</v>
      </c>
      <c r="J42">
        <f>(P42+AP42*D42)</f>
        <v>52.745277404785156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32.123886108398438</v>
      </c>
      <c r="P42" s="1">
        <v>52.745277404785156</v>
      </c>
      <c r="Q42" s="1">
        <v>32.270511627197266</v>
      </c>
      <c r="R42" s="1">
        <v>399.88784790039063</v>
      </c>
      <c r="S42" s="1">
        <v>393.51226806640625</v>
      </c>
      <c r="T42" s="1">
        <v>-0.23898068070411682</v>
      </c>
      <c r="U42" s="1">
        <v>18.734697341918945</v>
      </c>
      <c r="V42" s="1">
        <v>-0.43840181827545166</v>
      </c>
      <c r="W42" s="1">
        <v>34.368156433105469</v>
      </c>
      <c r="X42" s="1">
        <v>300.5665283203125</v>
      </c>
      <c r="Y42" s="1">
        <v>1000.3723754882813</v>
      </c>
      <c r="Z42" s="1">
        <v>0.36932992935180664</v>
      </c>
      <c r="AA42" s="1">
        <v>88.213371276855469</v>
      </c>
      <c r="AB42" s="1">
        <v>15.912539482116699</v>
      </c>
      <c r="AC42" s="1">
        <v>1.2190921306610107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1.1050240011776191</v>
      </c>
      <c r="AL42">
        <f>(U42-T42)/(1000-U42)*AK42</f>
        <v>2.13666676573812E-2</v>
      </c>
      <c r="AM42">
        <f>(P42+273.15)</f>
        <v>325.89527740478513</v>
      </c>
      <c r="AN42">
        <f>(O42+273.15)</f>
        <v>305.27388610839841</v>
      </c>
      <c r="AO42">
        <f>(Y42*AG42+Z42*AH42)*AI42</f>
        <v>160.05957650051459</v>
      </c>
      <c r="AP42">
        <f>((AO42+0.00000010773*(AN42^4-AM42^4))-AL42*44100)/(L42*51.4+0.00000043092*AM42^3)</f>
        <v>-8.4998484882895688</v>
      </c>
      <c r="AQ42">
        <f>0.61365*EXP(17.502*J42/(240.97+J42))</f>
        <v>14.220320083663937</v>
      </c>
      <c r="AR42">
        <f>AQ42*1000/AA42</f>
        <v>161.20368009781438</v>
      </c>
      <c r="AS42">
        <f>(AR42-U42)</f>
        <v>142.46898275589544</v>
      </c>
      <c r="AT42">
        <f>IF(D42,P42,(O42+P42)/2)</f>
        <v>42.434581756591797</v>
      </c>
      <c r="AU42">
        <f>0.61365*EXP(17.502*AT42/(240.97+AT42))</f>
        <v>8.4339857394265056</v>
      </c>
      <c r="AV42">
        <f>IF(AS42&lt;&gt;0,(1000-(AR42+U42)/2)/AS42*AL42,0)</f>
        <v>0.13648111698751483</v>
      </c>
      <c r="AW42">
        <f>U42*AA42/1000</f>
        <v>1.6526508123822132</v>
      </c>
      <c r="AX42">
        <f>(AU42-AW42)</f>
        <v>6.7813349270442922</v>
      </c>
      <c r="AY42">
        <f>1/(1.6/F42+1.37/N42)</f>
        <v>8.5737343481016595E-2</v>
      </c>
      <c r="AZ42">
        <f>G42*AA42*0.001</f>
        <v>28.267558221022298</v>
      </c>
      <c r="BA42">
        <f>G42/S42</f>
        <v>0.81432093307242814</v>
      </c>
      <c r="BB42">
        <f>(1-AL42*AA42/AQ42/F42)*100</f>
        <v>6.3249861098953364</v>
      </c>
      <c r="BC42">
        <f>(S42-E42/(N42/1.35))</f>
        <v>393.98987307836143</v>
      </c>
      <c r="BD42">
        <f>E42*BB42/100/BC42</f>
        <v>-2.187918877517746E-4</v>
      </c>
    </row>
    <row r="43" spans="1:56" x14ac:dyDescent="0.35">
      <c r="A43" s="1" t="s">
        <v>9</v>
      </c>
      <c r="B43" s="1" t="s">
        <v>5015</v>
      </c>
      <c r="K43" s="1">
        <f t="shared" si="0"/>
        <v>2.72</v>
      </c>
    </row>
    <row r="44" spans="1:56" x14ac:dyDescent="0.35">
      <c r="A44" s="1" t="s">
        <v>9</v>
      </c>
      <c r="B44" s="1" t="s">
        <v>5014</v>
      </c>
      <c r="K44" s="1">
        <f t="shared" si="0"/>
        <v>2.72</v>
      </c>
    </row>
    <row r="45" spans="1:56" x14ac:dyDescent="0.35">
      <c r="A45" s="1">
        <v>10</v>
      </c>
      <c r="B45" s="1" t="s">
        <v>5013</v>
      </c>
      <c r="C45" s="1">
        <v>2130.0000036209822</v>
      </c>
      <c r="D45" s="1">
        <v>0</v>
      </c>
      <c r="E45">
        <f>(R45-S45*(1000-T45)/(1000-U45))*AK45</f>
        <v>-1.3284237973051507</v>
      </c>
      <c r="F45">
        <f>IF(AV45&lt;&gt;0,1/(1/AV45-1/N45),0)</f>
        <v>0.20477469930500716</v>
      </c>
      <c r="G45">
        <f>((AY45-AL45/2)*S45-E45)/(AY45+AL45/2)</f>
        <v>349.53404106024936</v>
      </c>
      <c r="H45">
        <f>AL45*1000</f>
        <v>18.371995952517757</v>
      </c>
      <c r="I45">
        <f>(AQ45-AW45)</f>
        <v>7.8302492114775166</v>
      </c>
      <c r="J45">
        <f>(P45+AP45*D45)</f>
        <v>44.212139129638672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32.137462615966797</v>
      </c>
      <c r="P45" s="1">
        <v>44.212139129638672</v>
      </c>
      <c r="Q45" s="1">
        <v>32.293788909912109</v>
      </c>
      <c r="R45" s="1">
        <v>399.87393188476563</v>
      </c>
      <c r="S45" s="1">
        <v>394.51654052734375</v>
      </c>
      <c r="T45" s="1">
        <v>-0.22130864858627319</v>
      </c>
      <c r="U45" s="1">
        <v>16.137414932250977</v>
      </c>
      <c r="V45" s="1">
        <v>-0.40565431118011475</v>
      </c>
      <c r="W45" s="1">
        <v>29.579557418823242</v>
      </c>
      <c r="X45" s="1">
        <v>300.5455322265625</v>
      </c>
      <c r="Y45" s="1">
        <v>1250.3148193359375</v>
      </c>
      <c r="Z45" s="1">
        <v>0.39813688397407532</v>
      </c>
      <c r="AA45" s="1">
        <v>88.209625244140625</v>
      </c>
      <c r="AB45" s="1">
        <v>15.880897521972656</v>
      </c>
      <c r="AC45" s="1">
        <v>1.1823806762695313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1.1049468096564796</v>
      </c>
      <c r="AL45">
        <f>(U45-T45)/(1000-U45)*AK45</f>
        <v>1.8371995952517758E-2</v>
      </c>
      <c r="AM45">
        <f>(P45+273.15)</f>
        <v>317.36213912963865</v>
      </c>
      <c r="AN45">
        <f>(O45+273.15)</f>
        <v>305.28746261596677</v>
      </c>
      <c r="AO45">
        <f>(Y45*AG45+Z45*AH45)*AI45</f>
        <v>200.05036662227576</v>
      </c>
      <c r="AP45">
        <f>((AO45+0.00000010773*(AN45^4-AM45^4))-AL45*44100)/(L45*51.4+0.00000043092*AM45^3)</f>
        <v>-6.1982937840516001</v>
      </c>
      <c r="AQ45">
        <f>0.61365*EXP(17.502*J45/(240.97+J45))</f>
        <v>9.2537245350605737</v>
      </c>
      <c r="AR45">
        <f>AQ45*1000/AA45</f>
        <v>104.90606336268567</v>
      </c>
      <c r="AS45">
        <f>(AR45-U45)</f>
        <v>88.768648430434695</v>
      </c>
      <c r="AT45">
        <f>IF(D45,P45,(O45+P45)/2)</f>
        <v>38.174800872802734</v>
      </c>
      <c r="AU45">
        <f>0.61365*EXP(17.502*AT45/(240.97+AT45))</f>
        <v>6.7206013433383367</v>
      </c>
      <c r="AV45">
        <f>IF(AS45&lt;&gt;0,(1000-(AR45+U45)/2)/AS45*AL45,0)</f>
        <v>0.19443904025853614</v>
      </c>
      <c r="AW45">
        <f>U45*AA45/1000</f>
        <v>1.4234753235830575</v>
      </c>
      <c r="AX45">
        <f>(AU45-AW45)</f>
        <v>5.2971260197552787</v>
      </c>
      <c r="AY45">
        <f>1/(1.6/F45+1.37/N45)</f>
        <v>0.12241256943538191</v>
      </c>
      <c r="AZ45">
        <f>G45*AA45*0.001</f>
        <v>30.832266771994661</v>
      </c>
      <c r="BA45">
        <f>G45/S45</f>
        <v>0.88598070081683511</v>
      </c>
      <c r="BB45">
        <f>(1-AL45*AA45/AQ45/F45)*100</f>
        <v>14.477683887454218</v>
      </c>
      <c r="BC45">
        <f>(S45-E45/(N45/1.35))</f>
        <v>394.98207176092887</v>
      </c>
      <c r="BD45">
        <f>E45*BB45/100/BC45</f>
        <v>-4.8692082960151157E-4</v>
      </c>
    </row>
    <row r="46" spans="1:56" x14ac:dyDescent="0.35">
      <c r="A46" s="1" t="s">
        <v>9</v>
      </c>
      <c r="B46" s="1" t="s">
        <v>5012</v>
      </c>
      <c r="K46" s="1">
        <f t="shared" si="0"/>
        <v>2.72</v>
      </c>
    </row>
    <row r="47" spans="1:56" x14ac:dyDescent="0.35">
      <c r="A47" s="1" t="s">
        <v>9</v>
      </c>
      <c r="B47" s="1" t="s">
        <v>5011</v>
      </c>
      <c r="K47" s="1">
        <f t="shared" si="0"/>
        <v>2.72</v>
      </c>
    </row>
    <row r="48" spans="1:56" x14ac:dyDescent="0.35">
      <c r="A48" s="1">
        <v>11</v>
      </c>
      <c r="B48" s="1" t="s">
        <v>5010</v>
      </c>
      <c r="C48" s="1">
        <v>2332.500003632158</v>
      </c>
      <c r="D48" s="1">
        <v>0</v>
      </c>
      <c r="E48">
        <f>(R48-S48*(1000-T48)/(1000-U48))*AK48</f>
        <v>-0.92113294342331109</v>
      </c>
      <c r="F48">
        <f>IF(AV48&lt;&gt;0,1/(1/AV48-1/N48),0)</f>
        <v>0.10252288376854761</v>
      </c>
      <c r="G48">
        <f>((AY48-AL48/2)*S48-E48)/(AY48+AL48/2)</f>
        <v>323.30405936843925</v>
      </c>
      <c r="H48">
        <f>AL48*1000</f>
        <v>15.163269567422528</v>
      </c>
      <c r="I48">
        <f>(AQ48-AW48)</f>
        <v>12.28152674477527</v>
      </c>
      <c r="J48">
        <f>(P48+AP48*D48)</f>
        <v>51.623889923095703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32.306671142578125</v>
      </c>
      <c r="P48" s="1">
        <v>51.623889923095703</v>
      </c>
      <c r="Q48" s="1">
        <v>32.386447906494141</v>
      </c>
      <c r="R48" s="1">
        <v>400.1954345703125</v>
      </c>
      <c r="S48" s="1">
        <v>395.60098266601563</v>
      </c>
      <c r="T48" s="1">
        <v>-0.18945176899433136</v>
      </c>
      <c r="U48" s="1">
        <v>13.348189353942871</v>
      </c>
      <c r="V48" s="1">
        <v>-0.34393531084060669</v>
      </c>
      <c r="W48" s="1">
        <v>24.232624053955078</v>
      </c>
      <c r="X48" s="1">
        <v>300.59564208984375</v>
      </c>
      <c r="Y48" s="1">
        <v>1599.7393798828125</v>
      </c>
      <c r="Z48" s="1">
        <v>8.6436837911605835E-2</v>
      </c>
      <c r="AA48" s="1">
        <v>88.204139709472656</v>
      </c>
      <c r="AB48" s="1">
        <v>16.059667587280273</v>
      </c>
      <c r="AC48" s="1">
        <v>1.136120080947876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1.1051310370950134</v>
      </c>
      <c r="AL48">
        <f>(U48-T48)/(1000-U48)*AK48</f>
        <v>1.5163269567422527E-2</v>
      </c>
      <c r="AM48">
        <f>(P48+273.15)</f>
        <v>324.77388992309568</v>
      </c>
      <c r="AN48">
        <f>(O48+273.15)</f>
        <v>305.4566711425781</v>
      </c>
      <c r="AO48">
        <f>(Y48*AG48+Z48*AH48)*AI48</f>
        <v>255.95829506013615</v>
      </c>
      <c r="AP48">
        <f>((AO48+0.00000010773*(AN48^4-AM48^4))-AL48*44100)/(L48*51.4+0.00000043092*AM48^3)</f>
        <v>-5.3976854183923919</v>
      </c>
      <c r="AQ48">
        <f>0.61365*EXP(17.502*J48/(240.97+J48))</f>
        <v>13.458892303418944</v>
      </c>
      <c r="AR48">
        <f>AQ48*1000/AA48</f>
        <v>152.58798904167003</v>
      </c>
      <c r="AS48">
        <f>(AR48-U48)</f>
        <v>139.23979968772716</v>
      </c>
      <c r="AT48">
        <f>IF(D48,P48,(O48+P48)/2)</f>
        <v>41.965280532836914</v>
      </c>
      <c r="AU48">
        <f>0.61365*EXP(17.502*AT48/(240.97+AT48))</f>
        <v>8.228352988645522</v>
      </c>
      <c r="AV48">
        <f>IF(AS48&lt;&gt;0,(1000-(AR48+U48)/2)/AS48*AL48,0)</f>
        <v>9.9865139827889748E-2</v>
      </c>
      <c r="AW48">
        <f>U48*AA48/1000</f>
        <v>1.1773655586436726</v>
      </c>
      <c r="AX48">
        <f>(AU48-AW48)</f>
        <v>7.0509874300018494</v>
      </c>
      <c r="AY48">
        <f>1/(1.6/F48+1.37/N48)</f>
        <v>6.2649174029268326E-2</v>
      </c>
      <c r="AZ48">
        <f>G48*AA48*0.001</f>
        <v>28.516756421173458</v>
      </c>
      <c r="BA48">
        <f>G48/S48</f>
        <v>0.81724786725665766</v>
      </c>
      <c r="BB48">
        <f>(1-AL48*AA48/AQ48/F48)*100</f>
        <v>3.0714551817976221</v>
      </c>
      <c r="BC48">
        <f>(S48-E48/(N48/1.35))</f>
        <v>395.92378338391728</v>
      </c>
      <c r="BD48">
        <f>E48*BB48/100/BC48</f>
        <v>-7.1458666312516087E-5</v>
      </c>
    </row>
    <row r="49" spans="1:56" x14ac:dyDescent="0.35">
      <c r="A49" s="1" t="s">
        <v>9</v>
      </c>
      <c r="B49" s="1" t="s">
        <v>5009</v>
      </c>
      <c r="K49" s="1">
        <f t="shared" si="0"/>
        <v>2.72</v>
      </c>
    </row>
    <row r="50" spans="1:56" x14ac:dyDescent="0.35">
      <c r="A50" s="1" t="s">
        <v>9</v>
      </c>
      <c r="B50" s="1" t="s">
        <v>5004</v>
      </c>
      <c r="K50" s="1">
        <f t="shared" si="0"/>
        <v>2.72</v>
      </c>
    </row>
    <row r="51" spans="1:56" x14ac:dyDescent="0.35">
      <c r="A51" s="1">
        <v>12</v>
      </c>
      <c r="B51" s="1" t="s">
        <v>5008</v>
      </c>
      <c r="C51" s="1">
        <v>2535.500003632158</v>
      </c>
      <c r="D51" s="1">
        <v>0</v>
      </c>
      <c r="E51">
        <f>(R51-S51*(1000-T51)/(1000-U51))*AK51</f>
        <v>-0.31246721210857414</v>
      </c>
      <c r="F51">
        <f>IF(AV51&lt;&gt;0,1/(1/AV51-1/N51),0)</f>
        <v>8.1734707098436332E-2</v>
      </c>
      <c r="G51">
        <f>((AY51-AL51/2)*S51-E51)/(AY51+AL51/2)</f>
        <v>318.27178003138147</v>
      </c>
      <c r="H51">
        <f>AL51*1000</f>
        <v>11.822334406887986</v>
      </c>
      <c r="I51">
        <f>(AQ51-AW51)</f>
        <v>12.005100424732278</v>
      </c>
      <c r="J51">
        <f>(P51+AP51*D51)</f>
        <v>50.807586669921875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32.463138580322266</v>
      </c>
      <c r="P51" s="1">
        <v>50.807586669921875</v>
      </c>
      <c r="Q51" s="1">
        <v>32.490184783935547</v>
      </c>
      <c r="R51" s="1">
        <v>400.17977905273438</v>
      </c>
      <c r="S51" s="1">
        <v>396.22317504882813</v>
      </c>
      <c r="T51" s="1">
        <v>-0.13570354878902435</v>
      </c>
      <c r="U51" s="1">
        <v>10.451977729797363</v>
      </c>
      <c r="V51" s="1">
        <v>-0.2441771924495697</v>
      </c>
      <c r="W51" s="1">
        <v>18.806690216064453</v>
      </c>
      <c r="X51" s="1">
        <v>300.5440673828125</v>
      </c>
      <c r="Y51" s="1">
        <v>1999.5120849609375</v>
      </c>
      <c r="Z51" s="1">
        <v>2.6193685829639435E-2</v>
      </c>
      <c r="AA51" s="1">
        <v>88.198280334472656</v>
      </c>
      <c r="AB51" s="1">
        <v>15.958930969238281</v>
      </c>
      <c r="AC51" s="1">
        <v>1.073210597038269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1.1049414242015163</v>
      </c>
      <c r="AL51">
        <f>(U51-T51)/(1000-U51)*AK51</f>
        <v>1.1822334406887985E-2</v>
      </c>
      <c r="AM51">
        <f>(P51+273.15)</f>
        <v>323.95758666992185</v>
      </c>
      <c r="AN51">
        <f>(O51+273.15)</f>
        <v>305.61313858032224</v>
      </c>
      <c r="AO51">
        <f>(Y51*AG51+Z51*AH51)*AI51</f>
        <v>319.92192644293755</v>
      </c>
      <c r="AP51">
        <f>((AO51+0.00000010773*(AN51^4-AM51^4))-AL51*44100)/(L51*51.4+0.00000043092*AM51^3)</f>
        <v>-3.5957030297779591</v>
      </c>
      <c r="AQ51">
        <f>0.61365*EXP(17.502*J51/(240.97+J51))</f>
        <v>12.926946886594612</v>
      </c>
      <c r="AR51">
        <f>AQ51*1000/AA51</f>
        <v>146.56688132208473</v>
      </c>
      <c r="AS51">
        <f>(AR51-U51)</f>
        <v>136.11490359228736</v>
      </c>
      <c r="AT51">
        <f>IF(D51,P51,(O51+P51)/2)</f>
        <v>41.63536262512207</v>
      </c>
      <c r="AU51">
        <f>0.61365*EXP(17.502*AT51/(240.97+AT51))</f>
        <v>8.0864051681906126</v>
      </c>
      <c r="AV51">
        <f>IF(AS51&lt;&gt;0,(1000-(AR51+U51)/2)/AS51*AL51,0)</f>
        <v>8.0036567557438279E-2</v>
      </c>
      <c r="AW51">
        <f>U51*AA51/1000</f>
        <v>0.92184646186233299</v>
      </c>
      <c r="AX51">
        <f>(AU51-AW51)</f>
        <v>7.1645587063282798</v>
      </c>
      <c r="AY51">
        <f>1/(1.6/F51+1.37/N51)</f>
        <v>5.0172699699760369E-2</v>
      </c>
      <c r="AZ51">
        <f>G51*AA51*0.001</f>
        <v>28.071023677759399</v>
      </c>
      <c r="BA51">
        <f>G51/S51</f>
        <v>0.80326391809908548</v>
      </c>
      <c r="BB51">
        <f>(1-AL51*AA51/AQ51/F51)*100</f>
        <v>1.3127875193144067</v>
      </c>
      <c r="BC51">
        <f>(S51-E51/(N51/1.35))</f>
        <v>396.33267568183612</v>
      </c>
      <c r="BD51">
        <f>E51*BB51/100/BC51</f>
        <v>-1.0349968130823564E-5</v>
      </c>
    </row>
    <row r="52" spans="1:56" x14ac:dyDescent="0.35">
      <c r="A52" s="1" t="s">
        <v>9</v>
      </c>
      <c r="B52" s="1" t="s">
        <v>5007</v>
      </c>
    </row>
    <row r="53" spans="1:56" x14ac:dyDescent="0.35">
      <c r="A53" s="1" t="s">
        <v>9</v>
      </c>
      <c r="B53" s="1" t="s">
        <v>5006</v>
      </c>
    </row>
    <row r="54" spans="1:56" x14ac:dyDescent="0.35">
      <c r="A54" s="1" t="s">
        <v>9</v>
      </c>
      <c r="B54" s="1" t="s">
        <v>5005</v>
      </c>
    </row>
    <row r="55" spans="1:56" x14ac:dyDescent="0.35">
      <c r="A55" s="1" t="s">
        <v>9</v>
      </c>
      <c r="B55" s="1" t="s">
        <v>5004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62831-ADD0-44BC-B13F-2F5CE1D0C7DB}">
  <dimension ref="A1:BD55"/>
  <sheetViews>
    <sheetView zoomScale="4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1023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1022</v>
      </c>
    </row>
    <row r="12" spans="1:56" x14ac:dyDescent="0.35">
      <c r="A12" s="1" t="s">
        <v>9</v>
      </c>
      <c r="B12" s="1" t="s">
        <v>1018</v>
      </c>
    </row>
    <row r="13" spans="1:56" x14ac:dyDescent="0.35">
      <c r="A13" s="1" t="s">
        <v>9</v>
      </c>
      <c r="B13" s="1" t="s">
        <v>1021</v>
      </c>
    </row>
    <row r="14" spans="1:56" x14ac:dyDescent="0.35">
      <c r="A14" s="1" t="s">
        <v>9</v>
      </c>
      <c r="B14" s="1" t="s">
        <v>1020</v>
      </c>
    </row>
    <row r="15" spans="1:56" x14ac:dyDescent="0.35">
      <c r="A15" s="1" t="s">
        <v>9</v>
      </c>
      <c r="B15" s="1" t="s">
        <v>1019</v>
      </c>
    </row>
    <row r="16" spans="1:56" x14ac:dyDescent="0.35">
      <c r="A16" s="1" t="s">
        <v>9</v>
      </c>
      <c r="B16" s="1" t="s">
        <v>1018</v>
      </c>
    </row>
    <row r="17" spans="1:56" x14ac:dyDescent="0.35">
      <c r="A17" s="1" t="s">
        <v>9</v>
      </c>
      <c r="B17" s="1" t="s">
        <v>1017</v>
      </c>
    </row>
    <row r="18" spans="1:56" x14ac:dyDescent="0.35">
      <c r="A18" s="1">
        <v>1</v>
      </c>
      <c r="B18" s="1" t="s">
        <v>1016</v>
      </c>
      <c r="C18" s="1">
        <v>336.50000135228038</v>
      </c>
      <c r="D18" s="1">
        <v>0</v>
      </c>
      <c r="E18">
        <f>(R18-S18*(1000-T18)/(1000-U18))*AK18</f>
        <v>-1.8138269792506538</v>
      </c>
      <c r="F18">
        <f>IF(AV18&lt;&gt;0,1/(1/AV18-1/N18),0)</f>
        <v>1.673487324569358</v>
      </c>
      <c r="G18">
        <f>((AY18-AL18/2)*S18-E18)/(AY18+AL18/2)</f>
        <v>390.39105586466025</v>
      </c>
      <c r="H18">
        <f>AL18*1000</f>
        <v>15.765102326396475</v>
      </c>
      <c r="I18">
        <f>(AQ18-AW18)</f>
        <v>1.1029465618740684</v>
      </c>
      <c r="J18">
        <f>(P18+AP18*D18)</f>
        <v>31.979516983032227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32.883331298828125</v>
      </c>
      <c r="P18" s="1">
        <v>31.979516983032227</v>
      </c>
      <c r="Q18" s="1">
        <v>32.971782684326172</v>
      </c>
      <c r="R18" s="1">
        <v>400.00030517578125</v>
      </c>
      <c r="S18" s="1">
        <v>395.98678588867188</v>
      </c>
      <c r="T18" s="1">
        <v>27.788818359375</v>
      </c>
      <c r="U18" s="1">
        <v>41.482551574707031</v>
      </c>
      <c r="V18" s="1">
        <v>48.937774658203125</v>
      </c>
      <c r="W18" s="1">
        <v>73.053260803222656</v>
      </c>
      <c r="X18" s="1">
        <v>300.15380859375</v>
      </c>
      <c r="Y18" s="1">
        <v>-0.16647693514823914</v>
      </c>
      <c r="Z18" s="1">
        <v>0.18077675998210907</v>
      </c>
      <c r="AA18" s="1">
        <v>88.389053344726563</v>
      </c>
      <c r="AB18" s="1">
        <v>17.608905792236328</v>
      </c>
      <c r="AC18" s="1">
        <v>6.8946955725550652E-3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1.1035066492417278</v>
      </c>
      <c r="AL18">
        <f>(U18-T18)/(1000-U18)*AK18</f>
        <v>1.5765102326396475E-2</v>
      </c>
      <c r="AM18">
        <f>(P18+273.15)</f>
        <v>305.1295169830322</v>
      </c>
      <c r="AN18">
        <f>(O18+273.15)</f>
        <v>306.0333312988281</v>
      </c>
      <c r="AO18">
        <f>(Y18*AG18+Z18*AH18)*AI18</f>
        <v>-2.6636309028350347E-2</v>
      </c>
      <c r="AP18">
        <f>((AO18+0.00000010773*(AN18^4-AM18^4))-AL18*44100)/(L18*51.4+0.00000043092*AM18^3)</f>
        <v>-5.5964953682001264</v>
      </c>
      <c r="AQ18">
        <f>0.61365*EXP(17.502*J18/(240.97+J18))</f>
        <v>4.7695500258862191</v>
      </c>
      <c r="AR18">
        <f>AQ18*1000/AA18</f>
        <v>53.960867838288472</v>
      </c>
      <c r="AS18">
        <f>(AR18-U18)</f>
        <v>12.478316263581441</v>
      </c>
      <c r="AT18">
        <f>IF(D18,P18,(O18+P18)/2)</f>
        <v>32.431424140930176</v>
      </c>
      <c r="AU18">
        <f>0.61365*EXP(17.502*AT18/(240.97+AT18))</f>
        <v>4.8929320453909932</v>
      </c>
      <c r="AV18">
        <f>IF(AS18&lt;&gt;0,(1000-(AR18+U18)/2)/AS18*AL18,0)</f>
        <v>1.2031082056718196</v>
      </c>
      <c r="AW18">
        <f>U18*AA18/1000</f>
        <v>3.6666034640121508</v>
      </c>
      <c r="AX18">
        <f>(AU18-AW18)</f>
        <v>1.2263285813788425</v>
      </c>
      <c r="AY18">
        <f>1/(1.6/F18+1.37/N18)</f>
        <v>0.78360402899349657</v>
      </c>
      <c r="AZ18">
        <f>G18*AA18*0.001</f>
        <v>34.506295862125583</v>
      </c>
      <c r="BA18">
        <f>G18/S18</f>
        <v>0.9858688970859123</v>
      </c>
      <c r="BB18">
        <f>(1-AL18*AA18/AQ18/F18)*100</f>
        <v>82.541961736492638</v>
      </c>
      <c r="BC18">
        <f>(S18-E18/(N18/1.35))</f>
        <v>396.55885769405967</v>
      </c>
      <c r="BD18">
        <f>E18*BB18/100/BC18</f>
        <v>-3.7754001509009349E-3</v>
      </c>
    </row>
    <row r="19" spans="1:56" x14ac:dyDescent="0.35">
      <c r="A19" s="1" t="s">
        <v>9</v>
      </c>
      <c r="B19" s="1" t="s">
        <v>1015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1014</v>
      </c>
      <c r="K20" s="1">
        <f t="shared" si="0"/>
        <v>2.72</v>
      </c>
    </row>
    <row r="21" spans="1:56" x14ac:dyDescent="0.35">
      <c r="A21" s="1">
        <v>2</v>
      </c>
      <c r="B21" s="1" t="s">
        <v>1013</v>
      </c>
      <c r="C21" s="1">
        <v>540.50000135228038</v>
      </c>
      <c r="D21" s="1">
        <v>0</v>
      </c>
      <c r="E21">
        <f>(R21-S21*(1000-T21)/(1000-U21))*AK21</f>
        <v>-0.80066887544701126</v>
      </c>
      <c r="F21">
        <f>IF(AV21&lt;&gt;0,1/(1/AV21-1/N21),0)</f>
        <v>1.6658966875269257</v>
      </c>
      <c r="G21">
        <f>((AY21-AL21/2)*S21-E21)/(AY21+AL21/2)</f>
        <v>388.41186821430301</v>
      </c>
      <c r="H21">
        <f>AL21*1000</f>
        <v>15.57632946762048</v>
      </c>
      <c r="I21">
        <f>(AQ21-AW21)</f>
        <v>1.0933472807374134</v>
      </c>
      <c r="J21">
        <f>(P21+AP21*D21)</f>
        <v>31.942655563354492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32.856895446777344</v>
      </c>
      <c r="P21" s="1">
        <v>31.942655563354492</v>
      </c>
      <c r="Q21" s="1">
        <v>32.960098266601563</v>
      </c>
      <c r="R21" s="1">
        <v>400.05413818359375</v>
      </c>
      <c r="S21" s="1">
        <v>395.20144653320313</v>
      </c>
      <c r="T21" s="1">
        <v>27.950260162353516</v>
      </c>
      <c r="U21" s="1">
        <v>41.479705810546875</v>
      </c>
      <c r="V21" s="1">
        <v>49.294078826904297</v>
      </c>
      <c r="W21" s="1">
        <v>73.15509033203125</v>
      </c>
      <c r="X21" s="1">
        <v>300.1617431640625</v>
      </c>
      <c r="Y21" s="1">
        <v>26.278156280517578</v>
      </c>
      <c r="Z21" s="1">
        <v>0.21090838313102722</v>
      </c>
      <c r="AA21" s="1">
        <v>88.386817932128906</v>
      </c>
      <c r="AB21" s="1">
        <v>17.673624038696289</v>
      </c>
      <c r="AC21" s="1">
        <v>4.0565691888332367E-2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1.1035358204561119</v>
      </c>
      <c r="AL21">
        <f>(U21-T21)/(1000-U21)*AK21</f>
        <v>1.557632946762048E-2</v>
      </c>
      <c r="AM21">
        <f>(P21+273.15)</f>
        <v>305.09265556335447</v>
      </c>
      <c r="AN21">
        <f>(O21+273.15)</f>
        <v>306.00689544677732</v>
      </c>
      <c r="AO21">
        <f>(Y21*AG21+Z21*AH21)*AI21</f>
        <v>4.2045049109048023</v>
      </c>
      <c r="AP21">
        <f>((AO21+0.00000010773*(AN21^4-AM21^4))-AL21*44100)/(L21*51.4+0.00000043092*AM21^3)</f>
        <v>-5.4929641853574305</v>
      </c>
      <c r="AQ21">
        <f>0.61365*EXP(17.502*J21/(240.97+J21))</f>
        <v>4.7596064860924896</v>
      </c>
      <c r="AR21">
        <f>AQ21*1000/AA21</f>
        <v>53.849732318085373</v>
      </c>
      <c r="AS21">
        <f>(AR21-U21)</f>
        <v>12.370026507538498</v>
      </c>
      <c r="AT21">
        <f>IF(D21,P21,(O21+P21)/2)</f>
        <v>32.399775505065918</v>
      </c>
      <c r="AU21">
        <f>0.61365*EXP(17.502*AT21/(240.97+AT21))</f>
        <v>4.8842016115575442</v>
      </c>
      <c r="AV21">
        <f>IF(AS21&lt;&gt;0,(1000-(AR21+U21)/2)/AS21*AL21,0)</f>
        <v>1.199179976732718</v>
      </c>
      <c r="AW21">
        <f>U21*AA21/1000</f>
        <v>3.6662592053550762</v>
      </c>
      <c r="AX21">
        <f>(AU21-AW21)</f>
        <v>1.217942406202468</v>
      </c>
      <c r="AY21">
        <f>1/(1.6/F21+1.37/N21)</f>
        <v>0.78093814643155468</v>
      </c>
      <c r="AZ21">
        <f>G21*AA21*0.001</f>
        <v>34.330489078535649</v>
      </c>
      <c r="BA21">
        <f>G21/S21</f>
        <v>0.98281995580112413</v>
      </c>
      <c r="BB21">
        <f>(1-AL21*AA21/AQ21/F21)*100</f>
        <v>82.636650331861844</v>
      </c>
      <c r="BC21">
        <f>(S21-E21/(N21/1.35))</f>
        <v>395.45397342487172</v>
      </c>
      <c r="BD21">
        <f>E21*BB21/100/BC21</f>
        <v>-1.6731300818371888E-3</v>
      </c>
    </row>
    <row r="22" spans="1:56" x14ac:dyDescent="0.35">
      <c r="A22" s="1" t="s">
        <v>9</v>
      </c>
      <c r="B22" s="1" t="s">
        <v>1012</v>
      </c>
      <c r="K22" s="1">
        <f t="shared" si="0"/>
        <v>2.72</v>
      </c>
    </row>
    <row r="23" spans="1:56" x14ac:dyDescent="0.35">
      <c r="A23" s="1" t="s">
        <v>9</v>
      </c>
      <c r="B23" s="1" t="s">
        <v>1011</v>
      </c>
      <c r="K23" s="1">
        <f t="shared" si="0"/>
        <v>2.72</v>
      </c>
    </row>
    <row r="24" spans="1:56" x14ac:dyDescent="0.35">
      <c r="A24" s="1">
        <v>3</v>
      </c>
      <c r="B24" s="1" t="s">
        <v>1010</v>
      </c>
      <c r="C24" s="1">
        <v>744.50000135228038</v>
      </c>
      <c r="D24" s="1">
        <v>0</v>
      </c>
      <c r="E24">
        <f>(R24-S24*(1000-T24)/(1000-U24))*AK24</f>
        <v>0.11610559765293359</v>
      </c>
      <c r="F24">
        <f>IF(AV24&lt;&gt;0,1/(1/AV24-1/N24),0)</f>
        <v>1.6355721076798913</v>
      </c>
      <c r="G24">
        <f>((AY24-AL24/2)*S24-E24)/(AY24+AL24/2)</f>
        <v>386.34800712573042</v>
      </c>
      <c r="H24">
        <f>AL24*1000</f>
        <v>15.270063017202956</v>
      </c>
      <c r="I24">
        <f>(AQ24-AW24)</f>
        <v>1.0862913502869662</v>
      </c>
      <c r="J24">
        <f>(P24+AP24*D24)</f>
        <v>31.888246536254883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32.814945220947266</v>
      </c>
      <c r="P24" s="1">
        <v>31.888246536254883</v>
      </c>
      <c r="Q24" s="1">
        <v>32.928546905517578</v>
      </c>
      <c r="R24" s="1">
        <v>399.79800415039063</v>
      </c>
      <c r="S24" s="1">
        <v>394.2364501953125</v>
      </c>
      <c r="T24" s="1">
        <v>28.126785278320313</v>
      </c>
      <c r="U24" s="1">
        <v>41.39410400390625</v>
      </c>
      <c r="V24" s="1">
        <v>49.722305297851563</v>
      </c>
      <c r="W24" s="1">
        <v>73.176162719726563</v>
      </c>
      <c r="X24" s="1">
        <v>300.1004638671875</v>
      </c>
      <c r="Y24" s="1">
        <v>50.853290557861328</v>
      </c>
      <c r="Z24" s="1">
        <v>0.10003185272216797</v>
      </c>
      <c r="AA24" s="1">
        <v>88.386283874511719</v>
      </c>
      <c r="AB24" s="1">
        <v>17.797504425048828</v>
      </c>
      <c r="AC24" s="1">
        <v>5.0635159015655518E-2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1.1033105289234832</v>
      </c>
      <c r="AL24">
        <f>(U24-T24)/(1000-U24)*AK24</f>
        <v>1.5270063017202956E-2</v>
      </c>
      <c r="AM24">
        <f>(P24+273.15)</f>
        <v>305.03824653625486</v>
      </c>
      <c r="AN24">
        <f>(O24+273.15)</f>
        <v>305.96494522094724</v>
      </c>
      <c r="AO24">
        <f>(Y24*AG24+Z24*AH24)*AI24</f>
        <v>8.1365263073922733</v>
      </c>
      <c r="AP24">
        <f>((AO24+0.00000010773*(AN24^4-AM24^4))-AL24*44100)/(L24*51.4+0.00000043092*AM24^3)</f>
        <v>-5.3493878521975082</v>
      </c>
      <c r="AQ24">
        <f>0.61365*EXP(17.502*J24/(240.97+J24))</f>
        <v>4.744962377507286</v>
      </c>
      <c r="AR24">
        <f>AQ24*1000/AA24</f>
        <v>53.684374650755153</v>
      </c>
      <c r="AS24">
        <f>(AR24-U24)</f>
        <v>12.290270646848903</v>
      </c>
      <c r="AT24">
        <f>IF(D24,P24,(O24+P24)/2)</f>
        <v>32.351595878601074</v>
      </c>
      <c r="AU24">
        <f>0.61365*EXP(17.502*AT24/(240.97+AT24))</f>
        <v>4.8709370522606124</v>
      </c>
      <c r="AV24">
        <f>IF(AS24&lt;&gt;0,(1000-(AR24+U24)/2)/AS24*AL24,0)</f>
        <v>1.1833861315831713</v>
      </c>
      <c r="AW24">
        <f>U24*AA24/1000</f>
        <v>3.6586710272203198</v>
      </c>
      <c r="AX24">
        <f>(AU24-AW24)</f>
        <v>1.2122660250402926</v>
      </c>
      <c r="AY24">
        <f>1/(1.6/F24+1.37/N24)</f>
        <v>0.77022708674318641</v>
      </c>
      <c r="AZ24">
        <f>G24*AA24*0.001</f>
        <v>34.14786463216668</v>
      </c>
      <c r="BA24">
        <f>G24/S24</f>
        <v>0.97999057909111653</v>
      </c>
      <c r="BB24">
        <f>(1-AL24*AA24/AQ24/F24)*100</f>
        <v>82.609052857732635</v>
      </c>
      <c r="BC24">
        <f>(S24-E24/(N24/1.35))</f>
        <v>394.19983108024542</v>
      </c>
      <c r="BD24">
        <f>E24*BB24/100/BC24</f>
        <v>2.4331246990406139E-4</v>
      </c>
    </row>
    <row r="25" spans="1:56" x14ac:dyDescent="0.35">
      <c r="A25" s="1" t="s">
        <v>9</v>
      </c>
      <c r="B25" s="1" t="s">
        <v>1009</v>
      </c>
      <c r="K25" s="1">
        <f t="shared" si="0"/>
        <v>2.72</v>
      </c>
    </row>
    <row r="26" spans="1:56" x14ac:dyDescent="0.35">
      <c r="A26" s="1" t="s">
        <v>9</v>
      </c>
      <c r="B26" s="1" t="s">
        <v>1008</v>
      </c>
      <c r="K26" s="1">
        <f t="shared" si="0"/>
        <v>2.72</v>
      </c>
    </row>
    <row r="27" spans="1:56" x14ac:dyDescent="0.35">
      <c r="A27" s="1">
        <v>4</v>
      </c>
      <c r="B27" s="1" t="s">
        <v>1007</v>
      </c>
      <c r="C27" s="1">
        <v>948.50000135228038</v>
      </c>
      <c r="D27" s="1">
        <v>0</v>
      </c>
      <c r="E27">
        <f>(R27-S27*(1000-T27)/(1000-U27))*AK27</f>
        <v>1.4749644788194476</v>
      </c>
      <c r="F27">
        <f>IF(AV27&lt;&gt;0,1/(1/AV27-1/N27),0)</f>
        <v>1.6519020781267477</v>
      </c>
      <c r="G27">
        <f>((AY27-AL27/2)*S27-E27)/(AY27+AL27/2)</f>
        <v>383.80458776095918</v>
      </c>
      <c r="H27">
        <f>AL27*1000</f>
        <v>15.188571471940522</v>
      </c>
      <c r="I27">
        <f>(AQ27-AW27)</f>
        <v>1.0726453530209668</v>
      </c>
      <c r="J27">
        <f>(P27+AP27*D27)</f>
        <v>31.866401672363281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32.782302856445313</v>
      </c>
      <c r="P27" s="1">
        <v>31.866401672363281</v>
      </c>
      <c r="Q27" s="1">
        <v>32.897632598876953</v>
      </c>
      <c r="R27" s="1">
        <v>400.06048583984375</v>
      </c>
      <c r="S27" s="1">
        <v>393.3104248046875</v>
      </c>
      <c r="T27" s="1">
        <v>28.293277740478516</v>
      </c>
      <c r="U27" s="1">
        <v>41.486091613769531</v>
      </c>
      <c r="V27" s="1">
        <v>50.103759765625</v>
      </c>
      <c r="W27" s="1">
        <v>73.466537475585938</v>
      </c>
      <c r="X27" s="1">
        <v>300.15585327148438</v>
      </c>
      <c r="Y27" s="1">
        <v>101.22225189208984</v>
      </c>
      <c r="Z27" s="1">
        <v>8.9185841381549835E-2</v>
      </c>
      <c r="AA27" s="1">
        <v>88.377777099609375</v>
      </c>
      <c r="AB27" s="1">
        <v>17.863283157348633</v>
      </c>
      <c r="AC27" s="1">
        <v>4.5048154890537262E-2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1.1035141664392805</v>
      </c>
      <c r="AL27">
        <f>(U27-T27)/(1000-U27)*AK27</f>
        <v>1.5188571471940521E-2</v>
      </c>
      <c r="AM27">
        <f>(P27+273.15)</f>
        <v>305.01640167236326</v>
      </c>
      <c r="AN27">
        <f>(O27+273.15)</f>
        <v>305.93230285644529</v>
      </c>
      <c r="AO27">
        <f>(Y27*AG27+Z27*AH27)*AI27</f>
        <v>16.195559940735393</v>
      </c>
      <c r="AP27">
        <f>((AO27+0.00000010773*(AN27^4-AM27^4))-AL27*44100)/(L27*51.4+0.00000043092*AM27^3)</f>
        <v>-5.2552802516547565</v>
      </c>
      <c r="AQ27">
        <f>0.61365*EXP(17.502*J27/(240.97+J27))</f>
        <v>4.7390939103966643</v>
      </c>
      <c r="AR27">
        <f>AQ27*1000/AA27</f>
        <v>53.623139955820527</v>
      </c>
      <c r="AS27">
        <f>(AR27-U27)</f>
        <v>12.137048342050996</v>
      </c>
      <c r="AT27">
        <f>IF(D27,P27,(O27+P27)/2)</f>
        <v>32.324352264404297</v>
      </c>
      <c r="AU27">
        <f>0.61365*EXP(17.502*AT27/(240.97+AT27))</f>
        <v>4.8634503714173087</v>
      </c>
      <c r="AV27">
        <f>IF(AS27&lt;&gt;0,(1000-(AR27+U27)/2)/AS27*AL27,0)</f>
        <v>1.191911277237929</v>
      </c>
      <c r="AW27">
        <f>U27*AA27/1000</f>
        <v>3.6664485573756975</v>
      </c>
      <c r="AX27">
        <f>(AU27-AW27)</f>
        <v>1.1970018140416112</v>
      </c>
      <c r="AY27">
        <f>1/(1.6/F27+1.37/N27)</f>
        <v>0.7760071943187733</v>
      </c>
      <c r="AZ27">
        <f>G27*AA27*0.001</f>
        <v>33.919796306945514</v>
      </c>
      <c r="BA27">
        <f>G27/S27</f>
        <v>0.97583121004624074</v>
      </c>
      <c r="BB27">
        <f>(1-AL27*AA27/AQ27/F27)*100</f>
        <v>82.853306347484448</v>
      </c>
      <c r="BC27">
        <f>(S27-E27/(N27/1.35))</f>
        <v>392.84522850871571</v>
      </c>
      <c r="BD27">
        <f>E27*BB27/100/BC27</f>
        <v>3.1107844755857627E-3</v>
      </c>
    </row>
    <row r="28" spans="1:56" x14ac:dyDescent="0.35">
      <c r="A28" s="1" t="s">
        <v>9</v>
      </c>
      <c r="B28" s="1" t="s">
        <v>1006</v>
      </c>
      <c r="K28" s="1">
        <f t="shared" si="0"/>
        <v>2.72</v>
      </c>
    </row>
    <row r="29" spans="1:56" x14ac:dyDescent="0.35">
      <c r="A29" s="1" t="s">
        <v>9</v>
      </c>
      <c r="B29" s="1" t="s">
        <v>1005</v>
      </c>
      <c r="K29" s="1">
        <f t="shared" si="0"/>
        <v>2.72</v>
      </c>
    </row>
    <row r="30" spans="1:56" x14ac:dyDescent="0.35">
      <c r="A30" s="1">
        <v>5</v>
      </c>
      <c r="B30" s="1" t="s">
        <v>1004</v>
      </c>
      <c r="C30" s="1">
        <v>1152.5000013522804</v>
      </c>
      <c r="D30" s="1">
        <v>0</v>
      </c>
      <c r="E30">
        <f>(R30-S30*(1000-T30)/(1000-U30))*AK30</f>
        <v>2.5321808998062769</v>
      </c>
      <c r="F30">
        <f>IF(AV30&lt;&gt;0,1/(1/AV30-1/N30),0)</f>
        <v>1.6798717010815039</v>
      </c>
      <c r="G30">
        <f>((AY30-AL30/2)*S30-E30)/(AY30+AL30/2)</f>
        <v>381.57322129803418</v>
      </c>
      <c r="H30">
        <f>AL30*1000</f>
        <v>15.172094870861031</v>
      </c>
      <c r="I30">
        <f>(AQ30-AW30)</f>
        <v>1.0585010169274476</v>
      </c>
      <c r="J30">
        <f>(P30+AP30*D30)</f>
        <v>31.858713150024414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32.762981414794922</v>
      </c>
      <c r="P30" s="1">
        <v>31.858713150024414</v>
      </c>
      <c r="Q30" s="1">
        <v>32.87701416015625</v>
      </c>
      <c r="R30" s="1">
        <v>399.9542236328125</v>
      </c>
      <c r="S30" s="1">
        <v>392.26565551757813</v>
      </c>
      <c r="T30" s="1">
        <v>28.446687698364258</v>
      </c>
      <c r="U30" s="1">
        <v>41.624485015869141</v>
      </c>
      <c r="V30" s="1">
        <v>50.428176879882813</v>
      </c>
      <c r="W30" s="1">
        <v>73.788803100585938</v>
      </c>
      <c r="X30" s="1">
        <v>300.12857055664063</v>
      </c>
      <c r="Y30" s="1">
        <v>150.01812744140625</v>
      </c>
      <c r="Z30" s="1">
        <v>4.7002863138914108E-2</v>
      </c>
      <c r="AA30" s="1">
        <v>88.374160766601563</v>
      </c>
      <c r="AB30" s="1">
        <v>17.89073371887207</v>
      </c>
      <c r="AC30" s="1">
        <v>3.1545080244541168E-2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1.1034138623405902</v>
      </c>
      <c r="AL30">
        <f>(U30-T30)/(1000-U30)*AK30</f>
        <v>1.5172094870861031E-2</v>
      </c>
      <c r="AM30">
        <f>(P30+273.15)</f>
        <v>305.00871315002439</v>
      </c>
      <c r="AN30">
        <f>(O30+273.15)</f>
        <v>305.9129814147949</v>
      </c>
      <c r="AO30">
        <f>(Y30*AG30+Z30*AH30)*AI30</f>
        <v>24.002899854118368</v>
      </c>
      <c r="AP30">
        <f>((AO30+0.00000010773*(AN30^4-AM30^4))-AL30*44100)/(L30*51.4+0.00000043092*AM30^3)</f>
        <v>-5.1866835693303077</v>
      </c>
      <c r="AQ30">
        <f>0.61365*EXP(17.502*J30/(240.97+J30))</f>
        <v>4.7370299475468647</v>
      </c>
      <c r="AR30">
        <f>AQ30*1000/AA30</f>
        <v>53.601979429909186</v>
      </c>
      <c r="AS30">
        <f>(AR30-U30)</f>
        <v>11.977494414040045</v>
      </c>
      <c r="AT30">
        <f>IF(D30,P30,(O30+P30)/2)</f>
        <v>32.310847282409668</v>
      </c>
      <c r="AU30">
        <f>0.61365*EXP(17.502*AT30/(240.97+AT30))</f>
        <v>4.8597428496137525</v>
      </c>
      <c r="AV30">
        <f>IF(AS30&lt;&gt;0,(1000-(AR30+U30)/2)/AS30*AL30,0)</f>
        <v>1.2064044361005126</v>
      </c>
      <c r="AW30">
        <f>U30*AA30/1000</f>
        <v>3.6785289306194171</v>
      </c>
      <c r="AX30">
        <f>(AU30-AW30)</f>
        <v>1.1812139189943354</v>
      </c>
      <c r="AY30">
        <f>1/(1.6/F30+1.37/N30)</f>
        <v>0.78584157303968949</v>
      </c>
      <c r="AZ30">
        <f>G30*AA30*0.001</f>
        <v>33.721213203222504</v>
      </c>
      <c r="BA30">
        <f>G30/S30</f>
        <v>0.9727418547376121</v>
      </c>
      <c r="BB30">
        <f>(1-AL30*AA30/AQ30/F30)*100</f>
        <v>83.150438315588019</v>
      </c>
      <c r="BC30">
        <f>(S30-E30/(N30/1.35))</f>
        <v>391.46701853869763</v>
      </c>
      <c r="BD30">
        <f>E30*BB30/100/BC30</f>
        <v>5.3785361663217192E-3</v>
      </c>
    </row>
    <row r="31" spans="1:56" x14ac:dyDescent="0.35">
      <c r="A31" s="1" t="s">
        <v>9</v>
      </c>
      <c r="B31" s="1" t="s">
        <v>1003</v>
      </c>
      <c r="K31" s="1">
        <f t="shared" si="0"/>
        <v>2.72</v>
      </c>
    </row>
    <row r="32" spans="1:56" x14ac:dyDescent="0.35">
      <c r="A32" s="1" t="s">
        <v>9</v>
      </c>
      <c r="B32" s="1" t="s">
        <v>1002</v>
      </c>
      <c r="K32" s="1">
        <f t="shared" si="0"/>
        <v>2.72</v>
      </c>
    </row>
    <row r="33" spans="1:56" x14ac:dyDescent="0.35">
      <c r="A33" s="1">
        <v>6</v>
      </c>
      <c r="B33" s="1" t="s">
        <v>1001</v>
      </c>
      <c r="C33" s="1">
        <v>1356.5000013522804</v>
      </c>
      <c r="D33" s="1">
        <v>0</v>
      </c>
      <c r="E33">
        <f>(R33-S33*(1000-T33)/(1000-U33))*AK33</f>
        <v>4.4917309704944088</v>
      </c>
      <c r="F33">
        <f>IF(AV33&lt;&gt;0,1/(1/AV33-1/N33),0)</f>
        <v>1.7714517281564073</v>
      </c>
      <c r="G33">
        <f>((AY33-AL33/2)*S33-E33)/(AY33+AL33/2)</f>
        <v>377.83847920053267</v>
      </c>
      <c r="H33">
        <f>AL33*1000</f>
        <v>15.450360874619523</v>
      </c>
      <c r="I33">
        <f>(AQ33-AW33)</f>
        <v>1.0375879633604197</v>
      </c>
      <c r="J33">
        <f>(P33+AP33*D33)</f>
        <v>31.904176712036133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32.758255004882813</v>
      </c>
      <c r="P33" s="1">
        <v>31.904176712036133</v>
      </c>
      <c r="Q33" s="1">
        <v>32.864974975585938</v>
      </c>
      <c r="R33" s="1">
        <v>400.13397216796875</v>
      </c>
      <c r="S33" s="1">
        <v>390.59487915039063</v>
      </c>
      <c r="T33" s="1">
        <v>28.587461471557617</v>
      </c>
      <c r="U33" s="1">
        <v>42.000415802001953</v>
      </c>
      <c r="V33" s="1">
        <v>50.689937591552734</v>
      </c>
      <c r="W33" s="1">
        <v>74.473152160644531</v>
      </c>
      <c r="X33" s="1">
        <v>300.15695190429688</v>
      </c>
      <c r="Y33" s="1">
        <v>301.20816040039063</v>
      </c>
      <c r="Z33" s="1">
        <v>5.6644894182682037E-2</v>
      </c>
      <c r="AA33" s="1">
        <v>88.371932983398438</v>
      </c>
      <c r="AB33" s="1">
        <v>17.821987152099609</v>
      </c>
      <c r="AC33" s="1">
        <v>-2.0471749827265739E-2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1.1035182055305028</v>
      </c>
      <c r="AL33">
        <f>(U33-T33)/(1000-U33)*AK33</f>
        <v>1.5450360874619524E-2</v>
      </c>
      <c r="AM33">
        <f>(P33+273.15)</f>
        <v>305.05417671203611</v>
      </c>
      <c r="AN33">
        <f>(O33+273.15)</f>
        <v>305.90825500488279</v>
      </c>
      <c r="AO33">
        <f>(Y33*AG33+Z33*AH33)*AI33</f>
        <v>48.193304586858176</v>
      </c>
      <c r="AP33">
        <f>((AO33+0.00000010773*(AN33^4-AM33^4))-AL33*44100)/(L33*51.4+0.00000043092*AM33^3)</f>
        <v>-5.093971593914417</v>
      </c>
      <c r="AQ33">
        <f>0.61365*EXP(17.502*J33/(240.97+J33))</f>
        <v>4.749245893889805</v>
      </c>
      <c r="AR33">
        <f>AQ33*1000/AA33</f>
        <v>53.741564018770518</v>
      </c>
      <c r="AS33">
        <f>(AR33-U33)</f>
        <v>11.741148216768565</v>
      </c>
      <c r="AT33">
        <f>IF(D33,P33,(O33+P33)/2)</f>
        <v>32.331215858459473</v>
      </c>
      <c r="AU33">
        <f>0.61365*EXP(17.502*AT33/(240.97+AT33))</f>
        <v>4.8653355768081017</v>
      </c>
      <c r="AV33">
        <f>IF(AS33&lt;&gt;0,(1000-(AR33+U33)/2)/AS33*AL33,0)</f>
        <v>1.2529214803769442</v>
      </c>
      <c r="AW33">
        <f>U33*AA33/1000</f>
        <v>3.7116579305293853</v>
      </c>
      <c r="AX33">
        <f>(AU33-AW33)</f>
        <v>1.1536776462787164</v>
      </c>
      <c r="AY33">
        <f>1/(1.6/F33+1.37/N33)</f>
        <v>0.81747337483874738</v>
      </c>
      <c r="AZ33">
        <f>G33*AA33*0.001</f>
        <v>33.39031676245866</v>
      </c>
      <c r="BA33">
        <f>G33/S33</f>
        <v>0.96734109782082844</v>
      </c>
      <c r="BB33">
        <f>(1-AL33*AA33/AQ33/F33)*100</f>
        <v>83.770729309590649</v>
      </c>
      <c r="BC33">
        <f>(S33-E33/(N33/1.35))</f>
        <v>389.17821004412974</v>
      </c>
      <c r="BD33">
        <f>E33*BB33/100/BC33</f>
        <v>9.6684647174394827E-3</v>
      </c>
    </row>
    <row r="34" spans="1:56" x14ac:dyDescent="0.35">
      <c r="A34" s="1" t="s">
        <v>9</v>
      </c>
      <c r="B34" s="1" t="s">
        <v>1000</v>
      </c>
      <c r="K34" s="1">
        <f t="shared" si="0"/>
        <v>2.72</v>
      </c>
    </row>
    <row r="35" spans="1:56" x14ac:dyDescent="0.35">
      <c r="A35" s="1" t="s">
        <v>9</v>
      </c>
      <c r="B35" s="1" t="s">
        <v>999</v>
      </c>
      <c r="K35" s="1">
        <f t="shared" si="0"/>
        <v>2.72</v>
      </c>
    </row>
    <row r="36" spans="1:56" x14ac:dyDescent="0.35">
      <c r="A36" s="1">
        <v>7</v>
      </c>
      <c r="B36" s="1" t="s">
        <v>998</v>
      </c>
      <c r="C36" s="1">
        <v>1560.5000013522804</v>
      </c>
      <c r="D36" s="1">
        <v>0</v>
      </c>
      <c r="E36">
        <f>(R36-S36*(1000-T36)/(1000-U36))*AK36</f>
        <v>5.9319338537464423</v>
      </c>
      <c r="F36">
        <f>IF(AV36&lt;&gt;0,1/(1/AV36-1/N36),0)</f>
        <v>1.9307370760399638</v>
      </c>
      <c r="G36">
        <f>((AY36-AL36/2)*S36-E36)/(AY36+AL36/2)</f>
        <v>375.15038398559648</v>
      </c>
      <c r="H36">
        <f>AL36*1000</f>
        <v>15.929837316424711</v>
      </c>
      <c r="I36">
        <f>(AQ36-AW36)</f>
        <v>1.0069061926396841</v>
      </c>
      <c r="J36">
        <f>(P36+AP36*D36)</f>
        <v>31.966156005859375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32.771137237548828</v>
      </c>
      <c r="P36" s="1">
        <v>31.966156005859375</v>
      </c>
      <c r="Q36" s="1">
        <v>32.868446350097656</v>
      </c>
      <c r="R36" s="1">
        <v>399.94647216796875</v>
      </c>
      <c r="S36" s="1">
        <v>388.95623779296875</v>
      </c>
      <c r="T36" s="1">
        <v>28.718172073364258</v>
      </c>
      <c r="U36" s="1">
        <v>42.539569854736328</v>
      </c>
      <c r="V36" s="1">
        <v>50.881183624267578</v>
      </c>
      <c r="W36" s="1">
        <v>75.369132995605469</v>
      </c>
      <c r="X36" s="1">
        <v>300.15744018554688</v>
      </c>
      <c r="Y36" s="1">
        <v>499.65225219726563</v>
      </c>
      <c r="Z36" s="1">
        <v>6.0259927995502949E-3</v>
      </c>
      <c r="AA36" s="1">
        <v>88.365669250488281</v>
      </c>
      <c r="AB36" s="1">
        <v>17.667930603027344</v>
      </c>
      <c r="AC36" s="1">
        <v>-9.1840349137783051E-2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1.1035200006821575</v>
      </c>
      <c r="AL36">
        <f>(U36-T36)/(1000-U36)*AK36</f>
        <v>1.5929837316424712E-2</v>
      </c>
      <c r="AM36">
        <f>(P36+273.15)</f>
        <v>305.11615600585935</v>
      </c>
      <c r="AN36">
        <f>(O36+273.15)</f>
        <v>305.92113723754881</v>
      </c>
      <c r="AO36">
        <f>(Y36*AG36+Z36*AH36)*AI36</f>
        <v>79.9443585646668</v>
      </c>
      <c r="AP36">
        <f>((AO36+0.00000010773*(AN36^4-AM36^4))-AL36*44100)/(L36*51.4+0.00000043092*AM36^3)</f>
        <v>-5.0118036426081876</v>
      </c>
      <c r="AQ36">
        <f>0.61365*EXP(17.502*J36/(240.97+J36))</f>
        <v>4.7659437524813564</v>
      </c>
      <c r="AR36">
        <f>AQ36*1000/AA36</f>
        <v>53.934336636679987</v>
      </c>
      <c r="AS36">
        <f>(AR36-U36)</f>
        <v>11.394766781943659</v>
      </c>
      <c r="AT36">
        <f>IF(D36,P36,(O36+P36)/2)</f>
        <v>32.368646621704102</v>
      </c>
      <c r="AU36">
        <f>0.61365*EXP(17.502*AT36/(240.97+AT36))</f>
        <v>4.87562778325493</v>
      </c>
      <c r="AV36">
        <f>IF(AS36&lt;&gt;0,(1000-(AR36+U36)/2)/AS36*AL36,0)</f>
        <v>1.330560843299194</v>
      </c>
      <c r="AW36">
        <f>U36*AA36/1000</f>
        <v>3.7590375598416723</v>
      </c>
      <c r="AX36">
        <f>(AU36-AW36)</f>
        <v>1.1165902234132576</v>
      </c>
      <c r="AY36">
        <f>1/(1.6/F36+1.37/N36)</f>
        <v>0.87049892821526165</v>
      </c>
      <c r="AZ36">
        <f>G36*AA36*0.001</f>
        <v>33.150414750464897</v>
      </c>
      <c r="BA36">
        <f>G36/S36</f>
        <v>0.96450538012782616</v>
      </c>
      <c r="BB36">
        <f>(1-AL36*AA36/AQ36/F36)*100</f>
        <v>84.702415435708815</v>
      </c>
      <c r="BC36">
        <f>(S36-E36/(N36/1.35))</f>
        <v>387.08533602120463</v>
      </c>
      <c r="BD36">
        <f>E36*BB36/100/BC36</f>
        <v>1.2980319295527435E-2</v>
      </c>
    </row>
    <row r="37" spans="1:56" x14ac:dyDescent="0.35">
      <c r="A37" s="1" t="s">
        <v>9</v>
      </c>
      <c r="B37" s="1" t="s">
        <v>997</v>
      </c>
      <c r="K37" s="1">
        <f t="shared" si="0"/>
        <v>2.72</v>
      </c>
    </row>
    <row r="38" spans="1:56" x14ac:dyDescent="0.35">
      <c r="A38" s="1" t="s">
        <v>9</v>
      </c>
      <c r="B38" s="1" t="s">
        <v>996</v>
      </c>
      <c r="K38" s="1">
        <f t="shared" si="0"/>
        <v>2.72</v>
      </c>
    </row>
    <row r="39" spans="1:56" x14ac:dyDescent="0.35">
      <c r="A39" s="1">
        <v>8</v>
      </c>
      <c r="B39" s="1" t="s">
        <v>995</v>
      </c>
      <c r="C39" s="1">
        <v>1764.5000013522804</v>
      </c>
      <c r="D39" s="1">
        <v>0</v>
      </c>
      <c r="E39">
        <f>(R39-S39*(1000-T39)/(1000-U39))*AK39</f>
        <v>7.2952517850596053</v>
      </c>
      <c r="F39">
        <f>IF(AV39&lt;&gt;0,1/(1/AV39-1/N39),0)</f>
        <v>2.1337530566249443</v>
      </c>
      <c r="G39">
        <f>((AY39-AL39/2)*S39-E39)/(AY39+AL39/2)</f>
        <v>372.99668566879149</v>
      </c>
      <c r="H39">
        <f>AL39*1000</f>
        <v>16.608366011549645</v>
      </c>
      <c r="I39">
        <f>(AQ39-AW39)</f>
        <v>0.98036350522710158</v>
      </c>
      <c r="J39">
        <f>(P39+AP39*D39)</f>
        <v>32.096183776855469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32.807025909423828</v>
      </c>
      <c r="P39" s="1">
        <v>32.096183776855469</v>
      </c>
      <c r="Q39" s="1">
        <v>32.889095306396484</v>
      </c>
      <c r="R39" s="1">
        <v>400.00457763671875</v>
      </c>
      <c r="S39" s="1">
        <v>387.55941772460938</v>
      </c>
      <c r="T39" s="1">
        <v>28.838459014892578</v>
      </c>
      <c r="U39" s="1">
        <v>43.239616394042969</v>
      </c>
      <c r="V39" s="1">
        <v>50.989616394042969</v>
      </c>
      <c r="W39" s="1">
        <v>76.452468872070313</v>
      </c>
      <c r="X39" s="1">
        <v>300.12460327148438</v>
      </c>
      <c r="Y39" s="1">
        <v>749.35791015625</v>
      </c>
      <c r="Z39" s="1">
        <v>0.10244330763816833</v>
      </c>
      <c r="AA39" s="1">
        <v>88.362884521484375</v>
      </c>
      <c r="AB39" s="1">
        <v>17.524215698242188</v>
      </c>
      <c r="AC39" s="1">
        <v>-0.20846804976463318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1.103399276733398</v>
      </c>
      <c r="AL39">
        <f>(U39-T39)/(1000-U39)*AK39</f>
        <v>1.6608366011549646E-2</v>
      </c>
      <c r="AM39">
        <f>(P39+273.15)</f>
        <v>305.24618377685545</v>
      </c>
      <c r="AN39">
        <f>(O39+273.15)</f>
        <v>305.95702590942381</v>
      </c>
      <c r="AO39">
        <f>(Y39*AG39+Z39*AH39)*AI39</f>
        <v>119.89726294508728</v>
      </c>
      <c r="AP39">
        <f>((AO39+0.00000010773*(AN39^4-AM39^4))-AL39*44100)/(L39*51.4+0.00000043092*AM39^3)</f>
        <v>-4.9385299612058624</v>
      </c>
      <c r="AQ39">
        <f>0.61365*EXP(17.502*J39/(240.97+J39))</f>
        <v>4.8011407354072029</v>
      </c>
      <c r="AR39">
        <f>AQ39*1000/AA39</f>
        <v>54.334359515389778</v>
      </c>
      <c r="AS39">
        <f>(AR39-U39)</f>
        <v>11.094743121346809</v>
      </c>
      <c r="AT39">
        <f>IF(D39,P39,(O39+P39)/2)</f>
        <v>32.451604843139648</v>
      </c>
      <c r="AU39">
        <f>0.61365*EXP(17.502*AT39/(240.97+AT39))</f>
        <v>4.8985060814242551</v>
      </c>
      <c r="AV39">
        <f>IF(AS39&lt;&gt;0,(1000-(AR39+U39)/2)/AS39*AL39,0)</f>
        <v>1.4239260599554013</v>
      </c>
      <c r="AW39">
        <f>U39*AA39/1000</f>
        <v>3.8207772301801013</v>
      </c>
      <c r="AX39">
        <f>(AU39-AW39)</f>
        <v>1.0777288512441539</v>
      </c>
      <c r="AY39">
        <f>1/(1.6/F39+1.37/N39)</f>
        <v>0.93464940518216855</v>
      </c>
      <c r="AZ39">
        <f>G39*AA39*0.001</f>
        <v>32.959063062647829</v>
      </c>
      <c r="BA39">
        <f>G39/S39</f>
        <v>0.96242451766153225</v>
      </c>
      <c r="BB39">
        <f>(1-AL39*AA39/AQ39/F39)*100</f>
        <v>85.674552451210587</v>
      </c>
      <c r="BC39">
        <f>(S39-E39/(N39/1.35))</f>
        <v>385.2585324101999</v>
      </c>
      <c r="BD39">
        <f>E39*BB39/100/BC39</f>
        <v>1.6223324835759799E-2</v>
      </c>
    </row>
    <row r="40" spans="1:56" x14ac:dyDescent="0.35">
      <c r="A40" s="1" t="s">
        <v>9</v>
      </c>
      <c r="B40" s="1" t="s">
        <v>994</v>
      </c>
      <c r="K40" s="1">
        <f t="shared" si="0"/>
        <v>2.72</v>
      </c>
    </row>
    <row r="41" spans="1:56" x14ac:dyDescent="0.35">
      <c r="A41" s="1" t="s">
        <v>9</v>
      </c>
      <c r="B41" s="1" t="s">
        <v>993</v>
      </c>
      <c r="K41" s="1">
        <f t="shared" si="0"/>
        <v>2.72</v>
      </c>
    </row>
    <row r="42" spans="1:56" x14ac:dyDescent="0.35">
      <c r="A42" s="1">
        <v>9</v>
      </c>
      <c r="B42" s="1" t="s">
        <v>992</v>
      </c>
      <c r="C42" s="1">
        <v>1969.0000013411045</v>
      </c>
      <c r="D42" s="1">
        <v>0</v>
      </c>
      <c r="E42">
        <f>(R42-S42*(1000-T42)/(1000-U42))*AK42</f>
        <v>8.6479778473277324</v>
      </c>
      <c r="F42">
        <f>IF(AV42&lt;&gt;0,1/(1/AV42-1/N42),0)</f>
        <v>2.3967545625559548</v>
      </c>
      <c r="G42">
        <f>((AY42-AL42/2)*S42-E42)/(AY42+AL42/2)</f>
        <v>371.10106427909517</v>
      </c>
      <c r="H42">
        <f>AL42*1000</f>
        <v>17.364785658937436</v>
      </c>
      <c r="I42">
        <f>(AQ42-AW42)</f>
        <v>0.94932898113348863</v>
      </c>
      <c r="J42">
        <f>(P42+AP42*D42)</f>
        <v>32.231422424316406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32.863872528076172</v>
      </c>
      <c r="P42" s="1">
        <v>32.231422424316406</v>
      </c>
      <c r="Q42" s="1">
        <v>32.929218292236328</v>
      </c>
      <c r="R42" s="1">
        <v>400.04791259765625</v>
      </c>
      <c r="S42" s="1">
        <v>386.13546752929688</v>
      </c>
      <c r="T42" s="1">
        <v>28.966463088989258</v>
      </c>
      <c r="U42" s="1">
        <v>44.009288787841797</v>
      </c>
      <c r="V42" s="1">
        <v>51.05072021484375</v>
      </c>
      <c r="W42" s="1">
        <v>77.56231689453125</v>
      </c>
      <c r="X42" s="1">
        <v>300.166748046875</v>
      </c>
      <c r="Y42" s="1">
        <v>999.46484375</v>
      </c>
      <c r="Z42" s="1">
        <v>0.10244157165288925</v>
      </c>
      <c r="AA42" s="1">
        <v>88.359962463378906</v>
      </c>
      <c r="AB42" s="1">
        <v>17.369768142700195</v>
      </c>
      <c r="AC42" s="1">
        <v>-0.33530864119529724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1.1035542207605695</v>
      </c>
      <c r="AL42">
        <f>(U42-T42)/(1000-U42)*AK42</f>
        <v>1.7364785658937437E-2</v>
      </c>
      <c r="AM42">
        <f>(P42+273.15)</f>
        <v>305.38142242431638</v>
      </c>
      <c r="AN42">
        <f>(O42+273.15)</f>
        <v>306.01387252807615</v>
      </c>
      <c r="AO42">
        <f>(Y42*AG42+Z42*AH42)*AI42</f>
        <v>159.91437142563518</v>
      </c>
      <c r="AP42">
        <f>((AO42+0.00000010773*(AN42^4-AM42^4))-AL42*44100)/(L42*51.4+0.00000043092*AM42^3)</f>
        <v>-4.8912383267884074</v>
      </c>
      <c r="AQ42">
        <f>0.61365*EXP(17.502*J42/(240.97+J42))</f>
        <v>4.8379880864671918</v>
      </c>
      <c r="AR42">
        <f>AQ42*1000/AA42</f>
        <v>54.7531704585356</v>
      </c>
      <c r="AS42">
        <f>(AR42-U42)</f>
        <v>10.743881670693803</v>
      </c>
      <c r="AT42">
        <f>IF(D42,P42,(O42+P42)/2)</f>
        <v>32.547647476196289</v>
      </c>
      <c r="AU42">
        <f>0.61365*EXP(17.502*AT42/(240.97+AT42))</f>
        <v>4.9251094624638867</v>
      </c>
      <c r="AV42">
        <f>IF(AS42&lt;&gt;0,(1000-(AR42+U42)/2)/AS42*AL42,0)</f>
        <v>1.5364364293012556</v>
      </c>
      <c r="AW42">
        <f>U42*AA42/1000</f>
        <v>3.8886591053337032</v>
      </c>
      <c r="AX42">
        <f>(AU42-AW42)</f>
        <v>1.0364503571301835</v>
      </c>
      <c r="AY42">
        <f>1/(1.6/F42+1.37/N42)</f>
        <v>1.0125179315719459</v>
      </c>
      <c r="AZ42">
        <f>G42*AA42*0.001</f>
        <v>32.790476109820808</v>
      </c>
      <c r="BA42">
        <f>G42/S42</f>
        <v>0.96106443330264391</v>
      </c>
      <c r="BB42">
        <f>(1-AL42*AA42/AQ42/F42)*100</f>
        <v>86.767661799097851</v>
      </c>
      <c r="BC42">
        <f>(S42-E42/(N42/1.35))</f>
        <v>383.40793929387598</v>
      </c>
      <c r="BD42">
        <f>E42*BB42/100/BC42</f>
        <v>1.9570925382634823E-2</v>
      </c>
    </row>
    <row r="43" spans="1:56" x14ac:dyDescent="0.35">
      <c r="A43" s="1" t="s">
        <v>9</v>
      </c>
      <c r="B43" s="1" t="s">
        <v>991</v>
      </c>
      <c r="K43" s="1">
        <f t="shared" si="0"/>
        <v>2.72</v>
      </c>
    </row>
    <row r="44" spans="1:56" x14ac:dyDescent="0.35">
      <c r="A44" s="1" t="s">
        <v>9</v>
      </c>
      <c r="B44" s="1" t="s">
        <v>990</v>
      </c>
      <c r="K44" s="1">
        <f t="shared" si="0"/>
        <v>2.72</v>
      </c>
    </row>
    <row r="45" spans="1:56" x14ac:dyDescent="0.35">
      <c r="A45" s="1">
        <v>10</v>
      </c>
      <c r="B45" s="1" t="s">
        <v>989</v>
      </c>
      <c r="C45" s="1">
        <v>2173.0000013411045</v>
      </c>
      <c r="D45" s="1">
        <v>0</v>
      </c>
      <c r="E45">
        <f>(R45-S45*(1000-T45)/(1000-U45))*AK45</f>
        <v>9.8771555467237224</v>
      </c>
      <c r="F45">
        <f>IF(AV45&lt;&gt;0,1/(1/AV45-1/N45),0)</f>
        <v>2.6867150651797891</v>
      </c>
      <c r="G45">
        <f>((AY45-AL45/2)*S45-E45)/(AY45+AL45/2)</f>
        <v>369.3493558401409</v>
      </c>
      <c r="H45">
        <f>AL45*1000</f>
        <v>18.154800297914338</v>
      </c>
      <c r="I45">
        <f>(AQ45-AW45)</f>
        <v>0.9231852260697675</v>
      </c>
      <c r="J45">
        <f>(P45+AP45*D45)</f>
        <v>32.389064788818359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32.936832427978516</v>
      </c>
      <c r="P45" s="1">
        <v>32.389064788818359</v>
      </c>
      <c r="Q45" s="1">
        <v>32.983943939208984</v>
      </c>
      <c r="R45" s="1">
        <v>399.93856811523438</v>
      </c>
      <c r="S45" s="1">
        <v>384.65948486328125</v>
      </c>
      <c r="T45" s="1">
        <v>29.082035064697266</v>
      </c>
      <c r="U45" s="1">
        <v>44.796955108642578</v>
      </c>
      <c r="V45" s="1">
        <v>51.042091369628906</v>
      </c>
      <c r="W45" s="1">
        <v>78.623458862304688</v>
      </c>
      <c r="X45" s="1">
        <v>300.15383911132813</v>
      </c>
      <c r="Y45" s="1">
        <v>1248.716064453125</v>
      </c>
      <c r="Z45" s="1">
        <v>0.12292727828025818</v>
      </c>
      <c r="AA45" s="1">
        <v>88.355667114257813</v>
      </c>
      <c r="AB45" s="1">
        <v>17.125516891479492</v>
      </c>
      <c r="AC45" s="1">
        <v>-0.47975462675094604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1.103506761438706</v>
      </c>
      <c r="AL45">
        <f>(U45-T45)/(1000-U45)*AK45</f>
        <v>1.8154800297914338E-2</v>
      </c>
      <c r="AM45">
        <f>(P45+273.15)</f>
        <v>305.53906478881834</v>
      </c>
      <c r="AN45">
        <f>(O45+273.15)</f>
        <v>306.08683242797849</v>
      </c>
      <c r="AO45">
        <f>(Y45*AG45+Z45*AH45)*AI45</f>
        <v>199.79456584674335</v>
      </c>
      <c r="AP45">
        <f>((AO45+0.00000010773*(AN45^4-AM45^4))-AL45*44100)/(L45*51.4+0.00000043092*AM45^3)</f>
        <v>-4.8577237188310578</v>
      </c>
      <c r="AQ45">
        <f>0.61365*EXP(17.502*J45/(240.97+J45))</f>
        <v>4.881250079381342</v>
      </c>
      <c r="AR45">
        <f>AQ45*1000/AA45</f>
        <v>55.245466859178556</v>
      </c>
      <c r="AS45">
        <f>(AR45-U45)</f>
        <v>10.448511750535978</v>
      </c>
      <c r="AT45">
        <f>IF(D45,P45,(O45+P45)/2)</f>
        <v>32.662948608398438</v>
      </c>
      <c r="AU45">
        <f>0.61365*EXP(17.502*AT45/(240.97+AT45))</f>
        <v>4.9572133777199134</v>
      </c>
      <c r="AV45">
        <f>IF(AS45&lt;&gt;0,(1000-(AR45+U45)/2)/AS45*AL45,0)</f>
        <v>1.6506346179834557</v>
      </c>
      <c r="AW45">
        <f>U45*AA45/1000</f>
        <v>3.9580648533115745</v>
      </c>
      <c r="AX45">
        <f>(AU45-AW45)</f>
        <v>0.9991485244083389</v>
      </c>
      <c r="AY45">
        <f>1/(1.6/F45+1.37/N45)</f>
        <v>1.0921916780953462</v>
      </c>
      <c r="AZ45">
        <f>G45*AA45*0.001</f>
        <v>32.634108733477049</v>
      </c>
      <c r="BA45">
        <f>G45/S45</f>
        <v>0.96019822823663892</v>
      </c>
      <c r="BB45">
        <f>(1-AL45*AA45/AQ45/F45)*100</f>
        <v>87.768683125029668</v>
      </c>
      <c r="BC45">
        <f>(S45-E45/(N45/1.35))</f>
        <v>381.54428023221743</v>
      </c>
      <c r="BD45">
        <f>E45*BB45/100/BC45</f>
        <v>2.2720952200604435E-2</v>
      </c>
    </row>
    <row r="46" spans="1:56" x14ac:dyDescent="0.35">
      <c r="A46" s="1" t="s">
        <v>9</v>
      </c>
      <c r="B46" s="1" t="s">
        <v>988</v>
      </c>
      <c r="K46" s="1">
        <f t="shared" si="0"/>
        <v>2.72</v>
      </c>
    </row>
    <row r="47" spans="1:56" x14ac:dyDescent="0.35">
      <c r="A47" s="1" t="s">
        <v>9</v>
      </c>
      <c r="B47" s="1" t="s">
        <v>987</v>
      </c>
      <c r="K47" s="1">
        <f t="shared" si="0"/>
        <v>2.72</v>
      </c>
    </row>
    <row r="48" spans="1:56" x14ac:dyDescent="0.35">
      <c r="A48" s="1">
        <v>11</v>
      </c>
      <c r="B48" s="1" t="s">
        <v>986</v>
      </c>
      <c r="C48" s="1">
        <v>2378.5000013299286</v>
      </c>
      <c r="D48" s="1">
        <v>0</v>
      </c>
      <c r="E48">
        <f>(R48-S48*(1000-T48)/(1000-U48))*AK48</f>
        <v>11.752736748859045</v>
      </c>
      <c r="F48">
        <f>IF(AV48&lt;&gt;0,1/(1/AV48-1/N48),0)</f>
        <v>3.1221914914090041</v>
      </c>
      <c r="G48">
        <f>((AY48-AL48/2)*S48-E48)/(AY48+AL48/2)</f>
        <v>367.11033521244667</v>
      </c>
      <c r="H48">
        <f>AL48*1000</f>
        <v>19.191737514011763</v>
      </c>
      <c r="I48">
        <f>(AQ48-AW48)</f>
        <v>0.89145995834774894</v>
      </c>
      <c r="J48">
        <f>(P48+AP48*D48)</f>
        <v>32.5928955078125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33.03265380859375</v>
      </c>
      <c r="P48" s="1">
        <v>32.5928955078125</v>
      </c>
      <c r="Q48" s="1">
        <v>33.056285858154297</v>
      </c>
      <c r="R48" s="1">
        <v>400.19091796875</v>
      </c>
      <c r="S48" s="1">
        <v>382.88641357421875</v>
      </c>
      <c r="T48" s="1">
        <v>29.207181930541992</v>
      </c>
      <c r="U48" s="1">
        <v>45.797626495361328</v>
      </c>
      <c r="V48" s="1">
        <v>50.983261108398438</v>
      </c>
      <c r="W48" s="1">
        <v>79.943092346191406</v>
      </c>
      <c r="X48" s="1">
        <v>300.23800659179688</v>
      </c>
      <c r="Y48" s="1">
        <v>1600.0806884765625</v>
      </c>
      <c r="Z48" s="1">
        <v>0.26272985339164734</v>
      </c>
      <c r="AA48" s="1">
        <v>88.350135803222656</v>
      </c>
      <c r="AB48" s="1">
        <v>16.714702606201172</v>
      </c>
      <c r="AC48" s="1">
        <v>-0.72044581174850464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1.1038162007051353</v>
      </c>
      <c r="AL48">
        <f>(U48-T48)/(1000-U48)*AK48</f>
        <v>1.9191737514011764E-2</v>
      </c>
      <c r="AM48">
        <f>(P48+273.15)</f>
        <v>305.74289550781248</v>
      </c>
      <c r="AN48">
        <f>(O48+273.15)</f>
        <v>306.18265380859373</v>
      </c>
      <c r="AO48">
        <f>(Y48*AG48+Z48*AH48)*AI48</f>
        <v>256.01290443391554</v>
      </c>
      <c r="AP48">
        <f>((AO48+0.00000010773*(AN48^4-AM48^4))-AL48*44100)/(L48*51.4+0.00000043092*AM48^3)</f>
        <v>-4.7818102013731574</v>
      </c>
      <c r="AQ48">
        <f>0.61365*EXP(17.502*J48/(240.97+J48))</f>
        <v>4.9376864786781907</v>
      </c>
      <c r="AR48">
        <f>AQ48*1000/AA48</f>
        <v>55.887706722665655</v>
      </c>
      <c r="AS48">
        <f>(AR48-U48)</f>
        <v>10.090080227304327</v>
      </c>
      <c r="AT48">
        <f>IF(D48,P48,(O48+P48)/2)</f>
        <v>32.812774658203125</v>
      </c>
      <c r="AU48">
        <f>0.61365*EXP(17.502*AT48/(240.97+AT48))</f>
        <v>4.999202222079556</v>
      </c>
      <c r="AV48">
        <f>IF(AS48&lt;&gt;0,(1000-(AR48+U48)/2)/AS48*AL48,0)</f>
        <v>1.8053353384292923</v>
      </c>
      <c r="AW48">
        <f>U48*AA48/1000</f>
        <v>4.0462265203304417</v>
      </c>
      <c r="AX48">
        <f>(AU48-AW48)</f>
        <v>0.95297570174911428</v>
      </c>
      <c r="AY48">
        <f>1/(1.6/F48+1.37/N48)</f>
        <v>1.2011608134702785</v>
      </c>
      <c r="AZ48">
        <f>G48*AA48*0.001</f>
        <v>32.434247970786252</v>
      </c>
      <c r="BA48">
        <f>G48/S48</f>
        <v>0.95879697528438401</v>
      </c>
      <c r="BB48">
        <f>(1-AL48*AA48/AQ48/F48)*100</f>
        <v>89.001373099473355</v>
      </c>
      <c r="BC48">
        <f>(S48-E48/(N48/1.35))</f>
        <v>379.17966016990852</v>
      </c>
      <c r="BD48">
        <f>E48*BB48/100/BC48</f>
        <v>2.758612389325903E-2</v>
      </c>
    </row>
    <row r="49" spans="1:56" x14ac:dyDescent="0.35">
      <c r="A49" s="1" t="s">
        <v>9</v>
      </c>
      <c r="B49" s="1" t="s">
        <v>985</v>
      </c>
      <c r="K49" s="1">
        <f t="shared" si="0"/>
        <v>2.72</v>
      </c>
    </row>
    <row r="50" spans="1:56" x14ac:dyDescent="0.35">
      <c r="A50" s="1" t="s">
        <v>9</v>
      </c>
      <c r="B50" s="1" t="s">
        <v>980</v>
      </c>
      <c r="K50" s="1">
        <f t="shared" si="0"/>
        <v>2.72</v>
      </c>
    </row>
    <row r="51" spans="1:56" x14ac:dyDescent="0.35">
      <c r="A51" s="1">
        <v>12</v>
      </c>
      <c r="B51" s="1" t="s">
        <v>984</v>
      </c>
      <c r="C51" s="1">
        <v>2584.0000013187528</v>
      </c>
      <c r="D51" s="1">
        <v>0</v>
      </c>
      <c r="E51">
        <f>(R51-S51*(1000-T51)/(1000-U51))*AK51</f>
        <v>14.502414738394187</v>
      </c>
      <c r="F51">
        <f>IF(AV51&lt;&gt;0,1/(1/AV51-1/N51),0)</f>
        <v>3.6532790513032816</v>
      </c>
      <c r="G51">
        <f>((AY51-AL51/2)*S51-E51)/(AY51+AL51/2)</f>
        <v>363.19730169467039</v>
      </c>
      <c r="H51">
        <f>AL51*1000</f>
        <v>20.329116350029103</v>
      </c>
      <c r="I51">
        <f>(AQ51-AW51)</f>
        <v>0.86399330438024435</v>
      </c>
      <c r="J51">
        <f>(P51+AP51*D51)</f>
        <v>32.837089538574219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33.155406951904297</v>
      </c>
      <c r="P51" s="1">
        <v>32.837089538574219</v>
      </c>
      <c r="Q51" s="1">
        <v>33.152568817138672</v>
      </c>
      <c r="R51" s="1">
        <v>400.05654907226563</v>
      </c>
      <c r="S51" s="1">
        <v>379.91629028320313</v>
      </c>
      <c r="T51" s="1">
        <v>29.328283309936523</v>
      </c>
      <c r="U51" s="1">
        <v>46.886135101318359</v>
      </c>
      <c r="V51" s="1">
        <v>50.838775634765625</v>
      </c>
      <c r="W51" s="1">
        <v>81.27423095703125</v>
      </c>
      <c r="X51" s="1">
        <v>300.16552734375</v>
      </c>
      <c r="Y51" s="1">
        <v>1998.7005615234375</v>
      </c>
      <c r="Z51" s="1">
        <v>0.23260211944580078</v>
      </c>
      <c r="AA51" s="1">
        <v>88.342796325683594</v>
      </c>
      <c r="AB51" s="1">
        <v>15.91634464263916</v>
      </c>
      <c r="AC51" s="1">
        <v>-1.1047565937042236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1.1035497328814334</v>
      </c>
      <c r="AL51">
        <f>(U51-T51)/(1000-U51)*AK51</f>
        <v>2.0329116350029104E-2</v>
      </c>
      <c r="AM51">
        <f>(P51+273.15)</f>
        <v>305.9870895385742</v>
      </c>
      <c r="AN51">
        <f>(O51+273.15)</f>
        <v>306.30540695190427</v>
      </c>
      <c r="AO51">
        <f>(Y51*AG51+Z51*AH51)*AI51</f>
        <v>319.79208269583978</v>
      </c>
      <c r="AP51">
        <f>((AO51+0.00000010773*(AN51^4-AM51^4))-AL51*44100)/(L51*51.4+0.00000043092*AM51^3)</f>
        <v>-4.6815229410141779</v>
      </c>
      <c r="AQ51">
        <f>0.61365*EXP(17.502*J51/(240.97+J51))</f>
        <v>5.0060455881344961</v>
      </c>
      <c r="AR51">
        <f>AQ51*1000/AA51</f>
        <v>56.666143662458481</v>
      </c>
      <c r="AS51">
        <f>(AR51-U51)</f>
        <v>9.7800085611401215</v>
      </c>
      <c r="AT51">
        <f>IF(D51,P51,(O51+P51)/2)</f>
        <v>32.996248245239258</v>
      </c>
      <c r="AU51">
        <f>0.61365*EXP(17.502*AT51/(240.97+AT51))</f>
        <v>5.051042079384696</v>
      </c>
      <c r="AV51">
        <f>IF(AS51&lt;&gt;0,(1000-(AR51+U51)/2)/AS51*AL51,0)</f>
        <v>1.97101598305065</v>
      </c>
      <c r="AW51">
        <f>U51*AA51/1000</f>
        <v>4.1420522837542517</v>
      </c>
      <c r="AX51">
        <f>(AU51-AW51)</f>
        <v>0.90898979563044424</v>
      </c>
      <c r="AY51">
        <f>1/(1.6/F51+1.37/N51)</f>
        <v>1.3192087522462321</v>
      </c>
      <c r="AZ51">
        <f>G51*AA51*0.001</f>
        <v>32.085865249650126</v>
      </c>
      <c r="BA51">
        <f>G51/S51</f>
        <v>0.95599296735586192</v>
      </c>
      <c r="BB51">
        <f>(1-AL51*AA51/AQ51/F51)*100</f>
        <v>90.179988494669431</v>
      </c>
      <c r="BC51">
        <f>(S51-E51/(N51/1.35))</f>
        <v>375.34230242395154</v>
      </c>
      <c r="BD51">
        <f>E51*BB51/100/BC51</f>
        <v>3.4843597052807346E-2</v>
      </c>
    </row>
    <row r="52" spans="1:56" x14ac:dyDescent="0.35">
      <c r="A52" s="1" t="s">
        <v>9</v>
      </c>
      <c r="B52" s="1" t="s">
        <v>983</v>
      </c>
      <c r="K52" s="1">
        <v>2.2358400000000005</v>
      </c>
    </row>
    <row r="53" spans="1:56" x14ac:dyDescent="0.35">
      <c r="A53" s="1" t="s">
        <v>9</v>
      </c>
      <c r="B53" s="1" t="s">
        <v>982</v>
      </c>
    </row>
    <row r="54" spans="1:56" x14ac:dyDescent="0.35">
      <c r="A54" s="1" t="s">
        <v>9</v>
      </c>
      <c r="B54" s="1" t="s">
        <v>981</v>
      </c>
    </row>
    <row r="55" spans="1:56" x14ac:dyDescent="0.35">
      <c r="A55" s="1" t="s">
        <v>9</v>
      </c>
      <c r="B55" s="1" t="s">
        <v>980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02451-A03A-4B70-A7B0-5867DA44A818}">
  <dimension ref="A1:BH55"/>
  <sheetViews>
    <sheetView zoomScale="5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3093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3092</v>
      </c>
    </row>
    <row r="12" spans="1:60" x14ac:dyDescent="0.35">
      <c r="A12" s="1" t="s">
        <v>9</v>
      </c>
      <c r="B12" s="1" t="s">
        <v>3091</v>
      </c>
    </row>
    <row r="13" spans="1:60" x14ac:dyDescent="0.35">
      <c r="A13" s="1" t="s">
        <v>9</v>
      </c>
      <c r="B13" s="1" t="s">
        <v>3090</v>
      </c>
    </row>
    <row r="14" spans="1:60" x14ac:dyDescent="0.35">
      <c r="A14" s="1" t="s">
        <v>9</v>
      </c>
      <c r="B14" s="1" t="s">
        <v>3089</v>
      </c>
    </row>
    <row r="15" spans="1:60" x14ac:dyDescent="0.35">
      <c r="A15" s="1" t="s">
        <v>9</v>
      </c>
      <c r="B15" s="1" t="s">
        <v>3088</v>
      </c>
    </row>
    <row r="16" spans="1:60" x14ac:dyDescent="0.35">
      <c r="A16" s="1" t="s">
        <v>9</v>
      </c>
      <c r="B16" s="1" t="s">
        <v>3087</v>
      </c>
    </row>
    <row r="17" spans="1:60" x14ac:dyDescent="0.35">
      <c r="A17" s="1" t="s">
        <v>9</v>
      </c>
      <c r="B17" s="1" t="s">
        <v>3086</v>
      </c>
    </row>
    <row r="18" spans="1:60" x14ac:dyDescent="0.35">
      <c r="A18" s="1">
        <v>1</v>
      </c>
      <c r="B18" s="1" t="s">
        <v>3085</v>
      </c>
      <c r="C18" s="1">
        <v>460.00000704079866</v>
      </c>
      <c r="D18" s="1">
        <v>0</v>
      </c>
      <c r="E18">
        <f>(R18-S18*(1000-T18)/(1000-U18))*AO18</f>
        <v>-3.7826189102788526</v>
      </c>
      <c r="F18">
        <f>IF(AZ18&lt;&gt;0,1/(1/AZ18-1/N18),0)</f>
        <v>2.8261286851864811</v>
      </c>
      <c r="G18">
        <f>((BC18-AP18/2)*S18-E18)/(BC18+AP18/2)</f>
        <v>386.66064811486473</v>
      </c>
      <c r="H18">
        <f>AP18*1000</f>
        <v>28.639992047311164</v>
      </c>
      <c r="I18">
        <f>(AU18-BA18)</f>
        <v>1.4329553769119663</v>
      </c>
      <c r="J18">
        <f>(P18+AT18*D18)</f>
        <v>27.652200698852539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28.929122924804688</v>
      </c>
      <c r="P18" s="1">
        <v>27.652200698852539</v>
      </c>
      <c r="Q18" s="1">
        <v>28.984020233154297</v>
      </c>
      <c r="R18" s="1">
        <v>399.98004150390625</v>
      </c>
      <c r="S18" s="1">
        <v>393.20538330078125</v>
      </c>
      <c r="T18" s="1">
        <v>0.65181207656860352</v>
      </c>
      <c r="U18" s="1">
        <v>25.92283821105957</v>
      </c>
      <c r="V18" s="1">
        <v>1.4348543882369995</v>
      </c>
      <c r="W18" s="1">
        <v>57.064762115478516</v>
      </c>
      <c r="X18" s="1">
        <v>300.27023315429688</v>
      </c>
      <c r="Y18" s="1">
        <v>0.18001310527324677</v>
      </c>
      <c r="Z18" s="1">
        <v>0.22866587340831757</v>
      </c>
      <c r="AA18" s="1">
        <v>88.170097351074219</v>
      </c>
      <c r="AB18" s="1">
        <v>-4.3657021522521973</v>
      </c>
      <c r="AC18" s="1">
        <v>0.62079942226409912</v>
      </c>
      <c r="AD18" s="1">
        <v>7.5249060988426208E-2</v>
      </c>
      <c r="AE18" s="1">
        <v>4.7993403859436512E-3</v>
      </c>
      <c r="AF18" s="1">
        <v>3.4233905375003815E-2</v>
      </c>
      <c r="AG18" s="1">
        <v>1.4704668894410133E-2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1.1039346807143264</v>
      </c>
      <c r="AP18">
        <f>(U18-T18)/(1000-U18)*AO18</f>
        <v>2.8639992047311165E-2</v>
      </c>
      <c r="AQ18">
        <f>(P18+273.15)</f>
        <v>300.80220069885252</v>
      </c>
      <c r="AR18">
        <f>(O18+273.15)</f>
        <v>302.07912292480466</v>
      </c>
      <c r="AS18">
        <f>(Y18*AK18+Z18*AL18)*AM18</f>
        <v>2.8802096199942451E-2</v>
      </c>
      <c r="AT18">
        <f>((AS18+0.00000010773*(AR18^4-AQ18^4))-AP18*44100)/(L18*0.92*2*29.3+0.00000043092*AQ18^3)</f>
        <v>-9.8177010102514188</v>
      </c>
      <c r="AU18">
        <f>0.61365*EXP(17.502*J18/(240.97+J18))</f>
        <v>3.7185745455972352</v>
      </c>
      <c r="AV18">
        <f>AU18*1000/AA18</f>
        <v>42.175007823691942</v>
      </c>
      <c r="AW18">
        <f>(AV18-U18)</f>
        <v>16.252169612632372</v>
      </c>
      <c r="AX18">
        <f>IF(D18,P18,(O18+P18)/2)</f>
        <v>28.290661811828613</v>
      </c>
      <c r="AY18">
        <f>0.61365*EXP(17.502*AX18/(240.97+AX18))</f>
        <v>3.8596189416955036</v>
      </c>
      <c r="AZ18">
        <f>IF(AW18&lt;&gt;0,(1000-(AV18+U18)/2)/AW18*AP18,0)</f>
        <v>1.7022238767044917</v>
      </c>
      <c r="BA18">
        <f>U18*AA18/1000</f>
        <v>2.2856191686852689</v>
      </c>
      <c r="BB18">
        <f>(AY18-BA18)</f>
        <v>1.5739997730102346</v>
      </c>
      <c r="BC18">
        <f>1/(1.6/F18+1.37/N18)</f>
        <v>1.1283970013743174</v>
      </c>
      <c r="BD18">
        <f>G18*AA18*0.001</f>
        <v>34.091906986117074</v>
      </c>
      <c r="BE18">
        <f>G18/S18</f>
        <v>0.98335542832354828</v>
      </c>
      <c r="BF18">
        <f>(1-AP18*AA18/AU18/F18)*100</f>
        <v>75.971548267132476</v>
      </c>
      <c r="BG18">
        <f>(S18-E18/(N18/1.35))</f>
        <v>394.39840206930302</v>
      </c>
      <c r="BH18">
        <f>E18*BF18/100/BG18</f>
        <v>-7.2863230076657725E-3</v>
      </c>
    </row>
    <row r="19" spans="1:60" x14ac:dyDescent="0.35">
      <c r="A19" s="1" t="s">
        <v>9</v>
      </c>
      <c r="B19" s="1" t="s">
        <v>3084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3083</v>
      </c>
      <c r="K20" s="1">
        <f t="shared" si="0"/>
        <v>2.72</v>
      </c>
    </row>
    <row r="21" spans="1:60" x14ac:dyDescent="0.35">
      <c r="A21" s="1">
        <v>2</v>
      </c>
      <c r="B21" s="1" t="s">
        <v>3082</v>
      </c>
      <c r="C21" s="1">
        <v>665.00000704079866</v>
      </c>
      <c r="D21" s="1">
        <v>0</v>
      </c>
      <c r="E21">
        <f>(R21-S21*(1000-T21)/(1000-U21))*AO21</f>
        <v>-3.1589200157350987</v>
      </c>
      <c r="F21">
        <f>IF(AZ21&lt;&gt;0,1/(1/AZ21-1/N21),0)</f>
        <v>2.7695173981519474</v>
      </c>
      <c r="G21">
        <f>((BC21-AP21/2)*S21-E21)/(BC21+AP21/2)</f>
        <v>385.25613838902859</v>
      </c>
      <c r="H21">
        <f>AP21*1000</f>
        <v>28.901392719001844</v>
      </c>
      <c r="I21">
        <f>(AU21-BA21)</f>
        <v>1.4631543245461831</v>
      </c>
      <c r="J21">
        <f>(P21+AT21*D21)</f>
        <v>27.885265350341797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29.190919876098633</v>
      </c>
      <c r="P21" s="1">
        <v>27.885265350341797</v>
      </c>
      <c r="Q21" s="1">
        <v>29.263233184814453</v>
      </c>
      <c r="R21" s="1">
        <v>399.92538452148438</v>
      </c>
      <c r="S21" s="1">
        <v>392.51055908203125</v>
      </c>
      <c r="T21" s="1">
        <v>0.66299986839294434</v>
      </c>
      <c r="U21" s="1">
        <v>26.159421920776367</v>
      </c>
      <c r="V21" s="1">
        <v>1.4374855756759644</v>
      </c>
      <c r="W21" s="1">
        <v>56.717647552490234</v>
      </c>
      <c r="X21" s="1">
        <v>300.25918579101563</v>
      </c>
      <c r="Y21" s="1">
        <v>25.419872283935547</v>
      </c>
      <c r="Z21" s="1">
        <v>3.8872901350259781E-2</v>
      </c>
      <c r="AA21" s="1">
        <v>88.166206359863281</v>
      </c>
      <c r="AB21" s="1">
        <v>-4.0445122718811035</v>
      </c>
      <c r="AC21" s="1">
        <v>0.6226963996887207</v>
      </c>
      <c r="AD21" s="1">
        <v>6.9817833602428436E-2</v>
      </c>
      <c r="AE21" s="1">
        <v>3.6596439313143492E-3</v>
      </c>
      <c r="AF21" s="1">
        <v>2.5415580719709396E-2</v>
      </c>
      <c r="AG21" s="1">
        <v>1.6405247151851654E-2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1.1038940654081453</v>
      </c>
      <c r="AP21">
        <f>(U21-T21)/(1000-U21)*AO21</f>
        <v>2.8901392719001846E-2</v>
      </c>
      <c r="AQ21">
        <f>(P21+273.15)</f>
        <v>301.03526535034177</v>
      </c>
      <c r="AR21">
        <f>(O21+273.15)</f>
        <v>302.34091987609861</v>
      </c>
      <c r="AS21">
        <f>(Y21*AK21+Z21*AL21)*AM21</f>
        <v>4.06717947452114</v>
      </c>
      <c r="AT21">
        <f>((AS21+0.00000010773*(AR21^4-AQ21^4))-AP21*44100)/(L21*0.92*2*29.3+0.00000043092*AQ21^3)</f>
        <v>-9.8715360686319134</v>
      </c>
      <c r="AU21">
        <f>0.61365*EXP(17.502*J21/(240.97+J21))</f>
        <v>3.7695313158680834</v>
      </c>
      <c r="AV21">
        <f>AU21*1000/AA21</f>
        <v>42.754831715024565</v>
      </c>
      <c r="AW21">
        <f>(AV21-U21)</f>
        <v>16.595409794248198</v>
      </c>
      <c r="AX21">
        <f>IF(D21,P21,(O21+P21)/2)</f>
        <v>28.538092613220215</v>
      </c>
      <c r="AY21">
        <f>0.61365*EXP(17.502*AX21/(240.97+AX21))</f>
        <v>3.9155213417407033</v>
      </c>
      <c r="AZ21">
        <f>IF(AW21&lt;&gt;0,(1000-(AV21+U21)/2)/AW21*AP21,0)</f>
        <v>1.6815212224853304</v>
      </c>
      <c r="BA21">
        <f>U21*AA21/1000</f>
        <v>2.3063769913219003</v>
      </c>
      <c r="BB21">
        <f>(AY21-BA21)</f>
        <v>1.609144350418803</v>
      </c>
      <c r="BC21">
        <f>1/(1.6/F21+1.37/N21)</f>
        <v>1.1138519131851727</v>
      </c>
      <c r="BD21">
        <f>G21*AA21*0.001</f>
        <v>33.966572198611139</v>
      </c>
      <c r="BE21">
        <f>G21/S21</f>
        <v>0.98151789671603062</v>
      </c>
      <c r="BF21">
        <f>(1-AP21*AA21/AU21/F21)*100</f>
        <v>75.592153003423917</v>
      </c>
      <c r="BG21">
        <f>(S21-E21/(N21/1.35))</f>
        <v>393.50686639091458</v>
      </c>
      <c r="BH21">
        <f>E21*BF21/100/BG21</f>
        <v>-6.0682439253247848E-3</v>
      </c>
    </row>
    <row r="22" spans="1:60" x14ac:dyDescent="0.35">
      <c r="A22" s="1" t="s">
        <v>9</v>
      </c>
      <c r="B22" s="1" t="s">
        <v>3081</v>
      </c>
      <c r="K22" s="1">
        <f t="shared" si="0"/>
        <v>2.72</v>
      </c>
    </row>
    <row r="23" spans="1:60" x14ac:dyDescent="0.35">
      <c r="A23" s="1" t="s">
        <v>9</v>
      </c>
      <c r="B23" s="1" t="s">
        <v>3080</v>
      </c>
      <c r="K23" s="1">
        <f t="shared" si="0"/>
        <v>2.72</v>
      </c>
    </row>
    <row r="24" spans="1:60" x14ac:dyDescent="0.35">
      <c r="A24" s="1">
        <v>3</v>
      </c>
      <c r="B24" s="1" t="s">
        <v>3079</v>
      </c>
      <c r="C24" s="1">
        <v>870.00000704079866</v>
      </c>
      <c r="D24" s="1">
        <v>0</v>
      </c>
      <c r="E24">
        <f>(R24-S24*(1000-T24)/(1000-U24))*AO24</f>
        <v>-2.6965909755913193</v>
      </c>
      <c r="F24">
        <f>IF(AZ24&lt;&gt;0,1/(1/AZ24-1/N24),0)</f>
        <v>2.7633513032939074</v>
      </c>
      <c r="G24">
        <f>((BC24-AP24/2)*S24-E24)/(BC24+AP24/2)</f>
        <v>384.27820276584669</v>
      </c>
      <c r="H24">
        <f>AP24*1000</f>
        <v>29.268191604664384</v>
      </c>
      <c r="I24">
        <f>(AU24-BA24)</f>
        <v>1.4829857882410189</v>
      </c>
      <c r="J24">
        <f>(P24+AT24*D24)</f>
        <v>28.102167129516602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29.448797225952148</v>
      </c>
      <c r="P24" s="1">
        <v>28.102167129516602</v>
      </c>
      <c r="Q24" s="1">
        <v>29.528966903686523</v>
      </c>
      <c r="R24" s="1">
        <v>400.02029418945313</v>
      </c>
      <c r="S24" s="1">
        <v>392.06826782226563</v>
      </c>
      <c r="T24" s="1">
        <v>0.66948443651199341</v>
      </c>
      <c r="U24" s="1">
        <v>26.479982376098633</v>
      </c>
      <c r="V24" s="1">
        <v>1.430019736289978</v>
      </c>
      <c r="W24" s="1">
        <v>56.561275482177734</v>
      </c>
      <c r="X24" s="1">
        <v>300.27093505859375</v>
      </c>
      <c r="Y24" s="1">
        <v>48.902980804443359</v>
      </c>
      <c r="Z24" s="1">
        <v>6.6312879323959351E-2</v>
      </c>
      <c r="AA24" s="1">
        <v>88.161491394042969</v>
      </c>
      <c r="AB24" s="1">
        <v>-3.5635476112365723</v>
      </c>
      <c r="AC24" s="1">
        <v>0.64513063430786133</v>
      </c>
      <c r="AD24" s="1">
        <v>4.5340340584516525E-2</v>
      </c>
      <c r="AE24" s="1">
        <v>4.4879340566694736E-3</v>
      </c>
      <c r="AF24" s="1">
        <v>6.1135202646255493E-2</v>
      </c>
      <c r="AG24" s="1">
        <v>1.5253815799951553E-2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1.1039372612448297</v>
      </c>
      <c r="AP24">
        <f>(U24-T24)/(1000-U24)*AO24</f>
        <v>2.9268191604664383E-2</v>
      </c>
      <c r="AQ24">
        <f>(P24+273.15)</f>
        <v>301.25216712951658</v>
      </c>
      <c r="AR24">
        <f>(O24+273.15)</f>
        <v>302.59879722595213</v>
      </c>
      <c r="AS24">
        <f>(Y24*AK24+Z24*AL24)*AM24</f>
        <v>7.8244767538202495</v>
      </c>
      <c r="AT24">
        <f>((AS24+0.00000010773*(AR24^4-AQ24^4))-AP24*44100)/(L24*0.92*2*29.3+0.00000043092*AQ24^3)</f>
        <v>-9.9631122064232418</v>
      </c>
      <c r="AU24">
        <f>0.61365*EXP(17.502*J24/(240.97+J24))</f>
        <v>3.8175005266058482</v>
      </c>
      <c r="AV24">
        <f>AU24*1000/AA24</f>
        <v>43.301224448929808</v>
      </c>
      <c r="AW24">
        <f>(AV24-U24)</f>
        <v>16.821242072831176</v>
      </c>
      <c r="AX24">
        <f>IF(D24,P24,(O24+P24)/2)</f>
        <v>28.775482177734375</v>
      </c>
      <c r="AY24">
        <f>0.61365*EXP(17.502*AX24/(240.97+AX24))</f>
        <v>3.9698175867877175</v>
      </c>
      <c r="AZ24">
        <f>IF(AW24&lt;&gt;0,(1000-(AV24+U24)/2)/AW24*AP24,0)</f>
        <v>1.6792461945724986</v>
      </c>
      <c r="BA24">
        <f>U24*AA24/1000</f>
        <v>2.3345147383648293</v>
      </c>
      <c r="BB24">
        <f>(AY24-BA24)</f>
        <v>1.6353028484228882</v>
      </c>
      <c r="BC24">
        <f>1/(1.6/F24+1.37/N24)</f>
        <v>1.112254851281127</v>
      </c>
      <c r="BD24">
        <f>G24*AA24*0.001</f>
        <v>33.878539466059493</v>
      </c>
      <c r="BE24">
        <f>G24/S24</f>
        <v>0.98013084532525752</v>
      </c>
      <c r="BF24">
        <f>(1-AP24*AA24/AU24/F24)*100</f>
        <v>75.539822053994456</v>
      </c>
      <c r="BG24">
        <f>(S24-E24/(N24/1.35))</f>
        <v>392.91875890297291</v>
      </c>
      <c r="BH24">
        <f>E24*BF24/100/BG24</f>
        <v>-5.1842778649027824E-3</v>
      </c>
    </row>
    <row r="25" spans="1:60" x14ac:dyDescent="0.35">
      <c r="A25" s="1" t="s">
        <v>9</v>
      </c>
      <c r="B25" s="1" t="s">
        <v>3078</v>
      </c>
      <c r="K25" s="1">
        <f t="shared" si="0"/>
        <v>2.72</v>
      </c>
    </row>
    <row r="26" spans="1:60" x14ac:dyDescent="0.35">
      <c r="A26" s="1" t="s">
        <v>9</v>
      </c>
      <c r="B26" s="1" t="s">
        <v>3077</v>
      </c>
      <c r="K26" s="1">
        <f t="shared" si="0"/>
        <v>2.72</v>
      </c>
    </row>
    <row r="27" spans="1:60" x14ac:dyDescent="0.35">
      <c r="A27" s="1">
        <v>4</v>
      </c>
      <c r="B27" s="1" t="s">
        <v>3076</v>
      </c>
      <c r="C27" s="1">
        <v>1075.0000070407987</v>
      </c>
      <c r="D27" s="1">
        <v>0</v>
      </c>
      <c r="E27">
        <f>(R27-S27*(1000-T27)/(1000-U27))*AO27</f>
        <v>-1.6682599245755008</v>
      </c>
      <c r="F27">
        <f>IF(AZ27&lt;&gt;0,1/(1/AZ27-1/N27),0)</f>
        <v>2.7560792612749014</v>
      </c>
      <c r="G27">
        <f>((BC27-AP27/2)*S27-E27)/(BC27+AP27/2)</f>
        <v>382.13864876062883</v>
      </c>
      <c r="H27">
        <f>AP27*1000</f>
        <v>29.647761329124108</v>
      </c>
      <c r="I27">
        <f>(AU27-BA27)</f>
        <v>1.5038089339668983</v>
      </c>
      <c r="J27">
        <f>(P27+AT27*D27)</f>
        <v>28.323028564453125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29.691431045532227</v>
      </c>
      <c r="P27" s="1">
        <v>28.323028564453125</v>
      </c>
      <c r="Q27" s="1">
        <v>29.777738571166992</v>
      </c>
      <c r="R27" s="1">
        <v>399.94476318359375</v>
      </c>
      <c r="S27" s="1">
        <v>390.95736694335938</v>
      </c>
      <c r="T27" s="1">
        <v>0.67300999164581299</v>
      </c>
      <c r="U27" s="1">
        <v>26.806236267089844</v>
      </c>
      <c r="V27" s="1">
        <v>1.4174748659133911</v>
      </c>
      <c r="W27" s="1">
        <v>56.458549499511719</v>
      </c>
      <c r="X27" s="1">
        <v>300.30813598632813</v>
      </c>
      <c r="Y27" s="1">
        <v>100.31124114990234</v>
      </c>
      <c r="Z27" s="1">
        <v>4.0016598999500275E-2</v>
      </c>
      <c r="AA27" s="1">
        <v>88.154220581054688</v>
      </c>
      <c r="AB27" s="1">
        <v>-3.6833305358886719</v>
      </c>
      <c r="AC27" s="1">
        <v>0.64928281307220459</v>
      </c>
      <c r="AD27" s="1">
        <v>8.7300680577754974E-2</v>
      </c>
      <c r="AE27" s="1">
        <v>9.0115750208497047E-3</v>
      </c>
      <c r="AF27" s="1">
        <v>2.6333576068282127E-2</v>
      </c>
      <c r="AG27" s="1">
        <v>1.615448109805584E-2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1.1040740293615001</v>
      </c>
      <c r="AP27">
        <f>(U27-T27)/(1000-U27)*AO27</f>
        <v>2.9647761329124108E-2</v>
      </c>
      <c r="AQ27">
        <f>(P27+273.15)</f>
        <v>301.4730285644531</v>
      </c>
      <c r="AR27">
        <f>(O27+273.15)</f>
        <v>302.8414310455322</v>
      </c>
      <c r="AS27">
        <f>(Y27*AK27+Z27*AL27)*AM27</f>
        <v>16.049798225243421</v>
      </c>
      <c r="AT27">
        <f>((AS27+0.00000010773*(AR27^4-AQ27^4))-AP27*44100)/(L27*0.92*2*29.3+0.00000043092*AQ27^3)</f>
        <v>-10.025694459597226</v>
      </c>
      <c r="AU27">
        <f>0.61365*EXP(17.502*J27/(240.97+J27))</f>
        <v>3.8668917988038043</v>
      </c>
      <c r="AV27">
        <f>AU27*1000/AA27</f>
        <v>43.865078419567375</v>
      </c>
      <c r="AW27">
        <f>(AV27-U27)</f>
        <v>17.058842152477531</v>
      </c>
      <c r="AX27">
        <f>IF(D27,P27,(O27+P27)/2)</f>
        <v>29.007229804992676</v>
      </c>
      <c r="AY27">
        <f>0.61365*EXP(17.502*AX27/(240.97+AX27))</f>
        <v>4.0234556119112375</v>
      </c>
      <c r="AZ27">
        <f>IF(AW27&lt;&gt;0,(1000-(AV27+U27)/2)/AW27*AP27,0)</f>
        <v>1.6765579948606104</v>
      </c>
      <c r="BA27">
        <f>U27*AA27/1000</f>
        <v>2.363082864836906</v>
      </c>
      <c r="BB27">
        <f>(AY27-BA27)</f>
        <v>1.6603727470743315</v>
      </c>
      <c r="BC27">
        <f>1/(1.6/F27+1.37/N27)</f>
        <v>1.1103680774881997</v>
      </c>
      <c r="BD27">
        <f>G27*AA27*0.001</f>
        <v>33.687134735390657</v>
      </c>
      <c r="BE27">
        <f>G27/S27</f>
        <v>0.97744327405395026</v>
      </c>
      <c r="BF27">
        <f>(1-AP27*AA27/AU27/F27)*100</f>
        <v>75.47656552062432</v>
      </c>
      <c r="BG27">
        <f>(S27-E27/(N27/1.35))</f>
        <v>391.48352763995587</v>
      </c>
      <c r="BH27">
        <f>E27*BF27/100/BG27</f>
        <v>-3.2163429777422748E-3</v>
      </c>
    </row>
    <row r="28" spans="1:60" x14ac:dyDescent="0.35">
      <c r="A28" s="1" t="s">
        <v>9</v>
      </c>
      <c r="B28" s="1" t="s">
        <v>3075</v>
      </c>
      <c r="K28" s="1">
        <f t="shared" si="0"/>
        <v>2.72</v>
      </c>
    </row>
    <row r="29" spans="1:60" x14ac:dyDescent="0.35">
      <c r="A29" s="1" t="s">
        <v>9</v>
      </c>
      <c r="B29" s="1" t="s">
        <v>3074</v>
      </c>
      <c r="K29" s="1">
        <f t="shared" si="0"/>
        <v>2.72</v>
      </c>
    </row>
    <row r="30" spans="1:60" x14ac:dyDescent="0.35">
      <c r="A30" s="1">
        <v>5</v>
      </c>
      <c r="B30" s="1" t="s">
        <v>3073</v>
      </c>
      <c r="C30" s="1">
        <v>1279.0000070407987</v>
      </c>
      <c r="D30" s="1">
        <v>0</v>
      </c>
      <c r="E30">
        <f>(R30-S30*(1000-T30)/(1000-U30))*AO30</f>
        <v>-0.87392384352504693</v>
      </c>
      <c r="F30">
        <f>IF(AZ30&lt;&gt;0,1/(1/AZ30-1/N30),0)</f>
        <v>2.7391454356817841</v>
      </c>
      <c r="G30">
        <f>((BC30-AP30/2)*S30-E30)/(BC30+AP30/2)</f>
        <v>380.58235688982694</v>
      </c>
      <c r="H30">
        <f>AP30*1000</f>
        <v>29.994151406088456</v>
      </c>
      <c r="I30">
        <f>(AU30-BA30)</f>
        <v>1.5263145706191605</v>
      </c>
      <c r="J30">
        <f>(P30+AT30*D30)</f>
        <v>28.540500640869141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29.916120529174805</v>
      </c>
      <c r="P30" s="1">
        <v>28.540500640869141</v>
      </c>
      <c r="Q30" s="1">
        <v>30.010780334472656</v>
      </c>
      <c r="R30" s="1">
        <v>400.05599975585938</v>
      </c>
      <c r="S30" s="1">
        <v>390.2447509765625</v>
      </c>
      <c r="T30" s="1">
        <v>0.67734485864639282</v>
      </c>
      <c r="U30" s="1">
        <v>27.110580444335938</v>
      </c>
      <c r="V30" s="1">
        <v>1.4081921577453613</v>
      </c>
      <c r="W30" s="1">
        <v>56.362583160400391</v>
      </c>
      <c r="X30" s="1">
        <v>300.27462768554688</v>
      </c>
      <c r="Y30" s="1">
        <v>150.33078002929688</v>
      </c>
      <c r="Z30" s="1">
        <v>2.5153474882245064E-2</v>
      </c>
      <c r="AA30" s="1">
        <v>88.148399353027344</v>
      </c>
      <c r="AB30" s="1">
        <v>-3.4780144691467285</v>
      </c>
      <c r="AC30" s="1">
        <v>0.66576981544494629</v>
      </c>
      <c r="AD30" s="1">
        <v>6.8615376949310303E-2</v>
      </c>
      <c r="AE30" s="1">
        <v>9.686729870736599E-3</v>
      </c>
      <c r="AF30" s="1">
        <v>4.8556152731180191E-2</v>
      </c>
      <c r="AG30" s="1">
        <v>1.3515562750399113E-2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1.1039508370792164</v>
      </c>
      <c r="AP30">
        <f>(U30-T30)/(1000-U30)*AO30</f>
        <v>2.9994151406088455E-2</v>
      </c>
      <c r="AQ30">
        <f>(P30+273.15)</f>
        <v>301.69050064086912</v>
      </c>
      <c r="AR30">
        <f>(O30+273.15)</f>
        <v>303.06612052917478</v>
      </c>
      <c r="AS30">
        <f>(Y30*AK30+Z30*AL30)*AM30</f>
        <v>24.052924267062735</v>
      </c>
      <c r="AT30">
        <f>((AS30+0.00000010773*(AR30^4-AQ30^4))-AP30*44100)/(L30*0.92*2*29.3+0.00000043092*AQ30^3)</f>
        <v>-10.079891439683379</v>
      </c>
      <c r="AU30">
        <f>0.61365*EXP(17.502*J30/(240.97+J30))</f>
        <v>3.9160688423188583</v>
      </c>
      <c r="AV30">
        <f>AU30*1000/AA30</f>
        <v>44.425864463350194</v>
      </c>
      <c r="AW30">
        <f>(AV30-U30)</f>
        <v>17.315284019014257</v>
      </c>
      <c r="AX30">
        <f>IF(D30,P30,(O30+P30)/2)</f>
        <v>29.228310585021973</v>
      </c>
      <c r="AY30">
        <f>0.61365*EXP(17.502*AX30/(240.97+AX30))</f>
        <v>4.075212669888173</v>
      </c>
      <c r="AZ30">
        <f>IF(AW30&lt;&gt;0,(1000-(AV30+U30)/2)/AW30*AP30,0)</f>
        <v>1.6702766119528947</v>
      </c>
      <c r="BA30">
        <f>U30*AA30/1000</f>
        <v>2.3897542716996978</v>
      </c>
      <c r="BB30">
        <f>(AY30-BA30)</f>
        <v>1.6854583981884752</v>
      </c>
      <c r="BC30">
        <f>1/(1.6/F30+1.37/N30)</f>
        <v>1.105960753740707</v>
      </c>
      <c r="BD30">
        <f>G30*AA30*0.001</f>
        <v>33.547725581840844</v>
      </c>
      <c r="BE30">
        <f>G30/S30</f>
        <v>0.97524016898995813</v>
      </c>
      <c r="BF30">
        <f>(1-AP30*AA30/AU30/F30)*100</f>
        <v>75.351777810502867</v>
      </c>
      <c r="BG30">
        <f>(S30-E30/(N30/1.35))</f>
        <v>390.52038211263886</v>
      </c>
      <c r="BH30">
        <f>E30*BF30/100/BG30</f>
        <v>-1.6862555271598147E-3</v>
      </c>
    </row>
    <row r="31" spans="1:60" x14ac:dyDescent="0.35">
      <c r="A31" s="1" t="s">
        <v>9</v>
      </c>
      <c r="B31" s="1" t="s">
        <v>3072</v>
      </c>
      <c r="K31" s="1">
        <f t="shared" si="0"/>
        <v>2.72</v>
      </c>
    </row>
    <row r="32" spans="1:60" x14ac:dyDescent="0.35">
      <c r="A32" s="1" t="s">
        <v>9</v>
      </c>
      <c r="B32" s="1" t="s">
        <v>3071</v>
      </c>
      <c r="K32" s="1">
        <f t="shared" si="0"/>
        <v>2.72</v>
      </c>
    </row>
    <row r="33" spans="1:60" x14ac:dyDescent="0.35">
      <c r="A33" s="1">
        <v>6</v>
      </c>
      <c r="B33" s="1" t="s">
        <v>3070</v>
      </c>
      <c r="C33" s="1">
        <v>1484.0000070407987</v>
      </c>
      <c r="D33" s="1">
        <v>0</v>
      </c>
      <c r="E33">
        <f>(R33-S33*(1000-T33)/(1000-U33))*AO33</f>
        <v>0.61082192654030432</v>
      </c>
      <c r="F33">
        <f>IF(AZ33&lt;&gt;0,1/(1/AZ33-1/N33),0)</f>
        <v>2.8269316328401763</v>
      </c>
      <c r="G33">
        <f>((BC33-AP33/2)*S33-E33)/(BC33+AP33/2)</f>
        <v>377.71697673456606</v>
      </c>
      <c r="H33">
        <f>AP33*1000</f>
        <v>30.633249742154973</v>
      </c>
      <c r="I33">
        <f>(AU33-BA33)</f>
        <v>1.5283122621212786</v>
      </c>
      <c r="J33">
        <f>(P33+AT33*D33)</f>
        <v>28.761102676391602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30.134262084960938</v>
      </c>
      <c r="P33" s="1">
        <v>28.761102676391602</v>
      </c>
      <c r="Q33" s="1">
        <v>30.228370666503906</v>
      </c>
      <c r="R33" s="1">
        <v>399.99639892578125</v>
      </c>
      <c r="S33" s="1">
        <v>388.658935546875</v>
      </c>
      <c r="T33" s="1">
        <v>0.68255192041397095</v>
      </c>
      <c r="U33" s="1">
        <v>27.66218376159668</v>
      </c>
      <c r="V33" s="1">
        <v>1.4012484550476074</v>
      </c>
      <c r="W33" s="1">
        <v>56.789218902587891</v>
      </c>
      <c r="X33" s="1">
        <v>300.29156494140625</v>
      </c>
      <c r="Y33" s="1">
        <v>300.94573974609375</v>
      </c>
      <c r="Z33" s="1">
        <v>5.7167332619428635E-2</v>
      </c>
      <c r="AA33" s="1">
        <v>88.141914367675781</v>
      </c>
      <c r="AB33" s="1">
        <v>-3.1877586841583252</v>
      </c>
      <c r="AC33" s="1">
        <v>0.6664501428604126</v>
      </c>
      <c r="AD33" s="1">
        <v>8.2970991730690002E-2</v>
      </c>
      <c r="AE33" s="1">
        <v>5.195793230086565E-3</v>
      </c>
      <c r="AF33" s="1">
        <v>4.9678314477205276E-2</v>
      </c>
      <c r="AG33" s="1">
        <v>1.5755008906126022E-2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1.1040131064022285</v>
      </c>
      <c r="AP33">
        <f>(U33-T33)/(1000-U33)*AO33</f>
        <v>3.0633249742154974E-2</v>
      </c>
      <c r="AQ33">
        <f>(P33+273.15)</f>
        <v>301.91110267639158</v>
      </c>
      <c r="AR33">
        <f>(O33+273.15)</f>
        <v>303.28426208496091</v>
      </c>
      <c r="AS33">
        <f>(Y33*AK33+Z33*AL33)*AM33</f>
        <v>48.151317283109165</v>
      </c>
      <c r="AT33">
        <f>((AS33+0.00000010773*(AR33^4-AQ33^4))-AP33*44100)/(L33*0.92*2*29.3+0.00000043092*AQ33^3)</f>
        <v>-10.109895391594057</v>
      </c>
      <c r="AU33">
        <f>0.61365*EXP(17.502*J33/(240.97+J33))</f>
        <v>3.9665100944588447</v>
      </c>
      <c r="AV33">
        <f>AU33*1000/AA33</f>
        <v>45.001406231238839</v>
      </c>
      <c r="AW33">
        <f>(AV33-U33)</f>
        <v>17.339222469642159</v>
      </c>
      <c r="AX33">
        <f>IF(D33,P33,(O33+P33)/2)</f>
        <v>29.44768238067627</v>
      </c>
      <c r="AY33">
        <f>0.61365*EXP(17.502*AX33/(240.97+AX33))</f>
        <v>4.1271424521442928</v>
      </c>
      <c r="AZ33">
        <f>IF(AW33&lt;&gt;0,(1000-(AV33+U33)/2)/AW33*AP33,0)</f>
        <v>1.7025151412719697</v>
      </c>
      <c r="BA33">
        <f>U33*AA33/1000</f>
        <v>2.4381978323375662</v>
      </c>
      <c r="BB33">
        <f>(AY33-BA33)</f>
        <v>1.6889446198067266</v>
      </c>
      <c r="BC33">
        <f>1/(1.6/F33+1.37/N33)</f>
        <v>1.1286017884926587</v>
      </c>
      <c r="BD33">
        <f>G33*AA33*0.001</f>
        <v>33.292697418555505</v>
      </c>
      <c r="BE33">
        <f>G33/S33</f>
        <v>0.97184688730515689</v>
      </c>
      <c r="BF33">
        <f>(1-AP33*AA33/AU33/F33)*100</f>
        <v>75.920266231074379</v>
      </c>
      <c r="BG33">
        <f>(S33-E33/(N33/1.35))</f>
        <v>388.46628541746151</v>
      </c>
      <c r="BH33">
        <f>E33*BF33/100/BG33</f>
        <v>1.1937654572232066E-3</v>
      </c>
    </row>
    <row r="34" spans="1:60" x14ac:dyDescent="0.35">
      <c r="A34" s="1" t="s">
        <v>9</v>
      </c>
      <c r="B34" s="1" t="s">
        <v>3069</v>
      </c>
      <c r="K34" s="1">
        <f t="shared" si="0"/>
        <v>2.72</v>
      </c>
    </row>
    <row r="35" spans="1:60" x14ac:dyDescent="0.35">
      <c r="A35" s="1" t="s">
        <v>9</v>
      </c>
      <c r="B35" s="1" t="s">
        <v>3068</v>
      </c>
      <c r="K35" s="1">
        <f t="shared" si="0"/>
        <v>2.72</v>
      </c>
    </row>
    <row r="36" spans="1:60" x14ac:dyDescent="0.35">
      <c r="A36" s="1">
        <v>7</v>
      </c>
      <c r="B36" s="1" t="s">
        <v>3067</v>
      </c>
      <c r="C36" s="1">
        <v>1689.0000070407987</v>
      </c>
      <c r="D36" s="1">
        <v>0</v>
      </c>
      <c r="E36">
        <f>(R36-S36*(1000-T36)/(1000-U36))*AO36</f>
        <v>1.5829124068408365</v>
      </c>
      <c r="F36">
        <f>IF(AZ36&lt;&gt;0,1/(1/AZ36-1/N36),0)</f>
        <v>2.9646289692273848</v>
      </c>
      <c r="G36">
        <f>((BC36-AP36/2)*S36-E36)/(BC36+AP36/2)</f>
        <v>375.80399511428925</v>
      </c>
      <c r="H36">
        <f>AP36*1000</f>
        <v>31.470770786760539</v>
      </c>
      <c r="I36">
        <f>(AU36-BA36)</f>
        <v>1.5249429329369928</v>
      </c>
      <c r="J36">
        <f>(P36+AT36*D36)</f>
        <v>29.019685745239258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30.346189498901367</v>
      </c>
      <c r="P36" s="1">
        <v>29.019685745239258</v>
      </c>
      <c r="Q36" s="1">
        <v>30.436288833618164</v>
      </c>
      <c r="R36" s="1">
        <v>399.97027587890625</v>
      </c>
      <c r="S36" s="1">
        <v>387.4913330078125</v>
      </c>
      <c r="T36" s="1">
        <v>0.68624138832092285</v>
      </c>
      <c r="U36" s="1">
        <v>28.381692886352539</v>
      </c>
      <c r="V36" s="1">
        <v>1.3916940689086914</v>
      </c>
      <c r="W36" s="1">
        <v>57.557929992675781</v>
      </c>
      <c r="X36" s="1">
        <v>300.3056640625</v>
      </c>
      <c r="Y36" s="1">
        <v>499.36041259765625</v>
      </c>
      <c r="Z36" s="1">
        <v>4.6876832842826843E-2</v>
      </c>
      <c r="AA36" s="1">
        <v>88.134750366210938</v>
      </c>
      <c r="AB36" s="1">
        <v>-2.849245548248291</v>
      </c>
      <c r="AC36" s="1">
        <v>0.66781187057495117</v>
      </c>
      <c r="AD36" s="1">
        <v>7.9580038785934448E-2</v>
      </c>
      <c r="AE36" s="1">
        <v>1.3437867164611816E-2</v>
      </c>
      <c r="AF36" s="1">
        <v>4.2650554329156876E-2</v>
      </c>
      <c r="AG36" s="1">
        <v>1.6906552016735077E-2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1.1040649414062498</v>
      </c>
      <c r="AP36">
        <f>(U36-T36)/(1000-U36)*AO36</f>
        <v>3.1470770786760541E-2</v>
      </c>
      <c r="AQ36">
        <f>(P36+273.15)</f>
        <v>302.16968574523924</v>
      </c>
      <c r="AR36">
        <f>(O36+273.15)</f>
        <v>303.49618949890134</v>
      </c>
      <c r="AS36">
        <f>(Y36*AK36+Z36*AL36)*AM36</f>
        <v>79.897664229773</v>
      </c>
      <c r="AT36">
        <f>((AS36+0.00000010773*(AR36^4-AQ36^4))-AP36*44100)/(L36*0.92*2*29.3+0.00000043092*AQ36^3)</f>
        <v>-10.152325680727062</v>
      </c>
      <c r="AU36">
        <f>0.61365*EXP(17.502*J36/(240.97+J36))</f>
        <v>4.0263563504461386</v>
      </c>
      <c r="AV36">
        <f>AU36*1000/AA36</f>
        <v>45.684095475577152</v>
      </c>
      <c r="AW36">
        <f>(AV36-U36)</f>
        <v>17.302402589224613</v>
      </c>
      <c r="AX36">
        <f>IF(D36,P36,(O36+P36)/2)</f>
        <v>29.682937622070313</v>
      </c>
      <c r="AY36">
        <f>0.61365*EXP(17.502*AX36/(240.97+AX36))</f>
        <v>4.1834723077656966</v>
      </c>
      <c r="AZ36">
        <f>IF(AW36&lt;&gt;0,(1000-(AV36+U36)/2)/AW36*AP36,0)</f>
        <v>1.7515091852789408</v>
      </c>
      <c r="BA36">
        <f>U36*AA36/1000</f>
        <v>2.5014134175091458</v>
      </c>
      <c r="BB36">
        <f>(AY36-BA36)</f>
        <v>1.6820588902565508</v>
      </c>
      <c r="BC36">
        <f>1/(1.6/F36+1.37/N36)</f>
        <v>1.1631099132799108</v>
      </c>
      <c r="BD36">
        <f>G36*AA36*0.001</f>
        <v>33.121391296022637</v>
      </c>
      <c r="BE36">
        <f>G36/S36</f>
        <v>0.96983845341054997</v>
      </c>
      <c r="BF36">
        <f>(1-AP36*AA36/AU36/F36)*100</f>
        <v>76.763431070790361</v>
      </c>
      <c r="BG36">
        <f>(S36-E36/(N36/1.35))</f>
        <v>386.99209048429117</v>
      </c>
      <c r="BH36">
        <f>E36*BF36/100/BG36</f>
        <v>3.1398519613557259E-3</v>
      </c>
    </row>
    <row r="37" spans="1:60" x14ac:dyDescent="0.35">
      <c r="A37" s="1" t="s">
        <v>9</v>
      </c>
      <c r="B37" s="1" t="s">
        <v>3066</v>
      </c>
      <c r="K37" s="1">
        <f t="shared" si="0"/>
        <v>2.72</v>
      </c>
    </row>
    <row r="38" spans="1:60" x14ac:dyDescent="0.35">
      <c r="A38" s="1" t="s">
        <v>9</v>
      </c>
      <c r="B38" s="1" t="s">
        <v>3065</v>
      </c>
      <c r="K38" s="1">
        <f t="shared" si="0"/>
        <v>2.72</v>
      </c>
    </row>
    <row r="39" spans="1:60" x14ac:dyDescent="0.35">
      <c r="A39" s="1">
        <v>8</v>
      </c>
      <c r="B39" s="1" t="s">
        <v>3064</v>
      </c>
      <c r="C39" s="1">
        <v>1894.0000070407987</v>
      </c>
      <c r="D39" s="1">
        <v>0</v>
      </c>
      <c r="E39">
        <f>(R39-S39*(1000-T39)/(1000-U39))*AO39</f>
        <v>2.3360739191135966</v>
      </c>
      <c r="F39">
        <f>IF(AZ39&lt;&gt;0,1/(1/AZ39-1/N39),0)</f>
        <v>3.1576097225863253</v>
      </c>
      <c r="G39">
        <f>((BC39-AP39/2)*S39-E39)/(BC39+AP39/2)</f>
        <v>374.42502623262936</v>
      </c>
      <c r="H39">
        <f>AP39*1000</f>
        <v>32.475597166994326</v>
      </c>
      <c r="I39">
        <f>(AU39-BA39)</f>
        <v>1.5154687459118423</v>
      </c>
      <c r="J39">
        <f>(P39+AT39*D39)</f>
        <v>29.303863525390625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30.558204650878906</v>
      </c>
      <c r="P39" s="1">
        <v>29.303863525390625</v>
      </c>
      <c r="Q39" s="1">
        <v>30.639825820922852</v>
      </c>
      <c r="R39" s="1">
        <v>400.06024169921875</v>
      </c>
      <c r="S39" s="1">
        <v>386.57290649414063</v>
      </c>
      <c r="T39" s="1">
        <v>0.6914747953414917</v>
      </c>
      <c r="U39" s="1">
        <v>29.246974945068359</v>
      </c>
      <c r="V39" s="1">
        <v>1.3853303194046021</v>
      </c>
      <c r="W39" s="1">
        <v>58.594650268554688</v>
      </c>
      <c r="X39" s="1">
        <v>300.29287719726563</v>
      </c>
      <c r="Y39" s="1">
        <v>748.97039794921875</v>
      </c>
      <c r="Z39" s="1">
        <v>6.860043853521347E-2</v>
      </c>
      <c r="AA39" s="1">
        <v>88.130966186523438</v>
      </c>
      <c r="AB39" s="1">
        <v>-2.5517342090606689</v>
      </c>
      <c r="AC39" s="1">
        <v>0.66984617710113525</v>
      </c>
      <c r="AD39" s="1">
        <v>6.0337331146001816E-2</v>
      </c>
      <c r="AE39" s="1">
        <v>7.8545054420828819E-3</v>
      </c>
      <c r="AF39" s="1">
        <v>6.4038403332233429E-2</v>
      </c>
      <c r="AG39" s="1">
        <v>1.9796181470155716E-2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1.1040179308722999</v>
      </c>
      <c r="AP39">
        <f>(U39-T39)/(1000-U39)*AO39</f>
        <v>3.2475597166994323E-2</v>
      </c>
      <c r="AQ39">
        <f>(P39+273.15)</f>
        <v>302.4538635253906</v>
      </c>
      <c r="AR39">
        <f>(O39+273.15)</f>
        <v>303.70820465087888</v>
      </c>
      <c r="AS39">
        <f>(Y39*AK39+Z39*AL39)*AM39</f>
        <v>119.83526099334813</v>
      </c>
      <c r="AT39">
        <f>((AS39+0.00000010773*(AR39^4-AQ39^4))-AP39*44100)/(L39*0.92*2*29.3+0.00000043092*AQ39^3)</f>
        <v>-10.190510566239377</v>
      </c>
      <c r="AU39">
        <f>0.61365*EXP(17.502*J39/(240.97+J39))</f>
        <v>4.09303290585376</v>
      </c>
      <c r="AV39">
        <f>AU39*1000/AA39</f>
        <v>46.442619239997015</v>
      </c>
      <c r="AW39">
        <f>(AV39-U39)</f>
        <v>17.195644294928655</v>
      </c>
      <c r="AX39">
        <f>IF(D39,P39,(O39+P39)/2)</f>
        <v>29.931034088134766</v>
      </c>
      <c r="AY39">
        <f>0.61365*EXP(17.502*AX39/(240.97+AX39))</f>
        <v>4.243601763440938</v>
      </c>
      <c r="AZ39">
        <f>IF(AW39&lt;&gt;0,(1000-(AV39+U39)/2)/AW39*AP39,0)</f>
        <v>1.8171209084015445</v>
      </c>
      <c r="BA39">
        <f>U39*AA39/1000</f>
        <v>2.5775641599419177</v>
      </c>
      <c r="BB39">
        <f>(AY39-BA39)</f>
        <v>1.6660376034990203</v>
      </c>
      <c r="BC39">
        <f>1/(1.6/F39+1.37/N39)</f>
        <v>1.2095118454320923</v>
      </c>
      <c r="BD39">
        <f>G39*AA39*0.001</f>
        <v>32.998439326296008</v>
      </c>
      <c r="BE39">
        <f>G39/S39</f>
        <v>0.96857544836320442</v>
      </c>
      <c r="BF39">
        <f>(1-AP39*AA39/AU39/F39)*100</f>
        <v>77.854678467978246</v>
      </c>
      <c r="BG39">
        <f>(S39-E39/(N39/1.35))</f>
        <v>385.83612065970635</v>
      </c>
      <c r="BH39">
        <f>E39*BF39/100/BG39</f>
        <v>4.7137702799584565E-3</v>
      </c>
    </row>
    <row r="40" spans="1:60" x14ac:dyDescent="0.35">
      <c r="A40" s="1" t="s">
        <v>9</v>
      </c>
      <c r="B40" s="1" t="s">
        <v>3063</v>
      </c>
      <c r="K40" s="1">
        <f t="shared" si="0"/>
        <v>2.72</v>
      </c>
    </row>
    <row r="41" spans="1:60" x14ac:dyDescent="0.35">
      <c r="A41" s="1" t="s">
        <v>9</v>
      </c>
      <c r="B41" s="1" t="s">
        <v>3062</v>
      </c>
      <c r="K41" s="1">
        <f t="shared" si="0"/>
        <v>2.72</v>
      </c>
    </row>
    <row r="42" spans="1:60" x14ac:dyDescent="0.35">
      <c r="A42" s="1">
        <v>9</v>
      </c>
      <c r="B42" s="1" t="s">
        <v>3061</v>
      </c>
      <c r="C42" s="1">
        <v>2098.0000070407987</v>
      </c>
      <c r="D42" s="1">
        <v>0</v>
      </c>
      <c r="E42">
        <f>(R42-S42*(1000-T42)/(1000-U42))*AO42</f>
        <v>2.680121663638046</v>
      </c>
      <c r="F42">
        <f>IF(AZ42&lt;&gt;0,1/(1/AZ42-1/N42),0)</f>
        <v>3.3473617261166502</v>
      </c>
      <c r="G42">
        <f>((BC42-AP42/2)*S42-E42)/(BC42+AP42/2)</f>
        <v>373.54576911961573</v>
      </c>
      <c r="H42">
        <f>AP42*1000</f>
        <v>33.46659626971703</v>
      </c>
      <c r="I42">
        <f>(AU42-BA42)</f>
        <v>1.5093058252918281</v>
      </c>
      <c r="J42">
        <f>(P42+AT42*D42)</f>
        <v>29.591640472412109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30.770254135131836</v>
      </c>
      <c r="P42" s="1">
        <v>29.591640472412109</v>
      </c>
      <c r="Q42" s="1">
        <v>30.840534210205078</v>
      </c>
      <c r="R42" s="1">
        <v>399.94912719726563</v>
      </c>
      <c r="S42" s="1">
        <v>385.82537841796875</v>
      </c>
      <c r="T42" s="1">
        <v>0.69572097063064575</v>
      </c>
      <c r="U42" s="1">
        <v>30.097728729248047</v>
      </c>
      <c r="V42" s="1">
        <v>1.3768819570541382</v>
      </c>
      <c r="W42" s="1">
        <v>59.565578460693359</v>
      </c>
      <c r="X42" s="1">
        <v>300.28347778320313</v>
      </c>
      <c r="Y42" s="1">
        <v>1001.3572387695313</v>
      </c>
      <c r="Z42" s="1">
        <v>3.5444058477878571E-2</v>
      </c>
      <c r="AA42" s="1">
        <v>88.120506286621094</v>
      </c>
      <c r="AB42" s="1">
        <v>-2.2898094654083252</v>
      </c>
      <c r="AC42" s="1">
        <v>0.68422728776931763</v>
      </c>
      <c r="AD42" s="1">
        <v>4.494921863079071E-2</v>
      </c>
      <c r="AE42" s="1">
        <v>5.1251770928502083E-3</v>
      </c>
      <c r="AF42" s="1">
        <v>2.216721884906292E-2</v>
      </c>
      <c r="AG42" s="1">
        <v>1.5003330074250698E-2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1.1039833742029523</v>
      </c>
      <c r="AP42">
        <f>(U42-T42)/(1000-U42)*AO42</f>
        <v>3.3466596269717028E-2</v>
      </c>
      <c r="AQ42">
        <f>(P42+273.15)</f>
        <v>302.74164047241209</v>
      </c>
      <c r="AR42">
        <f>(O42+273.15)</f>
        <v>303.92025413513181</v>
      </c>
      <c r="AS42">
        <f>(Y42*AK42+Z42*AL42)*AM42</f>
        <v>160.21715462199245</v>
      </c>
      <c r="AT42">
        <f>((AS42+0.00000010773*(AR42^4-AQ42^4))-AP42*44100)/(L42*0.92*2*29.3+0.00000043092*AQ42^3)</f>
        <v>-10.220725758530568</v>
      </c>
      <c r="AU42">
        <f>0.61365*EXP(17.502*J42/(240.97+J42))</f>
        <v>4.161532918990547</v>
      </c>
      <c r="AV42">
        <f>AU42*1000/AA42</f>
        <v>47.225476729045667</v>
      </c>
      <c r="AW42">
        <f>(AV42-U42)</f>
        <v>17.12774799979762</v>
      </c>
      <c r="AX42">
        <f>IF(D42,P42,(O42+P42)/2)</f>
        <v>30.180947303771973</v>
      </c>
      <c r="AY42">
        <f>0.61365*EXP(17.502*AX42/(240.97+AX42))</f>
        <v>4.3049316636655854</v>
      </c>
      <c r="AZ42">
        <f>IF(AW42&lt;&gt;0,(1000-(AV42+U42)/2)/AW42*AP42,0)</f>
        <v>1.8783977917249035</v>
      </c>
      <c r="BA42">
        <f>U42*AA42/1000</f>
        <v>2.6522270936987189</v>
      </c>
      <c r="BB42">
        <f>(AY42-BA42)</f>
        <v>1.6527045699668665</v>
      </c>
      <c r="BC42">
        <f>1/(1.6/F42+1.37/N42)</f>
        <v>1.2530451984704216</v>
      </c>
      <c r="BD42">
        <f>G42*AA42*0.001</f>
        <v>32.917042296045807</v>
      </c>
      <c r="BE42">
        <f>G42/S42</f>
        <v>0.96817314260481224</v>
      </c>
      <c r="BF42">
        <f>(1-AP42*AA42/AU42/F42)*100</f>
        <v>78.829430167177648</v>
      </c>
      <c r="BG42">
        <f>(S42-E42/(N42/1.35))</f>
        <v>384.98008167450001</v>
      </c>
      <c r="BH42">
        <f>E42*BF42/100/BG42</f>
        <v>5.4878803756378712E-3</v>
      </c>
    </row>
    <row r="43" spans="1:60" x14ac:dyDescent="0.35">
      <c r="A43" s="1" t="s">
        <v>9</v>
      </c>
      <c r="B43" s="1" t="s">
        <v>3060</v>
      </c>
      <c r="K43" s="1">
        <f t="shared" si="0"/>
        <v>2.72</v>
      </c>
    </row>
    <row r="44" spans="1:60" x14ac:dyDescent="0.35">
      <c r="A44" s="1" t="s">
        <v>9</v>
      </c>
      <c r="B44" s="1" t="s">
        <v>3059</v>
      </c>
      <c r="K44" s="1">
        <f t="shared" si="0"/>
        <v>2.72</v>
      </c>
    </row>
    <row r="45" spans="1:60" x14ac:dyDescent="0.35">
      <c r="A45" s="1">
        <v>10</v>
      </c>
      <c r="B45" s="1" t="s">
        <v>3058</v>
      </c>
      <c r="C45" s="1">
        <v>2303.0000070407987</v>
      </c>
      <c r="D45" s="1">
        <v>0</v>
      </c>
      <c r="E45">
        <f>(R45-S45*(1000-T45)/(1000-U45))*AO45</f>
        <v>2.6041635484364818</v>
      </c>
      <c r="F45">
        <f>IF(AZ45&lt;&gt;0,1/(1/AZ45-1/N45),0)</f>
        <v>3.4525107276273399</v>
      </c>
      <c r="G45">
        <f>((BC45-AP45/2)*S45-E45)/(BC45+AP45/2)</f>
        <v>373.44700536755971</v>
      </c>
      <c r="H45">
        <f>AP45*1000</f>
        <v>34.229370889039963</v>
      </c>
      <c r="I45">
        <f>(AU45-BA45)</f>
        <v>1.5162032266337975</v>
      </c>
      <c r="J45">
        <f>(P45+AT45*D45)</f>
        <v>29.856382369995117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30.983171463012695</v>
      </c>
      <c r="P45" s="1">
        <v>29.856382369995117</v>
      </c>
      <c r="Q45" s="1">
        <v>31.043493270874023</v>
      </c>
      <c r="R45" s="1">
        <v>399.98074340820313</v>
      </c>
      <c r="S45" s="1">
        <v>385.66656494140625</v>
      </c>
      <c r="T45" s="1">
        <v>0.69831597805023193</v>
      </c>
      <c r="U45" s="1">
        <v>30.745298385620117</v>
      </c>
      <c r="V45" s="1">
        <v>1.3652939796447754</v>
      </c>
      <c r="W45" s="1">
        <v>60.110851287841797</v>
      </c>
      <c r="X45" s="1">
        <v>300.33425903320313</v>
      </c>
      <c r="Y45" s="1">
        <v>1250.0220947265625</v>
      </c>
      <c r="Z45" s="1">
        <v>0.10404456406831741</v>
      </c>
      <c r="AA45" s="1">
        <v>88.118415832519531</v>
      </c>
      <c r="AB45" s="1">
        <v>-2.2044060230255127</v>
      </c>
      <c r="AC45" s="1">
        <v>0.69240456819534302</v>
      </c>
      <c r="AD45" s="1">
        <v>4.3731320649385452E-2</v>
      </c>
      <c r="AE45" s="1">
        <v>5.0760731101036072E-3</v>
      </c>
      <c r="AF45" s="1">
        <v>3.3487789332866669E-2</v>
      </c>
      <c r="AG45" s="1">
        <v>1.1723796837031841E-2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1.1041700699750112</v>
      </c>
      <c r="AP45">
        <f>(U45-T45)/(1000-U45)*AO45</f>
        <v>3.4229370889039962E-2</v>
      </c>
      <c r="AQ45">
        <f>(P45+273.15)</f>
        <v>303.00638236999509</v>
      </c>
      <c r="AR45">
        <f>(O45+273.15)</f>
        <v>304.13317146301267</v>
      </c>
      <c r="AS45">
        <f>(Y45*AK45+Z45*AL45)*AM45</f>
        <v>200.00353068582262</v>
      </c>
      <c r="AT45">
        <f>((AS45+0.00000010773*(AR45^4-AQ45^4))-AP45*44100)/(L45*0.92*2*29.3+0.00000043092*AQ45^3)</f>
        <v>-10.174579225361105</v>
      </c>
      <c r="AU45">
        <f>0.61365*EXP(17.502*J45/(240.97+J45))</f>
        <v>4.2254302146727625</v>
      </c>
      <c r="AV45">
        <f>AU45*1000/AA45</f>
        <v>47.951726943250321</v>
      </c>
      <c r="AW45">
        <f>(AV45-U45)</f>
        <v>17.206428557630204</v>
      </c>
      <c r="AX45">
        <f>IF(D45,P45,(O45+P45)/2)</f>
        <v>30.419776916503906</v>
      </c>
      <c r="AY45">
        <f>0.61365*EXP(17.502*AX45/(240.97+AX45))</f>
        <v>4.3642619091956805</v>
      </c>
      <c r="AZ45">
        <f>IF(AW45&lt;&gt;0,(1000-(AV45+U45)/2)/AW45*AP45,0)</f>
        <v>1.911058761844866</v>
      </c>
      <c r="BA45">
        <f>U45*AA45/1000</f>
        <v>2.709226988038965</v>
      </c>
      <c r="BB45">
        <f>(AY45-BA45)</f>
        <v>1.6550349211567155</v>
      </c>
      <c r="BC45">
        <f>1/(1.6/F45+1.37/N45)</f>
        <v>1.2763269761637948</v>
      </c>
      <c r="BD45">
        <f>G45*AA45*0.001</f>
        <v>32.90755851038778</v>
      </c>
      <c r="BE45">
        <f>G45/S45</f>
        <v>0.96831574037095225</v>
      </c>
      <c r="BF45">
        <f>(1-AP45*AA45/AU45/F45)*100</f>
        <v>79.324328282474795</v>
      </c>
      <c r="BG45">
        <f>(S45-E45/(N45/1.35))</f>
        <v>384.8452250012017</v>
      </c>
      <c r="BH45">
        <f>E45*BF45/100/BG45</f>
        <v>5.3677039702593405E-3</v>
      </c>
    </row>
    <row r="46" spans="1:60" x14ac:dyDescent="0.35">
      <c r="A46" s="1" t="s">
        <v>9</v>
      </c>
      <c r="B46" s="1" t="s">
        <v>3057</v>
      </c>
      <c r="K46" s="1">
        <f t="shared" si="0"/>
        <v>2.72</v>
      </c>
    </row>
    <row r="47" spans="1:60" x14ac:dyDescent="0.35">
      <c r="A47" s="1" t="s">
        <v>9</v>
      </c>
      <c r="B47" s="1" t="s">
        <v>3056</v>
      </c>
      <c r="K47" s="1">
        <f t="shared" si="0"/>
        <v>2.72</v>
      </c>
    </row>
    <row r="48" spans="1:60" x14ac:dyDescent="0.35">
      <c r="A48" s="1">
        <v>11</v>
      </c>
      <c r="B48" s="1" t="s">
        <v>3055</v>
      </c>
      <c r="C48" s="1">
        <v>2508.0000070407987</v>
      </c>
      <c r="D48" s="1">
        <v>0</v>
      </c>
      <c r="E48">
        <f>(R48-S48*(1000-T48)/(1000-U48))*AO48</f>
        <v>1.3278506470854525</v>
      </c>
      <c r="F48">
        <f>IF(AZ48&lt;&gt;0,1/(1/AZ48-1/N48),0)</f>
        <v>3.3887863408312229</v>
      </c>
      <c r="G48">
        <f>((BC48-AP48/2)*S48-E48)/(BC48+AP48/2)</f>
        <v>375.23924709396186</v>
      </c>
      <c r="H48">
        <f>AP48*1000</f>
        <v>34.697139582276378</v>
      </c>
      <c r="I48">
        <f>(AU48-BA48)</f>
        <v>1.551862123064486</v>
      </c>
      <c r="J48">
        <f>(P48+AT48*D48)</f>
        <v>30.147403717041016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31.196025848388672</v>
      </c>
      <c r="P48" s="1">
        <v>30.147403717041016</v>
      </c>
      <c r="Q48" s="1">
        <v>31.237022399902344</v>
      </c>
      <c r="R48" s="1">
        <v>400.12060546875</v>
      </c>
      <c r="S48" s="1">
        <v>386.76397705078125</v>
      </c>
      <c r="T48" s="1">
        <v>0.70447105169296265</v>
      </c>
      <c r="U48" s="1">
        <v>31.150440216064453</v>
      </c>
      <c r="V48" s="1">
        <v>1.3606573343276978</v>
      </c>
      <c r="W48" s="1">
        <v>60.165809631347656</v>
      </c>
      <c r="X48" s="1">
        <v>300.3233642578125</v>
      </c>
      <c r="Y48" s="1">
        <v>1601.0379638671875</v>
      </c>
      <c r="Z48" s="1">
        <v>0</v>
      </c>
      <c r="AA48" s="1">
        <v>88.114105224609375</v>
      </c>
      <c r="AB48" s="1">
        <v>-1.9822624921798706</v>
      </c>
      <c r="AC48" s="1">
        <v>0.69922447204589844</v>
      </c>
      <c r="AD48" s="1">
        <v>5.6408222764730453E-2</v>
      </c>
      <c r="AE48" s="1">
        <v>1.3904300518333912E-2</v>
      </c>
      <c r="AF48" s="1">
        <v>1.8358074128627777E-2</v>
      </c>
      <c r="AG48" s="1">
        <v>4.1511631570756435E-3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1.1041300156537222</v>
      </c>
      <c r="AP48">
        <f>(U48-T48)/(1000-U48)*AO48</f>
        <v>3.4697139582276375E-2</v>
      </c>
      <c r="AQ48">
        <f>(P48+273.15)</f>
        <v>303.29740371704099</v>
      </c>
      <c r="AR48">
        <f>(O48+273.15)</f>
        <v>304.34602584838865</v>
      </c>
      <c r="AS48">
        <f>(Y48*AK48+Z48*AL48)*AM48</f>
        <v>256.16606849299205</v>
      </c>
      <c r="AT48">
        <f>((AS48+0.00000010773*(AR48^4-AQ48^4))-AP48*44100)/(L48*0.92*2*29.3+0.00000043092*AQ48^3)</f>
        <v>-9.900059095489496</v>
      </c>
      <c r="AU48">
        <f>0.61365*EXP(17.502*J48/(240.97+J48))</f>
        <v>4.2966552900556927</v>
      </c>
      <c r="AV48">
        <f>AU48*1000/AA48</f>
        <v>48.762400515822073</v>
      </c>
      <c r="AW48">
        <f>(AV48-U48)</f>
        <v>17.611960299757619</v>
      </c>
      <c r="AX48">
        <f>IF(D48,P48,(O48+P48)/2)</f>
        <v>30.671714782714844</v>
      </c>
      <c r="AY48">
        <f>0.61365*EXP(17.502*AX48/(240.97+AX48))</f>
        <v>4.4276194720117266</v>
      </c>
      <c r="AZ48">
        <f>IF(AW48&lt;&gt;0,(1000-(AV48+U48)/2)/AW48*AP48,0)</f>
        <v>1.8913718587072652</v>
      </c>
      <c r="BA48">
        <f>U48*AA48/1000</f>
        <v>2.7447931669912067</v>
      </c>
      <c r="BB48">
        <f>(AY48-BA48)</f>
        <v>1.6828263050205199</v>
      </c>
      <c r="BC48">
        <f>1/(1.6/F48+1.37/N48)</f>
        <v>1.2622869964623205</v>
      </c>
      <c r="BD48">
        <f>G48*AA48*0.001</f>
        <v>33.063870502840551</v>
      </c>
      <c r="BE48">
        <f>G48/S48</f>
        <v>0.97020216297107165</v>
      </c>
      <c r="BF48">
        <f>(1-AP48*AA48/AU48/F48)*100</f>
        <v>79.002653840798672</v>
      </c>
      <c r="BG48">
        <f>(S48-E48/(N48/1.35))</f>
        <v>386.34517970921928</v>
      </c>
      <c r="BH48">
        <f>E48*BF48/100/BG48</f>
        <v>2.7152849455227518E-3</v>
      </c>
    </row>
    <row r="49" spans="1:60" x14ac:dyDescent="0.35">
      <c r="A49" s="1" t="s">
        <v>9</v>
      </c>
      <c r="B49" s="1" t="s">
        <v>3054</v>
      </c>
      <c r="K49" s="1">
        <f t="shared" si="0"/>
        <v>2.72</v>
      </c>
    </row>
    <row r="50" spans="1:60" x14ac:dyDescent="0.35">
      <c r="A50" s="1" t="s">
        <v>9</v>
      </c>
      <c r="B50" s="1" t="s">
        <v>3049</v>
      </c>
      <c r="K50" s="1">
        <f t="shared" si="0"/>
        <v>2.72</v>
      </c>
    </row>
    <row r="51" spans="1:60" x14ac:dyDescent="0.35">
      <c r="A51" s="1">
        <v>12</v>
      </c>
      <c r="B51" s="1" t="s">
        <v>3053</v>
      </c>
      <c r="C51" s="1">
        <v>2712.5000070519745</v>
      </c>
      <c r="D51" s="1">
        <v>0</v>
      </c>
      <c r="E51">
        <f>(R51-S51*(1000-T51)/(1000-U51))*AO51</f>
        <v>-0.28701088954735632</v>
      </c>
      <c r="F51">
        <f>IF(AZ51&lt;&gt;0,1/(1/AZ51-1/N51),0)</f>
        <v>3.1194369440404035</v>
      </c>
      <c r="G51">
        <f>((BC51-AP51/2)*S51-E51)/(BC51+AP51/2)</f>
        <v>377.3336732787331</v>
      </c>
      <c r="H51">
        <f>AP51*1000</f>
        <v>34.746262552140713</v>
      </c>
      <c r="I51">
        <f>(AU51-BA51)</f>
        <v>1.6279990106227813</v>
      </c>
      <c r="J51">
        <f>(P51+AT51*D51)</f>
        <v>30.469511032104492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31.426803588867188</v>
      </c>
      <c r="P51" s="1">
        <v>30.469511032104492</v>
      </c>
      <c r="Q51" s="1">
        <v>31.441753387451172</v>
      </c>
      <c r="R51" s="1">
        <v>400.1287841796875</v>
      </c>
      <c r="S51" s="1">
        <v>388.172607421875</v>
      </c>
      <c r="T51" s="1">
        <v>0.70845377445220947</v>
      </c>
      <c r="U51" s="1">
        <v>31.197517395019531</v>
      </c>
      <c r="V51" s="1">
        <v>1.3503879308700562</v>
      </c>
      <c r="W51" s="1">
        <v>59.465774536132813</v>
      </c>
      <c r="X51" s="1">
        <v>300.30886840820313</v>
      </c>
      <c r="Y51" s="1">
        <v>2000.930419921875</v>
      </c>
      <c r="Z51" s="1">
        <v>7.8890524804592133E-2</v>
      </c>
      <c r="AA51" s="1">
        <v>88.106597900390625</v>
      </c>
      <c r="AB51" s="1">
        <v>-1.7622597217559814</v>
      </c>
      <c r="AC51" s="1">
        <v>0.71162301301956177</v>
      </c>
      <c r="AD51" s="1">
        <v>4.4194724410772324E-2</v>
      </c>
      <c r="AE51" s="1">
        <v>2.1039253100752831E-2</v>
      </c>
      <c r="AF51" s="1">
        <v>2.1997081115841866E-2</v>
      </c>
      <c r="AG51" s="1">
        <v>5.0168745219707489E-3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1.1040767220889818</v>
      </c>
      <c r="AP51">
        <f>(U51-T51)/(1000-U51)*AO51</f>
        <v>3.4746262552140715E-2</v>
      </c>
      <c r="AQ51">
        <f>(P51+273.15)</f>
        <v>303.61951103210447</v>
      </c>
      <c r="AR51">
        <f>(O51+273.15)</f>
        <v>304.57680358886716</v>
      </c>
      <c r="AS51">
        <f>(Y51*AK51+Z51*AL51)*AM51</f>
        <v>320.14886003161519</v>
      </c>
      <c r="AT51">
        <f>((AS51+0.00000010773*(AR51^4-AQ51^4))-AP51*44100)/(L51*0.92*2*29.3+0.00000043092*AQ51^3)</f>
        <v>-9.4204377959463255</v>
      </c>
      <c r="AU51">
        <f>0.61365*EXP(17.502*J51/(240.97+J51))</f>
        <v>4.376706131236209</v>
      </c>
      <c r="AV51">
        <f>AU51*1000/AA51</f>
        <v>49.67512349284349</v>
      </c>
      <c r="AW51">
        <f>(AV51-U51)</f>
        <v>18.477606097823958</v>
      </c>
      <c r="AX51">
        <f>IF(D51,P51,(O51+P51)/2)</f>
        <v>30.94815731048584</v>
      </c>
      <c r="AY51">
        <f>0.61365*EXP(17.502*AX51/(240.97+AX51))</f>
        <v>4.4980600838582454</v>
      </c>
      <c r="AZ51">
        <f>IF(AW51&lt;&gt;0,(1000-(AV51+U51)/2)/AW51*AP51,0)</f>
        <v>1.8044140225112739</v>
      </c>
      <c r="BA51">
        <f>U51*AA51/1000</f>
        <v>2.7487071206134277</v>
      </c>
      <c r="BB51">
        <f>(AY51-BA51)</f>
        <v>1.7493529632448177</v>
      </c>
      <c r="BC51">
        <f>1/(1.6/F51+1.37/N51)</f>
        <v>1.2005082829988301</v>
      </c>
      <c r="BD51">
        <f>G51*AA51*0.001</f>
        <v>33.245586225846708</v>
      </c>
      <c r="BE51">
        <f>G51/S51</f>
        <v>0.97207702466402557</v>
      </c>
      <c r="BF51">
        <f>(1-AP51*AA51/AU51/F51)*100</f>
        <v>77.577040616210382</v>
      </c>
      <c r="BG51">
        <f>(S51-E51/(N51/1.35))</f>
        <v>388.26312919689963</v>
      </c>
      <c r="BH51">
        <f>E51*BF51/100/BG51</f>
        <v>-5.7346303991740789E-4</v>
      </c>
    </row>
    <row r="52" spans="1:60" x14ac:dyDescent="0.35">
      <c r="A52" s="1" t="s">
        <v>9</v>
      </c>
      <c r="B52" s="1" t="s">
        <v>3052</v>
      </c>
      <c r="K52" s="1">
        <v>2.0672000000000001</v>
      </c>
    </row>
    <row r="53" spans="1:60" x14ac:dyDescent="0.35">
      <c r="A53" s="1" t="s">
        <v>9</v>
      </c>
      <c r="B53" s="1" t="s">
        <v>3051</v>
      </c>
    </row>
    <row r="54" spans="1:60" x14ac:dyDescent="0.35">
      <c r="A54" s="1" t="s">
        <v>9</v>
      </c>
      <c r="B54" s="1" t="s">
        <v>3050</v>
      </c>
    </row>
    <row r="55" spans="1:60" x14ac:dyDescent="0.35">
      <c r="A55" s="1" t="s">
        <v>9</v>
      </c>
      <c r="B55" s="1" t="s">
        <v>3049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CD9F0-FE69-427C-9D34-6D226043AEB8}">
  <dimension ref="A1:BH56"/>
  <sheetViews>
    <sheetView zoomScale="4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2604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2603</v>
      </c>
    </row>
    <row r="12" spans="1:60" x14ac:dyDescent="0.35">
      <c r="A12" s="1" t="s">
        <v>9</v>
      </c>
      <c r="B12" s="1" t="s">
        <v>2602</v>
      </c>
    </row>
    <row r="13" spans="1:60" x14ac:dyDescent="0.35">
      <c r="A13" s="1" t="s">
        <v>9</v>
      </c>
      <c r="B13" s="1" t="s">
        <v>2601</v>
      </c>
    </row>
    <row r="14" spans="1:60" x14ac:dyDescent="0.35">
      <c r="A14" s="1" t="s">
        <v>9</v>
      </c>
      <c r="B14" s="1" t="s">
        <v>2600</v>
      </c>
    </row>
    <row r="15" spans="1:60" x14ac:dyDescent="0.35">
      <c r="A15" s="1" t="s">
        <v>9</v>
      </c>
      <c r="B15" s="1" t="s">
        <v>2599</v>
      </c>
    </row>
    <row r="16" spans="1:60" x14ac:dyDescent="0.35">
      <c r="A16" s="1" t="s">
        <v>9</v>
      </c>
      <c r="B16" s="1" t="s">
        <v>2598</v>
      </c>
    </row>
    <row r="17" spans="1:60" x14ac:dyDescent="0.35">
      <c r="A17" s="1" t="s">
        <v>9</v>
      </c>
      <c r="B17" s="1" t="s">
        <v>2597</v>
      </c>
    </row>
    <row r="18" spans="1:60" x14ac:dyDescent="0.35">
      <c r="A18" s="1">
        <v>1</v>
      </c>
      <c r="B18" s="1" t="s">
        <v>2596</v>
      </c>
      <c r="C18" s="1">
        <v>353.00000158697367</v>
      </c>
      <c r="D18" s="1">
        <v>0</v>
      </c>
      <c r="E18">
        <f>(R18-S18*(1000-T18)/(1000-U18))*AO18</f>
        <v>-8.1869011338350841</v>
      </c>
      <c r="F18">
        <f>IF(AZ18&lt;&gt;0,1/(1/AZ18-1/N18),0)</f>
        <v>6.6993659622649631</v>
      </c>
      <c r="G18">
        <f>((BC18-AP18/2)*S18-E18)/(BC18+AP18/2)</f>
        <v>389.77367037386193</v>
      </c>
      <c r="H18">
        <f>AP18*1000</f>
        <v>38.540478126423679</v>
      </c>
      <c r="I18">
        <f>(AU18-BA18)</f>
        <v>1.2459916027948701</v>
      </c>
      <c r="J18">
        <f>(P18+AT18*D18)</f>
        <v>30.067630767822266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31.769458770751953</v>
      </c>
      <c r="P18" s="1">
        <v>30.067630767822266</v>
      </c>
      <c r="Q18" s="1">
        <v>31.845842361450195</v>
      </c>
      <c r="R18" s="1">
        <v>399.96035766601563</v>
      </c>
      <c r="S18" s="1">
        <v>393.63540649414063</v>
      </c>
      <c r="T18" s="1">
        <v>0.70638328790664673</v>
      </c>
      <c r="U18" s="1">
        <v>34.408992767333984</v>
      </c>
      <c r="V18" s="1">
        <v>1.320232629776001</v>
      </c>
      <c r="W18" s="1">
        <v>64.310516357421875</v>
      </c>
      <c r="X18" s="1">
        <v>300.34173583984375</v>
      </c>
      <c r="Y18" s="1">
        <v>0.17076776921749115</v>
      </c>
      <c r="Z18" s="1">
        <v>6.0597140341997147E-2</v>
      </c>
      <c r="AA18" s="1">
        <v>88.0885009765625</v>
      </c>
      <c r="AB18" s="1">
        <v>-2.056917667388916</v>
      </c>
      <c r="AC18" s="1">
        <v>0.70017433166503906</v>
      </c>
      <c r="AD18" s="1">
        <v>5.6694146245718002E-2</v>
      </c>
      <c r="AE18" s="1">
        <v>5.5623617954552174E-3</v>
      </c>
      <c r="AF18" s="1">
        <v>2.0920652896165848E-2</v>
      </c>
      <c r="AG18" s="1">
        <v>1.1969945393502712E-2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1.1041975582347194</v>
      </c>
      <c r="AP18">
        <f>(U18-T18)/(1000-U18)*AO18</f>
        <v>3.854047812642368E-2</v>
      </c>
      <c r="AQ18">
        <f>(P18+273.15)</f>
        <v>303.21763076782224</v>
      </c>
      <c r="AR18">
        <f>(O18+273.15)</f>
        <v>304.91945877075193</v>
      </c>
      <c r="AS18">
        <f>(Y18*AK18+Z18*AL18)*AM18</f>
        <v>2.7322842464085451E-2</v>
      </c>
      <c r="AT18">
        <f>((AS18+0.00000010773*(AR18^4-AQ18^4))-AP18*44100)/(L18*0.92*2*29.3+0.00000043092*AQ18^3)</f>
        <v>-13.179479581157228</v>
      </c>
      <c r="AU18">
        <f>0.61365*EXP(17.502*J18/(240.97+J18))</f>
        <v>4.2770281957827017</v>
      </c>
      <c r="AV18">
        <f>AU18*1000/AA18</f>
        <v>48.553762958466969</v>
      </c>
      <c r="AW18">
        <f>(AV18-U18)</f>
        <v>14.144770191132984</v>
      </c>
      <c r="AX18">
        <f>IF(D18,P18,(O18+P18)/2)</f>
        <v>30.918544769287109</v>
      </c>
      <c r="AY18">
        <f>0.61365*EXP(17.502*AX18/(240.97+AX18))</f>
        <v>4.4904680925616907</v>
      </c>
      <c r="AZ18">
        <f>IF(AW18&lt;&gt;0,(1000-(AV18+U18)/2)/AW18*AP18,0)</f>
        <v>2.6116907868466153</v>
      </c>
      <c r="BA18">
        <f>U18*AA18/1000</f>
        <v>3.0310365929878316</v>
      </c>
      <c r="BB18">
        <f>(AY18-BA18)</f>
        <v>1.4594314995738591</v>
      </c>
      <c r="BC18">
        <f>1/(1.6/F18+1.37/N18)</f>
        <v>1.7892416380854881</v>
      </c>
      <c r="BD18">
        <f>G18*AA18*0.001</f>
        <v>34.334578343366289</v>
      </c>
      <c r="BE18">
        <f>G18/S18</f>
        <v>0.9901895610593755</v>
      </c>
      <c r="BF18">
        <f>(1-AP18*AA18/AU18/F18)*100</f>
        <v>88.151578323513917</v>
      </c>
      <c r="BG18">
        <f>(S18-E18/(N18/1.35))</f>
        <v>396.21751347884276</v>
      </c>
      <c r="BH18">
        <f>E18*BF18/100/BG18</f>
        <v>-1.8214446155840232E-2</v>
      </c>
    </row>
    <row r="19" spans="1:60" x14ac:dyDescent="0.35">
      <c r="A19" s="1" t="s">
        <v>9</v>
      </c>
      <c r="B19" s="1" t="s">
        <v>2595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2594</v>
      </c>
      <c r="K20" s="1">
        <f t="shared" si="0"/>
        <v>2.72</v>
      </c>
    </row>
    <row r="21" spans="1:60" x14ac:dyDescent="0.35">
      <c r="A21" s="1">
        <v>2</v>
      </c>
      <c r="B21" s="1" t="s">
        <v>2593</v>
      </c>
      <c r="C21" s="1">
        <v>557.50000159814954</v>
      </c>
      <c r="D21" s="1">
        <v>0</v>
      </c>
      <c r="E21">
        <f>(R21-S21*(1000-T21)/(1000-U21))*AO21</f>
        <v>-6.9608939130507483</v>
      </c>
      <c r="F21">
        <f>IF(AZ21&lt;&gt;0,1/(1/AZ21-1/N21),0)</f>
        <v>0.17931150048533312</v>
      </c>
      <c r="G21">
        <f>((BC21-AP21/2)*S21-E21)/(BC21+AP21/2)</f>
        <v>330.86062478834145</v>
      </c>
      <c r="H21">
        <f>AP21*1000</f>
        <v>37.762288239314671</v>
      </c>
      <c r="I21">
        <f>(AU21-BA21)</f>
        <v>16.828665947132475</v>
      </c>
      <c r="J21">
        <f>(P21+AT21*D21)</f>
        <v>59.678581237792969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31.812637329101563</v>
      </c>
      <c r="P21" s="1">
        <v>59.678581237792969</v>
      </c>
      <c r="Q21" s="1">
        <v>31.931032180786133</v>
      </c>
      <c r="R21" s="1">
        <v>399.94720458984375</v>
      </c>
      <c r="S21" s="1">
        <v>392.81668090820313</v>
      </c>
      <c r="T21" s="1">
        <v>0.71334254741668701</v>
      </c>
      <c r="U21" s="1">
        <v>33.760738372802734</v>
      </c>
      <c r="V21" s="1">
        <v>1.329925537109375</v>
      </c>
      <c r="W21" s="1">
        <v>62.942089080810547</v>
      </c>
      <c r="X21" s="1">
        <v>300.3133544921875</v>
      </c>
      <c r="Y21" s="1">
        <v>24.443719863891602</v>
      </c>
      <c r="Z21" s="1">
        <v>0.16692717373371124</v>
      </c>
      <c r="AA21" s="1">
        <v>88.084884643554688</v>
      </c>
      <c r="AB21" s="1">
        <v>-1.8721489906311035</v>
      </c>
      <c r="AC21" s="1">
        <v>0.71499598026275635</v>
      </c>
      <c r="AD21" s="1">
        <v>6.3068345189094543E-2</v>
      </c>
      <c r="AE21" s="1">
        <v>1.0852385312318802E-2</v>
      </c>
      <c r="AF21" s="1">
        <v>2.9912674799561501E-2</v>
      </c>
      <c r="AG21" s="1">
        <v>6.7046401090919971E-3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1.1040932150448066</v>
      </c>
      <c r="AP21">
        <f>(U21-T21)/(1000-U21)*AO21</f>
        <v>3.776228823931467E-2</v>
      </c>
      <c r="AQ21">
        <f>(P21+273.15)</f>
        <v>332.82858123779295</v>
      </c>
      <c r="AR21">
        <f>(O21+273.15)</f>
        <v>304.96263732910154</v>
      </c>
      <c r="AS21">
        <f>(Y21*AK21+Z21*AL21)*AM21</f>
        <v>3.9109950908051019</v>
      </c>
      <c r="AT21">
        <f>((AS21+0.00000010773*(AR21^4-AQ21^4))-AP21*44100)/(L21*0.92*2*29.3+0.00000043092*AQ21^3)</f>
        <v>-15.628765939142582</v>
      </c>
      <c r="AU21">
        <f>0.61365*EXP(17.502*J21/(240.97+J21))</f>
        <v>19.802476692182033</v>
      </c>
      <c r="AV21">
        <f>AU21*1000/AA21</f>
        <v>224.8112916570756</v>
      </c>
      <c r="AW21">
        <f>(AV21-U21)</f>
        <v>191.05055328427287</v>
      </c>
      <c r="AX21">
        <f>IF(D21,P21,(O21+P21)/2)</f>
        <v>45.745609283447266</v>
      </c>
      <c r="AY21">
        <f>0.61365*EXP(17.502*AX21/(240.97+AX21))</f>
        <v>10.01537811210075</v>
      </c>
      <c r="AZ21">
        <f>IF(AW21&lt;&gt;0,(1000-(AV21+U21)/2)/AW21*AP21,0)</f>
        <v>0.17210184377788368</v>
      </c>
      <c r="BA21">
        <f>U21*AA21/1000</f>
        <v>2.9738107450495592</v>
      </c>
      <c r="BB21">
        <f>(AY21-BA21)</f>
        <v>7.0415673670511909</v>
      </c>
      <c r="BC21">
        <f>1/(1.6/F21+1.37/N21)</f>
        <v>0.10818896507814044</v>
      </c>
      <c r="BD21">
        <f>G21*AA21*0.001</f>
        <v>29.143819967575489</v>
      </c>
      <c r="BE21">
        <f>G21/S21</f>
        <v>0.84227743084479623</v>
      </c>
      <c r="BF21">
        <f>(1-AP21*AA21/AU21/F21)*100</f>
        <v>6.323202063121192</v>
      </c>
      <c r="BG21">
        <f>(S21-E21/(N21/1.35))</f>
        <v>395.01211145009358</v>
      </c>
      <c r="BH21">
        <f>E21*BF21/100/BG21</f>
        <v>-1.1142731444509437E-3</v>
      </c>
    </row>
    <row r="22" spans="1:60" x14ac:dyDescent="0.35">
      <c r="A22" s="1" t="s">
        <v>9</v>
      </c>
      <c r="B22" s="1" t="s">
        <v>2592</v>
      </c>
      <c r="K22" s="1">
        <f t="shared" si="0"/>
        <v>2.72</v>
      </c>
    </row>
    <row r="23" spans="1:60" x14ac:dyDescent="0.35">
      <c r="A23" s="1" t="s">
        <v>9</v>
      </c>
      <c r="B23" s="1" t="s">
        <v>2591</v>
      </c>
      <c r="K23" s="1">
        <f t="shared" si="0"/>
        <v>2.72</v>
      </c>
    </row>
    <row r="24" spans="1:60" x14ac:dyDescent="0.35">
      <c r="A24" s="1">
        <v>3</v>
      </c>
      <c r="B24" s="1" t="s">
        <v>2590</v>
      </c>
      <c r="C24" s="1">
        <v>762.00000158697367</v>
      </c>
      <c r="D24" s="1">
        <v>0</v>
      </c>
      <c r="E24">
        <f>(R24-S24*(1000-T24)/(1000-U24))*AO24</f>
        <v>-6.1654339818836235</v>
      </c>
      <c r="F24">
        <f>IF(AZ24&lt;&gt;0,1/(1/AZ24-1/N24),0)</f>
        <v>6.1954443543292612</v>
      </c>
      <c r="G24">
        <f>((BC24-AP24/2)*S24-E24)/(BC24+AP24/2)</f>
        <v>387.67205895800055</v>
      </c>
      <c r="H24">
        <f>AP24*1000</f>
        <v>37.219468196470665</v>
      </c>
      <c r="I24">
        <f>(AU24-BA24)</f>
        <v>1.2427663109591722</v>
      </c>
      <c r="J24">
        <f>(P24+AT24*D24)</f>
        <v>29.652154922485352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31.816442489624023</v>
      </c>
      <c r="P24" s="1">
        <v>29.652154922485352</v>
      </c>
      <c r="Q24" s="1">
        <v>31.956605911254883</v>
      </c>
      <c r="R24" s="1">
        <v>400.14987182617188</v>
      </c>
      <c r="S24" s="1">
        <v>392.50302124023438</v>
      </c>
      <c r="T24" s="1">
        <v>0.71694183349609375</v>
      </c>
      <c r="U24" s="1">
        <v>33.302860260009766</v>
      </c>
      <c r="V24" s="1">
        <v>1.3362650871276855</v>
      </c>
      <c r="W24" s="1">
        <v>62.071216583251953</v>
      </c>
      <c r="X24" s="1">
        <v>300.33056640625</v>
      </c>
      <c r="Y24" s="1">
        <v>48.648002624511719</v>
      </c>
      <c r="Z24" s="1">
        <v>1.1433747131377459E-3</v>
      </c>
      <c r="AA24" s="1">
        <v>88.079444885253906</v>
      </c>
      <c r="AB24" s="1">
        <v>-1.6779106855392456</v>
      </c>
      <c r="AC24" s="1">
        <v>0.71818393468856812</v>
      </c>
      <c r="AD24" s="1">
        <v>5.3648404777050018E-2</v>
      </c>
      <c r="AE24" s="1">
        <v>7.2435284964740276E-3</v>
      </c>
      <c r="AF24" s="1">
        <v>3.7724774330854416E-2</v>
      </c>
      <c r="AG24" s="1">
        <v>9.009205736219883E-3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1.1041564941406248</v>
      </c>
      <c r="AP24">
        <f>(U24-T24)/(1000-U24)*AO24</f>
        <v>3.7219468196470665E-2</v>
      </c>
      <c r="AQ24">
        <f>(P24+273.15)</f>
        <v>302.80215492248533</v>
      </c>
      <c r="AR24">
        <f>(O24+273.15)</f>
        <v>304.966442489624</v>
      </c>
      <c r="AS24">
        <f>(Y24*AK24+Z24*AL24)*AM24</f>
        <v>7.7836802459430601</v>
      </c>
      <c r="AT24">
        <f>((AS24+0.00000010773*(AR24^4-AQ24^4))-AP24*44100)/(L24*0.92*2*29.3+0.00000043092*AQ24^3)</f>
        <v>-12.62258266394266</v>
      </c>
      <c r="AU24">
        <f>0.61365*EXP(17.502*J24/(240.97+J24))</f>
        <v>4.1760637557520148</v>
      </c>
      <c r="AV24">
        <f>AU24*1000/AA24</f>
        <v>47.412466792818805</v>
      </c>
      <c r="AW24">
        <f>(AV24-U24)</f>
        <v>14.109606532809039</v>
      </c>
      <c r="AX24">
        <f>IF(D24,P24,(O24+P24)/2)</f>
        <v>30.734298706054688</v>
      </c>
      <c r="AY24">
        <f>0.61365*EXP(17.502*AX24/(240.97+AX24))</f>
        <v>4.4434818227779971</v>
      </c>
      <c r="AZ24">
        <f>IF(AW24&lt;&gt;0,(1000-(AV24+U24)/2)/AW24*AP24,0)</f>
        <v>2.5314226402637012</v>
      </c>
      <c r="BA24">
        <f>U24*AA24/1000</f>
        <v>2.9332974447928426</v>
      </c>
      <c r="BB24">
        <f>(AY24-BA24)</f>
        <v>1.5101843779851545</v>
      </c>
      <c r="BC24">
        <f>1/(1.6/F24+1.37/N24)</f>
        <v>1.7291413848117145</v>
      </c>
      <c r="BD24">
        <f>G24*AA24*0.001</f>
        <v>34.145939750544116</v>
      </c>
      <c r="BE24">
        <f>G24/S24</f>
        <v>0.98769191058206662</v>
      </c>
      <c r="BF24">
        <f>(1-AP24*AA24/AU24/F24)*100</f>
        <v>87.329167457076665</v>
      </c>
      <c r="BG24">
        <f>(S24-E24/(N24/1.35))</f>
        <v>394.44756776499304</v>
      </c>
      <c r="BH24">
        <f>E24*BF24/100/BG24</f>
        <v>-1.3650032619043836E-2</v>
      </c>
    </row>
    <row r="25" spans="1:60" x14ac:dyDescent="0.35">
      <c r="A25" s="1" t="s">
        <v>9</v>
      </c>
      <c r="B25" s="1" t="s">
        <v>2589</v>
      </c>
      <c r="K25" s="1">
        <f t="shared" si="0"/>
        <v>2.72</v>
      </c>
    </row>
    <row r="26" spans="1:60" x14ac:dyDescent="0.35">
      <c r="A26" s="1" t="s">
        <v>9</v>
      </c>
      <c r="B26" s="1" t="s">
        <v>2588</v>
      </c>
      <c r="K26" s="1">
        <f t="shared" si="0"/>
        <v>2.72</v>
      </c>
    </row>
    <row r="27" spans="1:60" x14ac:dyDescent="0.35">
      <c r="A27" s="1">
        <v>4</v>
      </c>
      <c r="B27" s="1" t="s">
        <v>2587</v>
      </c>
      <c r="C27" s="1">
        <v>967.00000158697367</v>
      </c>
      <c r="D27" s="1">
        <v>0</v>
      </c>
      <c r="E27">
        <f>(R27-S27*(1000-T27)/(1000-U27))*AO27</f>
        <v>-4.820221034154514</v>
      </c>
      <c r="F27">
        <f>IF(AZ27&lt;&gt;0,1/(1/AZ27-1/N27),0)</f>
        <v>5.9684248300224825</v>
      </c>
      <c r="G27">
        <f>((BC27-AP27/2)*S27-E27)/(BC27+AP27/2)</f>
        <v>385.64378301928889</v>
      </c>
      <c r="H27">
        <f>AP27*1000</f>
        <v>37.007380782524322</v>
      </c>
      <c r="I27">
        <f>(AU27-BA27)</f>
        <v>1.2549289668540919</v>
      </c>
      <c r="J27">
        <f>(P27+AT27*D27)</f>
        <v>29.637392044067383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31.823884963989258</v>
      </c>
      <c r="P27" s="1">
        <v>29.637392044067383</v>
      </c>
      <c r="Q27" s="1">
        <v>31.971845626831055</v>
      </c>
      <c r="R27" s="1">
        <v>400.01333618164063</v>
      </c>
      <c r="S27" s="1">
        <v>391.26376342773438</v>
      </c>
      <c r="T27" s="1">
        <v>0.71603208780288696</v>
      </c>
      <c r="U27" s="1">
        <v>33.127094268798828</v>
      </c>
      <c r="V27" s="1">
        <v>1.3339016437530518</v>
      </c>
      <c r="W27" s="1">
        <v>61.712711334228516</v>
      </c>
      <c r="X27" s="1">
        <v>300.28482055664063</v>
      </c>
      <c r="Y27" s="1">
        <v>100.05149078369141</v>
      </c>
      <c r="Z27" s="1">
        <v>0.11090632528066635</v>
      </c>
      <c r="AA27" s="1">
        <v>88.072494506835938</v>
      </c>
      <c r="AB27" s="1">
        <v>-1.6699059009552002</v>
      </c>
      <c r="AC27" s="1">
        <v>0.71321165561676025</v>
      </c>
      <c r="AD27" s="1">
        <v>4.7840669751167297E-2</v>
      </c>
      <c r="AE27" s="1">
        <v>5.1192315295338631E-3</v>
      </c>
      <c r="AF27" s="1">
        <v>3.524065762758255E-2</v>
      </c>
      <c r="AG27" s="1">
        <v>1.110804732888937E-2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1.1039883108700019</v>
      </c>
      <c r="AP27">
        <f>(U27-T27)/(1000-U27)*AO27</f>
        <v>3.7007380782524323E-2</v>
      </c>
      <c r="AQ27">
        <f>(P27+273.15)</f>
        <v>302.78739204406736</v>
      </c>
      <c r="AR27">
        <f>(O27+273.15)</f>
        <v>304.97388496398924</v>
      </c>
      <c r="AS27">
        <f>(Y27*AK27+Z27*AL27)*AM27</f>
        <v>16.008238167578611</v>
      </c>
      <c r="AT27">
        <f>((AS27+0.00000010773*(AR27^4-AQ27^4))-AP27*44100)/(L27*0.92*2*29.3+0.00000043092*AQ27^3)</f>
        <v>-12.482621535915705</v>
      </c>
      <c r="AU27">
        <f>0.61365*EXP(17.502*J27/(240.97+J27))</f>
        <v>4.1725147948703132</v>
      </c>
      <c r="AV27">
        <f>AU27*1000/AA27</f>
        <v>47.375912516551402</v>
      </c>
      <c r="AW27">
        <f>(AV27-U27)</f>
        <v>14.248818247752574</v>
      </c>
      <c r="AX27">
        <f>IF(D27,P27,(O27+P27)/2)</f>
        <v>30.73063850402832</v>
      </c>
      <c r="AY27">
        <f>0.61365*EXP(17.502*AX27/(240.97+AX27))</f>
        <v>4.4425527568198762</v>
      </c>
      <c r="AZ27">
        <f>IF(AW27&lt;&gt;0,(1000-(AV27+U27)/2)/AW27*AP27,0)</f>
        <v>2.4926823720980962</v>
      </c>
      <c r="BA27">
        <f>U27*AA27/1000</f>
        <v>2.9175858280162212</v>
      </c>
      <c r="BB27">
        <f>(AY27-BA27)</f>
        <v>1.5249669288036549</v>
      </c>
      <c r="BC27">
        <f>1/(1.6/F27+1.37/N27)</f>
        <v>1.7002613841102838</v>
      </c>
      <c r="BD27">
        <f>G27*AA27*0.001</f>
        <v>33.964609961561749</v>
      </c>
      <c r="BE27">
        <f>G27/S27</f>
        <v>0.98563633810805618</v>
      </c>
      <c r="BF27">
        <f>(1-AP27*AA27/AU27/F27)*100</f>
        <v>86.912067930683364</v>
      </c>
      <c r="BG27">
        <f>(S27-E27/(N27/1.35))</f>
        <v>392.78403662960068</v>
      </c>
      <c r="BH27">
        <f>E27*BF27/100/BG27</f>
        <v>-1.0665794403360801E-2</v>
      </c>
    </row>
    <row r="28" spans="1:60" x14ac:dyDescent="0.35">
      <c r="A28" s="1" t="s">
        <v>9</v>
      </c>
      <c r="B28" s="1" t="s">
        <v>2586</v>
      </c>
      <c r="K28" s="1">
        <f t="shared" si="0"/>
        <v>2.72</v>
      </c>
    </row>
    <row r="29" spans="1:60" x14ac:dyDescent="0.35">
      <c r="A29" s="1" t="s">
        <v>9</v>
      </c>
      <c r="B29" s="1" t="s">
        <v>2585</v>
      </c>
      <c r="K29" s="1">
        <f t="shared" si="0"/>
        <v>2.72</v>
      </c>
    </row>
    <row r="30" spans="1:60" x14ac:dyDescent="0.35">
      <c r="A30" s="1">
        <v>5</v>
      </c>
      <c r="B30" s="1" t="s">
        <v>2584</v>
      </c>
      <c r="C30" s="1">
        <v>1172.0000015869737</v>
      </c>
      <c r="D30" s="1">
        <v>0</v>
      </c>
      <c r="E30">
        <f>(R30-S30*(1000-T30)/(1000-U30))*AO30</f>
        <v>-4.4055038825133845</v>
      </c>
      <c r="F30">
        <f>IF(AZ30&lt;&gt;0,1/(1/AZ30-1/N30),0)</f>
        <v>5.9536448877684576</v>
      </c>
      <c r="G30">
        <f>((BC30-AP30/2)*S30-E30)/(BC30+AP30/2)</f>
        <v>385.01404661127862</v>
      </c>
      <c r="H30">
        <f>AP30*1000</f>
        <v>36.987477317635623</v>
      </c>
      <c r="I30">
        <f>(AU30-BA30)</f>
        <v>1.2554644779984483</v>
      </c>
      <c r="J30">
        <f>(P30+AT30*D30)</f>
        <v>29.632503509521484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31.835058212280273</v>
      </c>
      <c r="P30" s="1">
        <v>29.632503509521484</v>
      </c>
      <c r="Q30" s="1">
        <v>31.987951278686523</v>
      </c>
      <c r="R30" s="1">
        <v>399.97329711914063</v>
      </c>
      <c r="S30" s="1">
        <v>390.86886596679688</v>
      </c>
      <c r="T30" s="1">
        <v>0.71812689304351807</v>
      </c>
      <c r="U30" s="1">
        <v>33.110496520996094</v>
      </c>
      <c r="V30" s="1">
        <v>1.3368433713912964</v>
      </c>
      <c r="W30" s="1">
        <v>61.637500762939453</v>
      </c>
      <c r="X30" s="1">
        <v>300.30166625976563</v>
      </c>
      <c r="Y30" s="1">
        <v>150.13603210449219</v>
      </c>
      <c r="Z30" s="1">
        <v>0.12234091013669968</v>
      </c>
      <c r="AA30" s="1">
        <v>88.064994812011719</v>
      </c>
      <c r="AB30" s="1">
        <v>-1.4511803388595581</v>
      </c>
      <c r="AC30" s="1">
        <v>0.71019482612609863</v>
      </c>
      <c r="AD30" s="1">
        <v>4.4490229338407516E-2</v>
      </c>
      <c r="AE30" s="1">
        <v>1.2288903817534447E-2</v>
      </c>
      <c r="AF30" s="1">
        <v>4.9739982932806015E-2</v>
      </c>
      <c r="AG30" s="1">
        <v>1.4788291417062283E-2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1.1040502436020792</v>
      </c>
      <c r="AP30">
        <f>(U30-T30)/(1000-U30)*AO30</f>
        <v>3.6987477317635624E-2</v>
      </c>
      <c r="AQ30">
        <f>(P30+273.15)</f>
        <v>302.78250350952146</v>
      </c>
      <c r="AR30">
        <f>(O30+273.15)</f>
        <v>304.98505821228025</v>
      </c>
      <c r="AS30">
        <f>(Y30*AK30+Z30*AL30)*AM30</f>
        <v>24.021764599790458</v>
      </c>
      <c r="AT30">
        <f>((AS30+0.00000010773*(AR30^4-AQ30^4))-AP30*44100)/(L30*0.92*2*29.3+0.00000043092*AQ30^3)</f>
        <v>-12.411324974019728</v>
      </c>
      <c r="AU30">
        <f>0.61365*EXP(17.502*J30/(240.97+J30))</f>
        <v>4.1713401823431013</v>
      </c>
      <c r="AV30">
        <f>AU30*1000/AA30</f>
        <v>47.366609073758177</v>
      </c>
      <c r="AW30">
        <f>(AV30-U30)</f>
        <v>14.256112552762083</v>
      </c>
      <c r="AX30">
        <f>IF(D30,P30,(O30+P30)/2)</f>
        <v>30.733780860900879</v>
      </c>
      <c r="AY30">
        <f>0.61365*EXP(17.502*AX30/(240.97+AX30))</f>
        <v>4.4433503683057634</v>
      </c>
      <c r="AZ30">
        <f>IF(AW30&lt;&gt;0,(1000-(AV30+U30)/2)/AW30*AP30,0)</f>
        <v>2.4901006236703909</v>
      </c>
      <c r="BA30">
        <f>U30*AA30/1000</f>
        <v>2.915875704344653</v>
      </c>
      <c r="BB30">
        <f>(AY30-BA30)</f>
        <v>1.5274746639611103</v>
      </c>
      <c r="BC30">
        <f>1/(1.6/F30+1.37/N30)</f>
        <v>1.6983396632341898</v>
      </c>
      <c r="BD30">
        <f>G30*AA30*0.001</f>
        <v>33.906260017373889</v>
      </c>
      <c r="BE30">
        <f>G30/S30</f>
        <v>0.98502101378415852</v>
      </c>
      <c r="BF30">
        <f>(1-AP30*AA30/AU30/F30)*100</f>
        <v>86.884057936311791</v>
      </c>
      <c r="BG30">
        <f>(S30-E30/(N30/1.35))</f>
        <v>392.25833948799982</v>
      </c>
      <c r="BH30">
        <f>E30*BF30/100/BG30</f>
        <v>-9.7580603401970327E-3</v>
      </c>
    </row>
    <row r="31" spans="1:60" x14ac:dyDescent="0.35">
      <c r="A31" s="1" t="s">
        <v>9</v>
      </c>
      <c r="B31" s="1" t="s">
        <v>2583</v>
      </c>
      <c r="K31" s="1">
        <f t="shared" si="0"/>
        <v>2.72</v>
      </c>
    </row>
    <row r="32" spans="1:60" x14ac:dyDescent="0.35">
      <c r="A32" s="1" t="s">
        <v>9</v>
      </c>
      <c r="B32" s="1" t="s">
        <v>2582</v>
      </c>
      <c r="K32" s="1">
        <f t="shared" si="0"/>
        <v>2.72</v>
      </c>
    </row>
    <row r="33" spans="1:60" x14ac:dyDescent="0.35">
      <c r="A33" s="1">
        <v>6</v>
      </c>
      <c r="B33" s="1" t="s">
        <v>2581</v>
      </c>
      <c r="C33" s="1">
        <v>1377.0000015869737</v>
      </c>
      <c r="D33" s="1">
        <v>0</v>
      </c>
      <c r="E33">
        <f>(R33-S33*(1000-T33)/(1000-U33))*AO33</f>
        <v>-3.9576229290611429</v>
      </c>
      <c r="F33">
        <f>IF(AZ33&lt;&gt;0,1/(1/AZ33-1/N33),0)</f>
        <v>6.1056121927262854</v>
      </c>
      <c r="G33">
        <f>((BC33-AP33/2)*S33-E33)/(BC33+AP33/2)</f>
        <v>384.18178574773253</v>
      </c>
      <c r="H33">
        <f>AP33*1000</f>
        <v>37.30755557665794</v>
      </c>
      <c r="I33">
        <f>(AU33-BA33)</f>
        <v>1.2527012598815404</v>
      </c>
      <c r="J33">
        <f>(P33+AT33*D33)</f>
        <v>29.717460632324219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31.871570587158203</v>
      </c>
      <c r="P33" s="1">
        <v>29.717460632324219</v>
      </c>
      <c r="Q33" s="1">
        <v>32.015769958496094</v>
      </c>
      <c r="R33" s="1">
        <v>399.89004516601563</v>
      </c>
      <c r="S33" s="1">
        <v>390.28775024414063</v>
      </c>
      <c r="T33" s="1">
        <v>0.71863090991973877</v>
      </c>
      <c r="U33" s="1">
        <v>33.377239227294922</v>
      </c>
      <c r="V33" s="1">
        <v>1.3348928689956665</v>
      </c>
      <c r="W33" s="1">
        <v>61.999885559082031</v>
      </c>
      <c r="X33" s="1">
        <v>300.34820556640625</v>
      </c>
      <c r="Y33" s="1">
        <v>300.32574462890625</v>
      </c>
      <c r="Z33" s="1">
        <v>0.22295871376991272</v>
      </c>
      <c r="AA33" s="1">
        <v>88.056816101074219</v>
      </c>
      <c r="AB33" s="1">
        <v>-1.3940224647521973</v>
      </c>
      <c r="AC33" s="1">
        <v>0.70839846134185791</v>
      </c>
      <c r="AD33" s="1">
        <v>3.1757377088069916E-2</v>
      </c>
      <c r="AE33" s="1">
        <v>5.3039989434182644E-3</v>
      </c>
      <c r="AF33" s="1">
        <v>3.9310824126005173E-2</v>
      </c>
      <c r="AG33" s="1">
        <v>1.5209443867206573E-2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1.1042213439941402</v>
      </c>
      <c r="AP33">
        <f>(U33-T33)/(1000-U33)*AO33</f>
        <v>3.7307555576657943E-2</v>
      </c>
      <c r="AQ33">
        <f>(P33+273.15)</f>
        <v>302.8674606323242</v>
      </c>
      <c r="AR33">
        <f>(O33+273.15)</f>
        <v>305.02157058715818</v>
      </c>
      <c r="AS33">
        <f>(Y33*AK33+Z33*AL33)*AM33</f>
        <v>48.05211806657644</v>
      </c>
      <c r="AT33">
        <f>((AS33+0.00000010773*(AR33^4-AQ33^4))-AP33*44100)/(L33*0.92*2*29.3+0.00000043092*AQ33^3)</f>
        <v>-12.336967070329726</v>
      </c>
      <c r="AU33">
        <f>0.61365*EXP(17.502*J33/(240.97+J33))</f>
        <v>4.1917946764810097</v>
      </c>
      <c r="AV33">
        <f>AU33*1000/AA33</f>
        <v>47.60329594099273</v>
      </c>
      <c r="AW33">
        <f>(AV33-U33)</f>
        <v>14.226056713697808</v>
      </c>
      <c r="AX33">
        <f>IF(D33,P33,(O33+P33)/2)</f>
        <v>30.794515609741211</v>
      </c>
      <c r="AY33">
        <f>0.61365*EXP(17.502*AX33/(240.97+AX33))</f>
        <v>4.4587909450373759</v>
      </c>
      <c r="AZ33">
        <f>IF(AW33&lt;&gt;0,(1000-(AV33+U33)/2)/AW33*AP33,0)</f>
        <v>2.5162955124437971</v>
      </c>
      <c r="BA33">
        <f>U33*AA33/1000</f>
        <v>2.9390934165994693</v>
      </c>
      <c r="BB33">
        <f>(AY33-BA33)</f>
        <v>1.5196975284379066</v>
      </c>
      <c r="BC33">
        <f>1/(1.6/F33+1.37/N33)</f>
        <v>1.7178546821442824</v>
      </c>
      <c r="BD33">
        <f>G33*AA33*0.001</f>
        <v>33.829824856970383</v>
      </c>
      <c r="BE33">
        <f>G33/S33</f>
        <v>0.98435522382501484</v>
      </c>
      <c r="BF33">
        <f>(1-AP33*AA33/AU33/F33)*100</f>
        <v>87.163974967824359</v>
      </c>
      <c r="BG33">
        <f>(S33-E33/(N33/1.35))</f>
        <v>391.5359643902371</v>
      </c>
      <c r="BH33">
        <f>E33*BF33/100/BG33</f>
        <v>-8.8104842797264819E-3</v>
      </c>
    </row>
    <row r="34" spans="1:60" x14ac:dyDescent="0.35">
      <c r="A34" s="1" t="s">
        <v>9</v>
      </c>
      <c r="B34" s="1" t="s">
        <v>2580</v>
      </c>
      <c r="K34" s="1">
        <f t="shared" si="0"/>
        <v>2.72</v>
      </c>
    </row>
    <row r="35" spans="1:60" x14ac:dyDescent="0.35">
      <c r="A35" s="1" t="s">
        <v>9</v>
      </c>
      <c r="B35" s="1" t="s">
        <v>2579</v>
      </c>
      <c r="K35" s="1">
        <f t="shared" si="0"/>
        <v>2.72</v>
      </c>
    </row>
    <row r="36" spans="1:60" x14ac:dyDescent="0.35">
      <c r="A36" s="1">
        <v>7</v>
      </c>
      <c r="B36" s="1" t="s">
        <v>2578</v>
      </c>
      <c r="C36" s="1">
        <v>1582.0000015869737</v>
      </c>
      <c r="D36" s="1">
        <v>0</v>
      </c>
      <c r="E36">
        <f>(R36-S36*(1000-T36)/(1000-U36))*AO36</f>
        <v>-3.3894730928925854</v>
      </c>
      <c r="F36">
        <f>IF(AZ36&lt;&gt;0,1/(1/AZ36-1/N36),0)</f>
        <v>6.3925486286370194</v>
      </c>
      <c r="G36">
        <f>((BC36-AP36/2)*S36-E36)/(BC36+AP36/2)</f>
        <v>383.3913299957099</v>
      </c>
      <c r="H36">
        <f>AP36*1000</f>
        <v>37.826587415364031</v>
      </c>
      <c r="I36">
        <f>(AU36-BA36)</f>
        <v>1.2460442818343624</v>
      </c>
      <c r="J36">
        <f>(P36+AT36*D36)</f>
        <v>29.852085113525391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31.918983459472656</v>
      </c>
      <c r="P36" s="1">
        <v>29.852085113525391</v>
      </c>
      <c r="Q36" s="1">
        <v>32.054363250732422</v>
      </c>
      <c r="R36" s="1">
        <v>400.08331298828125</v>
      </c>
      <c r="S36" s="1">
        <v>389.79879760742188</v>
      </c>
      <c r="T36" s="1">
        <v>0.72365671396255493</v>
      </c>
      <c r="U36" s="1">
        <v>33.824493408203125</v>
      </c>
      <c r="V36" s="1">
        <v>1.340562105178833</v>
      </c>
      <c r="W36" s="1">
        <v>62.659317016601563</v>
      </c>
      <c r="X36" s="1">
        <v>300.3192138671875</v>
      </c>
      <c r="Y36" s="1">
        <v>499.22802734375</v>
      </c>
      <c r="Z36" s="1">
        <v>7.4316129088401794E-2</v>
      </c>
      <c r="AA36" s="1">
        <v>88.052818298339844</v>
      </c>
      <c r="AB36" s="1">
        <v>-1.2033699750900269</v>
      </c>
      <c r="AC36" s="1">
        <v>0.70987743139266968</v>
      </c>
      <c r="AD36" s="1">
        <v>9.6964806318283081E-2</v>
      </c>
      <c r="AE36" s="1">
        <v>1.2357343919575214E-2</v>
      </c>
      <c r="AF36" s="1">
        <v>5.8978773653507233E-2</v>
      </c>
      <c r="AG36" s="1">
        <v>2.002372033894062E-2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1.1041147568646597</v>
      </c>
      <c r="AP36">
        <f>(U36-T36)/(1000-U36)*AO36</f>
        <v>3.782658741536403E-2</v>
      </c>
      <c r="AQ36">
        <f>(P36+273.15)</f>
        <v>303.00208511352537</v>
      </c>
      <c r="AR36">
        <f>(O36+273.15)</f>
        <v>305.06898345947263</v>
      </c>
      <c r="AS36">
        <f>(Y36*AK36+Z36*AL36)*AM36</f>
        <v>79.876482589621446</v>
      </c>
      <c r="AT36">
        <f>((AS36+0.00000010773*(AR36^4-AQ36^4))-AP36*44100)/(L36*0.92*2*29.3+0.00000043092*AQ36^3)</f>
        <v>-12.273377759354329</v>
      </c>
      <c r="AU36">
        <f>0.61365*EXP(17.502*J36/(240.97+J36))</f>
        <v>4.2243862539402661</v>
      </c>
      <c r="AV36">
        <f>AU36*1000/AA36</f>
        <v>47.975593917133182</v>
      </c>
      <c r="AW36">
        <f>(AV36-U36)</f>
        <v>14.151100508930057</v>
      </c>
      <c r="AX36">
        <f>IF(D36,P36,(O36+P36)/2)</f>
        <v>30.885534286499023</v>
      </c>
      <c r="AY36">
        <f>0.61365*EXP(17.502*AX36/(240.97+AX36))</f>
        <v>4.4820181040354656</v>
      </c>
      <c r="AZ36">
        <f>IF(AW36&lt;&gt;0,(1000-(AV36+U36)/2)/AW36*AP36,0)</f>
        <v>2.5637213385327682</v>
      </c>
      <c r="BA36">
        <f>U36*AA36/1000</f>
        <v>2.9783419721059037</v>
      </c>
      <c r="BB36">
        <f>(AY36-BA36)</f>
        <v>1.503676131929562</v>
      </c>
      <c r="BC36">
        <f>1/(1.6/F36+1.37/N36)</f>
        <v>1.7532821955761635</v>
      </c>
      <c r="BD36">
        <f>G36*AA36*0.001</f>
        <v>33.758687117271094</v>
      </c>
      <c r="BE36">
        <f>G36/S36</f>
        <v>0.98356211550409878</v>
      </c>
      <c r="BF36">
        <f>(1-AP36*AA36/AU36/F36)*100</f>
        <v>87.666033563976043</v>
      </c>
      <c r="BG36">
        <f>(S36-E36/(N36/1.35))</f>
        <v>390.86782018440738</v>
      </c>
      <c r="BH36">
        <f>E36*BF36/100/BG36</f>
        <v>-7.6021009298111765E-3</v>
      </c>
    </row>
    <row r="37" spans="1:60" x14ac:dyDescent="0.35">
      <c r="A37" s="1" t="s">
        <v>9</v>
      </c>
      <c r="B37" s="1" t="s">
        <v>2577</v>
      </c>
      <c r="K37" s="1">
        <f t="shared" si="0"/>
        <v>2.72</v>
      </c>
    </row>
    <row r="38" spans="1:60" x14ac:dyDescent="0.35">
      <c r="A38" s="1" t="s">
        <v>9</v>
      </c>
      <c r="B38" s="1" t="s">
        <v>2576</v>
      </c>
      <c r="K38" s="1">
        <f t="shared" si="0"/>
        <v>2.72</v>
      </c>
    </row>
    <row r="39" spans="1:60" x14ac:dyDescent="0.35">
      <c r="A39" s="1">
        <v>8</v>
      </c>
      <c r="B39" s="1" t="s">
        <v>2575</v>
      </c>
      <c r="C39" s="1">
        <v>1786.0000015869737</v>
      </c>
      <c r="D39" s="1">
        <v>0</v>
      </c>
      <c r="E39">
        <f>(R39-S39*(1000-T39)/(1000-U39))*AO39</f>
        <v>-3.872020949065949</v>
      </c>
      <c r="F39">
        <f>IF(AZ39&lt;&gt;0,1/(1/AZ39-1/N39),0)</f>
        <v>6.9601747117949415</v>
      </c>
      <c r="G39">
        <f>((BC39-AP39/2)*S39-E39)/(BC39+AP39/2)</f>
        <v>383.8387460843503</v>
      </c>
      <c r="H39">
        <f>AP39*1000</f>
        <v>38.605022295674871</v>
      </c>
      <c r="I39">
        <f>(AU39-BA39)</f>
        <v>1.2292299537726419</v>
      </c>
      <c r="J39">
        <f>(P39+AT39*D39)</f>
        <v>30.016843795776367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31.986991882324219</v>
      </c>
      <c r="P39" s="1">
        <v>30.016843795776367</v>
      </c>
      <c r="Q39" s="1">
        <v>32.107357025146484</v>
      </c>
      <c r="R39" s="1">
        <v>400.04730224609375</v>
      </c>
      <c r="S39" s="1">
        <v>389.923095703125</v>
      </c>
      <c r="T39" s="1">
        <v>0.72490572929382324</v>
      </c>
      <c r="U39" s="1">
        <v>34.476043701171875</v>
      </c>
      <c r="V39" s="1">
        <v>1.3375524282455444</v>
      </c>
      <c r="W39" s="1">
        <v>63.613117218017578</v>
      </c>
      <c r="X39" s="1">
        <v>300.39129638671875</v>
      </c>
      <c r="Y39" s="1">
        <v>749.06695556640625</v>
      </c>
      <c r="Z39" s="1">
        <v>0.11890552937984467</v>
      </c>
      <c r="AA39" s="1">
        <v>88.042106628417969</v>
      </c>
      <c r="AB39" s="1">
        <v>-0.91505515575408936</v>
      </c>
      <c r="AC39" s="1">
        <v>0.71121698617935181</v>
      </c>
      <c r="AD39" s="1">
        <v>0.11037725210189819</v>
      </c>
      <c r="AE39" s="1">
        <v>6.4746830612421036E-3</v>
      </c>
      <c r="AF39" s="1">
        <v>3.3428404480218887E-2</v>
      </c>
      <c r="AG39" s="1">
        <v>1.4802321791648865E-2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1.1043797661276422</v>
      </c>
      <c r="AP39">
        <f>(U39-T39)/(1000-U39)*AO39</f>
        <v>3.8605022295674869E-2</v>
      </c>
      <c r="AQ39">
        <f>(P39+273.15)</f>
        <v>303.16684379577634</v>
      </c>
      <c r="AR39">
        <f>(O39+273.15)</f>
        <v>305.1369918823242</v>
      </c>
      <c r="AS39">
        <f>(Y39*AK39+Z39*AL39)*AM39</f>
        <v>119.85071021175281</v>
      </c>
      <c r="AT39">
        <f>((AS39+0.00000010773*(AR39^4-AQ39^4))-AP39*44100)/(L39*0.92*2*29.3+0.00000043092*AQ39^3)</f>
        <v>-12.236160489388981</v>
      </c>
      <c r="AU39">
        <f>0.61365*EXP(17.502*J39/(240.97+J39))</f>
        <v>4.2645734694372139</v>
      </c>
      <c r="AV39">
        <f>AU39*1000/AA39</f>
        <v>48.437885379502127</v>
      </c>
      <c r="AW39">
        <f>(AV39-U39)</f>
        <v>13.961841678330252</v>
      </c>
      <c r="AX39">
        <f>IF(D39,P39,(O39+P39)/2)</f>
        <v>31.001917839050293</v>
      </c>
      <c r="AY39">
        <f>0.61365*EXP(17.502*AX39/(240.97+AX39))</f>
        <v>4.5118716548387807</v>
      </c>
      <c r="AZ39">
        <f>IF(AW39&lt;&gt;0,(1000-(AV39+U39)/2)/AW39*AP39,0)</f>
        <v>2.6504078837047569</v>
      </c>
      <c r="BA39">
        <f>U39*AA39/1000</f>
        <v>3.0353435156645721</v>
      </c>
      <c r="BB39">
        <f>(AY39-BA39)</f>
        <v>1.4765281391742087</v>
      </c>
      <c r="BC39">
        <f>1/(1.6/F39+1.37/N39)</f>
        <v>1.8183579710260196</v>
      </c>
      <c r="BD39">
        <f>G39*AA39*0.001</f>
        <v>33.79397181087662</v>
      </c>
      <c r="BE39">
        <f>G39/S39</f>
        <v>0.98439602658620884</v>
      </c>
      <c r="BF39">
        <f>(1-AP39*AA39/AU39/F39)*100</f>
        <v>88.549129816430835</v>
      </c>
      <c r="BG39">
        <f>(S39-E39/(N39/1.35))</f>
        <v>391.14431142004338</v>
      </c>
      <c r="BH39">
        <f>E39*BF39/100/BG39</f>
        <v>-8.7656671888188178E-3</v>
      </c>
    </row>
    <row r="40" spans="1:60" x14ac:dyDescent="0.35">
      <c r="A40" s="1" t="s">
        <v>9</v>
      </c>
      <c r="B40" s="1" t="s">
        <v>2574</v>
      </c>
      <c r="K40" s="1">
        <f t="shared" si="0"/>
        <v>2.72</v>
      </c>
    </row>
    <row r="41" spans="1:60" x14ac:dyDescent="0.35">
      <c r="A41" s="1" t="s">
        <v>9</v>
      </c>
      <c r="B41" s="1" t="s">
        <v>2573</v>
      </c>
      <c r="K41" s="1">
        <f t="shared" si="0"/>
        <v>2.72</v>
      </c>
    </row>
    <row r="42" spans="1:60" x14ac:dyDescent="0.35">
      <c r="A42" s="1">
        <v>9</v>
      </c>
      <c r="B42" s="1" t="s">
        <v>2572</v>
      </c>
      <c r="C42" s="1">
        <v>1991.0000015869737</v>
      </c>
      <c r="D42" s="1">
        <v>0</v>
      </c>
      <c r="E42">
        <f>(R42-S42*(1000-T42)/(1000-U42))*AO42</f>
        <v>-3.8149518140678258</v>
      </c>
      <c r="F42">
        <f>IF(AZ42&lt;&gt;0,1/(1/AZ42-1/N42),0)</f>
        <v>7.6439680607385068</v>
      </c>
      <c r="G42">
        <f>((BC42-AP42/2)*S42-E42)/(BC42+AP42/2)</f>
        <v>383.48956758999736</v>
      </c>
      <c r="H42">
        <f>AP42*1000</f>
        <v>39.404693329280846</v>
      </c>
      <c r="I42">
        <f>(AU42-BA42)</f>
        <v>1.2111806075702751</v>
      </c>
      <c r="J42">
        <f>(P42+AT42*D42)</f>
        <v>30.187480926513672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32.064781188964844</v>
      </c>
      <c r="P42" s="1">
        <v>30.187480926513672</v>
      </c>
      <c r="Q42" s="1">
        <v>32.171802520751953</v>
      </c>
      <c r="R42" s="1">
        <v>399.9783935546875</v>
      </c>
      <c r="S42" s="1">
        <v>389.53268432617188</v>
      </c>
      <c r="T42" s="1">
        <v>0.72829622030258179</v>
      </c>
      <c r="U42" s="1">
        <v>35.158870697021484</v>
      </c>
      <c r="V42" s="1">
        <v>1.3378641605377197</v>
      </c>
      <c r="W42" s="1">
        <v>64.586074829101563</v>
      </c>
      <c r="X42" s="1">
        <v>300.35052490234375</v>
      </c>
      <c r="Y42" s="1">
        <v>999.64093017578125</v>
      </c>
      <c r="Z42" s="1">
        <v>0.13605776429176331</v>
      </c>
      <c r="AA42" s="1">
        <v>88.03936767578125</v>
      </c>
      <c r="AB42" s="1">
        <v>-0.83330619335174561</v>
      </c>
      <c r="AC42" s="1">
        <v>0.71029400825500488</v>
      </c>
      <c r="AD42" s="1">
        <v>4.0433961898088455E-2</v>
      </c>
      <c r="AE42" s="1">
        <v>1.4034506864845753E-2</v>
      </c>
      <c r="AF42" s="1">
        <v>2.7714734897017479E-2</v>
      </c>
      <c r="AG42" s="1">
        <v>1.7190061509609222E-2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1.1042298709644986</v>
      </c>
      <c r="AP42">
        <f>(U42-T42)/(1000-U42)*AO42</f>
        <v>3.9404693329280843E-2</v>
      </c>
      <c r="AQ42">
        <f>(P42+273.15)</f>
        <v>303.33748092651365</v>
      </c>
      <c r="AR42">
        <f>(O42+273.15)</f>
        <v>305.21478118896482</v>
      </c>
      <c r="AS42">
        <f>(Y42*AK42+Z42*AL42)*AM42</f>
        <v>159.94254525313045</v>
      </c>
      <c r="AT42">
        <f>((AS42+0.00000010773*(AR42^4-AQ42^4))-AP42*44100)/(L42*0.92*2*29.3+0.00000043092*AQ42^3)</f>
        <v>-12.2049484048019</v>
      </c>
      <c r="AU42">
        <f>0.61365*EXP(17.502*J42/(240.97+J42))</f>
        <v>4.306545351930601</v>
      </c>
      <c r="AV42">
        <f>AU42*1000/AA42</f>
        <v>48.916132244271999</v>
      </c>
      <c r="AW42">
        <f>(AV42-U42)</f>
        <v>13.757261547250515</v>
      </c>
      <c r="AX42">
        <f>IF(D42,P42,(O42+P42)/2)</f>
        <v>31.126131057739258</v>
      </c>
      <c r="AY42">
        <f>0.61365*EXP(17.502*AX42/(240.97+AX42))</f>
        <v>4.5439245211549943</v>
      </c>
      <c r="AZ42">
        <f>IF(AW42&lt;&gt;0,(1000-(AV42+U42)/2)/AW42*AP42,0)</f>
        <v>2.743875904797715</v>
      </c>
      <c r="BA42">
        <f>U42*AA42/1000</f>
        <v>3.0953647443603258</v>
      </c>
      <c r="BB42">
        <f>(AY42-BA42)</f>
        <v>1.4485597767946685</v>
      </c>
      <c r="BC42">
        <f>1/(1.6/F42+1.37/N42)</f>
        <v>1.8889922321593051</v>
      </c>
      <c r="BD42">
        <f>G42*AA42*0.001</f>
        <v>33.762179040882138</v>
      </c>
      <c r="BE42">
        <f>G42/S42</f>
        <v>0.98448623959083659</v>
      </c>
      <c r="BF42">
        <f>(1-AP42*AA42/AU42/F42)*100</f>
        <v>89.461544215350997</v>
      </c>
      <c r="BG42">
        <f>(S42-E42/(N42/1.35))</f>
        <v>390.73590072812596</v>
      </c>
      <c r="BH42">
        <f>E42*BF42/100/BG42</f>
        <v>-8.734582099000238E-3</v>
      </c>
    </row>
    <row r="43" spans="1:60" x14ac:dyDescent="0.35">
      <c r="A43" s="1" t="s">
        <v>9</v>
      </c>
      <c r="B43" s="1" t="s">
        <v>2571</v>
      </c>
      <c r="K43" s="1">
        <f t="shared" si="0"/>
        <v>2.72</v>
      </c>
    </row>
    <row r="44" spans="1:60" x14ac:dyDescent="0.35">
      <c r="A44" s="1" t="s">
        <v>9</v>
      </c>
      <c r="B44" s="1" t="s">
        <v>2570</v>
      </c>
      <c r="K44" s="1">
        <f t="shared" si="0"/>
        <v>2.72</v>
      </c>
    </row>
    <row r="45" spans="1:60" x14ac:dyDescent="0.35">
      <c r="A45" s="1">
        <v>10</v>
      </c>
      <c r="B45" s="1" t="s">
        <v>2569</v>
      </c>
      <c r="C45" s="1">
        <v>2196.0000015869737</v>
      </c>
      <c r="D45" s="1">
        <v>0</v>
      </c>
      <c r="E45">
        <f>(R45-S45*(1000-T45)/(1000-U45))*AO45</f>
        <v>-3.6203387215972276</v>
      </c>
      <c r="F45">
        <f>IF(AZ45&lt;&gt;0,1/(1/AZ45-1/N45),0)</f>
        <v>8.3159191031618871</v>
      </c>
      <c r="G45">
        <f>((BC45-AP45/2)*S45-E45)/(BC45+AP45/2)</f>
        <v>382.93454190370431</v>
      </c>
      <c r="H45">
        <f>AP45*1000</f>
        <v>40.281129170308141</v>
      </c>
      <c r="I45">
        <f>(AU45-BA45)</f>
        <v>1.2013389156091492</v>
      </c>
      <c r="J45">
        <f>(P45+AT45*D45)</f>
        <v>30.411853790283203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32.165386199951172</v>
      </c>
      <c r="P45" s="1">
        <v>30.411853790283203</v>
      </c>
      <c r="Q45" s="1">
        <v>32.25299072265625</v>
      </c>
      <c r="R45" s="1">
        <v>399.96194458007813</v>
      </c>
      <c r="S45" s="1">
        <v>389.04718017578125</v>
      </c>
      <c r="T45" s="1">
        <v>0.73033171892166138</v>
      </c>
      <c r="U45" s="1">
        <v>35.903873443603516</v>
      </c>
      <c r="V45" s="1">
        <v>1.3339873552322388</v>
      </c>
      <c r="W45" s="1">
        <v>65.580215454101563</v>
      </c>
      <c r="X45" s="1">
        <v>300.31344604492188</v>
      </c>
      <c r="Y45" s="1">
        <v>1249.987548828125</v>
      </c>
      <c r="Z45" s="1">
        <v>0.11433351784944534</v>
      </c>
      <c r="AA45" s="1">
        <v>88.0390625</v>
      </c>
      <c r="AB45" s="1">
        <v>-0.86484915018081665</v>
      </c>
      <c r="AC45" s="1">
        <v>0.70527118444442749</v>
      </c>
      <c r="AD45" s="1">
        <v>5.5110935121774673E-2</v>
      </c>
      <c r="AE45" s="1">
        <v>3.8981700781732798E-3</v>
      </c>
      <c r="AF45" s="1">
        <v>3.7981163710355759E-2</v>
      </c>
      <c r="AG45" s="1">
        <v>1.6824042424559593E-2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1.104093551635742</v>
      </c>
      <c r="AP45">
        <f>(U45-T45)/(1000-U45)*AO45</f>
        <v>4.0281129170308141E-2</v>
      </c>
      <c r="AQ45">
        <f>(P45+273.15)</f>
        <v>303.56185379028318</v>
      </c>
      <c r="AR45">
        <f>(O45+273.15)</f>
        <v>305.31538619995115</v>
      </c>
      <c r="AS45">
        <f>(Y45*AK45+Z45*AL45)*AM45</f>
        <v>199.99800334219617</v>
      </c>
      <c r="AT45">
        <f>((AS45+0.00000010773*(AR45^4-AQ45^4))-AP45*44100)/(L45*0.92*2*29.3+0.00000043092*AQ45^3)</f>
        <v>-12.20289069035505</v>
      </c>
      <c r="AU45">
        <f>0.61365*EXP(17.502*J45/(240.97+J45))</f>
        <v>4.3622822737026494</v>
      </c>
      <c r="AV45">
        <f>AU45*1000/AA45</f>
        <v>49.549394891644255</v>
      </c>
      <c r="AW45">
        <f>(AV45-U45)</f>
        <v>13.645521448040739</v>
      </c>
      <c r="AX45">
        <f>IF(D45,P45,(O45+P45)/2)</f>
        <v>31.288619995117188</v>
      </c>
      <c r="AY45">
        <f>0.61365*EXP(17.502*AX45/(240.97+AX45))</f>
        <v>4.5861536237414215</v>
      </c>
      <c r="AZ45">
        <f>IF(AW45&lt;&gt;0,(1000-(AV45+U45)/2)/AW45*AP45,0)</f>
        <v>2.8258393969932269</v>
      </c>
      <c r="BA45">
        <f>U45*AA45/1000</f>
        <v>3.1609433580935002</v>
      </c>
      <c r="BB45">
        <f>(AY45-BA45)</f>
        <v>1.4252102656479213</v>
      </c>
      <c r="BC45">
        <f>1/(1.6/F45+1.37/N45)</f>
        <v>1.9513356556677637</v>
      </c>
      <c r="BD45">
        <f>G45*AA45*0.001</f>
        <v>33.71319806806909</v>
      </c>
      <c r="BE45">
        <f>G45/S45</f>
        <v>0.98428818255586614</v>
      </c>
      <c r="BF45">
        <f>(1-AP45*AA45/AU45/F45)*100</f>
        <v>90.22418385234316</v>
      </c>
      <c r="BG45">
        <f>(S45-E45/(N45/1.35))</f>
        <v>390.18901659803748</v>
      </c>
      <c r="BH45">
        <f>E45*BF45/100/BG45</f>
        <v>-8.3713813698052756E-3</v>
      </c>
    </row>
    <row r="46" spans="1:60" x14ac:dyDescent="0.35">
      <c r="A46" s="1" t="s">
        <v>9</v>
      </c>
      <c r="B46" s="1" t="s">
        <v>2568</v>
      </c>
      <c r="K46" s="1">
        <f t="shared" si="0"/>
        <v>2.72</v>
      </c>
    </row>
    <row r="47" spans="1:60" x14ac:dyDescent="0.35">
      <c r="A47" s="1" t="s">
        <v>9</v>
      </c>
      <c r="B47" s="1" t="s">
        <v>2567</v>
      </c>
      <c r="K47" s="1">
        <f t="shared" si="0"/>
        <v>2.72</v>
      </c>
    </row>
    <row r="48" spans="1:60" x14ac:dyDescent="0.35">
      <c r="A48" s="1">
        <v>11</v>
      </c>
      <c r="B48" s="1" t="s">
        <v>2566</v>
      </c>
      <c r="C48" s="1">
        <v>2400.0000015869737</v>
      </c>
      <c r="D48" s="1">
        <v>0</v>
      </c>
      <c r="E48">
        <f>(R48-S48*(1000-T48)/(1000-U48))*AO48</f>
        <v>-3.4473652099959362</v>
      </c>
      <c r="F48">
        <f>IF(AZ48&lt;&gt;0,1/(1/AZ48-1/N48),0)</f>
        <v>9.5691710852925134</v>
      </c>
      <c r="G48">
        <f>((BC48-AP48/2)*S48-E48)/(BC48+AP48/2)</f>
        <v>382.517151636856</v>
      </c>
      <c r="H48">
        <f>AP48*1000</f>
        <v>41.427656870562167</v>
      </c>
      <c r="I48">
        <f>(AU48-BA48)</f>
        <v>1.1793484429809307</v>
      </c>
      <c r="J48">
        <f>(P48+AT48*D48)</f>
        <v>30.661731719970703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32.291351318359375</v>
      </c>
      <c r="P48" s="1">
        <v>30.661731719970703</v>
      </c>
      <c r="Q48" s="1">
        <v>32.359352111816406</v>
      </c>
      <c r="R48" s="1">
        <v>400.08010864257813</v>
      </c>
      <c r="S48" s="1">
        <v>388.62063598632813</v>
      </c>
      <c r="T48" s="1">
        <v>0.73349356651306152</v>
      </c>
      <c r="U48" s="1">
        <v>36.87200927734375</v>
      </c>
      <c r="V48" s="1">
        <v>1.3300833702087402</v>
      </c>
      <c r="W48" s="1">
        <v>66.861991882324219</v>
      </c>
      <c r="X48" s="1">
        <v>300.31219482421875</v>
      </c>
      <c r="Y48" s="1">
        <v>1599.962158203125</v>
      </c>
      <c r="Z48" s="1">
        <v>5.2594926208257675E-2</v>
      </c>
      <c r="AA48" s="1">
        <v>88.027351379394531</v>
      </c>
      <c r="AB48" s="1">
        <v>-0.9376564621925354</v>
      </c>
      <c r="AC48" s="1">
        <v>0.70347332954406738</v>
      </c>
      <c r="AD48" s="1">
        <v>4.8381153494119644E-2</v>
      </c>
      <c r="AE48" s="1">
        <v>8.2355877384543419E-3</v>
      </c>
      <c r="AF48" s="1">
        <v>3.9580062031745911E-2</v>
      </c>
      <c r="AG48" s="1">
        <v>1.8028762191534042E-2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1.1040889515596275</v>
      </c>
      <c r="AP48">
        <f>(U48-T48)/(1000-U48)*AO48</f>
        <v>4.1427656870562164E-2</v>
      </c>
      <c r="AQ48">
        <f>(P48+273.15)</f>
        <v>303.81173171997068</v>
      </c>
      <c r="AR48">
        <f>(O48+273.15)</f>
        <v>305.44135131835935</v>
      </c>
      <c r="AS48">
        <f>(Y48*AK48+Z48*AL48)*AM48</f>
        <v>255.99393959058943</v>
      </c>
      <c r="AT48">
        <f>((AS48+0.00000010773*(AR48^4-AQ48^4))-AP48*44100)/(L48*0.92*2*29.3+0.00000043092*AQ48^3)</f>
        <v>-12.168939084910253</v>
      </c>
      <c r="AU48">
        <f>0.61365*EXP(17.502*J48/(240.97+J48))</f>
        <v>4.4250937597019639</v>
      </c>
      <c r="AV48">
        <f>AU48*1000/AA48</f>
        <v>50.269532030220681</v>
      </c>
      <c r="AW48">
        <f>(AV48-U48)</f>
        <v>13.397522752876931</v>
      </c>
      <c r="AX48">
        <f>IF(D48,P48,(O48+P48)/2)</f>
        <v>31.476541519165039</v>
      </c>
      <c r="AY48">
        <f>0.61365*EXP(17.502*AX48/(240.97+AX48))</f>
        <v>4.6354182363958829</v>
      </c>
      <c r="AZ48">
        <f>IF(AW48&lt;&gt;0,(1000-(AV48+U48)/2)/AW48*AP48,0)</f>
        <v>2.9574588276644582</v>
      </c>
      <c r="BA48">
        <f>U48*AA48/1000</f>
        <v>3.2457453167210333</v>
      </c>
      <c r="BB48">
        <f>(AY48-BA48)</f>
        <v>1.3896729196748496</v>
      </c>
      <c r="BC48">
        <f>1/(1.6/F48+1.37/N48)</f>
        <v>2.0522458821207814</v>
      </c>
      <c r="BD48">
        <f>G48*AA48*0.001</f>
        <v>33.671971715782661</v>
      </c>
      <c r="BE48">
        <f>G48/S48</f>
        <v>0.98429449240650502</v>
      </c>
      <c r="BF48">
        <f>(1-AP48*AA48/AU48/F48)*100</f>
        <v>91.387857467310354</v>
      </c>
      <c r="BG48">
        <f>(S48-E48/(N48/1.35))</f>
        <v>389.70791744264881</v>
      </c>
      <c r="BH48">
        <f>E48*BF48/100/BG48</f>
        <v>-8.084190911908708E-3</v>
      </c>
    </row>
    <row r="49" spans="1:60" x14ac:dyDescent="0.35">
      <c r="A49" s="1" t="s">
        <v>9</v>
      </c>
      <c r="B49" s="1" t="s">
        <v>2565</v>
      </c>
      <c r="K49" s="1">
        <f t="shared" si="0"/>
        <v>2.72</v>
      </c>
    </row>
    <row r="50" spans="1:60" x14ac:dyDescent="0.35">
      <c r="A50" s="1" t="s">
        <v>9</v>
      </c>
      <c r="B50" s="1" t="s">
        <v>2560</v>
      </c>
      <c r="K50" s="1">
        <f t="shared" si="0"/>
        <v>2.72</v>
      </c>
    </row>
    <row r="51" spans="1:60" x14ac:dyDescent="0.35">
      <c r="A51" s="1">
        <v>12</v>
      </c>
      <c r="B51" s="1" t="s">
        <v>2564</v>
      </c>
      <c r="C51" s="1">
        <v>2605.5000015757978</v>
      </c>
      <c r="D51" s="1">
        <v>0</v>
      </c>
      <c r="E51">
        <f>(R51-S51*(1000-T51)/(1000-U51))*AO51</f>
        <v>-3.7837904987405122</v>
      </c>
      <c r="F51">
        <f>IF(AZ51&lt;&gt;0,1/(1/AZ51-1/N51),0)</f>
        <v>10.970157887113434</v>
      </c>
      <c r="G51">
        <f>((BC51-AP51/2)*S51-E51)/(BC51+AP51/2)</f>
        <v>382.53798967352441</v>
      </c>
      <c r="H51">
        <f>AP51*1000</f>
        <v>42.621078583898864</v>
      </c>
      <c r="I51">
        <f>(AU51-BA51)</f>
        <v>1.1642148174744689</v>
      </c>
      <c r="J51">
        <f>(P51+AT51*D51)</f>
        <v>30.949651718139648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32.443843841552734</v>
      </c>
      <c r="P51" s="1">
        <v>30.949651718139648</v>
      </c>
      <c r="Q51" s="1">
        <v>32.484962463378906</v>
      </c>
      <c r="R51" s="1">
        <v>399.99786376953125</v>
      </c>
      <c r="S51" s="1">
        <v>388.42996215820313</v>
      </c>
      <c r="T51" s="1">
        <v>0.7381862998008728</v>
      </c>
      <c r="U51" s="1">
        <v>37.880229949951172</v>
      </c>
      <c r="V51" s="1">
        <v>1.327013373374939</v>
      </c>
      <c r="W51" s="1">
        <v>68.096046447753906</v>
      </c>
      <c r="X51" s="1">
        <v>300.30093383789063</v>
      </c>
      <c r="Y51" s="1">
        <v>2000.6884765625</v>
      </c>
      <c r="Z51" s="1">
        <v>3.4300673753023148E-2</v>
      </c>
      <c r="AA51" s="1">
        <v>88.020286560058594</v>
      </c>
      <c r="AB51" s="1">
        <v>-0.72162407636642456</v>
      </c>
      <c r="AC51" s="1">
        <v>0.68052142858505249</v>
      </c>
      <c r="AD51" s="1">
        <v>5.3445283323526382E-2</v>
      </c>
      <c r="AE51" s="1">
        <v>1.4674107544124126E-2</v>
      </c>
      <c r="AF51" s="1">
        <v>3.3280845731496811E-2</v>
      </c>
      <c r="AG51" s="1">
        <v>1.7520343884825706E-2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1.1040475508745977</v>
      </c>
      <c r="AP51">
        <f>(U51-T51)/(1000-U51)*AO51</f>
        <v>4.2621078583898866E-2</v>
      </c>
      <c r="AQ51">
        <f>(P51+273.15)</f>
        <v>304.09965171813963</v>
      </c>
      <c r="AR51">
        <f>(O51+273.15)</f>
        <v>305.59384384155271</v>
      </c>
      <c r="AS51">
        <f>(Y51*AK51+Z51*AL51)*AM51</f>
        <v>320.11014909498044</v>
      </c>
      <c r="AT51">
        <f>((AS51+0.00000010773*(AR51^4-AQ51^4))-AP51*44100)/(L51*0.92*2*29.3+0.00000043092*AQ51^3)</f>
        <v>-12.088197219173775</v>
      </c>
      <c r="AU51">
        <f>0.61365*EXP(17.502*J51/(240.97+J51))</f>
        <v>4.498443512630085</v>
      </c>
      <c r="AV51">
        <f>AU51*1000/AA51</f>
        <v>51.106894653889555</v>
      </c>
      <c r="AW51">
        <f>(AV51-U51)</f>
        <v>13.226664703938383</v>
      </c>
      <c r="AX51">
        <f>IF(D51,P51,(O51+P51)/2)</f>
        <v>31.696747779846191</v>
      </c>
      <c r="AY51">
        <f>0.61365*EXP(17.502*AX51/(240.97+AX51))</f>
        <v>4.6937322979423906</v>
      </c>
      <c r="AZ51">
        <f>IF(AW51&lt;&gt;0,(1000-(AV51+U51)/2)/AW51*AP51,0)</f>
        <v>3.0789859635910246</v>
      </c>
      <c r="BA51">
        <f>U51*AA51/1000</f>
        <v>3.3342286951556162</v>
      </c>
      <c r="BB51">
        <f>(AY51-BA51)</f>
        <v>1.3595036027867744</v>
      </c>
      <c r="BC51">
        <f>1/(1.6/F51+1.37/N51)</f>
        <v>2.1463020006436873</v>
      </c>
      <c r="BD51">
        <f>G51*AA51*0.001</f>
        <v>33.671103471172358</v>
      </c>
      <c r="BE51">
        <f>G51/S51</f>
        <v>0.98483131308423888</v>
      </c>
      <c r="BF51">
        <f>(1-AP51*AA51/AU51/F51)*100</f>
        <v>92.397926495077868</v>
      </c>
      <c r="BG51">
        <f>(S51-E51/(N51/1.35))</f>
        <v>389.62335043976782</v>
      </c>
      <c r="BH51">
        <f>E51*BF51/100/BG51</f>
        <v>-8.9731376720822847E-3</v>
      </c>
    </row>
    <row r="52" spans="1:60" x14ac:dyDescent="0.35">
      <c r="A52" s="1" t="s">
        <v>9</v>
      </c>
      <c r="B52" s="1" t="s">
        <v>2563</v>
      </c>
      <c r="K52" s="1">
        <v>3.0001599999999997</v>
      </c>
    </row>
    <row r="53" spans="1:60" x14ac:dyDescent="0.35">
      <c r="A53" s="1" t="s">
        <v>9</v>
      </c>
      <c r="B53" s="1" t="s">
        <v>2562</v>
      </c>
      <c r="K53" s="1">
        <v>3.0001599999999997</v>
      </c>
    </row>
    <row r="54" spans="1:60" x14ac:dyDescent="0.35">
      <c r="A54" s="1" t="s">
        <v>9</v>
      </c>
      <c r="B54" s="1" t="s">
        <v>2561</v>
      </c>
      <c r="K54" s="1">
        <v>3.0001599999999997</v>
      </c>
    </row>
    <row r="55" spans="1:60" x14ac:dyDescent="0.35">
      <c r="A55" s="1" t="s">
        <v>9</v>
      </c>
      <c r="B55" s="1" t="s">
        <v>2560</v>
      </c>
      <c r="K55" s="1">
        <v>3.0001599999999997</v>
      </c>
    </row>
    <row r="56" spans="1:60" x14ac:dyDescent="0.35">
      <c r="K56" s="1">
        <v>3.0001599999999997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DC0BE-8427-4C90-B409-35B1849E9D83}">
  <dimension ref="A1:BH55"/>
  <sheetViews>
    <sheetView topLeftCell="A10" zoomScale="5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2737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2736</v>
      </c>
    </row>
    <row r="12" spans="1:60" x14ac:dyDescent="0.35">
      <c r="A12" s="1" t="s">
        <v>9</v>
      </c>
      <c r="B12" s="1" t="s">
        <v>2735</v>
      </c>
    </row>
    <row r="13" spans="1:60" x14ac:dyDescent="0.35">
      <c r="A13" s="1" t="s">
        <v>9</v>
      </c>
      <c r="B13" s="1" t="s">
        <v>2734</v>
      </c>
    </row>
    <row r="14" spans="1:60" x14ac:dyDescent="0.35">
      <c r="A14" s="1" t="s">
        <v>9</v>
      </c>
      <c r="B14" s="1" t="s">
        <v>2733</v>
      </c>
    </row>
    <row r="15" spans="1:60" x14ac:dyDescent="0.35">
      <c r="A15" s="1" t="s">
        <v>9</v>
      </c>
      <c r="B15" s="1" t="s">
        <v>2732</v>
      </c>
    </row>
    <row r="16" spans="1:60" x14ac:dyDescent="0.35">
      <c r="A16" s="1" t="s">
        <v>9</v>
      </c>
      <c r="B16" s="1" t="s">
        <v>2731</v>
      </c>
    </row>
    <row r="17" spans="1:60" x14ac:dyDescent="0.35">
      <c r="A17" s="1" t="s">
        <v>9</v>
      </c>
      <c r="B17" s="1" t="s">
        <v>2730</v>
      </c>
    </row>
    <row r="18" spans="1:60" x14ac:dyDescent="0.35">
      <c r="A18" s="1">
        <v>1</v>
      </c>
      <c r="B18" s="1" t="s">
        <v>2729</v>
      </c>
      <c r="C18" s="1">
        <v>437.49999951943755</v>
      </c>
      <c r="D18" s="1">
        <v>0</v>
      </c>
      <c r="E18">
        <f>(R18-S18*(1000-T18)/(1000-U18))*AO18</f>
        <v>-4.1656202933430775</v>
      </c>
      <c r="F18">
        <f>IF(AZ18&lt;&gt;0,1/(1/AZ18-1/N18),0)</f>
        <v>19.686792264426444</v>
      </c>
      <c r="G18">
        <f>((BC18-AP18/2)*S18-E18)/(BC18+AP18/2)</f>
        <v>385.05829717926764</v>
      </c>
      <c r="H18">
        <f>AP18*1000</f>
        <v>40.287353846931467</v>
      </c>
      <c r="I18">
        <f>(AU18-BA18)</f>
        <v>0.96657302269979173</v>
      </c>
      <c r="J18">
        <f>(P18+AT18*D18)</f>
        <v>29.4503173828125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32.620498657226563</v>
      </c>
      <c r="P18" s="1">
        <v>29.4503173828125</v>
      </c>
      <c r="Q18" s="1">
        <v>32.758872985839844</v>
      </c>
      <c r="R18" s="1">
        <v>400.09320068359375</v>
      </c>
      <c r="S18" s="1">
        <v>389.64956665039063</v>
      </c>
      <c r="T18" s="1">
        <v>0.75002127885818481</v>
      </c>
      <c r="U18" s="1">
        <v>35.9234619140625</v>
      </c>
      <c r="V18" s="1">
        <v>1.3345900774002075</v>
      </c>
      <c r="W18" s="1">
        <v>63.922317504882813</v>
      </c>
      <c r="X18" s="1">
        <v>300.3546142578125</v>
      </c>
      <c r="Y18" s="1">
        <v>0.17385786771774292</v>
      </c>
      <c r="Z18" s="1">
        <v>0.12577317655086517</v>
      </c>
      <c r="AA18" s="1">
        <v>87.99810791015625</v>
      </c>
      <c r="AB18" s="1">
        <v>-0.52427756786346436</v>
      </c>
      <c r="AC18" s="1">
        <v>0.72296792268753052</v>
      </c>
      <c r="AD18" s="1">
        <v>8.2822084426879883E-2</v>
      </c>
      <c r="AE18" s="1">
        <v>1.1315041221678257E-2</v>
      </c>
      <c r="AF18" s="1">
        <v>2.9630830511450768E-2</v>
      </c>
      <c r="AG18" s="1">
        <v>9.8223323002457619E-3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1.1042449053596046</v>
      </c>
      <c r="AP18">
        <f>(U18-T18)/(1000-U18)*AO18</f>
        <v>4.0287353846931467E-2</v>
      </c>
      <c r="AQ18">
        <f>(P18+273.15)</f>
        <v>302.60031738281248</v>
      </c>
      <c r="AR18">
        <f>(O18+273.15)</f>
        <v>305.77049865722654</v>
      </c>
      <c r="AS18">
        <f>(Y18*AK18+Z18*AL18)*AM18</f>
        <v>2.781725821307468E-2</v>
      </c>
      <c r="AT18">
        <f>((AS18+0.00000010773*(AR18^4-AQ18^4))-AP18*44100)/(L18*0.92*2*29.3+0.00000043092*AQ18^3)</f>
        <v>-13.652048552242455</v>
      </c>
      <c r="AU18">
        <f>0.61365*EXP(17.502*J18/(240.97+J18))</f>
        <v>4.1277697007198517</v>
      </c>
      <c r="AV18">
        <f>AU18*1000/AA18</f>
        <v>46.90748243057903</v>
      </c>
      <c r="AW18">
        <f>(AV18-U18)</f>
        <v>10.98402051651653</v>
      </c>
      <c r="AX18">
        <f>IF(D18,P18,(O18+P18)/2)</f>
        <v>31.035408020019531</v>
      </c>
      <c r="AY18">
        <f>0.61365*EXP(17.502*AX18/(240.97+AX18))</f>
        <v>4.5204942489672151</v>
      </c>
      <c r="AZ18">
        <f>IF(AW18&lt;&gt;0,(1000-(AV18+U18)/2)/AW18*AP18,0)</f>
        <v>3.5159105909094759</v>
      </c>
      <c r="BA18">
        <f>U18*AA18/1000</f>
        <v>3.16119667802006</v>
      </c>
      <c r="BB18">
        <f>(AY18-BA18)</f>
        <v>1.3592975709471551</v>
      </c>
      <c r="BC18">
        <f>1/(1.6/F18+1.37/N18)</f>
        <v>2.4916517528891178</v>
      </c>
      <c r="BD18">
        <f>G18*AA18*0.001</f>
        <v>33.884401586882213</v>
      </c>
      <c r="BE18">
        <f>G18/S18</f>
        <v>0.9882169265306987</v>
      </c>
      <c r="BF18">
        <f>(1-AP18*AA18/AU18/F18)*100</f>
        <v>95.637337068264202</v>
      </c>
      <c r="BG18">
        <f>(S18-E18/(N18/1.35))</f>
        <v>390.96338210745108</v>
      </c>
      <c r="BH18">
        <f>E18*BF18/100/BG18</f>
        <v>-1.0189926993811447E-2</v>
      </c>
    </row>
    <row r="19" spans="1:60" x14ac:dyDescent="0.35">
      <c r="A19" s="1" t="s">
        <v>9</v>
      </c>
      <c r="B19" s="1" t="s">
        <v>2728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2727</v>
      </c>
      <c r="K20" s="1">
        <f t="shared" si="0"/>
        <v>2.72</v>
      </c>
    </row>
    <row r="21" spans="1:60" x14ac:dyDescent="0.35">
      <c r="A21" s="1">
        <v>2</v>
      </c>
      <c r="B21" s="1" t="s">
        <v>2726</v>
      </c>
      <c r="C21" s="1">
        <v>642.49999951943755</v>
      </c>
      <c r="D21" s="1">
        <v>0</v>
      </c>
      <c r="E21">
        <f>(R21-S21*(1000-T21)/(1000-U21))*AO21</f>
        <v>-4.9732135434452109</v>
      </c>
      <c r="F21">
        <f>IF(AZ21&lt;&gt;0,1/(1/AZ21-1/N21),0)</f>
        <v>15.391781746526037</v>
      </c>
      <c r="G21">
        <f>((BC21-AP21/2)*S21-E21)/(BC21+AP21/2)</f>
        <v>386.18824689438958</v>
      </c>
      <c r="H21">
        <f>AP21*1000</f>
        <v>39.514925216175364</v>
      </c>
      <c r="I21">
        <f>(AU21-BA21)</f>
        <v>0.99571528275780397</v>
      </c>
      <c r="J21">
        <f>(P21+AT21*D21)</f>
        <v>29.332408905029297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32.581916809082031</v>
      </c>
      <c r="P21" s="1">
        <v>29.332408905029297</v>
      </c>
      <c r="Q21" s="1">
        <v>32.765880584716797</v>
      </c>
      <c r="R21" s="1">
        <v>400.06121826171875</v>
      </c>
      <c r="S21" s="1">
        <v>390.58697509765625</v>
      </c>
      <c r="T21" s="1">
        <v>0.75099045038223267</v>
      </c>
      <c r="U21" s="1">
        <v>35.276767730712891</v>
      </c>
      <c r="V21" s="1">
        <v>1.3391278982162476</v>
      </c>
      <c r="W21" s="1">
        <v>62.903736114501953</v>
      </c>
      <c r="X21" s="1">
        <v>300.32351684570313</v>
      </c>
      <c r="Y21" s="1">
        <v>24.789791107177734</v>
      </c>
      <c r="Z21" s="1">
        <v>0.12119781970977783</v>
      </c>
      <c r="AA21" s="1">
        <v>87.991851806640625</v>
      </c>
      <c r="AB21" s="1">
        <v>-0.66563653945922852</v>
      </c>
      <c r="AC21" s="1">
        <v>0.72975426912307739</v>
      </c>
      <c r="AD21" s="1">
        <v>7.9569242894649506E-2</v>
      </c>
      <c r="AE21" s="1">
        <v>1.2834114953875542E-2</v>
      </c>
      <c r="AF21" s="1">
        <v>2.6704393327236176E-2</v>
      </c>
      <c r="AG21" s="1">
        <v>4.0378086268901825E-3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1.1041305766386142</v>
      </c>
      <c r="AP21">
        <f>(U21-T21)/(1000-U21)*AO21</f>
        <v>3.9514925216175362E-2</v>
      </c>
      <c r="AQ21">
        <f>(P21+273.15)</f>
        <v>302.48240890502927</v>
      </c>
      <c r="AR21">
        <f>(O21+273.15)</f>
        <v>305.73191680908201</v>
      </c>
      <c r="AS21">
        <f>(Y21*AK21+Z21*AL21)*AM21</f>
        <v>3.9663664884932359</v>
      </c>
      <c r="AT21">
        <f>((AS21+0.00000010773*(AR21^4-AQ21^4))-AP21*44100)/(L21*0.92*2*29.3+0.00000043092*AQ21^3)</f>
        <v>-13.34771382903495</v>
      </c>
      <c r="AU21">
        <f>0.61365*EXP(17.502*J21/(240.97+J21))</f>
        <v>4.0997834011359746</v>
      </c>
      <c r="AV21">
        <f>AU21*1000/AA21</f>
        <v>46.592761908740393</v>
      </c>
      <c r="AW21">
        <f>(AV21-U21)</f>
        <v>11.315994178027502</v>
      </c>
      <c r="AX21">
        <f>IF(D21,P21,(O21+P21)/2)</f>
        <v>30.957162857055664</v>
      </c>
      <c r="AY21">
        <f>0.61365*EXP(17.502*AX21/(240.97+AX21))</f>
        <v>4.5003711199554006</v>
      </c>
      <c r="AZ21">
        <f>IF(AW21&lt;&gt;0,(1000-(AV21+U21)/2)/AW21*AP21,0)</f>
        <v>3.3490111826999946</v>
      </c>
      <c r="BA21">
        <f>U21*AA21/1000</f>
        <v>3.1040681183781706</v>
      </c>
      <c r="BB21">
        <f>(AY21-BA21)</f>
        <v>1.39630300157723</v>
      </c>
      <c r="BC21">
        <f>1/(1.6/F21+1.37/N21)</f>
        <v>2.3583848286528442</v>
      </c>
      <c r="BD21">
        <f>G21*AA21*0.001</f>
        <v>33.981418990197469</v>
      </c>
      <c r="BE21">
        <f>G21/S21</f>
        <v>0.98873815952985411</v>
      </c>
      <c r="BF21">
        <f>(1-AP21*AA21/AU21/F21)*100</f>
        <v>94.489971912363785</v>
      </c>
      <c r="BG21">
        <f>(S21-E21/(N21/1.35))</f>
        <v>392.15550135893892</v>
      </c>
      <c r="BH21">
        <f>E21*BF21/100/BG21</f>
        <v>-1.1982971204175704E-2</v>
      </c>
    </row>
    <row r="22" spans="1:60" x14ac:dyDescent="0.35">
      <c r="A22" s="1" t="s">
        <v>9</v>
      </c>
      <c r="B22" s="1" t="s">
        <v>2725</v>
      </c>
      <c r="K22" s="1">
        <f t="shared" si="0"/>
        <v>2.72</v>
      </c>
    </row>
    <row r="23" spans="1:60" x14ac:dyDescent="0.35">
      <c r="A23" s="1" t="s">
        <v>9</v>
      </c>
      <c r="B23" s="1" t="s">
        <v>2724</v>
      </c>
      <c r="K23" s="1">
        <f t="shared" si="0"/>
        <v>2.72</v>
      </c>
    </row>
    <row r="24" spans="1:60" x14ac:dyDescent="0.35">
      <c r="A24" s="1">
        <v>3</v>
      </c>
      <c r="B24" s="1" t="s">
        <v>2723</v>
      </c>
      <c r="C24" s="1">
        <v>846.99999953061342</v>
      </c>
      <c r="D24" s="1">
        <v>0</v>
      </c>
      <c r="E24">
        <f>(R24-S24*(1000-T24)/(1000-U24))*AO24</f>
        <v>-5.3519881865827186</v>
      </c>
      <c r="F24">
        <f>IF(AZ24&lt;&gt;0,1/(1/AZ24-1/N24),0)</f>
        <v>12.719334967822649</v>
      </c>
      <c r="G24">
        <f>((BC24-AP24/2)*S24-E24)/(BC24+AP24/2)</f>
        <v>386.86475930031418</v>
      </c>
      <c r="H24">
        <f>AP24*1000</f>
        <v>38.624912183969698</v>
      </c>
      <c r="I24">
        <f>(AU24-BA24)</f>
        <v>1.0183746237899141</v>
      </c>
      <c r="J24">
        <f>(P24+AT24*D24)</f>
        <v>29.148111343383789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32.510562896728516</v>
      </c>
      <c r="P24" s="1">
        <v>29.148111343383789</v>
      </c>
      <c r="Q24" s="1">
        <v>32.714378356933594</v>
      </c>
      <c r="R24" s="1">
        <v>400.01510620117188</v>
      </c>
      <c r="S24" s="1">
        <v>391.177978515625</v>
      </c>
      <c r="T24" s="1">
        <v>0.75340187549591064</v>
      </c>
      <c r="U24" s="1">
        <v>34.528129577636719</v>
      </c>
      <c r="V24" s="1">
        <v>1.3487548828125</v>
      </c>
      <c r="W24" s="1">
        <v>61.812934875488281</v>
      </c>
      <c r="X24" s="1">
        <v>300.3199462890625</v>
      </c>
      <c r="Y24" s="1">
        <v>50.754707336425781</v>
      </c>
      <c r="Z24" s="1">
        <v>9.0325690805912018E-2</v>
      </c>
      <c r="AA24" s="1">
        <v>87.986114501953125</v>
      </c>
      <c r="AB24" s="1">
        <v>-0.65298092365264893</v>
      </c>
      <c r="AC24" s="1">
        <v>0.70942157506942749</v>
      </c>
      <c r="AD24" s="1">
        <v>7.2210416197776794E-2</v>
      </c>
      <c r="AE24" s="1">
        <v>2.323538064956665E-2</v>
      </c>
      <c r="AF24" s="1">
        <v>2.8594788163900375E-2</v>
      </c>
      <c r="AG24" s="1">
        <v>8.5636712610721588E-3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1.1041174495921413</v>
      </c>
      <c r="AP24">
        <f>(U24-T24)/(1000-U24)*AO24</f>
        <v>3.8624912183969698E-2</v>
      </c>
      <c r="AQ24">
        <f>(P24+273.15)</f>
        <v>302.29811134338377</v>
      </c>
      <c r="AR24">
        <f>(O24+273.15)</f>
        <v>305.66056289672849</v>
      </c>
      <c r="AS24">
        <f>(Y24*AK24+Z24*AL24)*AM24</f>
        <v>8.1207529923151469</v>
      </c>
      <c r="AT24">
        <f>((AS24+0.00000010773*(AR24^4-AQ24^4))-AP24*44100)/(L24*0.92*2*29.3+0.00000043092*AQ24^3)</f>
        <v>-12.998649879721599</v>
      </c>
      <c r="AU24">
        <f>0.61365*EXP(17.502*J24/(240.97+J24))</f>
        <v>4.0563705863461328</v>
      </c>
      <c r="AV24">
        <f>AU24*1000/AA24</f>
        <v>46.102394784759916</v>
      </c>
      <c r="AW24">
        <f>(AV24-U24)</f>
        <v>11.574265207123197</v>
      </c>
      <c r="AX24">
        <f>IF(D24,P24,(O24+P24)/2)</f>
        <v>30.829337120056152</v>
      </c>
      <c r="AY24">
        <f>0.61365*EXP(17.502*AX24/(240.97+AX24))</f>
        <v>4.4676646713303825</v>
      </c>
      <c r="AZ24">
        <f>IF(AW24&lt;&gt;0,(1000-(AV24+U24)/2)/AW24*AP24,0)</f>
        <v>3.2025997382308509</v>
      </c>
      <c r="BA24">
        <f>U24*AA24/1000</f>
        <v>3.0379959625562187</v>
      </c>
      <c r="BB24">
        <f>(AY24-BA24)</f>
        <v>1.4296687087741637</v>
      </c>
      <c r="BC24">
        <f>1/(1.6/F24+1.37/N24)</f>
        <v>2.2428556357245304</v>
      </c>
      <c r="BD24">
        <f>G24*AA24*0.001</f>
        <v>34.038727008567982</v>
      </c>
      <c r="BE24">
        <f>G24/S24</f>
        <v>0.98897376781873592</v>
      </c>
      <c r="BF24">
        <f>(1-AP24*AA24/AU24/F24)*100</f>
        <v>93.413122071871271</v>
      </c>
      <c r="BG24">
        <f>(S24-E24/(N24/1.35))</f>
        <v>392.86596837316773</v>
      </c>
      <c r="BH24">
        <f>E24*BF24/100/BG24</f>
        <v>-1.2725610412902596E-2</v>
      </c>
    </row>
    <row r="25" spans="1:60" x14ac:dyDescent="0.35">
      <c r="A25" s="1" t="s">
        <v>9</v>
      </c>
      <c r="B25" s="1" t="s">
        <v>2722</v>
      </c>
      <c r="K25" s="1">
        <f t="shared" si="0"/>
        <v>2.72</v>
      </c>
    </row>
    <row r="26" spans="1:60" x14ac:dyDescent="0.35">
      <c r="A26" s="1" t="s">
        <v>9</v>
      </c>
      <c r="B26" s="1" t="s">
        <v>2721</v>
      </c>
      <c r="K26" s="1">
        <f t="shared" si="0"/>
        <v>2.72</v>
      </c>
    </row>
    <row r="27" spans="1:60" x14ac:dyDescent="0.35">
      <c r="A27" s="1">
        <v>4</v>
      </c>
      <c r="B27" s="1" t="s">
        <v>2720</v>
      </c>
      <c r="C27" s="1">
        <v>1051.4999995194376</v>
      </c>
      <c r="D27" s="1">
        <v>0</v>
      </c>
      <c r="E27">
        <f>(R27-S27*(1000-T27)/(1000-U27))*AO27</f>
        <v>-6.1124609020735798</v>
      </c>
      <c r="F27">
        <f>IF(AZ27&lt;&gt;0,1/(1/AZ27-1/N27),0)</f>
        <v>10.312020076191994</v>
      </c>
      <c r="G27">
        <f>((BC27-AP27/2)*S27-E27)/(BC27+AP27/2)</f>
        <v>387.7159350265303</v>
      </c>
      <c r="H27">
        <f>AP27*1000</f>
        <v>38.049959863431653</v>
      </c>
      <c r="I27">
        <f>(AU27-BA27)</f>
        <v>1.0623272915910809</v>
      </c>
      <c r="J27">
        <f>(P27+AT27*D27)</f>
        <v>29.152910232543945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32.466102600097656</v>
      </c>
      <c r="P27" s="1">
        <v>29.152910232543945</v>
      </c>
      <c r="Q27" s="1">
        <v>32.672168731689453</v>
      </c>
      <c r="R27" s="1">
        <v>399.82821655273438</v>
      </c>
      <c r="S27" s="1">
        <v>391.85940551757813</v>
      </c>
      <c r="T27" s="1">
        <v>0.75366640090942383</v>
      </c>
      <c r="U27" s="1">
        <v>34.045047760009766</v>
      </c>
      <c r="V27" s="1">
        <v>1.3524700403213501</v>
      </c>
      <c r="W27" s="1">
        <v>61.094547271728516</v>
      </c>
      <c r="X27" s="1">
        <v>300.2950439453125</v>
      </c>
      <c r="Y27" s="1">
        <v>100.8310546875</v>
      </c>
      <c r="Z27" s="1">
        <v>0.13834749162197113</v>
      </c>
      <c r="AA27" s="1">
        <v>87.976631164550781</v>
      </c>
      <c r="AB27" s="1">
        <v>-0.57584774494171143</v>
      </c>
      <c r="AC27" s="1">
        <v>0.72785687446594238</v>
      </c>
      <c r="AD27" s="1">
        <v>7.5073279440402985E-2</v>
      </c>
      <c r="AE27" s="1">
        <v>1.3500239700078964E-2</v>
      </c>
      <c r="AF27" s="1">
        <v>3.5039026290178299E-2</v>
      </c>
      <c r="AG27" s="1">
        <v>5.8383247815072536E-3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1.1040258968577661</v>
      </c>
      <c r="AP27">
        <f>(U27-T27)/(1000-U27)*AO27</f>
        <v>3.8049959863431654E-2</v>
      </c>
      <c r="AQ27">
        <f>(P27+273.15)</f>
        <v>302.30291023254392</v>
      </c>
      <c r="AR27">
        <f>(O27+273.15)</f>
        <v>305.61610260009763</v>
      </c>
      <c r="AS27">
        <f>(Y27*AK27+Z27*AL27)*AM27</f>
        <v>16.132968389400048</v>
      </c>
      <c r="AT27">
        <f>((AS27+0.00000010773*(AR27^4-AQ27^4))-AP27*44100)/(L27*0.92*2*29.3+0.00000043092*AQ27^3)</f>
        <v>-12.741191306737809</v>
      </c>
      <c r="AU27">
        <f>0.61365*EXP(17.502*J27/(240.97+J27))</f>
        <v>4.0574959013529757</v>
      </c>
      <c r="AV27">
        <f>AU27*1000/AA27</f>
        <v>46.120155405403828</v>
      </c>
      <c r="AW27">
        <f>(AV27-U27)</f>
        <v>12.075107645394063</v>
      </c>
      <c r="AX27">
        <f>IF(D27,P27,(O27+P27)/2)</f>
        <v>30.809506416320801</v>
      </c>
      <c r="AY27">
        <f>0.61365*EXP(17.502*AX27/(240.97+AX27))</f>
        <v>4.4626092375924449</v>
      </c>
      <c r="AZ27">
        <f>IF(AW27&lt;&gt;0,(1000-(AV27+U27)/2)/AW27*AP27,0)</f>
        <v>3.0248027226423768</v>
      </c>
      <c r="BA27">
        <f>U27*AA27/1000</f>
        <v>2.9951686097618948</v>
      </c>
      <c r="BB27">
        <f>(AY27-BA27)</f>
        <v>1.4674406278305501</v>
      </c>
      <c r="BC27">
        <f>1/(1.6/F27+1.37/N27)</f>
        <v>2.1042612288119762</v>
      </c>
      <c r="BD27">
        <f>G27*AA27*0.001</f>
        <v>34.109941812447993</v>
      </c>
      <c r="BE27">
        <f>G27/S27</f>
        <v>0.98942612979883682</v>
      </c>
      <c r="BF27">
        <f>(1-AP27*AA27/AU27/F27)*100</f>
        <v>91.999452811024</v>
      </c>
      <c r="BG27">
        <f>(S27-E27/(N27/1.35))</f>
        <v>393.78724460234906</v>
      </c>
      <c r="BH27">
        <f>E27*BF27/100/BG27</f>
        <v>-1.4280377691954142E-2</v>
      </c>
    </row>
    <row r="28" spans="1:60" x14ac:dyDescent="0.35">
      <c r="A28" s="1" t="s">
        <v>9</v>
      </c>
      <c r="B28" s="1" t="s">
        <v>2719</v>
      </c>
      <c r="K28" s="1">
        <f t="shared" si="0"/>
        <v>2.72</v>
      </c>
    </row>
    <row r="29" spans="1:60" x14ac:dyDescent="0.35">
      <c r="A29" s="1" t="s">
        <v>9</v>
      </c>
      <c r="B29" s="1" t="s">
        <v>2718</v>
      </c>
      <c r="K29" s="1">
        <f t="shared" si="0"/>
        <v>2.72</v>
      </c>
    </row>
    <row r="30" spans="1:60" x14ac:dyDescent="0.35">
      <c r="A30" s="1">
        <v>5</v>
      </c>
      <c r="B30" s="1" t="s">
        <v>2717</v>
      </c>
      <c r="C30" s="1">
        <v>1256.4999995194376</v>
      </c>
      <c r="D30" s="1">
        <v>0</v>
      </c>
      <c r="E30">
        <f>(R30-S30*(1000-T30)/(1000-U30))*AO30</f>
        <v>-5.3134740811717736</v>
      </c>
      <c r="F30">
        <f>IF(AZ30&lt;&gt;0,1/(1/AZ30-1/N30),0)</f>
        <v>8.4835324175198927</v>
      </c>
      <c r="G30">
        <f>((BC30-AP30/2)*S30-E30)/(BC30+AP30/2)</f>
        <v>386.89553723380862</v>
      </c>
      <c r="H30">
        <f>AP30*1000</f>
        <v>37.457681273493279</v>
      </c>
      <c r="I30">
        <f>(AU30-BA30)</f>
        <v>1.1120467471255346</v>
      </c>
      <c r="J30">
        <f>(P30+AT30*D30)</f>
        <v>29.17430305480957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32.436927795410156</v>
      </c>
      <c r="P30" s="1">
        <v>29.17430305480957</v>
      </c>
      <c r="Q30" s="1">
        <v>32.6407470703125</v>
      </c>
      <c r="R30" s="1">
        <v>400.08184814453125</v>
      </c>
      <c r="S30" s="1">
        <v>391.609375</v>
      </c>
      <c r="T30" s="1">
        <v>0.75539898872375488</v>
      </c>
      <c r="U30" s="1">
        <v>33.540519714355469</v>
      </c>
      <c r="V30" s="1">
        <v>1.3576681613922119</v>
      </c>
      <c r="W30" s="1">
        <v>60.281913757324219</v>
      </c>
      <c r="X30" s="1">
        <v>300.3424072265625</v>
      </c>
      <c r="Y30" s="1">
        <v>151.23371887207031</v>
      </c>
      <c r="Z30" s="1">
        <v>9.9474459886550903E-2</v>
      </c>
      <c r="AA30" s="1">
        <v>87.967300415039063</v>
      </c>
      <c r="AB30" s="1">
        <v>-0.73492062091827393</v>
      </c>
      <c r="AC30" s="1">
        <v>0.73183882236480713</v>
      </c>
      <c r="AD30" s="1">
        <v>7.5684182345867157E-2</v>
      </c>
      <c r="AE30" s="1">
        <v>8.2917436957359314E-3</v>
      </c>
      <c r="AF30" s="1">
        <v>4.2889498174190521E-2</v>
      </c>
      <c r="AG30" s="1">
        <v>1.0595154948532581E-2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1.1042000265682441</v>
      </c>
      <c r="AP30">
        <f>(U30-T30)/(1000-U30)*AO30</f>
        <v>3.7457681273493276E-2</v>
      </c>
      <c r="AQ30">
        <f>(P30+273.15)</f>
        <v>302.32430305480955</v>
      </c>
      <c r="AR30">
        <f>(O30+273.15)</f>
        <v>305.58692779541013</v>
      </c>
      <c r="AS30">
        <f>(Y30*AK30+Z30*AL30)*AM30</f>
        <v>24.197394478677325</v>
      </c>
      <c r="AT30">
        <f>((AS30+0.00000010773*(AR30^4-AQ30^4))-AP30*44100)/(L30*0.92*2*29.3+0.00000043092*AQ30^3)</f>
        <v>-12.477203486735769</v>
      </c>
      <c r="AU30">
        <f>0.61365*EXP(17.502*J30/(240.97+J30))</f>
        <v>4.0625157209147824</v>
      </c>
      <c r="AV30">
        <f>AU30*1000/AA30</f>
        <v>46.182112009205717</v>
      </c>
      <c r="AW30">
        <f>(AV30-U30)</f>
        <v>12.641592294850248</v>
      </c>
      <c r="AX30">
        <f>IF(D30,P30,(O30+P30)/2)</f>
        <v>30.805615425109863</v>
      </c>
      <c r="AY30">
        <f>0.61365*EXP(17.502*AX30/(240.97+AX30))</f>
        <v>4.4616178937095636</v>
      </c>
      <c r="AZ30">
        <f>IF(AW30&lt;&gt;0,(1000-(AV30+U30)/2)/AW30*AP30,0)</f>
        <v>2.8449397805252263</v>
      </c>
      <c r="BA30">
        <f>U30*AA30/1000</f>
        <v>2.9504689737892478</v>
      </c>
      <c r="BB30">
        <f>(AY30-BA30)</f>
        <v>1.5111489199203159</v>
      </c>
      <c r="BC30">
        <f>1/(1.6/F30+1.37/N30)</f>
        <v>1.9659183906253217</v>
      </c>
      <c r="BD30">
        <f>G30*AA30*0.001</f>
        <v>34.034155953084372</v>
      </c>
      <c r="BE30">
        <f>G30/S30</f>
        <v>0.98796290878840332</v>
      </c>
      <c r="BF30">
        <f>(1-AP30*AA30/AU30/F30)*100</f>
        <v>90.43928491975305</v>
      </c>
      <c r="BG30">
        <f>(S30-E30/(N30/1.35))</f>
        <v>393.28521770455217</v>
      </c>
      <c r="BH30">
        <f>E30*BF30/100/BG30</f>
        <v>-1.2218786130472326E-2</v>
      </c>
    </row>
    <row r="31" spans="1:60" x14ac:dyDescent="0.35">
      <c r="A31" s="1" t="s">
        <v>9</v>
      </c>
      <c r="B31" s="1" t="s">
        <v>2716</v>
      </c>
      <c r="K31" s="1">
        <f t="shared" si="0"/>
        <v>2.72</v>
      </c>
    </row>
    <row r="32" spans="1:60" x14ac:dyDescent="0.35">
      <c r="A32" s="1" t="s">
        <v>9</v>
      </c>
      <c r="B32" s="1" t="s">
        <v>2715</v>
      </c>
      <c r="K32" s="1">
        <f t="shared" si="0"/>
        <v>2.72</v>
      </c>
    </row>
    <row r="33" spans="1:60" x14ac:dyDescent="0.35">
      <c r="A33" s="1">
        <v>6</v>
      </c>
      <c r="B33" s="1" t="s">
        <v>2714</v>
      </c>
      <c r="C33" s="1">
        <v>1461.4999995194376</v>
      </c>
      <c r="D33" s="1">
        <v>0</v>
      </c>
      <c r="E33">
        <f>(R33-S33*(1000-T33)/(1000-U33))*AO33</f>
        <v>-5.1037068083339525</v>
      </c>
      <c r="F33">
        <f>IF(AZ33&lt;&gt;0,1/(1/AZ33-1/N33),0)</f>
        <v>7.4937562946236236</v>
      </c>
      <c r="G33">
        <f>((BC33-AP33/2)*S33-E33)/(BC33+AP33/2)</f>
        <v>386.37440954212002</v>
      </c>
      <c r="H33">
        <f>AP33*1000</f>
        <v>37.227872394001636</v>
      </c>
      <c r="I33">
        <f>(AU33-BA33)</f>
        <v>1.1540237786246021</v>
      </c>
      <c r="J33">
        <f>(P33+AT33*D33)</f>
        <v>29.279747009277344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32.428035736083984</v>
      </c>
      <c r="P33" s="1">
        <v>29.279747009277344</v>
      </c>
      <c r="Q33" s="1">
        <v>32.622573852539063</v>
      </c>
      <c r="R33" s="1">
        <v>399.94943237304688</v>
      </c>
      <c r="S33" s="1">
        <v>391.37579345703125</v>
      </c>
      <c r="T33" s="1">
        <v>0.75568485260009766</v>
      </c>
      <c r="U33" s="1">
        <v>33.348316192626953</v>
      </c>
      <c r="V33" s="1">
        <v>1.3587486743927002</v>
      </c>
      <c r="W33" s="1">
        <v>59.961479187011719</v>
      </c>
      <c r="X33" s="1">
        <v>300.3223876953125</v>
      </c>
      <c r="Y33" s="1">
        <v>298.75921630859375</v>
      </c>
      <c r="Z33" s="1">
        <v>0.14292016625404358</v>
      </c>
      <c r="AA33" s="1">
        <v>87.959869384765625</v>
      </c>
      <c r="AB33" s="1">
        <v>-0.67055445909500122</v>
      </c>
      <c r="AC33" s="1">
        <v>0.7299034595489502</v>
      </c>
      <c r="AD33" s="1">
        <v>6.4604312181472778E-2</v>
      </c>
      <c r="AE33" s="1">
        <v>5.2811373025178909E-3</v>
      </c>
      <c r="AF33" s="1">
        <v>5.1418982446193695E-2</v>
      </c>
      <c r="AG33" s="1">
        <v>1.2534425593912601E-2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1.1041264253504133</v>
      </c>
      <c r="AP33">
        <f>(U33-T33)/(1000-U33)*AO33</f>
        <v>3.7227872394001639E-2</v>
      </c>
      <c r="AQ33">
        <f>(P33+273.15)</f>
        <v>302.42974700927732</v>
      </c>
      <c r="AR33">
        <f>(O33+273.15)</f>
        <v>305.57803573608396</v>
      </c>
      <c r="AS33">
        <f>(Y33*AK33+Z33*AL33)*AM33</f>
        <v>47.801473540928782</v>
      </c>
      <c r="AT33">
        <f>((AS33+0.00000010773*(AR33^4-AQ33^4))-AP33*44100)/(L33*0.92*2*29.3+0.00000043092*AQ33^3)</f>
        <v>-12.221678174473102</v>
      </c>
      <c r="AU33">
        <f>0.61365*EXP(17.502*J33/(240.97+J33))</f>
        <v>4.0873373151299335</v>
      </c>
      <c r="AV33">
        <f>AU33*1000/AA33</f>
        <v>46.468205827484411</v>
      </c>
      <c r="AW33">
        <f>(AV33-U33)</f>
        <v>13.119889634857458</v>
      </c>
      <c r="AX33">
        <f>IF(D33,P33,(O33+P33)/2)</f>
        <v>30.853891372680664</v>
      </c>
      <c r="AY33">
        <f>0.61365*EXP(17.502*AX33/(240.97+AX33))</f>
        <v>4.4739311898626584</v>
      </c>
      <c r="AZ33">
        <f>IF(AW33&lt;&gt;0,(1000-(AV33+U33)/2)/AW33*AP33,0)</f>
        <v>2.7242738879976178</v>
      </c>
      <c r="BA33">
        <f>U33*AA33/1000</f>
        <v>2.9333135365053313</v>
      </c>
      <c r="BB33">
        <f>(AY33-BA33)</f>
        <v>1.540617653357327</v>
      </c>
      <c r="BC33">
        <f>1/(1.6/F33+1.37/N33)</f>
        <v>1.8741384398727914</v>
      </c>
      <c r="BD33">
        <f>G33*AA33*0.001</f>
        <v>33.985442596940821</v>
      </c>
      <c r="BE33">
        <f>G33/S33</f>
        <v>0.98722101877907698</v>
      </c>
      <c r="BF33">
        <f>(1-AP33*AA33/AU33/F33)*100</f>
        <v>89.309137424203897</v>
      </c>
      <c r="BG33">
        <f>(S33-E33/(N33/1.35))</f>
        <v>392.98547663046145</v>
      </c>
      <c r="BH33">
        <f>E33*BF33/100/BG33</f>
        <v>-1.1598587729667032E-2</v>
      </c>
    </row>
    <row r="34" spans="1:60" x14ac:dyDescent="0.35">
      <c r="A34" s="1" t="s">
        <v>9</v>
      </c>
      <c r="B34" s="1" t="s">
        <v>2713</v>
      </c>
      <c r="K34" s="1">
        <f t="shared" si="0"/>
        <v>2.72</v>
      </c>
    </row>
    <row r="35" spans="1:60" x14ac:dyDescent="0.35">
      <c r="A35" s="1" t="s">
        <v>9</v>
      </c>
      <c r="B35" s="1" t="s">
        <v>2712</v>
      </c>
      <c r="K35" s="1">
        <f t="shared" si="0"/>
        <v>2.72</v>
      </c>
    </row>
    <row r="36" spans="1:60" x14ac:dyDescent="0.35">
      <c r="A36" s="1">
        <v>7</v>
      </c>
      <c r="B36" s="1" t="s">
        <v>2711</v>
      </c>
      <c r="C36" s="1">
        <v>1666.4999995194376</v>
      </c>
      <c r="D36" s="1">
        <v>0</v>
      </c>
      <c r="E36">
        <f>(R36-S36*(1000-T36)/(1000-U36))*AO36</f>
        <v>-4.7932694331374455</v>
      </c>
      <c r="F36">
        <f>IF(AZ36&lt;&gt;0,1/(1/AZ36-1/N36),0)</f>
        <v>6.6241561695073798</v>
      </c>
      <c r="G36">
        <f>((BC36-AP36/2)*S36-E36)/(BC36+AP36/2)</f>
        <v>385.87032549425794</v>
      </c>
      <c r="H36">
        <f>AP36*1000</f>
        <v>37.120716024639847</v>
      </c>
      <c r="I36">
        <f>(AU36-BA36)</f>
        <v>1.2053531961826178</v>
      </c>
      <c r="J36">
        <f>(P36+AT36*D36)</f>
        <v>29.461944580078125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32.454315185546875</v>
      </c>
      <c r="P36" s="1">
        <v>29.461944580078125</v>
      </c>
      <c r="Q36" s="1">
        <v>32.631839752197266</v>
      </c>
      <c r="R36" s="1">
        <v>400.09115600585938</v>
      </c>
      <c r="S36" s="1">
        <v>391.27911376953125</v>
      </c>
      <c r="T36" s="1">
        <v>0.76001554727554321</v>
      </c>
      <c r="U36" s="1">
        <v>33.256305694580078</v>
      </c>
      <c r="V36" s="1">
        <v>1.3644945621490479</v>
      </c>
      <c r="W36" s="1">
        <v>59.706737518310547</v>
      </c>
      <c r="X36" s="1">
        <v>300.37432861328125</v>
      </c>
      <c r="Y36" s="1">
        <v>500.18408203125</v>
      </c>
      <c r="Z36" s="1">
        <v>3.3158093690872192E-2</v>
      </c>
      <c r="AA36" s="1">
        <v>87.958816528320313</v>
      </c>
      <c r="AB36" s="1">
        <v>-0.59862452745437622</v>
      </c>
      <c r="AC36" s="1">
        <v>0.7352028489112854</v>
      </c>
      <c r="AD36" s="1">
        <v>0.11012644320726395</v>
      </c>
      <c r="AE36" s="1">
        <v>8.4349168464541435E-3</v>
      </c>
      <c r="AF36" s="1">
        <v>4.1200552135705948E-2</v>
      </c>
      <c r="AG36" s="1">
        <v>1.0708305984735489E-2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1.1043173846076513</v>
      </c>
      <c r="AP36">
        <f>(U36-T36)/(1000-U36)*AO36</f>
        <v>3.7120716024639851E-2</v>
      </c>
      <c r="AQ36">
        <f>(P36+273.15)</f>
        <v>302.6119445800781</v>
      </c>
      <c r="AR36">
        <f>(O36+273.15)</f>
        <v>305.60431518554685</v>
      </c>
      <c r="AS36">
        <f>(Y36*AK36+Z36*AL36)*AM36</f>
        <v>80.029451336202328</v>
      </c>
      <c r="AT36">
        <f>((AS36+0.00000010773*(AR36^4-AQ36^4))-AP36*44100)/(L36*0.92*2*29.3+0.00000043092*AQ36^3)</f>
        <v>-11.943907277972862</v>
      </c>
      <c r="AU36">
        <f>0.61365*EXP(17.502*J36/(240.97+J36))</f>
        <v>4.1305384871819211</v>
      </c>
      <c r="AV36">
        <f>AU36*1000/AA36</f>
        <v>46.95991431230776</v>
      </c>
      <c r="AW36">
        <f>(AV36-U36)</f>
        <v>13.703608617727681</v>
      </c>
      <c r="AX36">
        <f>IF(D36,P36,(O36+P36)/2)</f>
        <v>30.9581298828125</v>
      </c>
      <c r="AY36">
        <f>0.61365*EXP(17.502*AX36/(240.97+AX36))</f>
        <v>4.5006193431023114</v>
      </c>
      <c r="AZ36">
        <f>IF(AW36&lt;&gt;0,(1000-(AV36+U36)/2)/AW36*AP36,0)</f>
        <v>2.6001818394624756</v>
      </c>
      <c r="BA36">
        <f>U36*AA36/1000</f>
        <v>2.9251852909993032</v>
      </c>
      <c r="BB36">
        <f>(AY36-BA36)</f>
        <v>1.5754340521030081</v>
      </c>
      <c r="BC36">
        <f>1/(1.6/F36+1.37/N36)</f>
        <v>1.7806025857400507</v>
      </c>
      <c r="BD36">
        <f>G36*AA36*0.001</f>
        <v>33.940697163872677</v>
      </c>
      <c r="BE36">
        <f>G36/S36</f>
        <v>0.98617664964744534</v>
      </c>
      <c r="BF36">
        <f>(1-AP36*AA36/AU36/F36)*100</f>
        <v>88.066756948006429</v>
      </c>
      <c r="BG36">
        <f>(S36-E36/(N36/1.35))</f>
        <v>392.79088657349399</v>
      </c>
      <c r="BH36">
        <f>E36*BF36/100/BG36</f>
        <v>-1.074688106531313E-2</v>
      </c>
    </row>
    <row r="37" spans="1:60" x14ac:dyDescent="0.35">
      <c r="A37" s="1" t="s">
        <v>9</v>
      </c>
      <c r="B37" s="1" t="s">
        <v>2710</v>
      </c>
      <c r="K37" s="1">
        <f t="shared" si="0"/>
        <v>2.72</v>
      </c>
    </row>
    <row r="38" spans="1:60" x14ac:dyDescent="0.35">
      <c r="A38" s="1" t="s">
        <v>9</v>
      </c>
      <c r="B38" s="1" t="s">
        <v>2709</v>
      </c>
      <c r="K38" s="1">
        <f t="shared" si="0"/>
        <v>2.72</v>
      </c>
    </row>
    <row r="39" spans="1:60" x14ac:dyDescent="0.35">
      <c r="A39" s="1">
        <v>8</v>
      </c>
      <c r="B39" s="1" t="s">
        <v>2708</v>
      </c>
      <c r="C39" s="1">
        <v>1869.9999995306134</v>
      </c>
      <c r="D39" s="1">
        <v>0</v>
      </c>
      <c r="E39">
        <f>(R39-S39*(1000-T39)/(1000-U39))*AO39</f>
        <v>-4.5116865794841603</v>
      </c>
      <c r="F39">
        <f>IF(AZ39&lt;&gt;0,1/(1/AZ39-1/N39),0)</f>
        <v>5.4657693692059377</v>
      </c>
      <c r="G39">
        <f>((BC39-AP39/2)*S39-E39)/(BC39+AP39/2)</f>
        <v>384.96059058129856</v>
      </c>
      <c r="H39">
        <f>AP39*1000</f>
        <v>36.866513561097278</v>
      </c>
      <c r="I39">
        <f>(AU39-BA39)</f>
        <v>1.296269054772492</v>
      </c>
      <c r="J39">
        <f>(P39+AT39*D39)</f>
        <v>29.763252258300781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32.499004364013672</v>
      </c>
      <c r="P39" s="1">
        <v>29.763252258300781</v>
      </c>
      <c r="Q39" s="1">
        <v>32.659263610839844</v>
      </c>
      <c r="R39" s="1">
        <v>399.92752075195313</v>
      </c>
      <c r="S39" s="1">
        <v>390.96054077148438</v>
      </c>
      <c r="T39" s="1">
        <v>0.76180428266525269</v>
      </c>
      <c r="U39" s="1">
        <v>33.04498291015625</v>
      </c>
      <c r="V39" s="1">
        <v>1.3642576932907104</v>
      </c>
      <c r="W39" s="1">
        <v>59.177764892578125</v>
      </c>
      <c r="X39" s="1">
        <v>300.352294921875</v>
      </c>
      <c r="Y39" s="1">
        <v>749.7388916015625</v>
      </c>
      <c r="Z39" s="1">
        <v>4.9165733158588409E-2</v>
      </c>
      <c r="AA39" s="1">
        <v>87.958488464355469</v>
      </c>
      <c r="AB39" s="1">
        <v>-0.50583428144454956</v>
      </c>
      <c r="AC39" s="1">
        <v>0.73393845558166504</v>
      </c>
      <c r="AD39" s="1">
        <v>5.5497333407402039E-2</v>
      </c>
      <c r="AE39" s="1">
        <v>1.0683517903089523E-2</v>
      </c>
      <c r="AF39" s="1">
        <v>1.7082482576370239E-2</v>
      </c>
      <c r="AG39" s="1">
        <v>5.9325522743165493E-3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1.1042363783892462</v>
      </c>
      <c r="AP39">
        <f>(U39-T39)/(1000-U39)*AO39</f>
        <v>3.6866513561097276E-2</v>
      </c>
      <c r="AQ39">
        <f>(P39+273.15)</f>
        <v>302.91325225830076</v>
      </c>
      <c r="AR39">
        <f>(O39+273.15)</f>
        <v>305.64900436401365</v>
      </c>
      <c r="AS39">
        <f>(Y39*AK39+Z39*AL39)*AM39</f>
        <v>119.95821997497478</v>
      </c>
      <c r="AT39">
        <f>((AS39+0.00000010773*(AR39^4-AQ39^4))-AP39*44100)/(L39*0.92*2*29.3+0.00000043092*AQ39^3)</f>
        <v>-11.562997962886994</v>
      </c>
      <c r="AU39">
        <f>0.61365*EXP(17.502*J39/(240.97+J39))</f>
        <v>4.2028558028802943</v>
      </c>
      <c r="AV39">
        <f>AU39*1000/AA39</f>
        <v>47.782264978137626</v>
      </c>
      <c r="AW39">
        <f>(AV39-U39)</f>
        <v>14.737282067981376</v>
      </c>
      <c r="AX39">
        <f>IF(D39,P39,(O39+P39)/2)</f>
        <v>31.131128311157227</v>
      </c>
      <c r="AY39">
        <f>0.61365*EXP(17.502*AX39/(240.97+AX39))</f>
        <v>4.5452181873967232</v>
      </c>
      <c r="AZ39">
        <f>IF(AW39&lt;&gt;0,(1000-(AV39+U39)/2)/AW39*AP39,0)</f>
        <v>2.4004836158200082</v>
      </c>
      <c r="BA39">
        <f>U39*AA39/1000</f>
        <v>2.9065867481078023</v>
      </c>
      <c r="BB39">
        <f>(AY39-BA39)</f>
        <v>1.638631439288921</v>
      </c>
      <c r="BC39">
        <f>1/(1.6/F39+1.37/N39)</f>
        <v>1.6318580264567657</v>
      </c>
      <c r="BD39">
        <f>G39*AA39*0.001</f>
        <v>33.860551665876621</v>
      </c>
      <c r="BE39">
        <f>G39/S39</f>
        <v>0.98465331007997359</v>
      </c>
      <c r="BF39">
        <f>(1-AP39*AA39/AU39/F39)*100</f>
        <v>85.883922508114438</v>
      </c>
      <c r="BG39">
        <f>(S39-E39/(N39/1.35))</f>
        <v>392.38350377534022</v>
      </c>
      <c r="BH39">
        <f>E39*BF39/100/BG39</f>
        <v>-9.8750670414312468E-3</v>
      </c>
    </row>
    <row r="40" spans="1:60" x14ac:dyDescent="0.35">
      <c r="A40" s="1" t="s">
        <v>9</v>
      </c>
      <c r="B40" s="1" t="s">
        <v>2707</v>
      </c>
      <c r="K40" s="1">
        <f t="shared" si="0"/>
        <v>2.72</v>
      </c>
    </row>
    <row r="41" spans="1:60" x14ac:dyDescent="0.35">
      <c r="A41" s="1" t="s">
        <v>9</v>
      </c>
      <c r="B41" s="1" t="s">
        <v>2706</v>
      </c>
      <c r="K41" s="1">
        <f t="shared" si="0"/>
        <v>2.72</v>
      </c>
    </row>
    <row r="42" spans="1:60" x14ac:dyDescent="0.35">
      <c r="A42" s="1">
        <v>9</v>
      </c>
      <c r="B42" s="1" t="s">
        <v>2705</v>
      </c>
      <c r="C42" s="1">
        <v>2073.9999995306134</v>
      </c>
      <c r="D42" s="1">
        <v>0</v>
      </c>
      <c r="E42">
        <f>(R42-S42*(1000-T42)/(1000-U42))*AO42</f>
        <v>-3.8945844126581899</v>
      </c>
      <c r="F42">
        <f>IF(AZ42&lt;&gt;0,1/(1/AZ42-1/N42),0)</f>
        <v>4.1350602106063654</v>
      </c>
      <c r="G42">
        <f>((BC42-AP42/2)*S42-E42)/(BC42+AP42/2)</f>
        <v>383.58470723066517</v>
      </c>
      <c r="H42">
        <f>AP42*1000</f>
        <v>36.189059120863483</v>
      </c>
      <c r="I42">
        <f>(AU42-BA42)</f>
        <v>1.4517278714493984</v>
      </c>
      <c r="J42">
        <f>(P42+AT42*D42)</f>
        <v>30.192470550537109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32.571727752685547</v>
      </c>
      <c r="P42" s="1">
        <v>30.192470550537109</v>
      </c>
      <c r="Q42" s="1">
        <v>32.712726593017578</v>
      </c>
      <c r="R42" s="1">
        <v>400.01617431640625</v>
      </c>
      <c r="S42" s="1">
        <v>390.73703002929688</v>
      </c>
      <c r="T42" s="1">
        <v>0.76205283403396606</v>
      </c>
      <c r="U42" s="1">
        <v>32.472457885742188</v>
      </c>
      <c r="V42" s="1">
        <v>1.3590340614318848</v>
      </c>
      <c r="W42" s="1">
        <v>57.910911560058594</v>
      </c>
      <c r="X42" s="1">
        <v>300.33624267578125</v>
      </c>
      <c r="Y42" s="1">
        <v>999.9593505859375</v>
      </c>
      <c r="Z42" s="1">
        <v>0.19780835509300232</v>
      </c>
      <c r="AA42" s="1">
        <v>87.9530029296875</v>
      </c>
      <c r="AB42" s="1">
        <v>-0.43321466445922852</v>
      </c>
      <c r="AC42" s="1">
        <v>0.74759811162948608</v>
      </c>
      <c r="AD42" s="1">
        <v>3.2304096966981888E-2</v>
      </c>
      <c r="AE42" s="1">
        <v>2.0401725545525551E-2</v>
      </c>
      <c r="AF42" s="1">
        <v>2.0657772198319435E-2</v>
      </c>
      <c r="AG42" s="1">
        <v>6.5015978179872036E-3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1.1041773627786071</v>
      </c>
      <c r="AP42">
        <f>(U42-T42)/(1000-U42)*AO42</f>
        <v>3.6189059120863482E-2</v>
      </c>
      <c r="AQ42">
        <f>(P42+273.15)</f>
        <v>303.34247055053709</v>
      </c>
      <c r="AR42">
        <f>(O42+273.15)</f>
        <v>305.72172775268552</v>
      </c>
      <c r="AS42">
        <f>(Y42*AK42+Z42*AL42)*AM42</f>
        <v>159.99349251761669</v>
      </c>
      <c r="AT42">
        <f>((AS42+0.00000010773*(AR42^4-AQ42^4))-AP42*44100)/(L42*0.92*2*29.3+0.00000043092*AQ42^3)</f>
        <v>-11.043066799186644</v>
      </c>
      <c r="AU42">
        <f>0.61365*EXP(17.502*J42/(240.97+J42))</f>
        <v>4.3077780550082352</v>
      </c>
      <c r="AV42">
        <f>AU42*1000/AA42</f>
        <v>48.978180522750471</v>
      </c>
      <c r="AW42">
        <f>(AV42-U42)</f>
        <v>16.505722637008283</v>
      </c>
      <c r="AX42">
        <f>IF(D42,P42,(O42+P42)/2)</f>
        <v>31.382099151611328</v>
      </c>
      <c r="AY42">
        <f>0.61365*EXP(17.502*AX42/(240.97+AX42))</f>
        <v>4.6106023772421683</v>
      </c>
      <c r="AZ42">
        <f>IF(AW42&lt;&gt;0,(1000-(AV42+U42)/2)/AW42*AP42,0)</f>
        <v>2.1032249783858736</v>
      </c>
      <c r="BA42">
        <f>U42*AA42/1000</f>
        <v>2.8560501835588368</v>
      </c>
      <c r="BB42">
        <f>(AY42-BA42)</f>
        <v>1.7545521936833315</v>
      </c>
      <c r="BC42">
        <f>1/(1.6/F42+1.37/N42)</f>
        <v>1.4144220606783058</v>
      </c>
      <c r="BD42">
        <f>G42*AA42*0.001</f>
        <v>33.737426878842015</v>
      </c>
      <c r="BE42">
        <f>G42/S42</f>
        <v>0.98169530336529554</v>
      </c>
      <c r="BF42">
        <f>(1-AP42*AA42/AU42/F42)*100</f>
        <v>82.131306201497324</v>
      </c>
      <c r="BG42">
        <f>(S42-E42/(N42/1.35))</f>
        <v>391.96536214789006</v>
      </c>
      <c r="BH42">
        <f>E42*BF42/100/BG42</f>
        <v>-8.1606013136161053E-3</v>
      </c>
    </row>
    <row r="43" spans="1:60" x14ac:dyDescent="0.35">
      <c r="A43" s="1" t="s">
        <v>9</v>
      </c>
      <c r="B43" s="1" t="s">
        <v>2704</v>
      </c>
      <c r="K43" s="1">
        <f t="shared" si="0"/>
        <v>2.72</v>
      </c>
    </row>
    <row r="44" spans="1:60" x14ac:dyDescent="0.35">
      <c r="A44" s="1" t="s">
        <v>9</v>
      </c>
      <c r="B44" s="1" t="s">
        <v>2703</v>
      </c>
      <c r="K44" s="1">
        <f t="shared" si="0"/>
        <v>2.72</v>
      </c>
    </row>
    <row r="45" spans="1:60" x14ac:dyDescent="0.35">
      <c r="A45" s="1">
        <v>10</v>
      </c>
      <c r="B45" s="1" t="s">
        <v>2702</v>
      </c>
      <c r="C45" s="1">
        <v>2277.9999995306134</v>
      </c>
      <c r="D45" s="1">
        <v>0</v>
      </c>
      <c r="E45">
        <f>(R45-S45*(1000-T45)/(1000-U45))*AO45</f>
        <v>-3.6982766040070367</v>
      </c>
      <c r="F45">
        <f>IF(AZ45&lt;&gt;0,1/(1/AZ45-1/N45),0)</f>
        <v>3.3537056673184287</v>
      </c>
      <c r="G45">
        <f>((BC45-AP45/2)*S45-E45)/(BC45+AP45/2)</f>
        <v>382.62411929956096</v>
      </c>
      <c r="H45">
        <f>AP45*1000</f>
        <v>35.620202912343892</v>
      </c>
      <c r="I45">
        <f>(AU45-BA45)</f>
        <v>1.5976214155210009</v>
      </c>
      <c r="J45">
        <f>(P45+AT45*D45)</f>
        <v>30.607940673828125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32.661022186279297</v>
      </c>
      <c r="P45" s="1">
        <v>30.607940673828125</v>
      </c>
      <c r="Q45" s="1">
        <v>32.781642913818359</v>
      </c>
      <c r="R45" s="1">
        <v>399.90756225585938</v>
      </c>
      <c r="S45" s="1">
        <v>390.654541015625</v>
      </c>
      <c r="T45" s="1">
        <v>0.76610219478607178</v>
      </c>
      <c r="U45" s="1">
        <v>31.993677139282227</v>
      </c>
      <c r="V45" s="1">
        <v>1.3593721389770508</v>
      </c>
      <c r="W45" s="1">
        <v>56.769603729248047</v>
      </c>
      <c r="X45" s="1">
        <v>300.33450317382813</v>
      </c>
      <c r="Y45" s="1">
        <v>1250.457763671875</v>
      </c>
      <c r="Z45" s="1">
        <v>6.9746240973472595E-2</v>
      </c>
      <c r="AA45" s="1">
        <v>87.951278686523438</v>
      </c>
      <c r="AB45" s="1">
        <v>-0.27429437637329102</v>
      </c>
      <c r="AC45" s="1">
        <v>0.75375968217849731</v>
      </c>
      <c r="AD45" s="1">
        <v>0.10487846285104752</v>
      </c>
      <c r="AE45" s="1">
        <v>1.9639061763882637E-2</v>
      </c>
      <c r="AF45" s="1">
        <v>2.1990507841110229E-2</v>
      </c>
      <c r="AG45" s="1">
        <v>5.1407255232334137E-3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1.1041709675508384</v>
      </c>
      <c r="AP45">
        <f>(U45-T45)/(1000-U45)*AO45</f>
        <v>3.5620202912343892E-2</v>
      </c>
      <c r="AQ45">
        <f>(P45+273.15)</f>
        <v>303.7579406738281</v>
      </c>
      <c r="AR45">
        <f>(O45+273.15)</f>
        <v>305.81102218627927</v>
      </c>
      <c r="AS45">
        <f>(Y45*AK45+Z45*AL45)*AM45</f>
        <v>200.07323771551455</v>
      </c>
      <c r="AT45">
        <f>((AS45+0.00000010773*(AR45^4-AQ45^4))-AP45*44100)/(L45*0.92*2*29.3+0.00000043092*AQ45^3)</f>
        <v>-10.558162512499219</v>
      </c>
      <c r="AU45">
        <f>0.61365*EXP(17.502*J45/(240.97+J45))</f>
        <v>4.4115062298046661</v>
      </c>
      <c r="AV45">
        <f>AU45*1000/AA45</f>
        <v>50.158522942323415</v>
      </c>
      <c r="AW45">
        <f>(AV45-U45)</f>
        <v>18.164845803041189</v>
      </c>
      <c r="AX45">
        <f>IF(D45,P45,(O45+P45)/2)</f>
        <v>31.634481430053711</v>
      </c>
      <c r="AY45">
        <f>0.61365*EXP(17.502*AX45/(240.97+AX45))</f>
        <v>4.6771787815017394</v>
      </c>
      <c r="AZ45">
        <f>IF(AW45&lt;&gt;0,(1000-(AV45+U45)/2)/AW45*AP45,0)</f>
        <v>1.8803938257666974</v>
      </c>
      <c r="BA45">
        <f>U45*AA45/1000</f>
        <v>2.8138848142836652</v>
      </c>
      <c r="BB45">
        <f>(AY45-BA45)</f>
        <v>1.8632939672180742</v>
      </c>
      <c r="BC45">
        <f>1/(1.6/F45+1.37/N45)</f>
        <v>1.2544664709136504</v>
      </c>
      <c r="BD45">
        <f>G45*AA45*0.001</f>
        <v>33.652280548701277</v>
      </c>
      <c r="BE45">
        <f>G45/S45</f>
        <v>0.97944367497895579</v>
      </c>
      <c r="BF45">
        <f>(1-AP45*AA45/AU45/F45)*100</f>
        <v>78.824839766455455</v>
      </c>
      <c r="BG45">
        <f>(S45-E45/(N45/1.35))</f>
        <v>391.82095864965521</v>
      </c>
      <c r="BH45">
        <f>E45*BF45/100/BG45</f>
        <v>-7.4400323486407318E-3</v>
      </c>
    </row>
    <row r="46" spans="1:60" x14ac:dyDescent="0.35">
      <c r="A46" s="1" t="s">
        <v>9</v>
      </c>
      <c r="B46" s="1" t="s">
        <v>2701</v>
      </c>
      <c r="K46" s="1">
        <f t="shared" si="0"/>
        <v>2.72</v>
      </c>
    </row>
    <row r="47" spans="1:60" x14ac:dyDescent="0.35">
      <c r="A47" s="1" t="s">
        <v>9</v>
      </c>
      <c r="B47" s="1" t="s">
        <v>2700</v>
      </c>
      <c r="K47" s="1">
        <f t="shared" si="0"/>
        <v>2.72</v>
      </c>
    </row>
    <row r="48" spans="1:60" x14ac:dyDescent="0.35">
      <c r="A48" s="1">
        <v>11</v>
      </c>
      <c r="B48" s="1" t="s">
        <v>2699</v>
      </c>
      <c r="C48" s="1">
        <v>2481.4999995417893</v>
      </c>
      <c r="D48" s="1">
        <v>0</v>
      </c>
      <c r="E48">
        <f>(R48-S48*(1000-T48)/(1000-U48))*AO48</f>
        <v>-3.1483646261612117</v>
      </c>
      <c r="F48">
        <f>IF(AZ48&lt;&gt;0,1/(1/AZ48-1/N48),0)</f>
        <v>2.4448995168286736</v>
      </c>
      <c r="G48">
        <f>((BC48-AP48/2)*S48-E48)/(BC48+AP48/2)</f>
        <v>381.28006039199573</v>
      </c>
      <c r="H48">
        <f>AP48*1000</f>
        <v>33.762176166111942</v>
      </c>
      <c r="I48">
        <f>(AU48-BA48)</f>
        <v>1.8302641236758213</v>
      </c>
      <c r="J48">
        <f>(P48+AT48*D48)</f>
        <v>30.978012084960938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32.770843505859375</v>
      </c>
      <c r="P48" s="1">
        <v>30.978012084960938</v>
      </c>
      <c r="Q48" s="1">
        <v>32.865165710449219</v>
      </c>
      <c r="R48" s="1">
        <v>400.0179443359375</v>
      </c>
      <c r="S48" s="1">
        <v>390.91497802734375</v>
      </c>
      <c r="T48" s="1">
        <v>0.77044451236724854</v>
      </c>
      <c r="U48" s="1">
        <v>30.421487808227539</v>
      </c>
      <c r="V48" s="1">
        <v>1.3585752248764038</v>
      </c>
      <c r="W48" s="1">
        <v>53.644199371337891</v>
      </c>
      <c r="X48" s="1">
        <v>300.291015625</v>
      </c>
      <c r="Y48" s="1">
        <v>1601.181396484375</v>
      </c>
      <c r="Z48" s="1">
        <v>7.4318759143352509E-2</v>
      </c>
      <c r="AA48" s="1">
        <v>87.946434020996094</v>
      </c>
      <c r="AB48" s="1">
        <v>-0.20505151152610779</v>
      </c>
      <c r="AC48" s="1">
        <v>0.77618306875228882</v>
      </c>
      <c r="AD48" s="1">
        <v>5.8608148247003555E-2</v>
      </c>
      <c r="AE48" s="1">
        <v>5.95213882625103E-2</v>
      </c>
      <c r="AF48" s="1">
        <v>7.1460932493209839E-2</v>
      </c>
      <c r="AG48" s="1">
        <v>4.4432297348976135E-2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1.1040110868566173</v>
      </c>
      <c r="AP48">
        <f>(U48-T48)/(1000-U48)*AO48</f>
        <v>3.3762176166111942E-2</v>
      </c>
      <c r="AQ48">
        <f>(P48+273.15)</f>
        <v>304.12801208496091</v>
      </c>
      <c r="AR48">
        <f>(O48+273.15)</f>
        <v>305.92084350585935</v>
      </c>
      <c r="AS48">
        <f>(Y48*AK48+Z48*AL48)*AM48</f>
        <v>256.1890177112291</v>
      </c>
      <c r="AT48">
        <f>((AS48+0.00000010773*(AR48^4-AQ48^4))-AP48*44100)/(L48*0.92*2*29.3+0.00000043092*AQ48^3)</f>
        <v>-9.4962422556791211</v>
      </c>
      <c r="AU48">
        <f>0.61365*EXP(17.502*J48/(240.97+J48))</f>
        <v>4.5057254940226414</v>
      </c>
      <c r="AV48">
        <f>AU48*1000/AA48</f>
        <v>51.232611579759521</v>
      </c>
      <c r="AW48">
        <f>(AV48-U48)</f>
        <v>20.811123771531982</v>
      </c>
      <c r="AX48">
        <f>IF(D48,P48,(O48+P48)/2)</f>
        <v>31.874427795410156</v>
      </c>
      <c r="AY48">
        <f>0.61365*EXP(17.502*AX48/(240.97+AX48))</f>
        <v>4.7412493364468205</v>
      </c>
      <c r="AZ48">
        <f>IF(AW48&lt;&gt;0,(1000-(AV48+U48)/2)/AW48*AP48,0)</f>
        <v>1.5560796465157363</v>
      </c>
      <c r="BA48">
        <f>U48*AA48/1000</f>
        <v>2.6754613703468202</v>
      </c>
      <c r="BB48">
        <f>(AY48-BA48)</f>
        <v>2.0657879661000003</v>
      </c>
      <c r="BC48">
        <f>1/(1.6/F48+1.37/N48)</f>
        <v>1.0261766845230809</v>
      </c>
      <c r="BD48">
        <f>G48*AA48*0.001</f>
        <v>33.532221674786058</v>
      </c>
      <c r="BE48">
        <f>G48/S48</f>
        <v>0.97535290746860548</v>
      </c>
      <c r="BF48">
        <f>(1-AP48*AA48/AU48/F48)*100</f>
        <v>73.046018724450462</v>
      </c>
      <c r="BG48">
        <f>(S48-E48/(N48/1.35))</f>
        <v>391.90795622003287</v>
      </c>
      <c r="BH48">
        <f>E48*BF48/100/BG48</f>
        <v>-5.868099837831613E-3</v>
      </c>
    </row>
    <row r="49" spans="1:60" x14ac:dyDescent="0.35">
      <c r="A49" s="1" t="s">
        <v>9</v>
      </c>
      <c r="B49" s="1" t="s">
        <v>2698</v>
      </c>
      <c r="K49" s="1">
        <f t="shared" si="0"/>
        <v>2.72</v>
      </c>
    </row>
    <row r="50" spans="1:60" x14ac:dyDescent="0.35">
      <c r="A50" s="1" t="s">
        <v>9</v>
      </c>
      <c r="B50" s="1" t="s">
        <v>2693</v>
      </c>
      <c r="K50" s="1">
        <f t="shared" si="0"/>
        <v>2.72</v>
      </c>
    </row>
    <row r="51" spans="1:60" x14ac:dyDescent="0.35">
      <c r="A51" s="1">
        <v>12</v>
      </c>
      <c r="B51" s="1" t="s">
        <v>2697</v>
      </c>
      <c r="C51" s="1">
        <v>2684.9999995529652</v>
      </c>
      <c r="D51" s="1">
        <v>0</v>
      </c>
      <c r="E51">
        <f>(R51-S51*(1000-T51)/(1000-U51))*AO51</f>
        <v>-2.4353232681390846</v>
      </c>
      <c r="F51">
        <f>IF(AZ51&lt;&gt;0,1/(1/AZ51-1/N51),0)</f>
        <v>1.2385636236428366</v>
      </c>
      <c r="G51">
        <f>((BC51-AP51/2)*S51-E51)/(BC51+AP51/2)</f>
        <v>379.3425261233574</v>
      </c>
      <c r="H51">
        <f>AP51*1000</f>
        <v>27.552345590149873</v>
      </c>
      <c r="I51">
        <f>(AU51-BA51)</f>
        <v>2.4243415797670527</v>
      </c>
      <c r="J51">
        <f>(P51+AT51*D51)</f>
        <v>31.464023590087891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32.922637939453125</v>
      </c>
      <c r="P51" s="1">
        <v>31.464023590087891</v>
      </c>
      <c r="Q51" s="1">
        <v>32.984596252441406</v>
      </c>
      <c r="R51" s="1">
        <v>400.14801025390625</v>
      </c>
      <c r="S51" s="1">
        <v>392.55758666992188</v>
      </c>
      <c r="T51" s="1">
        <v>0.77627032995223999</v>
      </c>
      <c r="U51" s="1">
        <v>25.104454040527344</v>
      </c>
      <c r="V51" s="1">
        <v>1.3571690320968628</v>
      </c>
      <c r="W51" s="1">
        <v>43.890621185302734</v>
      </c>
      <c r="X51" s="1">
        <v>300.314208984375</v>
      </c>
      <c r="Y51" s="1">
        <v>2001.216552734375</v>
      </c>
      <c r="Z51" s="1">
        <v>3.3158112317323685E-2</v>
      </c>
      <c r="AA51" s="1">
        <v>87.94378662109375</v>
      </c>
      <c r="AB51" s="1">
        <v>-0.43397301435470581</v>
      </c>
      <c r="AC51" s="1">
        <v>0.79700464010238647</v>
      </c>
      <c r="AD51" s="1">
        <v>5.3849801421165466E-2</v>
      </c>
      <c r="AE51" s="1">
        <v>8.8654935359954834E-2</v>
      </c>
      <c r="AF51" s="1">
        <v>2.6497805491089821E-2</v>
      </c>
      <c r="AG51" s="1">
        <v>7.7546216547489166E-2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1.104096356560202</v>
      </c>
      <c r="AP51">
        <f>(U51-T51)/(1000-U51)*AO51</f>
        <v>2.7552345590149872E-2</v>
      </c>
      <c r="AQ51">
        <f>(P51+273.15)</f>
        <v>304.61402359008787</v>
      </c>
      <c r="AR51">
        <f>(O51+273.15)</f>
        <v>306.0726379394531</v>
      </c>
      <c r="AS51">
        <f>(Y51*AK51+Z51*AL51)*AM51</f>
        <v>320.1946412805919</v>
      </c>
      <c r="AT51">
        <f>((AS51+0.00000010773*(AR51^4-AQ51^4))-AP51*44100)/(L51*0.92*2*29.3+0.00000043092*AQ51^3)</f>
        <v>-6.8749042843046961</v>
      </c>
      <c r="AU51">
        <f>0.61365*EXP(17.502*J51/(240.97+J51))</f>
        <v>4.6321223291462443</v>
      </c>
      <c r="AV51">
        <f>AU51*1000/AA51</f>
        <v>52.671399619210931</v>
      </c>
      <c r="AW51">
        <f>(AV51-U51)</f>
        <v>27.566945578683587</v>
      </c>
      <c r="AX51">
        <f>IF(D51,P51,(O51+P51)/2)</f>
        <v>32.193330764770508</v>
      </c>
      <c r="AY51">
        <f>0.61365*EXP(17.502*AX51/(240.97+AX51))</f>
        <v>4.8275847503538989</v>
      </c>
      <c r="AZ51">
        <f>IF(AW51&lt;&gt;0,(1000-(AV51+U51)/2)/AW51*AP51,0)</f>
        <v>0.9606030495930411</v>
      </c>
      <c r="BA51">
        <f>U51*AA51/1000</f>
        <v>2.2077807493791917</v>
      </c>
      <c r="BB51">
        <f>(AY51-BA51)</f>
        <v>2.6198040009747072</v>
      </c>
      <c r="BC51">
        <f>1/(1.6/F51+1.37/N51)</f>
        <v>0.62039110886785298</v>
      </c>
      <c r="BD51">
        <f>G51*AA51*0.001</f>
        <v>33.360818173699229</v>
      </c>
      <c r="BE51">
        <f>G51/S51</f>
        <v>0.96633599503535716</v>
      </c>
      <c r="BF51">
        <f>(1-AP51*AA51/AU51/F51)*100</f>
        <v>57.765690557598326</v>
      </c>
      <c r="BG51">
        <f>(S51-E51/(N51/1.35))</f>
        <v>393.32567524432534</v>
      </c>
      <c r="BH51">
        <f>E51*BF51/100/BG51</f>
        <v>-3.5766322711492256E-3</v>
      </c>
    </row>
    <row r="52" spans="1:60" x14ac:dyDescent="0.35">
      <c r="A52" s="1" t="s">
        <v>9</v>
      </c>
      <c r="B52" s="1" t="s">
        <v>2696</v>
      </c>
      <c r="K52" s="1">
        <v>2.01552</v>
      </c>
    </row>
    <row r="53" spans="1:60" x14ac:dyDescent="0.35">
      <c r="A53" s="1" t="s">
        <v>9</v>
      </c>
      <c r="B53" s="1" t="s">
        <v>2695</v>
      </c>
      <c r="K53" s="1">
        <v>2.01552</v>
      </c>
    </row>
    <row r="54" spans="1:60" x14ac:dyDescent="0.35">
      <c r="A54" s="1" t="s">
        <v>9</v>
      </c>
      <c r="B54" s="1" t="s">
        <v>2694</v>
      </c>
      <c r="K54" s="1">
        <v>2.01552</v>
      </c>
    </row>
    <row r="55" spans="1:60" x14ac:dyDescent="0.35">
      <c r="A55" s="1" t="s">
        <v>9</v>
      </c>
      <c r="B55" s="1" t="s">
        <v>2693</v>
      </c>
      <c r="K55" s="1">
        <v>2.01552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3BE86-CBBB-407A-8F8D-7B672098AEF5}">
  <dimension ref="A1:BH55"/>
  <sheetViews>
    <sheetView zoomScale="48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2780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2779</v>
      </c>
    </row>
    <row r="12" spans="1:60" x14ac:dyDescent="0.35">
      <c r="A12" s="1" t="s">
        <v>9</v>
      </c>
      <c r="B12" s="1" t="s">
        <v>2778</v>
      </c>
    </row>
    <row r="13" spans="1:60" x14ac:dyDescent="0.35">
      <c r="A13" s="1" t="s">
        <v>9</v>
      </c>
      <c r="B13" s="1" t="s">
        <v>2777</v>
      </c>
    </row>
    <row r="14" spans="1:60" x14ac:dyDescent="0.35">
      <c r="A14" s="1" t="s">
        <v>9</v>
      </c>
      <c r="B14" s="1" t="s">
        <v>2776</v>
      </c>
    </row>
    <row r="15" spans="1:60" x14ac:dyDescent="0.35">
      <c r="A15" s="1" t="s">
        <v>9</v>
      </c>
      <c r="B15" s="1" t="s">
        <v>815</v>
      </c>
    </row>
    <row r="16" spans="1:60" x14ac:dyDescent="0.35">
      <c r="A16" s="1" t="s">
        <v>9</v>
      </c>
      <c r="B16" s="1" t="s">
        <v>2775</v>
      </c>
    </row>
    <row r="17" spans="1:60" x14ac:dyDescent="0.35">
      <c r="A17" s="1" t="s">
        <v>9</v>
      </c>
      <c r="B17" s="1" t="s">
        <v>2774</v>
      </c>
    </row>
    <row r="18" spans="1:60" x14ac:dyDescent="0.35">
      <c r="A18" s="1">
        <v>1</v>
      </c>
      <c r="B18" s="1" t="s">
        <v>811</v>
      </c>
      <c r="C18" s="1">
        <v>366.00000172108412</v>
      </c>
      <c r="D18" s="1">
        <v>0</v>
      </c>
      <c r="E18">
        <f>(R18-S18*(1000-T18)/(1000-U18))*AO18</f>
        <v>-4.6972878695735565</v>
      </c>
      <c r="F18">
        <f>IF(AZ18&lt;&gt;0,1/(1/AZ18-1/N18),0)</f>
        <v>10.534628667404437</v>
      </c>
      <c r="G18">
        <f>((BC18-AP18/2)*S18-E18)/(BC18+AP18/2)</f>
        <v>385.30739294068837</v>
      </c>
      <c r="H18">
        <f>AP18*1000</f>
        <v>39.506024754131637</v>
      </c>
      <c r="I18">
        <f>(AU18-BA18)</f>
        <v>1.0939673805311894</v>
      </c>
      <c r="J18">
        <f>(P18+AT18*D18)</f>
        <v>29.751731872558594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33.058341979980469</v>
      </c>
      <c r="P18" s="1">
        <v>29.751731872558594</v>
      </c>
      <c r="Q18" s="1">
        <v>33.191265106201172</v>
      </c>
      <c r="R18" s="1">
        <v>400.03292846679688</v>
      </c>
      <c r="S18" s="1">
        <v>390.32122802734375</v>
      </c>
      <c r="T18" s="1">
        <v>0.80528855323791504</v>
      </c>
      <c r="U18" s="1">
        <v>35.322406768798828</v>
      </c>
      <c r="V18" s="1">
        <v>1.3970797061920166</v>
      </c>
      <c r="W18" s="1">
        <v>61.280170440673828</v>
      </c>
      <c r="X18" s="1">
        <v>300.31698608398438</v>
      </c>
      <c r="Y18" s="1">
        <v>0.28113299608230591</v>
      </c>
      <c r="Z18" s="1">
        <v>0.18294355273246765</v>
      </c>
      <c r="AA18" s="1">
        <v>87.935775756835938</v>
      </c>
      <c r="AB18" s="1">
        <v>-0.20102013647556305</v>
      </c>
      <c r="AC18" s="1">
        <v>0.76577961444854736</v>
      </c>
      <c r="AD18" s="1">
        <v>8.4243491291999817E-2</v>
      </c>
      <c r="AE18" s="1">
        <v>1.0319756343960762E-2</v>
      </c>
      <c r="AF18" s="1">
        <v>1.8892550840973854E-2</v>
      </c>
      <c r="AG18" s="1">
        <v>1.6716761514544487E-2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1.1041065664852363</v>
      </c>
      <c r="AP18">
        <f>(U18-T18)/(1000-U18)*AO18</f>
        <v>3.950602475413164E-2</v>
      </c>
      <c r="AQ18">
        <f>(P18+273.15)</f>
        <v>302.90173187255857</v>
      </c>
      <c r="AR18">
        <f>(O18+273.15)</f>
        <v>306.20834197998045</v>
      </c>
      <c r="AS18">
        <f>(Y18*AK18+Z18*AL18)*AM18</f>
        <v>4.4981278367759003E-2</v>
      </c>
      <c r="AT18">
        <f>((AS18+0.00000010773*(AR18^4-AQ18^4))-AP18*44100)/(L18*0.92*2*29.3+0.00000043092*AQ18^3)</f>
        <v>-13.363390392340559</v>
      </c>
      <c r="AU18">
        <f>0.61365*EXP(17.502*J18/(240.97+J18))</f>
        <v>4.2000706213440271</v>
      </c>
      <c r="AV18">
        <f>AU18*1000/AA18</f>
        <v>47.762933631907181</v>
      </c>
      <c r="AW18">
        <f>(AV18-U18)</f>
        <v>12.440526863108353</v>
      </c>
      <c r="AX18">
        <f>IF(D18,P18,(O18+P18)/2)</f>
        <v>31.405036926269531</v>
      </c>
      <c r="AY18">
        <f>0.61365*EXP(17.502*AX18/(240.97+AX18))</f>
        <v>4.6166188892495867</v>
      </c>
      <c r="AZ18">
        <f>IF(AW18&lt;&gt;0,(1000-(AV18+U18)/2)/AW18*AP18,0)</f>
        <v>3.0436684405328291</v>
      </c>
      <c r="BA18">
        <f>U18*AA18/1000</f>
        <v>3.1061032408128377</v>
      </c>
      <c r="BB18">
        <f>(AY18-BA18)</f>
        <v>1.510515648436749</v>
      </c>
      <c r="BC18">
        <f>1/(1.6/F18+1.37/N18)</f>
        <v>2.1188797989567205</v>
      </c>
      <c r="BD18">
        <f>G18*AA18*0.001</f>
        <v>33.882304503083439</v>
      </c>
      <c r="BE18">
        <f>G18/S18</f>
        <v>0.98715459286702145</v>
      </c>
      <c r="BF18">
        <f>(1-AP18*AA18/AU18/F18)*100</f>
        <v>92.148491484467698</v>
      </c>
      <c r="BG18">
        <f>(S18-E18/(N18/1.35))</f>
        <v>391.80272873425417</v>
      </c>
      <c r="BH18">
        <f>E18*BF18/100/BG18</f>
        <v>-1.1047600220851899E-2</v>
      </c>
    </row>
    <row r="19" spans="1:60" x14ac:dyDescent="0.35">
      <c r="A19" s="1" t="s">
        <v>9</v>
      </c>
      <c r="B19" s="1" t="s">
        <v>2773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2772</v>
      </c>
      <c r="K20" s="1">
        <f t="shared" si="0"/>
        <v>2.72</v>
      </c>
    </row>
    <row r="21" spans="1:60" x14ac:dyDescent="0.35">
      <c r="A21" s="1">
        <v>2</v>
      </c>
      <c r="B21" s="1" t="s">
        <v>2771</v>
      </c>
      <c r="C21" s="1">
        <v>570.50000173225999</v>
      </c>
      <c r="D21" s="1">
        <v>0</v>
      </c>
      <c r="E21">
        <f>(R21-S21*(1000-T21)/(1000-U21))*AO21</f>
        <v>-5.7838438387895996</v>
      </c>
      <c r="F21">
        <f>IF(AZ21&lt;&gt;0,1/(1/AZ21-1/N21),0)</f>
        <v>9.6043216470893498</v>
      </c>
      <c r="G21">
        <f>((BC21-AP21/2)*S21-E21)/(BC21+AP21/2)</f>
        <v>386.84400910824172</v>
      </c>
      <c r="H21">
        <f>AP21*1000</f>
        <v>38.967356769754616</v>
      </c>
      <c r="I21">
        <f>(AU21-BA21)</f>
        <v>1.1095623801973393</v>
      </c>
      <c r="J21">
        <f>(P21+AT21*D21)</f>
        <v>29.658313751220703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33.025157928466797</v>
      </c>
      <c r="P21" s="1">
        <v>29.658313751220703</v>
      </c>
      <c r="Q21" s="1">
        <v>33.199138641357422</v>
      </c>
      <c r="R21" s="1">
        <v>399.98403930664063</v>
      </c>
      <c r="S21" s="1">
        <v>391.4085693359375</v>
      </c>
      <c r="T21" s="1">
        <v>0.83009892702102661</v>
      </c>
      <c r="U21" s="1">
        <v>34.891490936279297</v>
      </c>
      <c r="V21" s="1">
        <v>1.4427027702331543</v>
      </c>
      <c r="W21" s="1">
        <v>60.641029357910156</v>
      </c>
      <c r="X21" s="1">
        <v>300.31954956054688</v>
      </c>
      <c r="Y21" s="1">
        <v>26.023509979248047</v>
      </c>
      <c r="Z21" s="1">
        <v>3.0871240422129631E-2</v>
      </c>
      <c r="AA21" s="1">
        <v>87.929252624511719</v>
      </c>
      <c r="AB21" s="1">
        <v>-0.35906302928924561</v>
      </c>
      <c r="AC21" s="1">
        <v>0.75937569141387939</v>
      </c>
      <c r="AD21" s="1">
        <v>0.12953591346740723</v>
      </c>
      <c r="AE21" s="1">
        <v>6.7947404459118843E-3</v>
      </c>
      <c r="AF21" s="1">
        <v>2.6973890140652657E-2</v>
      </c>
      <c r="AG21" s="1">
        <v>1.3480380177497864E-2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1.1041159910314222</v>
      </c>
      <c r="AP21">
        <f>(U21-T21)/(1000-U21)*AO21</f>
        <v>3.8967356769754616E-2</v>
      </c>
      <c r="AQ21">
        <f>(P21+273.15)</f>
        <v>302.80831375122068</v>
      </c>
      <c r="AR21">
        <f>(O21+273.15)</f>
        <v>306.17515792846677</v>
      </c>
      <c r="AS21">
        <f>(Y21*AK21+Z21*AL21)*AM21</f>
        <v>4.1637615036123634</v>
      </c>
      <c r="AT21">
        <f>((AS21+0.00000010773*(AR21^4-AQ21^4))-AP21*44100)/(L21*0.92*2*29.3+0.00000043092*AQ21^3)</f>
        <v>-13.140110380890057</v>
      </c>
      <c r="AU21">
        <f>0.61365*EXP(17.502*J21/(240.97+J21))</f>
        <v>4.1775451011793026</v>
      </c>
      <c r="AV21">
        <f>AU21*1000/AA21</f>
        <v>47.510299206327424</v>
      </c>
      <c r="AW21">
        <f>(AV21-U21)</f>
        <v>12.618808270048127</v>
      </c>
      <c r="AX21">
        <f>IF(D21,P21,(O21+P21)/2)</f>
        <v>31.34173583984375</v>
      </c>
      <c r="AY21">
        <f>0.61365*EXP(17.502*AX21/(240.97+AX21))</f>
        <v>4.6000317755116917</v>
      </c>
      <c r="AZ21">
        <f>IF(AW21&lt;&gt;0,(1000-(AV21+U21)/2)/AW21*AP21,0)</f>
        <v>2.9608078665367832</v>
      </c>
      <c r="BA21">
        <f>U21*AA21/1000</f>
        <v>3.0679827209819632</v>
      </c>
      <c r="BB21">
        <f>(AY21-BA21)</f>
        <v>1.5320490545297285</v>
      </c>
      <c r="BC21">
        <f>1/(1.6/F21+1.37/N21)</f>
        <v>2.054826452920548</v>
      </c>
      <c r="BD21">
        <f>G21*AA21*0.001</f>
        <v>34.014904603157497</v>
      </c>
      <c r="BE21">
        <f>G21/S21</f>
        <v>0.9883381188218745</v>
      </c>
      <c r="BF21">
        <f>(1-AP21*AA21/AU21/F21)*100</f>
        <v>91.460223862525041</v>
      </c>
      <c r="BG21">
        <f>(S21-E21/(N21/1.35))</f>
        <v>393.23276427006749</v>
      </c>
      <c r="BH21">
        <f>E21*BF21/100/BG21</f>
        <v>-1.3452379871334373E-2</v>
      </c>
    </row>
    <row r="22" spans="1:60" x14ac:dyDescent="0.35">
      <c r="A22" s="1" t="s">
        <v>9</v>
      </c>
      <c r="B22" s="1" t="s">
        <v>2770</v>
      </c>
      <c r="K22" s="1">
        <f t="shared" si="0"/>
        <v>2.72</v>
      </c>
    </row>
    <row r="23" spans="1:60" x14ac:dyDescent="0.35">
      <c r="A23" s="1" t="s">
        <v>9</v>
      </c>
      <c r="B23" s="1" t="s">
        <v>2769</v>
      </c>
      <c r="K23" s="1">
        <f t="shared" si="0"/>
        <v>2.72</v>
      </c>
    </row>
    <row r="24" spans="1:60" x14ac:dyDescent="0.35">
      <c r="A24" s="1">
        <v>3</v>
      </c>
      <c r="B24" s="1" t="s">
        <v>2768</v>
      </c>
      <c r="C24" s="1">
        <v>775.00000172108412</v>
      </c>
      <c r="D24" s="1">
        <v>0</v>
      </c>
      <c r="E24">
        <f>(R24-S24*(1000-T24)/(1000-U24))*AO24</f>
        <v>-5.9093976794018479</v>
      </c>
      <c r="F24">
        <f>IF(AZ24&lt;&gt;0,1/(1/AZ24-1/N24),0)</f>
        <v>9.1716838991832716</v>
      </c>
      <c r="G24">
        <f>((BC24-AP24/2)*S24-E24)/(BC24+AP24/2)</f>
        <v>387.22765808550406</v>
      </c>
      <c r="H24">
        <f>AP24*1000</f>
        <v>38.597122654969169</v>
      </c>
      <c r="I24">
        <f>(AU24-BA24)</f>
        <v>1.1152540570155773</v>
      </c>
      <c r="J24">
        <f>(P24+AT24*D24)</f>
        <v>29.578115463256836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32.962066650390625</v>
      </c>
      <c r="P24" s="1">
        <v>29.578115463256836</v>
      </c>
      <c r="Q24" s="1">
        <v>33.1541748046875</v>
      </c>
      <c r="R24" s="1">
        <v>400.08221435546875</v>
      </c>
      <c r="S24" s="1">
        <v>391.73941040039063</v>
      </c>
      <c r="T24" s="1">
        <v>0.85838770866394043</v>
      </c>
      <c r="U24" s="1">
        <v>34.608989715576172</v>
      </c>
      <c r="V24" s="1">
        <v>1.4971146583557129</v>
      </c>
      <c r="W24" s="1">
        <v>60.361564636230469</v>
      </c>
      <c r="X24" s="1">
        <v>300.29324340820313</v>
      </c>
      <c r="Y24" s="1">
        <v>50.112159729003906</v>
      </c>
      <c r="Z24" s="1">
        <v>0.24926155805587769</v>
      </c>
      <c r="AA24" s="1">
        <v>87.92620849609375</v>
      </c>
      <c r="AB24" s="1">
        <v>-0.3585854172706604</v>
      </c>
      <c r="AC24" s="1">
        <v>0.76752066612243652</v>
      </c>
      <c r="AD24" s="1">
        <v>0.12652724981307983</v>
      </c>
      <c r="AE24" s="1">
        <v>6.289300974458456E-3</v>
      </c>
      <c r="AF24" s="1">
        <v>2.1625980734825134E-2</v>
      </c>
      <c r="AG24" s="1">
        <v>1.9537119194865227E-2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1.1040192772360407</v>
      </c>
      <c r="AP24">
        <f>(U24-T24)/(1000-U24)*AO24</f>
        <v>3.8597122654969167E-2</v>
      </c>
      <c r="AQ24">
        <f>(P24+273.15)</f>
        <v>302.72811546325681</v>
      </c>
      <c r="AR24">
        <f>(O24+273.15)</f>
        <v>306.1120666503906</v>
      </c>
      <c r="AS24">
        <f>(Y24*AK24+Z24*AL24)*AM24</f>
        <v>8.0179453774255762</v>
      </c>
      <c r="AT24">
        <f>((AS24+0.00000010773*(AR24^4-AQ24^4))-AP24*44100)/(L24*0.92*2*29.3+0.00000043092*AQ24^3)</f>
        <v>-12.98119482337281</v>
      </c>
      <c r="AU24">
        <f>0.61365*EXP(17.502*J24/(240.97+J24))</f>
        <v>4.158291302586492</v>
      </c>
      <c r="AV24">
        <f>AU24*1000/AA24</f>
        <v>47.292967292809287</v>
      </c>
      <c r="AW24">
        <f>(AV24-U24)</f>
        <v>12.683977577233115</v>
      </c>
      <c r="AX24">
        <f>IF(D24,P24,(O24+P24)/2)</f>
        <v>31.27009105682373</v>
      </c>
      <c r="AY24">
        <f>0.61365*EXP(17.502*AX24/(240.97+AX24))</f>
        <v>4.58132095362929</v>
      </c>
      <c r="AZ24">
        <f>IF(AW24&lt;&gt;0,(1000-(AV24+U24)/2)/AW24*AP24,0)</f>
        <v>2.9183694538568101</v>
      </c>
      <c r="BA24">
        <f>U24*AA24/1000</f>
        <v>3.0430372455709147</v>
      </c>
      <c r="BB24">
        <f>(AY24-BA24)</f>
        <v>1.5382837080583753</v>
      </c>
      <c r="BC24">
        <f>1/(1.6/F24+1.37/N24)</f>
        <v>2.0221735208647704</v>
      </c>
      <c r="BD24">
        <f>G24*AA24*0.001</f>
        <v>34.047459800280137</v>
      </c>
      <c r="BE24">
        <f>G24/S24</f>
        <v>0.98848277146719765</v>
      </c>
      <c r="BF24">
        <f>(1-AP24*AA24/AU24/F24)*100</f>
        <v>91.101654016476161</v>
      </c>
      <c r="BG24">
        <f>(S24-E24/(N24/1.35))</f>
        <v>393.60320437736982</v>
      </c>
      <c r="BH24">
        <f>E24*BF24/100/BG24</f>
        <v>-1.3677630081448263E-2</v>
      </c>
    </row>
    <row r="25" spans="1:60" x14ac:dyDescent="0.35">
      <c r="A25" s="1" t="s">
        <v>9</v>
      </c>
      <c r="B25" s="1" t="s">
        <v>2767</v>
      </c>
      <c r="K25" s="1">
        <f t="shared" si="0"/>
        <v>2.72</v>
      </c>
    </row>
    <row r="26" spans="1:60" x14ac:dyDescent="0.35">
      <c r="A26" s="1" t="s">
        <v>9</v>
      </c>
      <c r="B26" s="1" t="s">
        <v>2766</v>
      </c>
      <c r="K26" s="1">
        <f t="shared" si="0"/>
        <v>2.72</v>
      </c>
    </row>
    <row r="27" spans="1:60" x14ac:dyDescent="0.35">
      <c r="A27" s="1">
        <v>4</v>
      </c>
      <c r="B27" s="1" t="s">
        <v>2765</v>
      </c>
      <c r="C27" s="1">
        <v>980.00000172108412</v>
      </c>
      <c r="D27" s="1">
        <v>0</v>
      </c>
      <c r="E27">
        <f>(R27-S27*(1000-T27)/(1000-U27))*AO27</f>
        <v>-5.7905334311830616</v>
      </c>
      <c r="F27">
        <f>IF(AZ27&lt;&gt;0,1/(1/AZ27-1/N27),0)</f>
        <v>9.0257555456405711</v>
      </c>
      <c r="G27">
        <f>((BC27-AP27/2)*S27-E27)/(BC27+AP27/2)</f>
        <v>387.0468417654007</v>
      </c>
      <c r="H27">
        <f>AP27*1000</f>
        <v>38.423161411969886</v>
      </c>
      <c r="I27">
        <f>(AU27-BA27)</f>
        <v>1.1160242387187962</v>
      </c>
      <c r="J27">
        <f>(P27+AT27*D27)</f>
        <v>29.539112091064453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32.913455963134766</v>
      </c>
      <c r="P27" s="1">
        <v>29.539112091064453</v>
      </c>
      <c r="Q27" s="1">
        <v>33.109237670898438</v>
      </c>
      <c r="R27" s="1">
        <v>399.9906005859375</v>
      </c>
      <c r="S27" s="1">
        <v>391.60675048828125</v>
      </c>
      <c r="T27" s="1">
        <v>0.8940054178237915</v>
      </c>
      <c r="U27" s="1">
        <v>34.495342254638672</v>
      </c>
      <c r="V27" s="1">
        <v>1.5634438991546631</v>
      </c>
      <c r="W27" s="1">
        <v>60.325729370117188</v>
      </c>
      <c r="X27" s="1">
        <v>300.3031005859375</v>
      </c>
      <c r="Y27" s="1">
        <v>101.21860504150391</v>
      </c>
      <c r="Z27" s="1">
        <v>5.8314107358455658E-2</v>
      </c>
      <c r="AA27" s="1">
        <v>87.922920227050781</v>
      </c>
      <c r="AB27" s="1">
        <v>-0.50725787878036499</v>
      </c>
      <c r="AC27" s="1">
        <v>0.75072091817855835</v>
      </c>
      <c r="AD27" s="1">
        <v>0.11437369138002396</v>
      </c>
      <c r="AE27" s="1">
        <v>7.9528428614139557E-3</v>
      </c>
      <c r="AF27" s="1">
        <v>2.2454407066106796E-2</v>
      </c>
      <c r="AG27" s="1">
        <v>9.5489528030157089E-3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1.1040555168600641</v>
      </c>
      <c r="AP27">
        <f>(U27-T27)/(1000-U27)*AO27</f>
        <v>3.8423161411969886E-2</v>
      </c>
      <c r="AQ27">
        <f>(P27+273.15)</f>
        <v>302.68911209106443</v>
      </c>
      <c r="AR27">
        <f>(O27+273.15)</f>
        <v>306.06345596313474</v>
      </c>
      <c r="AS27">
        <f>(Y27*AK27+Z27*AL27)*AM27</f>
        <v>16.194976444654685</v>
      </c>
      <c r="AT27">
        <f>((AS27+0.00000010773*(AR27^4-AQ27^4))-AP27*44100)/(L27*0.92*2*29.3+0.00000043092*AQ27^3)</f>
        <v>-12.858254128795181</v>
      </c>
      <c r="AU27">
        <f>0.61365*EXP(17.502*J27/(240.97+J27))</f>
        <v>4.148955463978206</v>
      </c>
      <c r="AV27">
        <f>AU27*1000/AA27</f>
        <v>47.188553943203985</v>
      </c>
      <c r="AW27">
        <f>(AV27-U27)</f>
        <v>12.693211688565313</v>
      </c>
      <c r="AX27">
        <f>IF(D27,P27,(O27+P27)/2)</f>
        <v>31.226284027099609</v>
      </c>
      <c r="AY27">
        <f>0.61365*EXP(17.502*AX27/(240.97+AX27))</f>
        <v>4.5699129506320428</v>
      </c>
      <c r="AZ27">
        <f>IF(AW27&lt;&gt;0,(1000-(AV27+U27)/2)/AW27*AP27,0)</f>
        <v>2.9034326025607515</v>
      </c>
      <c r="BA27">
        <f>U27*AA27/1000</f>
        <v>3.0329312252594098</v>
      </c>
      <c r="BB27">
        <f>(AY27-BA27)</f>
        <v>1.536981725372633</v>
      </c>
      <c r="BC27">
        <f>1/(1.6/F27+1.37/N27)</f>
        <v>2.010705357411581</v>
      </c>
      <c r="BD27">
        <f>G27*AA27*0.001</f>
        <v>34.030288592671269</v>
      </c>
      <c r="BE27">
        <f>G27/S27</f>
        <v>0.98835589857121986</v>
      </c>
      <c r="BF27">
        <f>(1-AP27*AA27/AU27/F27)*100</f>
        <v>90.978622434517192</v>
      </c>
      <c r="BG27">
        <f>(S27-E27/(N27/1.35))</f>
        <v>393.43305528583352</v>
      </c>
      <c r="BH27">
        <f>E27*BF27/100/BG27</f>
        <v>-1.3390200636479726E-2</v>
      </c>
    </row>
    <row r="28" spans="1:60" x14ac:dyDescent="0.35">
      <c r="A28" s="1" t="s">
        <v>9</v>
      </c>
      <c r="B28" s="1" t="s">
        <v>2764</v>
      </c>
      <c r="K28" s="1">
        <f t="shared" si="0"/>
        <v>2.72</v>
      </c>
    </row>
    <row r="29" spans="1:60" x14ac:dyDescent="0.35">
      <c r="A29" s="1" t="s">
        <v>9</v>
      </c>
      <c r="B29" s="1" t="s">
        <v>2763</v>
      </c>
      <c r="K29" s="1">
        <f t="shared" si="0"/>
        <v>2.72</v>
      </c>
    </row>
    <row r="30" spans="1:60" x14ac:dyDescent="0.35">
      <c r="A30" s="1">
        <v>5</v>
      </c>
      <c r="B30" s="1" t="s">
        <v>2762</v>
      </c>
      <c r="C30" s="1">
        <v>1185.0000017210841</v>
      </c>
      <c r="D30" s="1">
        <v>0</v>
      </c>
      <c r="E30">
        <f>(R30-S30*(1000-T30)/(1000-U30))*AO30</f>
        <v>-5.3743640642095443</v>
      </c>
      <c r="F30">
        <f>IF(AZ30&lt;&gt;0,1/(1/AZ30-1/N30),0)</f>
        <v>8.7178203282738043</v>
      </c>
      <c r="G30">
        <f>((BC30-AP30/2)*S30-E30)/(BC30+AP30/2)</f>
        <v>386.42661763215352</v>
      </c>
      <c r="H30">
        <f>AP30*1000</f>
        <v>38.19461689182706</v>
      </c>
      <c r="I30">
        <f>(AU30-BA30)</f>
        <v>1.1221195405515858</v>
      </c>
      <c r="J30">
        <f>(P30+AT30*D30)</f>
        <v>29.510086059570313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32.884002685546875</v>
      </c>
      <c r="P30" s="1">
        <v>29.510086059570313</v>
      </c>
      <c r="Q30" s="1">
        <v>33.078670501708984</v>
      </c>
      <c r="R30" s="1">
        <v>399.864990234375</v>
      </c>
      <c r="S30" s="1">
        <v>391.19882202148438</v>
      </c>
      <c r="T30" s="1">
        <v>0.93856430053710938</v>
      </c>
      <c r="U30" s="1">
        <v>34.347274780273438</v>
      </c>
      <c r="V30" s="1">
        <v>1.6440823078155518</v>
      </c>
      <c r="W30" s="1">
        <v>60.166091918945313</v>
      </c>
      <c r="X30" s="1">
        <v>300.28408813476563</v>
      </c>
      <c r="Y30" s="1">
        <v>148.88951110839844</v>
      </c>
      <c r="Z30" s="1">
        <v>1.6007693484425545E-2</v>
      </c>
      <c r="AA30" s="1">
        <v>87.922554016113281</v>
      </c>
      <c r="AB30" s="1">
        <v>-0.32566606998443604</v>
      </c>
      <c r="AC30" s="1">
        <v>0.76478379964828491</v>
      </c>
      <c r="AD30" s="1">
        <v>0.10337192565202713</v>
      </c>
      <c r="AE30" s="1">
        <v>7.0318994112312794E-3</v>
      </c>
      <c r="AF30" s="1">
        <v>4.7462955117225647E-2</v>
      </c>
      <c r="AG30" s="1">
        <v>8.7954243645071983E-3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1.1039856181425203</v>
      </c>
      <c r="AP30">
        <f>(U30-T30)/(1000-U30)*AO30</f>
        <v>3.8194616891827057E-2</v>
      </c>
      <c r="AQ30">
        <f>(P30+273.15)</f>
        <v>302.66008605957029</v>
      </c>
      <c r="AR30">
        <f>(O30+273.15)</f>
        <v>306.03400268554685</v>
      </c>
      <c r="AS30">
        <f>(Y30*AK30+Z30*AL30)*AM30</f>
        <v>23.822321244873365</v>
      </c>
      <c r="AT30">
        <f>((AS30+0.00000010773*(AR30^4-AQ30^4))-AP30*44100)/(L30*0.92*2*29.3+0.00000043092*AQ30^3)</f>
        <v>-12.719675583206497</v>
      </c>
      <c r="AU30">
        <f>0.61365*EXP(17.502*J30/(240.97+J30))</f>
        <v>4.1420196627264625</v>
      </c>
      <c r="AV30">
        <f>AU30*1000/AA30</f>
        <v>47.109865142991268</v>
      </c>
      <c r="AW30">
        <f>(AV30-U30)</f>
        <v>12.76259036271783</v>
      </c>
      <c r="AX30">
        <f>IF(D30,P30,(O30+P30)/2)</f>
        <v>31.197044372558594</v>
      </c>
      <c r="AY30">
        <f>0.61365*EXP(17.502*AX30/(240.97+AX30))</f>
        <v>4.5623122840169836</v>
      </c>
      <c r="AZ30">
        <f>IF(AW30&lt;&gt;0,(1000-(AV30+U30)/2)/AW30*AP30,0)</f>
        <v>2.8708125642440625</v>
      </c>
      <c r="BA30">
        <f>U30*AA30/1000</f>
        <v>3.0199001221748767</v>
      </c>
      <c r="BB30">
        <f>(AY30-BA30)</f>
        <v>1.5424121618421069</v>
      </c>
      <c r="BC30">
        <f>1/(1.6/F30+1.37/N30)</f>
        <v>1.9857047266104204</v>
      </c>
      <c r="BD30">
        <f>G30*AA30*0.001</f>
        <v>33.975615162026976</v>
      </c>
      <c r="BE30">
        <f>G30/S30</f>
        <v>0.98780107679089901</v>
      </c>
      <c r="BF30">
        <f>(1-AP30*AA30/AU30/F30)*100</f>
        <v>90.700012108419088</v>
      </c>
      <c r="BG30">
        <f>(S30-E30/(N30/1.35))</f>
        <v>392.89386911704236</v>
      </c>
      <c r="BH30">
        <f>E30*BF30/100/BG30</f>
        <v>-1.2406782696668809E-2</v>
      </c>
    </row>
    <row r="31" spans="1:60" x14ac:dyDescent="0.35">
      <c r="A31" s="1" t="s">
        <v>9</v>
      </c>
      <c r="B31" s="1" t="s">
        <v>2761</v>
      </c>
      <c r="K31" s="1">
        <f t="shared" si="0"/>
        <v>2.72</v>
      </c>
    </row>
    <row r="32" spans="1:60" x14ac:dyDescent="0.35">
      <c r="A32" s="1" t="s">
        <v>9</v>
      </c>
      <c r="B32" s="1" t="s">
        <v>2760</v>
      </c>
      <c r="K32" s="1">
        <f t="shared" si="0"/>
        <v>2.72</v>
      </c>
    </row>
    <row r="33" spans="1:60" x14ac:dyDescent="0.35">
      <c r="A33" s="1">
        <v>6</v>
      </c>
      <c r="B33" s="1" t="s">
        <v>2759</v>
      </c>
      <c r="C33" s="1">
        <v>1390.0000017210841</v>
      </c>
      <c r="D33" s="1">
        <v>0</v>
      </c>
      <c r="E33">
        <f>(R33-S33*(1000-T33)/(1000-U33))*AO33</f>
        <v>-4.5812074018011719</v>
      </c>
      <c r="F33">
        <f>IF(AZ33&lt;&gt;0,1/(1/AZ33-1/N33),0)</f>
        <v>7.518437412141755</v>
      </c>
      <c r="G33">
        <f>((BC33-AP33/2)*S33-E33)/(BC33+AP33/2)</f>
        <v>385.34957655858733</v>
      </c>
      <c r="H33">
        <f>AP33*1000</f>
        <v>37.766647547861545</v>
      </c>
      <c r="I33">
        <f>(AU33-BA33)</f>
        <v>1.1680970530421808</v>
      </c>
      <c r="J33">
        <f>(P33+AT33*D33)</f>
        <v>29.588022232055664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32.875820159912109</v>
      </c>
      <c r="P33" s="1">
        <v>29.588022232055664</v>
      </c>
      <c r="Q33" s="1">
        <v>33.061363220214844</v>
      </c>
      <c r="R33" s="1">
        <v>399.93267822265625</v>
      </c>
      <c r="S33" s="1">
        <v>390.717529296875</v>
      </c>
      <c r="T33" s="1">
        <v>0.99037289619445801</v>
      </c>
      <c r="U33" s="1">
        <v>34.030723571777344</v>
      </c>
      <c r="V33" s="1">
        <v>1.735924243927002</v>
      </c>
      <c r="W33" s="1">
        <v>59.649005889892578</v>
      </c>
      <c r="X33" s="1">
        <v>300.328125</v>
      </c>
      <c r="Y33" s="1">
        <v>300.45437622070313</v>
      </c>
      <c r="Z33" s="1">
        <v>0.23211172223091125</v>
      </c>
      <c r="AA33" s="1">
        <v>87.937255859375</v>
      </c>
      <c r="AB33" s="1">
        <v>-0.30233842134475708</v>
      </c>
      <c r="AC33" s="1">
        <v>0.77423816919326782</v>
      </c>
      <c r="AD33" s="1">
        <v>6.0531795024871826E-2</v>
      </c>
      <c r="AE33" s="1">
        <v>7.225915789604187E-3</v>
      </c>
      <c r="AF33" s="1">
        <v>3.0165666714310646E-2</v>
      </c>
      <c r="AG33" s="1">
        <v>4.7971890307962894E-3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1.1041475183823526</v>
      </c>
      <c r="AP33">
        <f>(U33-T33)/(1000-U33)*AO33</f>
        <v>3.7766647547861548E-2</v>
      </c>
      <c r="AQ33">
        <f>(P33+273.15)</f>
        <v>302.73802223205564</v>
      </c>
      <c r="AR33">
        <f>(O33+273.15)</f>
        <v>306.02582015991209</v>
      </c>
      <c r="AS33">
        <f>(Y33*AK33+Z33*AL33)*AM33</f>
        <v>48.072699120803918</v>
      </c>
      <c r="AT33">
        <f>((AS33+0.00000010773*(AR33^4-AQ33^4))-AP33*44100)/(L33*0.92*2*29.3+0.00000043092*AQ33^3)</f>
        <v>-12.388204027083072</v>
      </c>
      <c r="AU33">
        <f>0.61365*EXP(17.502*J33/(240.97+J33))</f>
        <v>4.1606654988532288</v>
      </c>
      <c r="AV33">
        <f>AU33*1000/AA33</f>
        <v>47.314024734940148</v>
      </c>
      <c r="AW33">
        <f>(AV33-U33)</f>
        <v>13.283301163162804</v>
      </c>
      <c r="AX33">
        <f>IF(D33,P33,(O33+P33)/2)</f>
        <v>31.231921195983887</v>
      </c>
      <c r="AY33">
        <f>0.61365*EXP(17.502*AX33/(240.97+AX33))</f>
        <v>4.5713795649888853</v>
      </c>
      <c r="AZ33">
        <f>IF(AW33&lt;&gt;0,(1000-(AV33+U33)/2)/AW33*AP33,0)</f>
        <v>2.7275289390224335</v>
      </c>
      <c r="BA33">
        <f>U33*AA33/1000</f>
        <v>2.992568445811048</v>
      </c>
      <c r="BB33">
        <f>(AY33-BA33)</f>
        <v>1.5788111191778373</v>
      </c>
      <c r="BC33">
        <f>1/(1.6/F33+1.37/N33)</f>
        <v>1.8766035245642292</v>
      </c>
      <c r="BD33">
        <f>G33*AA33*0.001</f>
        <v>33.886584309134314</v>
      </c>
      <c r="BE33">
        <f>G33/S33</f>
        <v>0.98626129534564855</v>
      </c>
      <c r="BF33">
        <f>(1-AP33*AA33/AU33/F33)*100</f>
        <v>89.383265569434499</v>
      </c>
      <c r="BG33">
        <f>(S33-E33/(N33/1.35))</f>
        <v>392.16241881455488</v>
      </c>
      <c r="BH33">
        <f>E33*BF33/100/BG33</f>
        <v>-1.0441675647086646E-2</v>
      </c>
    </row>
    <row r="34" spans="1:60" x14ac:dyDescent="0.35">
      <c r="A34" s="1" t="s">
        <v>9</v>
      </c>
      <c r="B34" s="1" t="s">
        <v>2758</v>
      </c>
      <c r="K34" s="1">
        <f t="shared" si="0"/>
        <v>2.72</v>
      </c>
    </row>
    <row r="35" spans="1:60" x14ac:dyDescent="0.35">
      <c r="A35" s="1" t="s">
        <v>9</v>
      </c>
      <c r="B35" s="1" t="s">
        <v>2757</v>
      </c>
      <c r="K35" s="1">
        <f t="shared" si="0"/>
        <v>2.72</v>
      </c>
    </row>
    <row r="36" spans="1:60" x14ac:dyDescent="0.35">
      <c r="A36" s="1">
        <v>7</v>
      </c>
      <c r="B36" s="1" t="s">
        <v>2756</v>
      </c>
      <c r="C36" s="1">
        <v>1593.50000173226</v>
      </c>
      <c r="D36" s="1">
        <v>0</v>
      </c>
      <c r="E36">
        <f>(R36-S36*(1000-T36)/(1000-U36))*AO36</f>
        <v>-3.7605987201757944</v>
      </c>
      <c r="F36">
        <f>IF(AZ36&lt;&gt;0,1/(1/AZ36-1/N36),0)</f>
        <v>5.504653072364011</v>
      </c>
      <c r="G36">
        <f>((BC36-AP36/2)*S36-E36)/(BC36+AP36/2)</f>
        <v>383.96822817598422</v>
      </c>
      <c r="H36">
        <f>AP36*1000</f>
        <v>36.709800558405668</v>
      </c>
      <c r="I36">
        <f>(AU36-BA36)</f>
        <v>1.2861995657739467</v>
      </c>
      <c r="J36">
        <f>(P36+AT36*D36)</f>
        <v>29.774646759033203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32.883266448974609</v>
      </c>
      <c r="P36" s="1">
        <v>29.774646759033203</v>
      </c>
      <c r="Q36" s="1">
        <v>33.059528350830078</v>
      </c>
      <c r="R36" s="1">
        <v>399.92410278320313</v>
      </c>
      <c r="S36" s="1">
        <v>390.3515625</v>
      </c>
      <c r="T36" s="1">
        <v>1.0571534633636475</v>
      </c>
      <c r="U36" s="1">
        <v>33.20159912109375</v>
      </c>
      <c r="V36" s="1">
        <v>1.8520457744598389</v>
      </c>
      <c r="W36" s="1">
        <v>58.166465759277344</v>
      </c>
      <c r="X36" s="1">
        <v>300.31768798828125</v>
      </c>
      <c r="Y36" s="1">
        <v>500.31924438476563</v>
      </c>
      <c r="Z36" s="1">
        <v>4.4592205435037613E-2</v>
      </c>
      <c r="AA36" s="1">
        <v>87.929878234863281</v>
      </c>
      <c r="AB36" s="1">
        <v>-0.30673599243164063</v>
      </c>
      <c r="AC36" s="1">
        <v>0.77095752954483032</v>
      </c>
      <c r="AD36" s="1">
        <v>0.11201014369726181</v>
      </c>
      <c r="AE36" s="1">
        <v>2.8274184092879295E-2</v>
      </c>
      <c r="AF36" s="1">
        <v>3.7826571613550186E-2</v>
      </c>
      <c r="AG36" s="1">
        <v>1.1841203086078167E-2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1.1041091470157396</v>
      </c>
      <c r="AP36">
        <f>(U36-T36)/(1000-U36)*AO36</f>
        <v>3.670980055840567E-2</v>
      </c>
      <c r="AQ36">
        <f>(P36+273.15)</f>
        <v>302.92464675903318</v>
      </c>
      <c r="AR36">
        <f>(O36+273.15)</f>
        <v>306.03326644897459</v>
      </c>
      <c r="AS36">
        <f>(Y36*AK36+Z36*AL36)*AM36</f>
        <v>80.05107731228145</v>
      </c>
      <c r="AT36">
        <f>((AS36+0.00000010773*(AR36^4-AQ36^4))-AP36*44100)/(L36*0.92*2*29.3+0.00000043092*AQ36^3)</f>
        <v>-11.785830610664194</v>
      </c>
      <c r="AU36">
        <f>0.61365*EXP(17.502*J36/(240.97+J36))</f>
        <v>4.2056121336944639</v>
      </c>
      <c r="AV36">
        <f>AU36*1000/AA36</f>
        <v>47.829159076749207</v>
      </c>
      <c r="AW36">
        <f>(AV36-U36)</f>
        <v>14.627559955655457</v>
      </c>
      <c r="AX36">
        <f>IF(D36,P36,(O36+P36)/2)</f>
        <v>31.328956604003906</v>
      </c>
      <c r="AY36">
        <f>0.61365*EXP(17.502*AX36/(240.97+AX36))</f>
        <v>4.5966894694639207</v>
      </c>
      <c r="AZ36">
        <f>IF(AW36&lt;&gt;0,(1000-(AV36+U36)/2)/AW36*AP36,0)</f>
        <v>2.4079538336479684</v>
      </c>
      <c r="BA36">
        <f>U36*AA36/1000</f>
        <v>2.9194125679205172</v>
      </c>
      <c r="BB36">
        <f>(AY36-BA36)</f>
        <v>1.6772769015434035</v>
      </c>
      <c r="BC36">
        <f>1/(1.6/F36+1.37/N36)</f>
        <v>1.6373831122352607</v>
      </c>
      <c r="BD36">
        <f>G36*AA36*0.001</f>
        <v>33.762279549570493</v>
      </c>
      <c r="BE36">
        <f>G36/S36</f>
        <v>0.98364721718254744</v>
      </c>
      <c r="BF36">
        <f>(1-AP36*AA36/AU36/F36)*100</f>
        <v>86.056900493889756</v>
      </c>
      <c r="BG36">
        <f>(S36-E36/(N36/1.35))</f>
        <v>391.53763621254268</v>
      </c>
      <c r="BH36">
        <f>E36*BF36/100/BG36</f>
        <v>-8.2655009360055581E-3</v>
      </c>
    </row>
    <row r="37" spans="1:60" x14ac:dyDescent="0.35">
      <c r="A37" s="1" t="s">
        <v>9</v>
      </c>
      <c r="B37" s="1" t="s">
        <v>2755</v>
      </c>
      <c r="K37" s="1">
        <f t="shared" si="0"/>
        <v>2.72</v>
      </c>
    </row>
    <row r="38" spans="1:60" x14ac:dyDescent="0.35">
      <c r="A38" s="1" t="s">
        <v>9</v>
      </c>
      <c r="B38" s="1" t="s">
        <v>2754</v>
      </c>
      <c r="K38" s="1">
        <f t="shared" si="0"/>
        <v>2.72</v>
      </c>
    </row>
    <row r="39" spans="1:60" x14ac:dyDescent="0.35">
      <c r="A39" s="1">
        <v>8</v>
      </c>
      <c r="B39" s="1" t="s">
        <v>2753</v>
      </c>
      <c r="C39" s="1">
        <v>1797.50000173226</v>
      </c>
      <c r="D39" s="1">
        <v>0</v>
      </c>
      <c r="E39">
        <f>(R39-S39*(1000-T39)/(1000-U39))*AO39</f>
        <v>-3.3314605219663718</v>
      </c>
      <c r="F39">
        <f>IF(AZ39&lt;&gt;0,1/(1/AZ39-1/N39),0)</f>
        <v>3.8658473316751256</v>
      </c>
      <c r="G39">
        <f>((BC39-AP39/2)*S39-E39)/(BC39+AP39/2)</f>
        <v>382.88295041433565</v>
      </c>
      <c r="H39">
        <f>AP39*1000</f>
        <v>35.465694106375004</v>
      </c>
      <c r="I39">
        <f>(AU39-BA39)</f>
        <v>1.4727767367830733</v>
      </c>
      <c r="J39">
        <f>(P39+AT39*D39)</f>
        <v>30.186721801757813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32.917102813720703</v>
      </c>
      <c r="P39" s="1">
        <v>30.186721801757813</v>
      </c>
      <c r="Q39" s="1">
        <v>33.076900482177734</v>
      </c>
      <c r="R39" s="1">
        <v>400.02957153320313</v>
      </c>
      <c r="S39" s="1">
        <v>390.50344848632813</v>
      </c>
      <c r="T39" s="1">
        <v>1.1422922611236572</v>
      </c>
      <c r="U39" s="1">
        <v>32.228218078613281</v>
      </c>
      <c r="V39" s="1">
        <v>1.9972275495529175</v>
      </c>
      <c r="W39" s="1">
        <v>56.349052429199219</v>
      </c>
      <c r="X39" s="1">
        <v>300.32156372070313</v>
      </c>
      <c r="Y39" s="1">
        <v>749.57403564453125</v>
      </c>
      <c r="Z39" s="1">
        <v>3.3158034086227417E-2</v>
      </c>
      <c r="AA39" s="1">
        <v>87.92236328125</v>
      </c>
      <c r="AB39" s="1">
        <v>-0.14748458564281464</v>
      </c>
      <c r="AC39" s="1">
        <v>0.77026957273483276</v>
      </c>
      <c r="AD39" s="1">
        <v>0.10235956311225891</v>
      </c>
      <c r="AE39" s="1">
        <v>2.4772539734840393E-2</v>
      </c>
      <c r="AF39" s="1">
        <v>6.9562971591949463E-2</v>
      </c>
      <c r="AG39" s="1">
        <v>1.4268452301621437E-2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1.1041233960319965</v>
      </c>
      <c r="AP39">
        <f>(U39-T39)/(1000-U39)*AO39</f>
        <v>3.5465694106375005E-2</v>
      </c>
      <c r="AQ39">
        <f>(P39+273.15)</f>
        <v>303.33672180175779</v>
      </c>
      <c r="AR39">
        <f>(O39+273.15)</f>
        <v>306.06710281372068</v>
      </c>
      <c r="AS39">
        <f>(Y39*AK39+Z39*AL39)*AM39</f>
        <v>119.93184302243935</v>
      </c>
      <c r="AT39">
        <f>((AS39+0.00000010773*(AR39^4-AQ39^4))-AP39*44100)/(L39*0.92*2*29.3+0.00000043092*AQ39^3)</f>
        <v>-11.07320396682945</v>
      </c>
      <c r="AU39">
        <f>0.61365*EXP(17.502*J39/(240.97+J39))</f>
        <v>4.3063578345982592</v>
      </c>
      <c r="AV39">
        <f>AU39*1000/AA39</f>
        <v>48.979095578025898</v>
      </c>
      <c r="AW39">
        <f>(AV39-U39)</f>
        <v>16.750877499412617</v>
      </c>
      <c r="AX39">
        <f>IF(D39,P39,(O39+P39)/2)</f>
        <v>31.551912307739258</v>
      </c>
      <c r="AY39">
        <f>0.61365*EXP(17.502*AX39/(240.97+AX39))</f>
        <v>4.6553061813128824</v>
      </c>
      <c r="AZ39">
        <f>IF(AW39&lt;&gt;0,(1000-(AV39+U39)/2)/AW39*AP39,0)</f>
        <v>2.0312761068722955</v>
      </c>
      <c r="BA39">
        <f>U39*AA39/1000</f>
        <v>2.8335810978151859</v>
      </c>
      <c r="BB39">
        <f>(AY39-BA39)</f>
        <v>1.8217250834976966</v>
      </c>
      <c r="BC39">
        <f>1/(1.6/F39+1.37/N39)</f>
        <v>1.3624939084906487</v>
      </c>
      <c r="BD39">
        <f>G39*AA39*0.001</f>
        <v>33.663973860526049</v>
      </c>
      <c r="BE39">
        <f>G39/S39</f>
        <v>0.98048545255738173</v>
      </c>
      <c r="BF39">
        <f>(1-AP39*AA39/AU39/F39)*100</f>
        <v>81.269343326918303</v>
      </c>
      <c r="BG39">
        <f>(S39-E39/(N39/1.35))</f>
        <v>391.55417419345525</v>
      </c>
      <c r="BH39">
        <f>E39*BF39/100/BG39</f>
        <v>-6.9146398323413653E-3</v>
      </c>
    </row>
    <row r="40" spans="1:60" x14ac:dyDescent="0.35">
      <c r="A40" s="1" t="s">
        <v>9</v>
      </c>
      <c r="B40" s="1" t="s">
        <v>2752</v>
      </c>
      <c r="K40" s="1">
        <f t="shared" si="0"/>
        <v>2.72</v>
      </c>
    </row>
    <row r="41" spans="1:60" x14ac:dyDescent="0.35">
      <c r="A41" s="1" t="s">
        <v>9</v>
      </c>
      <c r="B41" s="1" t="s">
        <v>2751</v>
      </c>
      <c r="K41" s="1">
        <f t="shared" si="0"/>
        <v>2.72</v>
      </c>
    </row>
    <row r="42" spans="1:60" x14ac:dyDescent="0.35">
      <c r="A42" s="1">
        <v>9</v>
      </c>
      <c r="B42" s="1" t="s">
        <v>2750</v>
      </c>
      <c r="C42" s="1">
        <v>2001.50000173226</v>
      </c>
      <c r="D42" s="1">
        <v>0</v>
      </c>
      <c r="E42">
        <f>(R42-S42*(1000-T42)/(1000-U42))*AO42</f>
        <v>-2.6733065219101824</v>
      </c>
      <c r="F42">
        <f>IF(AZ42&lt;&gt;0,1/(1/AZ42-1/N42),0)</f>
        <v>2.5732250961684482</v>
      </c>
      <c r="G42">
        <f>((BC42-AP42/2)*S42-E42)/(BC42+AP42/2)</f>
        <v>380.95584429773015</v>
      </c>
      <c r="H42">
        <f>AP42*1000</f>
        <v>33.509088875805617</v>
      </c>
      <c r="I42">
        <f>(AU42-BA42)</f>
        <v>1.7583884078388792</v>
      </c>
      <c r="J42">
        <f>(P42+AT42*D42)</f>
        <v>30.779327392578125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32.9659423828125</v>
      </c>
      <c r="P42" s="1">
        <v>30.779327392578125</v>
      </c>
      <c r="Q42" s="1">
        <v>33.108600616455078</v>
      </c>
      <c r="R42" s="1">
        <v>400.04623413085938</v>
      </c>
      <c r="S42" s="1">
        <v>390.61361694335938</v>
      </c>
      <c r="T42" s="1">
        <v>1.2594563961029053</v>
      </c>
      <c r="U42" s="1">
        <v>30.674654006958008</v>
      </c>
      <c r="V42" s="1">
        <v>2.1956770420074463</v>
      </c>
      <c r="W42" s="1">
        <v>53.476753234863281</v>
      </c>
      <c r="X42" s="1">
        <v>300.35116577148438</v>
      </c>
      <c r="Y42" s="1">
        <v>1000.3365478515625</v>
      </c>
      <c r="Z42" s="1">
        <v>1.8294105306267738E-2</v>
      </c>
      <c r="AA42" s="1">
        <v>87.90765380859375</v>
      </c>
      <c r="AB42" s="1">
        <v>-0.19221267104148865</v>
      </c>
      <c r="AC42" s="1">
        <v>0.79234570264816284</v>
      </c>
      <c r="AD42" s="1">
        <v>4.1832085698843002E-2</v>
      </c>
      <c r="AE42" s="1">
        <v>3.4718703478574753E-2</v>
      </c>
      <c r="AF42" s="1">
        <v>4.7463446855545044E-2</v>
      </c>
      <c r="AG42" s="1">
        <v>2.1619632840156555E-2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1.1042322271010452</v>
      </c>
      <c r="AP42">
        <f>(U42-T42)/(1000-U42)*AO42</f>
        <v>3.3509088875805615E-2</v>
      </c>
      <c r="AQ42">
        <f>(P42+273.15)</f>
        <v>303.9293273925781</v>
      </c>
      <c r="AR42">
        <f>(O42+273.15)</f>
        <v>306.11594238281248</v>
      </c>
      <c r="AS42">
        <f>(Y42*AK42+Z42*AL42)*AM42</f>
        <v>160.05384407876772</v>
      </c>
      <c r="AT42">
        <f>((AS42+0.00000010773*(AR42^4-AQ42^4))-AP42*44100)/(L42*0.92*2*29.3+0.00000043092*AQ42^3)</f>
        <v>-10.12680931669424</v>
      </c>
      <c r="AU42">
        <f>0.61365*EXP(17.502*J42/(240.97+J42))</f>
        <v>4.4549252729809368</v>
      </c>
      <c r="AV42">
        <f>AU42*1000/AA42</f>
        <v>50.67733103969416</v>
      </c>
      <c r="AW42">
        <f>(AV42-U42)</f>
        <v>20.002677032736152</v>
      </c>
      <c r="AX42">
        <f>IF(D42,P42,(O42+P42)/2)</f>
        <v>31.872634887695313</v>
      </c>
      <c r="AY42">
        <f>0.61365*EXP(17.502*AX42/(240.97+AX42))</f>
        <v>4.7407677746701005</v>
      </c>
      <c r="AZ42">
        <f>IF(AW42&lt;&gt;0,(1000-(AV42+U42)/2)/AW42*AP42,0)</f>
        <v>1.6070885599272531</v>
      </c>
      <c r="BA42">
        <f>U42*AA42/1000</f>
        <v>2.6965368651420576</v>
      </c>
      <c r="BB42">
        <f>(AY42-BA42)</f>
        <v>2.0442309095280429</v>
      </c>
      <c r="BC42">
        <f>1/(1.6/F42+1.37/N42)</f>
        <v>1.0617342817676374</v>
      </c>
      <c r="BD42">
        <f>G42*AA42*0.001</f>
        <v>33.488934476885404</v>
      </c>
      <c r="BE42">
        <f>G42/S42</f>
        <v>0.97527538153635429</v>
      </c>
      <c r="BF42">
        <f>(1-AP42*AA42/AU42/F42)*100</f>
        <v>74.303669663046492</v>
      </c>
      <c r="BG42">
        <f>(S42-E42/(N42/1.35))</f>
        <v>391.45676422578424</v>
      </c>
      <c r="BH42">
        <f>E42*BF42/100/BG42</f>
        <v>-5.0742892412382092E-3</v>
      </c>
    </row>
    <row r="43" spans="1:60" x14ac:dyDescent="0.35">
      <c r="A43" s="1" t="s">
        <v>9</v>
      </c>
      <c r="B43" s="1" t="s">
        <v>2749</v>
      </c>
      <c r="K43" s="1">
        <f t="shared" si="0"/>
        <v>2.72</v>
      </c>
    </row>
    <row r="44" spans="1:60" x14ac:dyDescent="0.35">
      <c r="A44" s="1" t="s">
        <v>9</v>
      </c>
      <c r="B44" s="1" t="s">
        <v>2748</v>
      </c>
      <c r="K44" s="1">
        <f t="shared" si="0"/>
        <v>2.72</v>
      </c>
    </row>
    <row r="45" spans="1:60" x14ac:dyDescent="0.35">
      <c r="A45" s="1">
        <v>10</v>
      </c>
      <c r="B45" s="1" t="s">
        <v>2747</v>
      </c>
      <c r="C45" s="1">
        <v>2205.0000017434359</v>
      </c>
      <c r="D45" s="1">
        <v>0</v>
      </c>
      <c r="E45">
        <f>(R45-S45*(1000-T45)/(1000-U45))*AO45</f>
        <v>-2.771393393783065</v>
      </c>
      <c r="F45">
        <f>IF(AZ45&lt;&gt;0,1/(1/AZ45-1/N45),0)</f>
        <v>1.728356197746908</v>
      </c>
      <c r="G45">
        <f>((BC45-AP45/2)*S45-E45)/(BC45+AP45/2)</f>
        <v>380.46599709462157</v>
      </c>
      <c r="H45">
        <f>AP45*1000</f>
        <v>30.420865801362439</v>
      </c>
      <c r="I45">
        <f>(AU45-BA45)</f>
        <v>2.084749033451069</v>
      </c>
      <c r="J45">
        <f>(P45+AT45*D45)</f>
        <v>31.195295333862305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33.036724090576172</v>
      </c>
      <c r="P45" s="1">
        <v>31.195295333862305</v>
      </c>
      <c r="Q45" s="1">
        <v>33.157436370849609</v>
      </c>
      <c r="R45" s="1">
        <v>399.92428588867188</v>
      </c>
      <c r="S45" s="1">
        <v>391.64425659179688</v>
      </c>
      <c r="T45" s="1">
        <v>1.4089301824569702</v>
      </c>
      <c r="U45" s="1">
        <v>28.182762145996094</v>
      </c>
      <c r="V45" s="1">
        <v>2.4461464881896973</v>
      </c>
      <c r="W45" s="1">
        <v>48.930149078369141</v>
      </c>
      <c r="X45" s="1">
        <v>300.3409423828125</v>
      </c>
      <c r="Y45" s="1">
        <v>1250.1571044921875</v>
      </c>
      <c r="Z45" s="1">
        <v>4.1162397712469101E-2</v>
      </c>
      <c r="AA45" s="1">
        <v>87.89447021484375</v>
      </c>
      <c r="AB45" s="1">
        <v>-0.40156936645507813</v>
      </c>
      <c r="AC45" s="1">
        <v>0.80551832914352417</v>
      </c>
      <c r="AD45" s="1">
        <v>0.10932697355747223</v>
      </c>
      <c r="AE45" s="1">
        <v>6.407850980758667E-2</v>
      </c>
      <c r="AF45" s="1">
        <v>7.2825640439987183E-2</v>
      </c>
      <c r="AG45" s="1">
        <v>5.4051246494054794E-2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1.104194641113281</v>
      </c>
      <c r="AP45">
        <f>(U45-T45)/(1000-U45)*AO45</f>
        <v>3.042086580136244E-2</v>
      </c>
      <c r="AQ45">
        <f>(P45+273.15)</f>
        <v>304.34529533386228</v>
      </c>
      <c r="AR45">
        <f>(O45+273.15)</f>
        <v>306.18672409057615</v>
      </c>
      <c r="AS45">
        <f>(Y45*AK45+Z45*AL45)*AM45</f>
        <v>200.02513224783979</v>
      </c>
      <c r="AT45">
        <f>((AS45+0.00000010773*(AR45^4-AQ45^4))-AP45*44100)/(L45*0.92*2*29.3+0.00000043092*AQ45^3)</f>
        <v>-8.7741884509694419</v>
      </c>
      <c r="AU45">
        <f>0.61365*EXP(17.502*J45/(240.97+J45))</f>
        <v>4.5618579814643487</v>
      </c>
      <c r="AV45">
        <f>AU45*1000/AA45</f>
        <v>51.901535674697492</v>
      </c>
      <c r="AW45">
        <f>(AV45-U45)</f>
        <v>23.718773528701398</v>
      </c>
      <c r="AX45">
        <f>IF(D45,P45,(O45+P45)/2)</f>
        <v>32.116009712219238</v>
      </c>
      <c r="AY45">
        <f>0.61365*EXP(17.502*AX45/(240.97+AX45))</f>
        <v>4.8065272137047224</v>
      </c>
      <c r="AZ45">
        <f>IF(AW45&lt;&gt;0,(1000-(AV45+U45)/2)/AW45*AP45,0)</f>
        <v>1.2312082211006912</v>
      </c>
      <c r="BA45">
        <f>U45*AA45/1000</f>
        <v>2.4771089480132797</v>
      </c>
      <c r="BB45">
        <f>(AY45-BA45)</f>
        <v>2.3294182656914426</v>
      </c>
      <c r="BC45">
        <f>1/(1.6/F45+1.37/N45)</f>
        <v>0.80269542983051723</v>
      </c>
      <c r="BD45">
        <f>G45*AA45*0.001</f>
        <v>33.440857249394043</v>
      </c>
      <c r="BE45">
        <f>G45/S45</f>
        <v>0.9714581298996906</v>
      </c>
      <c r="BF45">
        <f>(1-AP45*AA45/AU45/F45)*100</f>
        <v>66.087632425486873</v>
      </c>
      <c r="BG45">
        <f>(S45-E45/(N45/1.35))</f>
        <v>392.51833997480855</v>
      </c>
      <c r="BH45">
        <f>E45*BF45/100/BG45</f>
        <v>-4.6661470117934489E-3</v>
      </c>
    </row>
    <row r="46" spans="1:60" x14ac:dyDescent="0.35">
      <c r="A46" s="1" t="s">
        <v>9</v>
      </c>
      <c r="B46" s="1" t="s">
        <v>2746</v>
      </c>
      <c r="K46" s="1">
        <f t="shared" si="0"/>
        <v>2.72</v>
      </c>
    </row>
    <row r="47" spans="1:60" x14ac:dyDescent="0.35">
      <c r="A47" s="1" t="s">
        <v>9</v>
      </c>
      <c r="B47" s="1" t="s">
        <v>2745</v>
      </c>
      <c r="K47" s="1">
        <f t="shared" si="0"/>
        <v>2.72</v>
      </c>
    </row>
    <row r="48" spans="1:60" x14ac:dyDescent="0.35">
      <c r="A48" s="1">
        <v>11</v>
      </c>
      <c r="B48" s="1" t="s">
        <v>2744</v>
      </c>
      <c r="C48" s="1">
        <v>2407.5000017546117</v>
      </c>
      <c r="D48" s="1">
        <v>0</v>
      </c>
      <c r="E48">
        <f>(R48-S48*(1000-T48)/(1000-U48))*AO48</f>
        <v>-2.1207679605920386</v>
      </c>
      <c r="F48">
        <f>IF(AZ48&lt;&gt;0,1/(1/AZ48-1/N48),0)</f>
        <v>0.99053851629628553</v>
      </c>
      <c r="G48">
        <f>((BC48-AP48/2)*S48-E48)/(BC48+AP48/2)</f>
        <v>378.58325971287098</v>
      </c>
      <c r="H48">
        <f>AP48*1000</f>
        <v>24.859888600430271</v>
      </c>
      <c r="I48">
        <f>(AU48-BA48)</f>
        <v>2.6120153254727483</v>
      </c>
      <c r="J48">
        <f>(P48+AT48*D48)</f>
        <v>31.663396835327148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33.147781372070313</v>
      </c>
      <c r="P48" s="1">
        <v>31.663396835327148</v>
      </c>
      <c r="Q48" s="1">
        <v>33.232982635498047</v>
      </c>
      <c r="R48" s="1">
        <v>399.96963500976563</v>
      </c>
      <c r="S48" s="1">
        <v>393.041259765625</v>
      </c>
      <c r="T48" s="1">
        <v>1.5996689796447754</v>
      </c>
      <c r="U48" s="1">
        <v>23.582998275756836</v>
      </c>
      <c r="V48" s="1">
        <v>2.7600758075714111</v>
      </c>
      <c r="W48" s="1">
        <v>40.690208435058594</v>
      </c>
      <c r="X48" s="1">
        <v>300.3377685546875</v>
      </c>
      <c r="Y48" s="1">
        <v>1600.087646484375</v>
      </c>
      <c r="Z48" s="1">
        <v>4.1161965578794479E-2</v>
      </c>
      <c r="AA48" s="1">
        <v>87.895706176757813</v>
      </c>
      <c r="AB48" s="1">
        <v>-0.39242324233055115</v>
      </c>
      <c r="AC48" s="1">
        <v>0.8141825795173645</v>
      </c>
      <c r="AD48" s="1">
        <v>6.5767787396907806E-2</v>
      </c>
      <c r="AE48" s="1">
        <v>7.932310551404953E-2</v>
      </c>
      <c r="AF48" s="1">
        <v>5.3892213851213455E-2</v>
      </c>
      <c r="AG48" s="1">
        <v>6.7112267017364502E-2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1.1041829726275272</v>
      </c>
      <c r="AP48">
        <f>(U48-T48)/(1000-U48)*AO48</f>
        <v>2.4859888600430272E-2</v>
      </c>
      <c r="AQ48">
        <f>(P48+273.15)</f>
        <v>304.81339683532713</v>
      </c>
      <c r="AR48">
        <f>(O48+273.15)</f>
        <v>306.29778137207029</v>
      </c>
      <c r="AS48">
        <f>(Y48*AK48+Z48*AL48)*AM48</f>
        <v>256.01401771514065</v>
      </c>
      <c r="AT48">
        <f>((AS48+0.00000010773*(AR48^4-AQ48^4))-AP48*44100)/(L48*0.92*2*29.3+0.00000043092*AQ48^3)</f>
        <v>-6.4432280017943873</v>
      </c>
      <c r="AU48">
        <f>0.61365*EXP(17.502*J48/(240.97+J48))</f>
        <v>4.6848596126856572</v>
      </c>
      <c r="AV48">
        <f>AU48*1000/AA48</f>
        <v>53.300210174822745</v>
      </c>
      <c r="AW48">
        <f>(AV48-U48)</f>
        <v>29.717211899065909</v>
      </c>
      <c r="AX48">
        <f>IF(D48,P48,(O48+P48)/2)</f>
        <v>32.40558910369873</v>
      </c>
      <c r="AY48">
        <f>0.61365*EXP(17.502*AX48/(240.97+AX48))</f>
        <v>4.885804304414429</v>
      </c>
      <c r="AZ48">
        <f>IF(AW48&lt;&gt;0,(1000-(AV48+U48)/2)/AW48*AP48,0)</f>
        <v>0.80439021947813061</v>
      </c>
      <c r="BA48">
        <f>U48*AA48/1000</f>
        <v>2.0728442872129089</v>
      </c>
      <c r="BB48">
        <f>(AY48-BA48)</f>
        <v>2.8129600172015201</v>
      </c>
      <c r="BC48">
        <f>1/(1.6/F48+1.37/N48)</f>
        <v>0.51670229699459402</v>
      </c>
      <c r="BD48">
        <f>G48*AA48*0.001</f>
        <v>33.2758429591617</v>
      </c>
      <c r="BE48">
        <f>G48/S48</f>
        <v>0.96321505772351868</v>
      </c>
      <c r="BF48">
        <f>(1-AP48*AA48/AU48/F48)*100</f>
        <v>52.91323119500634</v>
      </c>
      <c r="BG48">
        <f>(S48-E48/(N48/1.35))</f>
        <v>393.71013919563859</v>
      </c>
      <c r="BH48">
        <f>E48*BF48/100/BG48</f>
        <v>-2.8502361061625344E-3</v>
      </c>
    </row>
    <row r="49" spans="1:60" x14ac:dyDescent="0.35">
      <c r="A49" s="1" t="s">
        <v>9</v>
      </c>
      <c r="B49" s="1" t="s">
        <v>2743</v>
      </c>
      <c r="K49" s="1">
        <f t="shared" si="0"/>
        <v>2.72</v>
      </c>
    </row>
    <row r="50" spans="1:60" x14ac:dyDescent="0.35">
      <c r="A50" s="1" t="s">
        <v>9</v>
      </c>
      <c r="B50" s="1" t="s">
        <v>2738</v>
      </c>
      <c r="K50" s="1">
        <f t="shared" si="0"/>
        <v>2.72</v>
      </c>
    </row>
    <row r="51" spans="1:60" x14ac:dyDescent="0.35">
      <c r="A51" s="1">
        <v>12</v>
      </c>
      <c r="B51" s="1" t="s">
        <v>2742</v>
      </c>
      <c r="C51" s="1">
        <v>2610.5000017546117</v>
      </c>
      <c r="D51" s="1">
        <v>0</v>
      </c>
      <c r="E51">
        <f>(R51-S51*(1000-T51)/(1000-U51))*AO51</f>
        <v>-1.3640197450730005</v>
      </c>
      <c r="F51">
        <f>IF(AZ51&lt;&gt;0,1/(1/AZ51-1/N51),0)</f>
        <v>0.58389592544671753</v>
      </c>
      <c r="G51">
        <f>((BC51-AP51/2)*S51-E51)/(BC51+AP51/2)</f>
        <v>375.80055187475688</v>
      </c>
      <c r="H51">
        <f>AP51*1000</f>
        <v>19.328931472500184</v>
      </c>
      <c r="I51">
        <f>(AU51-BA51)</f>
        <v>3.1836223347247574</v>
      </c>
      <c r="J51">
        <f>(P51+AT51*D51)</f>
        <v>32.29327392578125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33.299774169921875</v>
      </c>
      <c r="P51" s="1">
        <v>32.29327392578125</v>
      </c>
      <c r="Q51" s="1">
        <v>33.345489501953125</v>
      </c>
      <c r="R51" s="1">
        <v>400.07443237304688</v>
      </c>
      <c r="S51" s="1">
        <v>394.4058837890625</v>
      </c>
      <c r="T51" s="1">
        <v>1.84415602684021</v>
      </c>
      <c r="U51" s="1">
        <v>19.015623092651367</v>
      </c>
      <c r="V51" s="1">
        <v>3.1547267436981201</v>
      </c>
      <c r="W51" s="1">
        <v>32.529296875</v>
      </c>
      <c r="X51" s="1">
        <v>300.35263061523438</v>
      </c>
      <c r="Y51" s="1">
        <v>1999.1533203125</v>
      </c>
      <c r="Z51" s="1">
        <v>0.16693870723247528</v>
      </c>
      <c r="AA51" s="1">
        <v>87.890876770019531</v>
      </c>
      <c r="AB51" s="1">
        <v>-0.70738756656646729</v>
      </c>
      <c r="AC51" s="1">
        <v>0.78902018070220947</v>
      </c>
      <c r="AD51" s="1">
        <v>6.988207995891571E-2</v>
      </c>
      <c r="AE51" s="1">
        <v>7.475917786359787E-2</v>
      </c>
      <c r="AF51" s="1">
        <v>3.2846696674823761E-2</v>
      </c>
      <c r="AG51" s="1">
        <v>5.3783606737852097E-2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1.1042376125560083</v>
      </c>
      <c r="AP51">
        <f>(U51-T51)/(1000-U51)*AO51</f>
        <v>1.9328931472500185E-2</v>
      </c>
      <c r="AQ51">
        <f>(P51+273.15)</f>
        <v>305.44327392578123</v>
      </c>
      <c r="AR51">
        <f>(O51+273.15)</f>
        <v>306.44977416992185</v>
      </c>
      <c r="AS51">
        <f>(Y51*AK51+Z51*AL51)*AM51</f>
        <v>319.86452410047059</v>
      </c>
      <c r="AT51">
        <f>((AS51+0.00000010773*(AR51^4-AQ51^4))-AP51*44100)/(L51*0.92*2*29.3+0.00000043092*AQ51^3)</f>
        <v>-4.074239546429907</v>
      </c>
      <c r="AU51">
        <f>0.61365*EXP(17.502*J51/(240.97+J51))</f>
        <v>4.8549221206661164</v>
      </c>
      <c r="AV51">
        <f>AU51*1000/AA51</f>
        <v>55.238066783311233</v>
      </c>
      <c r="AW51">
        <f>(AV51-U51)</f>
        <v>36.222443690659865</v>
      </c>
      <c r="AX51">
        <f>IF(D51,P51,(O51+P51)/2)</f>
        <v>32.796524047851563</v>
      </c>
      <c r="AY51">
        <f>0.61365*EXP(17.502*AX51/(240.97+AX51))</f>
        <v>4.9946330655809987</v>
      </c>
      <c r="AZ51">
        <f>IF(AW51&lt;&gt;0,(1000-(AV51+U51)/2)/AW51*AP51,0)</f>
        <v>0.51380600905462437</v>
      </c>
      <c r="BA51">
        <f>U51*AA51/1000</f>
        <v>1.671299785941359</v>
      </c>
      <c r="BB51">
        <f>(AY51-BA51)</f>
        <v>3.3233332796396398</v>
      </c>
      <c r="BC51">
        <f>1/(1.6/F51+1.37/N51)</f>
        <v>0.3267672939263544</v>
      </c>
      <c r="BD51">
        <f>G51*AA51*0.001</f>
        <v>33.029439994929589</v>
      </c>
      <c r="BE51">
        <f>G51/S51</f>
        <v>0.95282694128301548</v>
      </c>
      <c r="BF51">
        <f>(1-AP51*AA51/AU51/F51)*100</f>
        <v>40.071427775965454</v>
      </c>
      <c r="BG51">
        <f>(S51-E51/(N51/1.35))</f>
        <v>394.83608868019871</v>
      </c>
      <c r="BH51">
        <f>E51*BF51/100/BG51</f>
        <v>-1.3843268198301523E-3</v>
      </c>
    </row>
    <row r="52" spans="1:60" x14ac:dyDescent="0.35">
      <c r="A52" s="1" t="s">
        <v>9</v>
      </c>
      <c r="B52" s="1" t="s">
        <v>2741</v>
      </c>
      <c r="K52" s="1">
        <v>1.7734400000000001</v>
      </c>
    </row>
    <row r="53" spans="1:60" x14ac:dyDescent="0.35">
      <c r="A53" s="1" t="s">
        <v>9</v>
      </c>
      <c r="B53" s="1" t="s">
        <v>2740</v>
      </c>
    </row>
    <row r="54" spans="1:60" x14ac:dyDescent="0.35">
      <c r="A54" s="1" t="s">
        <v>9</v>
      </c>
      <c r="B54" s="1" t="s">
        <v>2739</v>
      </c>
    </row>
    <row r="55" spans="1:60" x14ac:dyDescent="0.35">
      <c r="A55" s="1" t="s">
        <v>9</v>
      </c>
      <c r="B55" s="1" t="s">
        <v>2738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E0E9F-B738-4A55-A859-2FE7DC467DBA}">
  <dimension ref="A1:BH56"/>
  <sheetViews>
    <sheetView topLeftCell="A6" zoomScale="5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2692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2691</v>
      </c>
    </row>
    <row r="12" spans="1:60" x14ac:dyDescent="0.35">
      <c r="A12" s="1" t="s">
        <v>9</v>
      </c>
      <c r="B12" s="1" t="s">
        <v>2690</v>
      </c>
    </row>
    <row r="13" spans="1:60" x14ac:dyDescent="0.35">
      <c r="A13" s="1" t="s">
        <v>9</v>
      </c>
      <c r="B13" s="1" t="s">
        <v>2689</v>
      </c>
    </row>
    <row r="14" spans="1:60" x14ac:dyDescent="0.35">
      <c r="A14" s="1" t="s">
        <v>9</v>
      </c>
      <c r="B14" s="1" t="s">
        <v>2688</v>
      </c>
    </row>
    <row r="15" spans="1:60" x14ac:dyDescent="0.35">
      <c r="A15" s="1" t="s">
        <v>9</v>
      </c>
      <c r="B15" s="1" t="s">
        <v>2687</v>
      </c>
    </row>
    <row r="16" spans="1:60" x14ac:dyDescent="0.35">
      <c r="A16" s="1" t="s">
        <v>9</v>
      </c>
      <c r="B16" s="1" t="s">
        <v>2686</v>
      </c>
    </row>
    <row r="17" spans="1:60" x14ac:dyDescent="0.35">
      <c r="A17" s="1" t="s">
        <v>9</v>
      </c>
      <c r="B17" s="1" t="s">
        <v>2685</v>
      </c>
    </row>
    <row r="18" spans="1:60" x14ac:dyDescent="0.35">
      <c r="A18" s="1">
        <v>1</v>
      </c>
      <c r="B18" s="1" t="s">
        <v>2684</v>
      </c>
      <c r="C18" s="1">
        <v>429.00000189989805</v>
      </c>
      <c r="D18" s="1">
        <v>0</v>
      </c>
      <c r="E18">
        <f>(R18-S18*(1000-T18)/(1000-U18))*AO18</f>
        <v>-10.059357317086368</v>
      </c>
      <c r="F18">
        <f>IF(AZ18&lt;&gt;0,1/(1/AZ18-1/N18),0)</f>
        <v>7.2812552111855462</v>
      </c>
      <c r="G18">
        <f>((BC18-AP18/2)*S18-E18)/(BC18+AP18/2)</f>
        <v>392.32871800854758</v>
      </c>
      <c r="H18">
        <f>AP18*1000</f>
        <v>39.124261241071636</v>
      </c>
      <c r="I18">
        <f>(AU18-BA18)</f>
        <v>1.2192662174850555</v>
      </c>
      <c r="J18">
        <f>(P18+AT18*D18)</f>
        <v>30.880523681640625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33.346931457519531</v>
      </c>
      <c r="P18" s="1">
        <v>30.880523681640625</v>
      </c>
      <c r="Q18" s="1">
        <v>33.491970062255859</v>
      </c>
      <c r="R18" s="1">
        <v>400.10830688476563</v>
      </c>
      <c r="S18" s="1">
        <v>395.21490478515625</v>
      </c>
      <c r="T18" s="1">
        <v>2.994997501373291</v>
      </c>
      <c r="U18" s="1">
        <v>37.113231658935547</v>
      </c>
      <c r="V18" s="1">
        <v>5.1092057228088379</v>
      </c>
      <c r="W18" s="1">
        <v>63.311954498291016</v>
      </c>
      <c r="X18" s="1">
        <v>300.33346557617188</v>
      </c>
      <c r="Y18" s="1">
        <v>0.16831085085868835</v>
      </c>
      <c r="Z18" s="1">
        <v>0.24811859428882599</v>
      </c>
      <c r="AA18" s="1">
        <v>87.878913879394531</v>
      </c>
      <c r="AB18" s="1">
        <v>0.33876416087150574</v>
      </c>
      <c r="AC18" s="1">
        <v>0.80565321445465088</v>
      </c>
      <c r="AD18" s="1">
        <v>4.8383817076683044E-2</v>
      </c>
      <c r="AE18" s="1">
        <v>5.9813852421939373E-3</v>
      </c>
      <c r="AF18" s="1">
        <v>2.7798958122730255E-2</v>
      </c>
      <c r="AG18" s="1">
        <v>1.2334700673818588E-2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1.1041671528535728</v>
      </c>
      <c r="AP18">
        <f>(U18-T18)/(1000-U18)*AO18</f>
        <v>3.9124261241071635E-2</v>
      </c>
      <c r="AQ18">
        <f>(P18+273.15)</f>
        <v>304.0305236816406</v>
      </c>
      <c r="AR18">
        <f>(O18+273.15)</f>
        <v>306.49693145751951</v>
      </c>
      <c r="AS18">
        <f>(Y18*AK18+Z18*AL18)*AM18</f>
        <v>2.6929735535463628E-2</v>
      </c>
      <c r="AT18">
        <f>((AS18+0.00000010773*(AR18^4-AQ18^4))-AP18*44100)/(L18*0.92*2*29.3+0.00000043092*AQ18^3)</f>
        <v>-13.295971968164626</v>
      </c>
      <c r="AU18">
        <f>0.61365*EXP(17.502*J18/(240.97+J18))</f>
        <v>4.4807367062266712</v>
      </c>
      <c r="AV18">
        <f>AU18*1000/AA18</f>
        <v>50.987620447563302</v>
      </c>
      <c r="AW18">
        <f>(AV18-U18)</f>
        <v>13.874388788627755</v>
      </c>
      <c r="AX18">
        <f>IF(D18,P18,(O18+P18)/2)</f>
        <v>32.113727569580078</v>
      </c>
      <c r="AY18">
        <f>0.61365*EXP(17.502*AX18/(240.97+AX18))</f>
        <v>4.8059069140363997</v>
      </c>
      <c r="AZ18">
        <f>IF(AW18&lt;&gt;0,(1000-(AV18+U18)/2)/AW18*AP18,0)</f>
        <v>2.6956734047297024</v>
      </c>
      <c r="BA18">
        <f>U18*AA18/1000</f>
        <v>3.2614704887416157</v>
      </c>
      <c r="BB18">
        <f>(AY18-BA18)</f>
        <v>1.544436425294784</v>
      </c>
      <c r="BC18">
        <f>1/(1.6/F18+1.37/N18)</f>
        <v>1.852504468770545</v>
      </c>
      <c r="BD18">
        <f>G18*AA18*0.001</f>
        <v>34.477421622286414</v>
      </c>
      <c r="BE18">
        <f>G18/S18</f>
        <v>0.99269717123098478</v>
      </c>
      <c r="BF18">
        <f>(1-AP18*AA18/AU18/F18)*100</f>
        <v>89.461588509791852</v>
      </c>
      <c r="BG18">
        <f>(S18-E18/(N18/1.35))</f>
        <v>398.38757492804046</v>
      </c>
      <c r="BH18">
        <f>E18*BF18/100/BG18</f>
        <v>-2.2589210648366612E-2</v>
      </c>
    </row>
    <row r="19" spans="1:60" x14ac:dyDescent="0.35">
      <c r="A19" s="1" t="s">
        <v>9</v>
      </c>
      <c r="B19" s="1" t="s">
        <v>2683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2682</v>
      </c>
      <c r="K20" s="1">
        <f t="shared" si="0"/>
        <v>2.72</v>
      </c>
    </row>
    <row r="21" spans="1:60" x14ac:dyDescent="0.35">
      <c r="A21" s="1">
        <v>2</v>
      </c>
      <c r="B21" s="1" t="s">
        <v>2681</v>
      </c>
      <c r="C21" s="1">
        <v>633.00000189989805</v>
      </c>
      <c r="D21" s="1">
        <v>0</v>
      </c>
      <c r="E21">
        <f>(R21-S21*(1000-T21)/(1000-U21))*AO21</f>
        <v>-9.8825750391187022</v>
      </c>
      <c r="F21">
        <f>IF(AZ21&lt;&gt;0,1/(1/AZ21-1/N21),0)</f>
        <v>6.6211459249601186</v>
      </c>
      <c r="G21">
        <f>((BC21-AP21/2)*S21-E21)/(BC21+AP21/2)</f>
        <v>392.4407810415355</v>
      </c>
      <c r="H21">
        <f>AP21*1000</f>
        <v>37.962811112768669</v>
      </c>
      <c r="I21">
        <f>(AU21-BA21)</f>
        <v>1.2270062988451285</v>
      </c>
      <c r="J21">
        <f>(P21+AT21*D21)</f>
        <v>30.796049118041992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33.294391632080078</v>
      </c>
      <c r="P21" s="1">
        <v>30.796049118041992</v>
      </c>
      <c r="Q21" s="1">
        <v>33.481781005859375</v>
      </c>
      <c r="R21" s="1">
        <v>399.92916870117188</v>
      </c>
      <c r="S21" s="1">
        <v>395.28848266601563</v>
      </c>
      <c r="T21" s="1">
        <v>3.663442850112915</v>
      </c>
      <c r="U21" s="1">
        <v>36.782821655273438</v>
      </c>
      <c r="V21" s="1">
        <v>6.2674465179443359</v>
      </c>
      <c r="W21" s="1">
        <v>62.928337097167969</v>
      </c>
      <c r="X21" s="1">
        <v>300.30966186523438</v>
      </c>
      <c r="Y21" s="1">
        <v>25.014945983886719</v>
      </c>
      <c r="Z21" s="1">
        <v>3.5444825887680054E-2</v>
      </c>
      <c r="AA21" s="1">
        <v>87.871864318847656</v>
      </c>
      <c r="AB21" s="1">
        <v>0.12560345232486725</v>
      </c>
      <c r="AC21" s="1">
        <v>0.81848949193954468</v>
      </c>
      <c r="AD21" s="1">
        <v>7.9239927232265472E-2</v>
      </c>
      <c r="AE21" s="1">
        <v>1.2780742719769478E-2</v>
      </c>
      <c r="AF21" s="1">
        <v>2.3557551205158234E-2</v>
      </c>
      <c r="AG21" s="1">
        <v>6.3872584141790867E-3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1.1040796392104202</v>
      </c>
      <c r="AP21">
        <f>(U21-T21)/(1000-U21)*AO21</f>
        <v>3.7962811112768668E-2</v>
      </c>
      <c r="AQ21">
        <f>(P21+273.15)</f>
        <v>303.94604911804197</v>
      </c>
      <c r="AR21">
        <f>(O21+273.15)</f>
        <v>306.44439163208006</v>
      </c>
      <c r="AS21">
        <f>(Y21*AK21+Z21*AL21)*AM21</f>
        <v>4.0023912679614568</v>
      </c>
      <c r="AT21">
        <f>((AS21+0.00000010773*(AR21^4-AQ21^4))-AP21*44100)/(L21*0.92*2*29.3+0.00000043092*AQ21^3)</f>
        <v>-12.86114589248996</v>
      </c>
      <c r="AU21">
        <f>0.61365*EXP(17.502*J21/(240.97+J21))</f>
        <v>4.4591814126016871</v>
      </c>
      <c r="AV21">
        <f>AU21*1000/AA21</f>
        <v>50.74640725069078</v>
      </c>
      <c r="AW21">
        <f>(AV21-U21)</f>
        <v>13.963585595417342</v>
      </c>
      <c r="AX21">
        <f>IF(D21,P21,(O21+P21)/2)</f>
        <v>32.045220375061035</v>
      </c>
      <c r="AY21">
        <f>0.61365*EXP(17.502*AX21/(240.97+AX21))</f>
        <v>4.7873186738138012</v>
      </c>
      <c r="AZ21">
        <f>IF(AW21&lt;&gt;0,(1000-(AV21+U21)/2)/AW21*AP21,0)</f>
        <v>2.599717892858449</v>
      </c>
      <c r="BA21">
        <f>U21*AA21/1000</f>
        <v>3.2321751137565586</v>
      </c>
      <c r="BB21">
        <f>(AY21-BA21)</f>
        <v>1.5551435600572425</v>
      </c>
      <c r="BC21">
        <f>1/(1.6/F21+1.37/N21)</f>
        <v>1.780254483252586</v>
      </c>
      <c r="BD21">
        <f>G21*AA21*0.001</f>
        <v>34.484503064864413</v>
      </c>
      <c r="BE21">
        <f>G21/S21</f>
        <v>0.99279589021852133</v>
      </c>
      <c r="BF21">
        <f>(1-AP21*AA21/AU21/F21)*100</f>
        <v>88.701523045463347</v>
      </c>
      <c r="BG21">
        <f>(S21-E21/(N21/1.35))</f>
        <v>398.40539657742107</v>
      </c>
      <c r="BH21">
        <f>E21*BF21/100/BG21</f>
        <v>-2.2002700392903966E-2</v>
      </c>
    </row>
    <row r="22" spans="1:60" x14ac:dyDescent="0.35">
      <c r="A22" s="1" t="s">
        <v>9</v>
      </c>
      <c r="B22" s="1" t="s">
        <v>2680</v>
      </c>
      <c r="K22" s="1">
        <f t="shared" si="0"/>
        <v>2.72</v>
      </c>
    </row>
    <row r="23" spans="1:60" x14ac:dyDescent="0.35">
      <c r="A23" s="1" t="s">
        <v>9</v>
      </c>
      <c r="B23" s="1" t="s">
        <v>2679</v>
      </c>
      <c r="K23" s="1">
        <f t="shared" si="0"/>
        <v>2.72</v>
      </c>
    </row>
    <row r="24" spans="1:60" x14ac:dyDescent="0.35">
      <c r="A24" s="1">
        <v>3</v>
      </c>
      <c r="B24" s="1" t="s">
        <v>2678</v>
      </c>
      <c r="C24" s="1">
        <v>837.00000189989805</v>
      </c>
      <c r="D24" s="1">
        <v>0</v>
      </c>
      <c r="E24">
        <f>(R24-S24*(1000-T24)/(1000-U24))*AO24</f>
        <v>-9.1692167093813168</v>
      </c>
      <c r="F24">
        <f>IF(AZ24&lt;&gt;0,1/(1/AZ24-1/N24),0)</f>
        <v>5.8800410584034291</v>
      </c>
      <c r="G24">
        <f>((BC24-AP24/2)*S24-E24)/(BC24+AP24/2)</f>
        <v>392.12061149190311</v>
      </c>
      <c r="H24">
        <f>AP24*1000</f>
        <v>36.619027301005787</v>
      </c>
      <c r="I24">
        <f>(AU24-BA24)</f>
        <v>1.2425036549980506</v>
      </c>
      <c r="J24">
        <f>(P24+AT24*D24)</f>
        <v>30.725908279418945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33.214244842529297</v>
      </c>
      <c r="P24" s="1">
        <v>30.725908279418945</v>
      </c>
      <c r="Q24" s="1">
        <v>33.421119689941406</v>
      </c>
      <c r="R24" s="1">
        <v>400.0311279296875</v>
      </c>
      <c r="S24" s="1">
        <v>395.22760009765625</v>
      </c>
      <c r="T24" s="1">
        <v>4.4454512596130371</v>
      </c>
      <c r="U24" s="1">
        <v>36.404109954833984</v>
      </c>
      <c r="V24" s="1">
        <v>7.6394600868225098</v>
      </c>
      <c r="W24" s="1">
        <v>62.560070037841797</v>
      </c>
      <c r="X24" s="1">
        <v>300.31851196289063</v>
      </c>
      <c r="Y24" s="1">
        <v>49.988422393798828</v>
      </c>
      <c r="Z24" s="1">
        <v>0.16693520545959473</v>
      </c>
      <c r="AA24" s="1">
        <v>87.870536804199219</v>
      </c>
      <c r="AB24" s="1">
        <v>0.10606914758682251</v>
      </c>
      <c r="AC24" s="1">
        <v>0.83363062143325806</v>
      </c>
      <c r="AD24" s="1">
        <v>4.9181073904037476E-2</v>
      </c>
      <c r="AE24" s="1">
        <v>6.1806240119040012E-3</v>
      </c>
      <c r="AF24" s="1">
        <v>4.1724249720573425E-2</v>
      </c>
      <c r="AG24" s="1">
        <v>7.2823683731257915E-3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1.1041121763341564</v>
      </c>
      <c r="AP24">
        <f>(U24-T24)/(1000-U24)*AO24</f>
        <v>3.6619027301005788E-2</v>
      </c>
      <c r="AQ24">
        <f>(P24+273.15)</f>
        <v>303.87590827941892</v>
      </c>
      <c r="AR24">
        <f>(O24+273.15)</f>
        <v>306.36424484252927</v>
      </c>
      <c r="AS24">
        <f>(Y24*AK24+Z24*AL24)*AM24</f>
        <v>7.9981474042352829</v>
      </c>
      <c r="AT24">
        <f>((AS24+0.00000010773*(AR24^4-AQ24^4))-AP24*44100)/(L24*0.92*2*29.3+0.00000043092*AQ24^3)</f>
        <v>-12.366892458294453</v>
      </c>
      <c r="AU24">
        <f>0.61365*EXP(17.502*J24/(240.97+J24))</f>
        <v>4.4413523386084055</v>
      </c>
      <c r="AV24">
        <f>AU24*1000/AA24</f>
        <v>50.544272291234698</v>
      </c>
      <c r="AW24">
        <f>(AV24-U24)</f>
        <v>14.140162336400714</v>
      </c>
      <c r="AX24">
        <f>IF(D24,P24,(O24+P24)/2)</f>
        <v>31.970076560974121</v>
      </c>
      <c r="AY24">
        <f>0.61365*EXP(17.502*AX24/(240.97+AX24))</f>
        <v>4.767001706887819</v>
      </c>
      <c r="AZ24">
        <f>IF(AW24&lt;&gt;0,(1000-(AV24+U24)/2)/AW24*AP24,0)</f>
        <v>2.4771317242386175</v>
      </c>
      <c r="BA24">
        <f>U24*AA24/1000</f>
        <v>3.1988486836103549</v>
      </c>
      <c r="BB24">
        <f>(AY24-BA24)</f>
        <v>1.5681530232774641</v>
      </c>
      <c r="BC24">
        <f>1/(1.6/F24+1.37/N24)</f>
        <v>1.6886917797836523</v>
      </c>
      <c r="BD24">
        <f>G24*AA24*0.001</f>
        <v>34.455848623784377</v>
      </c>
      <c r="BE24">
        <f>G24/S24</f>
        <v>0.99213873574369438</v>
      </c>
      <c r="BF24">
        <f>(1-AP24*AA24/AU24/F24)*100</f>
        <v>87.678757724697149</v>
      </c>
      <c r="BG24">
        <f>(S24-E24/(N24/1.35))</f>
        <v>398.11952441950893</v>
      </c>
      <c r="BH24">
        <f>E24*BF24/100/BG24</f>
        <v>-2.0193572057519864E-2</v>
      </c>
    </row>
    <row r="25" spans="1:60" x14ac:dyDescent="0.35">
      <c r="A25" s="1" t="s">
        <v>9</v>
      </c>
      <c r="B25" s="1" t="s">
        <v>2677</v>
      </c>
      <c r="K25" s="1">
        <f t="shared" si="0"/>
        <v>2.72</v>
      </c>
    </row>
    <row r="26" spans="1:60" x14ac:dyDescent="0.35">
      <c r="A26" s="1" t="s">
        <v>9</v>
      </c>
      <c r="B26" s="1" t="s">
        <v>2676</v>
      </c>
      <c r="K26" s="1">
        <f t="shared" si="0"/>
        <v>2.72</v>
      </c>
    </row>
    <row r="27" spans="1:60" x14ac:dyDescent="0.35">
      <c r="A27" s="1">
        <v>4</v>
      </c>
      <c r="B27" s="1" t="s">
        <v>2675</v>
      </c>
      <c r="C27" s="1">
        <v>1040.5000019110739</v>
      </c>
      <c r="D27" s="1">
        <v>0</v>
      </c>
      <c r="E27">
        <f>(R27-S27*(1000-T27)/(1000-U27))*AO27</f>
        <v>-8.3784310065028684</v>
      </c>
      <c r="F27">
        <f>IF(AZ27&lt;&gt;0,1/(1/AZ27-1/N27),0)</f>
        <v>4.9183233588032946</v>
      </c>
      <c r="G27">
        <f>((BC27-AP27/2)*S27-E27)/(BC27+AP27/2)</f>
        <v>391.54428357693115</v>
      </c>
      <c r="H27">
        <f>AP27*1000</f>
        <v>35.071789873287678</v>
      </c>
      <c r="I27">
        <f>(AU27-BA27)</f>
        <v>1.2883683890775339</v>
      </c>
      <c r="J27">
        <f>(P27+AT27*D27)</f>
        <v>30.738578796386719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33.147850036621094</v>
      </c>
      <c r="P27" s="1">
        <v>30.738578796386719</v>
      </c>
      <c r="Q27" s="1">
        <v>33.363842010498047</v>
      </c>
      <c r="R27" s="1">
        <v>399.998779296875</v>
      </c>
      <c r="S27" s="1">
        <v>395.03903198242188</v>
      </c>
      <c r="T27" s="1">
        <v>5.2950687408447266</v>
      </c>
      <c r="U27" s="1">
        <v>35.917854309082031</v>
      </c>
      <c r="V27" s="1">
        <v>9.1337118148803711</v>
      </c>
      <c r="W27" s="1">
        <v>61.956390380859375</v>
      </c>
      <c r="X27" s="1">
        <v>300.3282470703125</v>
      </c>
      <c r="Y27" s="1">
        <v>99.577354431152344</v>
      </c>
      <c r="Z27" s="1">
        <v>2.0580291748046875E-2</v>
      </c>
      <c r="AA27" s="1">
        <v>87.872734069824219</v>
      </c>
      <c r="AB27" s="1">
        <v>0.14677807688713074</v>
      </c>
      <c r="AC27" s="1">
        <v>0.84155392646789551</v>
      </c>
      <c r="AD27" s="1">
        <v>5.4825011640787125E-2</v>
      </c>
      <c r="AE27" s="1">
        <v>4.3722400441765785E-3</v>
      </c>
      <c r="AF27" s="1">
        <v>3.794894739985466E-2</v>
      </c>
      <c r="AG27" s="1">
        <v>3.586379112675786E-3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1.1041479671702663</v>
      </c>
      <c r="AP27">
        <f>(U27-T27)/(1000-U27)*AO27</f>
        <v>3.5071789873287677E-2</v>
      </c>
      <c r="AQ27">
        <f>(P27+273.15)</f>
        <v>303.8885787963867</v>
      </c>
      <c r="AR27">
        <f>(O27+273.15)</f>
        <v>306.29785003662107</v>
      </c>
      <c r="AS27">
        <f>(Y27*AK27+Z27*AL27)*AM27</f>
        <v>15.932376352868005</v>
      </c>
      <c r="AT27">
        <f>((AS27+0.00000010773*(AR27^4-AQ27^4))-AP27*44100)/(L27*0.92*2*29.3+0.00000043092*AQ27^3)</f>
        <v>-11.776887288361753</v>
      </c>
      <c r="AU27">
        <f>0.61365*EXP(17.502*J27/(240.97+J27))</f>
        <v>4.4445684491381892</v>
      </c>
      <c r="AV27">
        <f>AU27*1000/AA27</f>
        <v>50.579608068260484</v>
      </c>
      <c r="AW27">
        <f>(AV27-U27)</f>
        <v>14.661753759178453</v>
      </c>
      <c r="AX27">
        <f>IF(D27,P27,(O27+P27)/2)</f>
        <v>31.943214416503906</v>
      </c>
      <c r="AY27">
        <f>0.61365*EXP(17.502*AX27/(240.97+AX27))</f>
        <v>4.7597571044957236</v>
      </c>
      <c r="AZ27">
        <f>IF(AW27&lt;&gt;0,(1000-(AV27+U27)/2)/AW27*AP27,0)</f>
        <v>2.2886061252901913</v>
      </c>
      <c r="BA27">
        <f>U27*AA27/1000</f>
        <v>3.1562000600606552</v>
      </c>
      <c r="BB27">
        <f>(AY27-BA27)</f>
        <v>1.6035570444350684</v>
      </c>
      <c r="BC27">
        <f>1/(1.6/F27+1.37/N27)</f>
        <v>1.5494710193028736</v>
      </c>
      <c r="BD27">
        <f>G27*AA27*0.001</f>
        <v>34.40606670731551</v>
      </c>
      <c r="BE27">
        <f>G27/S27</f>
        <v>0.99115340985939271</v>
      </c>
      <c r="BF27">
        <f>(1-AP27*AA27/AU27/F27)*100</f>
        <v>85.901743999257206</v>
      </c>
      <c r="BG27">
        <f>(S27-E27/(N27/1.35))</f>
        <v>397.68154651497514</v>
      </c>
      <c r="BH27">
        <f>E27*BF27/100/BG27</f>
        <v>-1.8097943989184986E-2</v>
      </c>
    </row>
    <row r="28" spans="1:60" x14ac:dyDescent="0.35">
      <c r="A28" s="1" t="s">
        <v>9</v>
      </c>
      <c r="B28" s="1" t="s">
        <v>2674</v>
      </c>
      <c r="K28" s="1">
        <f t="shared" si="0"/>
        <v>2.72</v>
      </c>
    </row>
    <row r="29" spans="1:60" x14ac:dyDescent="0.35">
      <c r="A29" s="1" t="s">
        <v>9</v>
      </c>
      <c r="B29" s="1" t="s">
        <v>197</v>
      </c>
      <c r="K29" s="1">
        <f t="shared" si="0"/>
        <v>2.72</v>
      </c>
    </row>
    <row r="30" spans="1:60" x14ac:dyDescent="0.35">
      <c r="A30" s="1">
        <v>5</v>
      </c>
      <c r="B30" s="1" t="s">
        <v>2673</v>
      </c>
      <c r="C30" s="1">
        <v>1243.5000019110739</v>
      </c>
      <c r="D30" s="1">
        <v>0</v>
      </c>
      <c r="E30">
        <f>(R30-S30*(1000-T30)/(1000-U30))*AO30</f>
        <v>-6.9690212923143653</v>
      </c>
      <c r="F30">
        <f>IF(AZ30&lt;&gt;0,1/(1/AZ30-1/N30),0)</f>
        <v>4.0426939699105482</v>
      </c>
      <c r="G30">
        <f>((BC30-AP30/2)*S30-E30)/(BC30+AP30/2)</f>
        <v>389.99697992205171</v>
      </c>
      <c r="H30">
        <f>AP30*1000</f>
        <v>33.462325490517379</v>
      </c>
      <c r="I30">
        <f>(AU30-BA30)</f>
        <v>1.3530112495649864</v>
      </c>
      <c r="J30">
        <f>(P30+AT30*D30)</f>
        <v>30.817337036132813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33.089054107666016</v>
      </c>
      <c r="P30" s="1">
        <v>30.817337036132813</v>
      </c>
      <c r="Q30" s="1">
        <v>33.309864044189453</v>
      </c>
      <c r="R30" s="1">
        <v>400.04461669921875</v>
      </c>
      <c r="S30" s="1">
        <v>394.40292358398438</v>
      </c>
      <c r="T30" s="1">
        <v>6.1826434135437012</v>
      </c>
      <c r="U30" s="1">
        <v>35.418304443359375</v>
      </c>
      <c r="V30" s="1">
        <v>10.697551727294922</v>
      </c>
      <c r="W30" s="1">
        <v>61.282707214355469</v>
      </c>
      <c r="X30" s="1">
        <v>300.29708862304688</v>
      </c>
      <c r="Y30" s="1">
        <v>151.39743041992188</v>
      </c>
      <c r="Z30" s="1">
        <v>0.14635473489761353</v>
      </c>
      <c r="AA30" s="1">
        <v>87.852699279785156</v>
      </c>
      <c r="AB30" s="1">
        <v>0.15621106326580048</v>
      </c>
      <c r="AC30" s="1">
        <v>0.85178667306900024</v>
      </c>
      <c r="AD30" s="1">
        <v>6.8481974303722382E-2</v>
      </c>
      <c r="AE30" s="1">
        <v>9.8991077393293381E-3</v>
      </c>
      <c r="AF30" s="1">
        <v>4.0481865406036377E-2</v>
      </c>
      <c r="AG30" s="1">
        <v>5.8557162992656231E-3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1.1040334140553192</v>
      </c>
      <c r="AP30">
        <f>(U30-T30)/(1000-U30)*AO30</f>
        <v>3.3462325490517378E-2</v>
      </c>
      <c r="AQ30">
        <f>(P30+273.15)</f>
        <v>303.96733703613279</v>
      </c>
      <c r="AR30">
        <f>(O30+273.15)</f>
        <v>306.23905410766599</v>
      </c>
      <c r="AS30">
        <f>(Y30*AK30+Z30*AL30)*AM30</f>
        <v>24.223588325748096</v>
      </c>
      <c r="AT30">
        <f>((AS30+0.00000010773*(AR30^4-AQ30^4))-AP30*44100)/(L30*0.92*2*29.3+0.00000043092*AQ30^3)</f>
        <v>-11.167407597501667</v>
      </c>
      <c r="AU30">
        <f>0.61365*EXP(17.502*J30/(240.97+J30))</f>
        <v>4.4646048988273161</v>
      </c>
      <c r="AV30">
        <f>AU30*1000/AA30</f>
        <v>50.819211423531279</v>
      </c>
      <c r="AW30">
        <f>(AV30-U30)</f>
        <v>15.400906980171904</v>
      </c>
      <c r="AX30">
        <f>IF(D30,P30,(O30+P30)/2)</f>
        <v>31.953195571899414</v>
      </c>
      <c r="AY30">
        <f>0.61365*EXP(17.502*AX30/(240.97+AX30))</f>
        <v>4.7624478584059355</v>
      </c>
      <c r="AZ30">
        <f>IF(AW30&lt;&gt;0,(1000-(AV30+U30)/2)/AW30*AP30,0)</f>
        <v>2.07906401999736</v>
      </c>
      <c r="BA30">
        <f>U30*AA30/1000</f>
        <v>3.1115936492623297</v>
      </c>
      <c r="BB30">
        <f>(AY30-BA30)</f>
        <v>1.6508542091436058</v>
      </c>
      <c r="BC30">
        <f>1/(1.6/F30+1.37/N30)</f>
        <v>1.3969541199059479</v>
      </c>
      <c r="BD30">
        <f>G30*AA30*0.001</f>
        <v>34.262287397116417</v>
      </c>
      <c r="BE30">
        <f>G30/S30</f>
        <v>0.98882882605966671</v>
      </c>
      <c r="BF30">
        <f>(1-AP30*AA30/AU30/F30)*100</f>
        <v>83.712391156915487</v>
      </c>
      <c r="BG30">
        <f>(S30-E30/(N30/1.35))</f>
        <v>396.60091745996431</v>
      </c>
      <c r="BH30">
        <f>E30*BF30/100/BG30</f>
        <v>-1.4709835774950889E-2</v>
      </c>
    </row>
    <row r="31" spans="1:60" x14ac:dyDescent="0.35">
      <c r="A31" s="1" t="s">
        <v>9</v>
      </c>
      <c r="B31" s="1" t="s">
        <v>2672</v>
      </c>
      <c r="K31" s="1">
        <f t="shared" si="0"/>
        <v>2.72</v>
      </c>
    </row>
    <row r="32" spans="1:60" x14ac:dyDescent="0.35">
      <c r="A32" s="1" t="s">
        <v>9</v>
      </c>
      <c r="B32" s="1" t="s">
        <v>2671</v>
      </c>
      <c r="K32" s="1">
        <f t="shared" si="0"/>
        <v>2.72</v>
      </c>
    </row>
    <row r="33" spans="1:60" x14ac:dyDescent="0.35">
      <c r="A33" s="1">
        <v>6</v>
      </c>
      <c r="B33" s="1" t="s">
        <v>193</v>
      </c>
      <c r="C33" s="1">
        <v>1448.0000018998981</v>
      </c>
      <c r="D33" s="1">
        <v>0</v>
      </c>
      <c r="E33">
        <f>(R33-S33*(1000-T33)/(1000-U33))*AO33</f>
        <v>-6.0857887732113776</v>
      </c>
      <c r="F33">
        <f>IF(AZ33&lt;&gt;0,1/(1/AZ33-1/N33),0)</f>
        <v>3.5689510322636271</v>
      </c>
      <c r="G33">
        <f>((BC33-AP33/2)*S33-E33)/(BC33+AP33/2)</f>
        <v>388.91713773640782</v>
      </c>
      <c r="H33">
        <f>AP33*1000</f>
        <v>32.326078096475023</v>
      </c>
      <c r="I33">
        <f>(AU33-BA33)</f>
        <v>1.3961724653818801</v>
      </c>
      <c r="J33">
        <f>(P33+AT33*D33)</f>
        <v>30.95280647277832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33.059131622314453</v>
      </c>
      <c r="P33" s="1">
        <v>30.95280647277832</v>
      </c>
      <c r="Q33" s="1">
        <v>33.275619506835938</v>
      </c>
      <c r="R33" s="1">
        <v>399.98593139648438</v>
      </c>
      <c r="S33" s="1">
        <v>393.96380615234375</v>
      </c>
      <c r="T33" s="1">
        <v>7.0770659446716309</v>
      </c>
      <c r="U33" s="1">
        <v>35.319129943847656</v>
      </c>
      <c r="V33" s="1">
        <v>12.266512870788574</v>
      </c>
      <c r="W33" s="1">
        <v>61.217823028564453</v>
      </c>
      <c r="X33" s="1">
        <v>300.33721923828125</v>
      </c>
      <c r="Y33" s="1">
        <v>300.82110595703125</v>
      </c>
      <c r="Z33" s="1">
        <v>2.4011403322219849E-2</v>
      </c>
      <c r="AA33" s="1">
        <v>87.858352661132813</v>
      </c>
      <c r="AB33" s="1">
        <v>0.21512219309806824</v>
      </c>
      <c r="AC33" s="1">
        <v>0.86774545907974243</v>
      </c>
      <c r="AD33" s="1">
        <v>4.3246220797300339E-2</v>
      </c>
      <c r="AE33" s="1">
        <v>5.0840000621974468E-3</v>
      </c>
      <c r="AF33" s="1">
        <v>7.4483759701251984E-2</v>
      </c>
      <c r="AG33" s="1">
        <v>7.7829607762396336E-3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1.1041809530819162</v>
      </c>
      <c r="AP33">
        <f>(U33-T33)/(1000-U33)*AO33</f>
        <v>3.2326078096475024E-2</v>
      </c>
      <c r="AQ33">
        <f>(P33+273.15)</f>
        <v>304.1028064727783</v>
      </c>
      <c r="AR33">
        <f>(O33+273.15)</f>
        <v>306.20913162231443</v>
      </c>
      <c r="AS33">
        <f>(Y33*AK33+Z33*AL33)*AM33</f>
        <v>48.13137587730489</v>
      </c>
      <c r="AT33">
        <f>((AS33+0.00000010773*(AR33^4-AQ33^4))-AP33*44100)/(L33*0.92*2*29.3+0.00000043092*AQ33^3)</f>
        <v>-10.601240557778555</v>
      </c>
      <c r="AU33">
        <f>0.61365*EXP(17.502*J33/(240.97+J33))</f>
        <v>4.4992530396728236</v>
      </c>
      <c r="AV33">
        <f>AU33*1000/AA33</f>
        <v>51.210305035268703</v>
      </c>
      <c r="AW33">
        <f>(AV33-U33)</f>
        <v>15.891175091421047</v>
      </c>
      <c r="AX33">
        <f>IF(D33,P33,(O33+P33)/2)</f>
        <v>32.005969047546387</v>
      </c>
      <c r="AY33">
        <f>0.61365*EXP(17.502*AX33/(240.97+AX33))</f>
        <v>4.7766967343018578</v>
      </c>
      <c r="AZ33">
        <f>IF(AW33&lt;&gt;0,(1000-(AV33+U33)/2)/AW33*AP33,0)</f>
        <v>1.9462059465182058</v>
      </c>
      <c r="BA33">
        <f>U33*AA33/1000</f>
        <v>3.1030805742909435</v>
      </c>
      <c r="BB33">
        <f>(AY33-BA33)</f>
        <v>1.6736161600109143</v>
      </c>
      <c r="BC33">
        <f>1/(1.6/F33+1.37/N33)</f>
        <v>1.3014420508079836</v>
      </c>
      <c r="BD33">
        <f>G33*AA33*0.001</f>
        <v>34.169619043203681</v>
      </c>
      <c r="BE33">
        <f>G33/S33</f>
        <v>0.98719002015635826</v>
      </c>
      <c r="BF33">
        <f>(1-AP33*AA33/AU33/F33)*100</f>
        <v>82.312963754141748</v>
      </c>
      <c r="BG33">
        <f>(S33-E33/(N33/1.35))</f>
        <v>395.88323298330755</v>
      </c>
      <c r="BH33">
        <f>E33*BF33/100/BG33</f>
        <v>-1.2653713746089193E-2</v>
      </c>
    </row>
    <row r="34" spans="1:60" x14ac:dyDescent="0.35">
      <c r="A34" s="1" t="s">
        <v>9</v>
      </c>
      <c r="B34" s="1" t="s">
        <v>2670</v>
      </c>
      <c r="K34" s="1">
        <f t="shared" si="0"/>
        <v>2.72</v>
      </c>
    </row>
    <row r="35" spans="1:60" x14ac:dyDescent="0.35">
      <c r="A35" s="1" t="s">
        <v>9</v>
      </c>
      <c r="B35" s="1" t="s">
        <v>2669</v>
      </c>
      <c r="K35" s="1">
        <f t="shared" si="0"/>
        <v>2.72</v>
      </c>
    </row>
    <row r="36" spans="1:60" x14ac:dyDescent="0.35">
      <c r="A36" s="1">
        <v>7</v>
      </c>
      <c r="B36" s="1" t="s">
        <v>2668</v>
      </c>
      <c r="C36" s="1">
        <v>1651.5000019110739</v>
      </c>
      <c r="D36" s="1">
        <v>0</v>
      </c>
      <c r="E36">
        <f>(R36-S36*(1000-T36)/(1000-U36))*AO36</f>
        <v>-5.0209286547997536</v>
      </c>
      <c r="F36">
        <f>IF(AZ36&lt;&gt;0,1/(1/AZ36-1/N36),0)</f>
        <v>3.3814485873193627</v>
      </c>
      <c r="G36">
        <f>((BC36-AP36/2)*S36-E36)/(BC36+AP36/2)</f>
        <v>387.41130533852862</v>
      </c>
      <c r="H36">
        <f>AP36*1000</f>
        <v>31.705891738487203</v>
      </c>
      <c r="I36">
        <f>(AU36-BA36)</f>
        <v>1.4100588497915716</v>
      </c>
      <c r="J36">
        <f>(P36+AT36*D36)</f>
        <v>31.128078460693359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33.056972503662109</v>
      </c>
      <c r="P36" s="1">
        <v>31.128078460693359</v>
      </c>
      <c r="Q36" s="1">
        <v>33.259620666503906</v>
      </c>
      <c r="R36" s="1">
        <v>399.9903564453125</v>
      </c>
      <c r="S36" s="1">
        <v>393.24539184570313</v>
      </c>
      <c r="T36" s="1">
        <v>7.9861149787902832</v>
      </c>
      <c r="U36" s="1">
        <v>35.677520751953125</v>
      </c>
      <c r="V36" s="1">
        <v>13.842949867248535</v>
      </c>
      <c r="W36" s="1">
        <v>61.842601776123047</v>
      </c>
      <c r="X36" s="1">
        <v>300.32131958007813</v>
      </c>
      <c r="Y36" s="1">
        <v>499.35440063476563</v>
      </c>
      <c r="Z36" s="1">
        <v>6.0598988085985184E-2</v>
      </c>
      <c r="AA36" s="1">
        <v>87.852790832519531</v>
      </c>
      <c r="AB36" s="1">
        <v>0.21303325891494751</v>
      </c>
      <c r="AC36" s="1">
        <v>0.87952011823654175</v>
      </c>
      <c r="AD36" s="1">
        <v>4.943804070353508E-2</v>
      </c>
      <c r="AE36" s="1">
        <v>6.8681873381137848E-3</v>
      </c>
      <c r="AF36" s="1">
        <v>2.8149837628006935E-2</v>
      </c>
      <c r="AG36" s="1">
        <v>1.1188983917236328E-2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1.1041224984561693</v>
      </c>
      <c r="AP36">
        <f>(U36-T36)/(1000-U36)*AO36</f>
        <v>3.1705891738487202E-2</v>
      </c>
      <c r="AQ36">
        <f>(P36+273.15)</f>
        <v>304.27807846069334</v>
      </c>
      <c r="AR36">
        <f>(O36+273.15)</f>
        <v>306.20697250366209</v>
      </c>
      <c r="AS36">
        <f>(Y36*AK36+Z36*AL36)*AM36</f>
        <v>79.896702315732</v>
      </c>
      <c r="AT36">
        <f>((AS36+0.00000010773*(AR36^4-AQ36^4))-AP36*44100)/(L36*0.92*2*29.3+0.00000043092*AQ36^3)</f>
        <v>-10.152802388058143</v>
      </c>
      <c r="AU36">
        <f>0.61365*EXP(17.502*J36/(240.97+J36))</f>
        <v>4.5444286178357842</v>
      </c>
      <c r="AV36">
        <f>AU36*1000/AA36</f>
        <v>51.727766127534579</v>
      </c>
      <c r="AW36">
        <f>(AV36-U36)</f>
        <v>16.050245375581454</v>
      </c>
      <c r="AX36">
        <f>IF(D36,P36,(O36+P36)/2)</f>
        <v>32.092525482177734</v>
      </c>
      <c r="AY36">
        <f>0.61365*EXP(17.502*AX36/(240.97+AX36))</f>
        <v>4.8001473933477579</v>
      </c>
      <c r="AZ36">
        <f>IF(AW36&lt;&gt;0,(1000-(AV36+U36)/2)/AW36*AP36,0)</f>
        <v>1.889083920363589</v>
      </c>
      <c r="BA36">
        <f>U36*AA36/1000</f>
        <v>3.1343697680442126</v>
      </c>
      <c r="BB36">
        <f>(AY36-BA36)</f>
        <v>1.6657776253035452</v>
      </c>
      <c r="BC36">
        <f>1/(1.6/F36+1.37/N36)</f>
        <v>1.2606566082075987</v>
      </c>
      <c r="BD36">
        <f>G36*AA36*0.001</f>
        <v>34.035164374059107</v>
      </c>
      <c r="BE36">
        <f>G36/S36</f>
        <v>0.98516425970106825</v>
      </c>
      <c r="BF36">
        <f>(1-AP36*AA36/AU36/F36)*100</f>
        <v>81.873520676265429</v>
      </c>
      <c r="BG36">
        <f>(S36-E36/(N36/1.35))</f>
        <v>394.82896721046103</v>
      </c>
      <c r="BH36">
        <f>E36*BF36/100/BG36</f>
        <v>-1.0411624783692152E-2</v>
      </c>
    </row>
    <row r="37" spans="1:60" x14ac:dyDescent="0.35">
      <c r="A37" s="1" t="s">
        <v>9</v>
      </c>
      <c r="B37" s="1" t="s">
        <v>2667</v>
      </c>
      <c r="K37" s="1">
        <f t="shared" si="0"/>
        <v>2.72</v>
      </c>
    </row>
    <row r="38" spans="1:60" x14ac:dyDescent="0.35">
      <c r="A38" s="1" t="s">
        <v>9</v>
      </c>
      <c r="B38" s="1" t="s">
        <v>2666</v>
      </c>
      <c r="K38" s="1">
        <f t="shared" si="0"/>
        <v>2.72</v>
      </c>
    </row>
    <row r="39" spans="1:60" x14ac:dyDescent="0.35">
      <c r="A39" s="1">
        <v>8</v>
      </c>
      <c r="B39" s="1" t="s">
        <v>2665</v>
      </c>
      <c r="C39" s="1">
        <v>1855.5000019110739</v>
      </c>
      <c r="D39" s="1">
        <v>0</v>
      </c>
      <c r="E39">
        <f>(R39-S39*(1000-T39)/(1000-U39))*AO39</f>
        <v>-4.1941440550661309</v>
      </c>
      <c r="F39">
        <f>IF(AZ39&lt;&gt;0,1/(1/AZ39-1/N39),0)</f>
        <v>3.3942899553433397</v>
      </c>
      <c r="G39">
        <f>((BC39-AP39/2)*S39-E39)/(BC39+AP39/2)</f>
        <v>386.23753485590117</v>
      </c>
      <c r="H39">
        <f>AP39*1000</f>
        <v>31.473195564462873</v>
      </c>
      <c r="I39">
        <f>(AU39-BA39)</f>
        <v>1.3957079823488394</v>
      </c>
      <c r="J39">
        <f>(P39+AT39*D39)</f>
        <v>31.312047958374023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33.089611053466797</v>
      </c>
      <c r="P39" s="1">
        <v>31.312047958374023</v>
      </c>
      <c r="Q39" s="1">
        <v>33.273426055908203</v>
      </c>
      <c r="R39" s="1">
        <v>400.01104736328125</v>
      </c>
      <c r="S39" s="1">
        <v>392.61849975585938</v>
      </c>
      <c r="T39" s="1">
        <v>8.9225606918334961</v>
      </c>
      <c r="U39" s="1">
        <v>36.388656616210938</v>
      </c>
      <c r="V39" s="1">
        <v>15.43647575378418</v>
      </c>
      <c r="W39" s="1">
        <v>62.954196929931641</v>
      </c>
      <c r="X39" s="1">
        <v>300.341064453125</v>
      </c>
      <c r="Y39" s="1">
        <v>749.33056640625</v>
      </c>
      <c r="Z39" s="1">
        <v>0.20581287145614624</v>
      </c>
      <c r="AA39" s="1">
        <v>87.845024108886719</v>
      </c>
      <c r="AB39" s="1">
        <v>0.2769172191619873</v>
      </c>
      <c r="AC39" s="1">
        <v>0.87207841873168945</v>
      </c>
      <c r="AD39" s="1">
        <v>0.10185547918081284</v>
      </c>
      <c r="AE39" s="1">
        <v>7.9838894307613373E-3</v>
      </c>
      <c r="AF39" s="1">
        <v>4.1015047580003738E-2</v>
      </c>
      <c r="AG39" s="1">
        <v>1.0290840640664101E-2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1.1041950899011945</v>
      </c>
      <c r="AP39">
        <f>(U39-T39)/(1000-U39)*AO39</f>
        <v>3.1473195564462875E-2</v>
      </c>
      <c r="AQ39">
        <f>(P39+273.15)</f>
        <v>304.462047958374</v>
      </c>
      <c r="AR39">
        <f>(O39+273.15)</f>
        <v>306.23961105346677</v>
      </c>
      <c r="AS39">
        <f>(Y39*AK39+Z39*AL39)*AM39</f>
        <v>119.89288794518507</v>
      </c>
      <c r="AT39">
        <f>((AS39+0.00000010773*(AR39^4-AQ39^4))-AP39*44100)/(L39*0.92*2*29.3+0.00000043092*AQ39^3)</f>
        <v>-9.7713595971115161</v>
      </c>
      <c r="AU39">
        <f>0.61365*EXP(17.502*J39/(240.97+J39))</f>
        <v>4.5922704000898893</v>
      </c>
      <c r="AV39">
        <f>AU39*1000/AA39</f>
        <v>52.276955316189827</v>
      </c>
      <c r="AW39">
        <f>(AV39-U39)</f>
        <v>15.88829869997889</v>
      </c>
      <c r="AX39">
        <f>IF(D39,P39,(O39+P39)/2)</f>
        <v>32.20082950592041</v>
      </c>
      <c r="AY39">
        <f>0.61365*EXP(17.502*AX39/(240.97+AX39))</f>
        <v>4.829631214970413</v>
      </c>
      <c r="AZ39">
        <f>IF(AW39&lt;&gt;0,(1000-(AV39+U39)/2)/AW39*AP39,0)</f>
        <v>1.8930850344856136</v>
      </c>
      <c r="BA39">
        <f>U39*AA39/1000</f>
        <v>3.1965624177410499</v>
      </c>
      <c r="BB39">
        <f>(AY39-BA39)</f>
        <v>1.6330687972293632</v>
      </c>
      <c r="BC39">
        <f>1/(1.6/F39+1.37/N39)</f>
        <v>1.2635079832417975</v>
      </c>
      <c r="BD39">
        <f>G39*AA39*0.001</f>
        <v>33.929045561173609</v>
      </c>
      <c r="BE39">
        <f>G39/S39</f>
        <v>0.98374767132999064</v>
      </c>
      <c r="BF39">
        <f>(1-AP39*AA39/AU39/F39)*100</f>
        <v>82.26294079488494</v>
      </c>
      <c r="BG39">
        <f>(S39-E39/(N39/1.35))</f>
        <v>393.94131146231518</v>
      </c>
      <c r="BH39">
        <f>E39*BF39/100/BG39</f>
        <v>-8.7582239802775526E-3</v>
      </c>
    </row>
    <row r="40" spans="1:60" x14ac:dyDescent="0.35">
      <c r="A40" s="1" t="s">
        <v>9</v>
      </c>
      <c r="B40" s="1" t="s">
        <v>2664</v>
      </c>
      <c r="K40" s="1">
        <f t="shared" si="0"/>
        <v>2.72</v>
      </c>
    </row>
    <row r="41" spans="1:60" x14ac:dyDescent="0.35">
      <c r="A41" s="1" t="s">
        <v>9</v>
      </c>
      <c r="B41" s="1" t="s">
        <v>2663</v>
      </c>
      <c r="K41" s="1">
        <f t="shared" si="0"/>
        <v>2.72</v>
      </c>
    </row>
    <row r="42" spans="1:60" x14ac:dyDescent="0.35">
      <c r="A42" s="1">
        <v>9</v>
      </c>
      <c r="B42" s="1" t="s">
        <v>2662</v>
      </c>
      <c r="C42" s="1">
        <v>2059.5000019110739</v>
      </c>
      <c r="D42" s="1">
        <v>0</v>
      </c>
      <c r="E42">
        <f>(R42-S42*(1000-T42)/(1000-U42))*AO42</f>
        <v>-3.2475469647027273</v>
      </c>
      <c r="F42">
        <f>IF(AZ42&lt;&gt;0,1/(1/AZ42-1/N42),0)</f>
        <v>3.3293374283232238</v>
      </c>
      <c r="G42">
        <f>((BC42-AP42/2)*S42-E42)/(BC42+AP42/2)</f>
        <v>384.65456393060703</v>
      </c>
      <c r="H42">
        <f>AP42*1000</f>
        <v>31.506414627276339</v>
      </c>
      <c r="I42">
        <f>(AU42-BA42)</f>
        <v>1.4108423377330732</v>
      </c>
      <c r="J42">
        <f>(P42+AT42*D42)</f>
        <v>31.671659469604492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33.141895294189453</v>
      </c>
      <c r="P42" s="1">
        <v>31.671659469604492</v>
      </c>
      <c r="Q42" s="1">
        <v>33.298797607421875</v>
      </c>
      <c r="R42" s="1">
        <v>400.08822631835938</v>
      </c>
      <c r="S42" s="1">
        <v>391.84823608398438</v>
      </c>
      <c r="T42" s="1">
        <v>9.8269691467285156</v>
      </c>
      <c r="U42" s="1">
        <v>37.297248840332031</v>
      </c>
      <c r="V42" s="1">
        <v>16.950471878051758</v>
      </c>
      <c r="W42" s="1">
        <v>64.333770751953125</v>
      </c>
      <c r="X42" s="1">
        <v>300.32882690429688</v>
      </c>
      <c r="Y42" s="1">
        <v>1000.29248046875</v>
      </c>
      <c r="Z42" s="1">
        <v>5.7170018553733826E-2</v>
      </c>
      <c r="AA42" s="1">
        <v>87.84063720703125</v>
      </c>
      <c r="AB42" s="1">
        <v>0.39921793341636658</v>
      </c>
      <c r="AC42" s="1">
        <v>0.90062189102172852</v>
      </c>
      <c r="AD42" s="1">
        <v>5.5548291653394699E-2</v>
      </c>
      <c r="AE42" s="1">
        <v>1.085401326417923E-2</v>
      </c>
      <c r="AF42" s="1">
        <v>2.7529587969183922E-2</v>
      </c>
      <c r="AG42" s="1">
        <v>1.3590507209300995E-2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1.1041500989128559</v>
      </c>
      <c r="AP42">
        <f>(U42-T42)/(1000-U42)*AO42</f>
        <v>3.1506414627276338E-2</v>
      </c>
      <c r="AQ42">
        <f>(P42+273.15)</f>
        <v>304.82165946960447</v>
      </c>
      <c r="AR42">
        <f>(O42+273.15)</f>
        <v>306.29189529418943</v>
      </c>
      <c r="AS42">
        <f>(Y42*AK42+Z42*AL42)*AM42</f>
        <v>160.04679329767532</v>
      </c>
      <c r="AT42">
        <f>((AS42+0.00000010773*(AR42^4-AQ42^4))-AP42*44100)/(L42*0.92*2*29.3+0.00000043092*AQ42^3)</f>
        <v>-9.4940837424930145</v>
      </c>
      <c r="AU42">
        <f>0.61365*EXP(17.502*J42/(240.97+J42))</f>
        <v>4.6870564419370462</v>
      </c>
      <c r="AV42">
        <f>AU42*1000/AA42</f>
        <v>53.358634351548943</v>
      </c>
      <c r="AW42">
        <f>(AV42-U42)</f>
        <v>16.061385511216912</v>
      </c>
      <c r="AX42">
        <f>IF(D42,P42,(O42+P42)/2)</f>
        <v>32.406777381896973</v>
      </c>
      <c r="AY42">
        <f>0.61365*EXP(17.502*AX42/(240.97+AX42))</f>
        <v>4.8861319452794438</v>
      </c>
      <c r="AZ42">
        <f>IF(AW42&lt;&gt;0,(1000-(AV42+U42)/2)/AW42*AP42,0)</f>
        <v>1.872708533404398</v>
      </c>
      <c r="BA42">
        <f>U42*AA42/1000</f>
        <v>3.276214104203973</v>
      </c>
      <c r="BB42">
        <f>(AY42-BA42)</f>
        <v>1.6099178410754709</v>
      </c>
      <c r="BC42">
        <f>1/(1.6/F42+1.37/N42)</f>
        <v>1.2489952880781992</v>
      </c>
      <c r="BD42">
        <f>G42*AA42*0.001</f>
        <v>33.788302000257261</v>
      </c>
      <c r="BE42">
        <f>G42/S42</f>
        <v>0.98164168805436314</v>
      </c>
      <c r="BF42">
        <f>(1-AP42*AA42/AU42/F42)*100</f>
        <v>82.264784696961939</v>
      </c>
      <c r="BG42">
        <f>(S42-E42/(N42/1.35))</f>
        <v>392.87249588187677</v>
      </c>
      <c r="BH42">
        <f>E42*BF42/100/BG42</f>
        <v>-6.8001388400797478E-3</v>
      </c>
    </row>
    <row r="43" spans="1:60" x14ac:dyDescent="0.35">
      <c r="A43" s="1" t="s">
        <v>9</v>
      </c>
      <c r="B43" s="1" t="s">
        <v>2661</v>
      </c>
      <c r="K43" s="1">
        <f t="shared" si="0"/>
        <v>2.72</v>
      </c>
    </row>
    <row r="44" spans="1:60" x14ac:dyDescent="0.35">
      <c r="A44" s="1" t="s">
        <v>9</v>
      </c>
      <c r="B44" s="1" t="s">
        <v>2660</v>
      </c>
      <c r="K44" s="1">
        <f t="shared" si="0"/>
        <v>2.72</v>
      </c>
    </row>
    <row r="45" spans="1:60" x14ac:dyDescent="0.35">
      <c r="A45" s="1">
        <v>10</v>
      </c>
      <c r="B45" s="1" t="s">
        <v>2659</v>
      </c>
      <c r="C45" s="1">
        <v>2262.5000019110739</v>
      </c>
      <c r="D45" s="1">
        <v>0</v>
      </c>
      <c r="E45">
        <f>(R45-S45*(1000-T45)/(1000-U45))*AO45</f>
        <v>-2.8059154163342019</v>
      </c>
      <c r="F45">
        <f>IF(AZ45&lt;&gt;0,1/(1/AZ45-1/N45),0)</f>
        <v>3.5974657771886656</v>
      </c>
      <c r="G45">
        <f>((BC45-AP45/2)*S45-E45)/(BC45+AP45/2)</f>
        <v>384.17974976734843</v>
      </c>
      <c r="H45">
        <f>AP45*1000</f>
        <v>31.647234282046114</v>
      </c>
      <c r="I45">
        <f>(AU45-BA45)</f>
        <v>1.3566951831892688</v>
      </c>
      <c r="J45">
        <f>(P45+AT45*D45)</f>
        <v>31.784019470214844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33.2105712890625</v>
      </c>
      <c r="P45" s="1">
        <v>31.784019470214844</v>
      </c>
      <c r="Q45" s="1">
        <v>33.34161376953125</v>
      </c>
      <c r="R45" s="1">
        <v>400.09759521484375</v>
      </c>
      <c r="S45" s="1">
        <v>391.42025756835938</v>
      </c>
      <c r="T45" s="1">
        <v>10.693482398986816</v>
      </c>
      <c r="U45" s="1">
        <v>38.257942199707031</v>
      </c>
      <c r="V45" s="1">
        <v>18.372646331787109</v>
      </c>
      <c r="W45" s="1">
        <v>65.731597900390625</v>
      </c>
      <c r="X45" s="1">
        <v>300.34042358398438</v>
      </c>
      <c r="Y45" s="1">
        <v>1251.1287841796875</v>
      </c>
      <c r="Z45" s="1">
        <v>1.8294578418135643E-2</v>
      </c>
      <c r="AA45" s="1">
        <v>87.8333740234375</v>
      </c>
      <c r="AB45" s="1">
        <v>0.44298624992370605</v>
      </c>
      <c r="AC45" s="1">
        <v>0.89623630046844482</v>
      </c>
      <c r="AD45" s="1">
        <v>0.17722558975219727</v>
      </c>
      <c r="AE45" s="1">
        <v>1.2033448554575443E-2</v>
      </c>
      <c r="AF45" s="1">
        <v>4.824332520365715E-2</v>
      </c>
      <c r="AG45" s="1">
        <v>1.2232192791998386E-2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1.1041927337646482</v>
      </c>
      <c r="AP45">
        <f>(U45-T45)/(1000-U45)*AO45</f>
        <v>3.1647234282046112E-2</v>
      </c>
      <c r="AQ45">
        <f>(P45+273.15)</f>
        <v>304.93401947021482</v>
      </c>
      <c r="AR45">
        <f>(O45+273.15)</f>
        <v>306.36057128906248</v>
      </c>
      <c r="AS45">
        <f>(Y45*AK45+Z45*AL45)*AM45</f>
        <v>200.1806009943648</v>
      </c>
      <c r="AT45">
        <f>((AS45+0.00000010773*(AR45^4-AQ45^4))-AP45*44100)/(L45*0.92*2*29.3+0.00000043092*AQ45^3)</f>
        <v>-9.2313051939044506</v>
      </c>
      <c r="AU45">
        <f>0.61365*EXP(17.502*J45/(240.97+J45))</f>
        <v>4.7170193297831897</v>
      </c>
      <c r="AV45">
        <f>AU45*1000/AA45</f>
        <v>53.70418001390334</v>
      </c>
      <c r="AW45">
        <f>(AV45-U45)</f>
        <v>15.446237814196309</v>
      </c>
      <c r="AX45">
        <f>IF(D45,P45,(O45+P45)/2)</f>
        <v>32.497295379638672</v>
      </c>
      <c r="AY45">
        <f>0.61365*EXP(17.502*AX45/(240.97+AX45))</f>
        <v>4.9111465182567171</v>
      </c>
      <c r="AZ45">
        <f>IF(AW45&lt;&gt;0,(1000-(AV45+U45)/2)/AW45*AP45,0)</f>
        <v>1.9546546694310953</v>
      </c>
      <c r="BA45">
        <f>U45*AA45/1000</f>
        <v>3.3603241465939209</v>
      </c>
      <c r="BB45">
        <f>(AY45-BA45)</f>
        <v>1.5508223716627962</v>
      </c>
      <c r="BC45">
        <f>1/(1.6/F45+1.37/N45)</f>
        <v>1.3074887030712117</v>
      </c>
      <c r="BD45">
        <f>G45*AA45*0.001</f>
        <v>33.743803653546145</v>
      </c>
      <c r="BE45">
        <f>G45/S45</f>
        <v>0.98150195943870777</v>
      </c>
      <c r="BF45">
        <f>(1-AP45*AA45/AU45/F45)*100</f>
        <v>83.619354902032839</v>
      </c>
      <c r="BG45">
        <f>(S45-E45/(N45/1.35))</f>
        <v>392.30522902172856</v>
      </c>
      <c r="BH45">
        <f>E45*BF45/100/BG45</f>
        <v>-5.9807726144414835E-3</v>
      </c>
    </row>
    <row r="46" spans="1:60" x14ac:dyDescent="0.35">
      <c r="A46" s="1" t="s">
        <v>9</v>
      </c>
      <c r="B46" s="1" t="s">
        <v>2658</v>
      </c>
      <c r="K46" s="1">
        <f t="shared" si="0"/>
        <v>2.72</v>
      </c>
    </row>
    <row r="47" spans="1:60" x14ac:dyDescent="0.35">
      <c r="A47" s="1" t="s">
        <v>9</v>
      </c>
      <c r="B47" s="1" t="s">
        <v>2657</v>
      </c>
      <c r="K47" s="1">
        <f t="shared" si="0"/>
        <v>2.72</v>
      </c>
    </row>
    <row r="48" spans="1:60" x14ac:dyDescent="0.35">
      <c r="A48" s="1">
        <v>11</v>
      </c>
      <c r="B48" s="1" t="s">
        <v>2656</v>
      </c>
      <c r="C48" s="1">
        <v>2466.5000019110739</v>
      </c>
      <c r="D48" s="1">
        <v>0</v>
      </c>
      <c r="E48">
        <f>(R48-S48*(1000-T48)/(1000-U48))*AO48</f>
        <v>-2.4418238668860686</v>
      </c>
      <c r="F48">
        <f>IF(AZ48&lt;&gt;0,1/(1/AZ48-1/N48),0)</f>
        <v>3.5398049325064206E-2</v>
      </c>
      <c r="G48">
        <f>((BC48-AP48/2)*S48-E48)/(BC48+AP48/2)</f>
        <v>124.83076390911336</v>
      </c>
      <c r="H48">
        <f>AP48*1000</f>
        <v>32.137427998422119</v>
      </c>
      <c r="I48">
        <f>(AU48-BA48)</f>
        <v>52.975815414373173</v>
      </c>
      <c r="J48">
        <f>(P48+AT48*D48)</f>
        <v>83.938339233398438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33.308238983154297</v>
      </c>
      <c r="P48" s="1">
        <v>83.938339233398438</v>
      </c>
      <c r="Q48" s="1">
        <v>33.410423278808594</v>
      </c>
      <c r="R48" s="1">
        <v>400.10693359375</v>
      </c>
      <c r="S48" s="1">
        <v>390.94039916992188</v>
      </c>
      <c r="T48" s="1">
        <v>11.514002799987793</v>
      </c>
      <c r="U48" s="1">
        <v>39.469131469726563</v>
      </c>
      <c r="V48" s="1">
        <v>19.67277717590332</v>
      </c>
      <c r="W48" s="1">
        <v>67.436798095703125</v>
      </c>
      <c r="X48" s="1">
        <v>300.35153198242188</v>
      </c>
      <c r="Y48" s="1">
        <v>1600.7598876953125</v>
      </c>
      <c r="Z48" s="1">
        <v>0.1509271115064621</v>
      </c>
      <c r="AA48" s="1">
        <v>87.826416015625</v>
      </c>
      <c r="AB48" s="1">
        <v>0.47703012824058533</v>
      </c>
      <c r="AC48" s="1">
        <v>0.88499647378921509</v>
      </c>
      <c r="AD48" s="1">
        <v>9.4556108117103577E-2</v>
      </c>
      <c r="AE48" s="1">
        <v>6.1628920957446098E-3</v>
      </c>
      <c r="AF48" s="1">
        <v>3.7517812103033066E-2</v>
      </c>
      <c r="AG48" s="1">
        <v>1.1009094305336475E-2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1.1042335734647859</v>
      </c>
      <c r="AP48">
        <f>(U48-T48)/(1000-U48)*AO48</f>
        <v>3.2137427998422119E-2</v>
      </c>
      <c r="AQ48">
        <f>(P48+273.15)</f>
        <v>357.08833923339841</v>
      </c>
      <c r="AR48">
        <f>(O48+273.15)</f>
        <v>306.45823898315427</v>
      </c>
      <c r="AS48">
        <f>(Y48*AK48+Z48*AL48)*AM48</f>
        <v>256.12157630648653</v>
      </c>
      <c r="AT48">
        <f>((AS48+0.00000010773*(AR48^4-AQ48^4))-AP48*44100)/(L48*0.92*2*29.3+0.00000043092*AQ48^3)</f>
        <v>-14.53711220009715</v>
      </c>
      <c r="AU48">
        <f>0.61365*EXP(17.502*J48/(240.97+J48))</f>
        <v>56.442247774608774</v>
      </c>
      <c r="AV48">
        <f>AU48*1000/AA48</f>
        <v>642.65684898911582</v>
      </c>
      <c r="AW48">
        <f>(AV48-U48)</f>
        <v>603.18771751938925</v>
      </c>
      <c r="AX48">
        <f>IF(D48,P48,(O48+P48)/2)</f>
        <v>58.623289108276367</v>
      </c>
      <c r="AY48">
        <f>0.61365*EXP(17.502*AX48/(240.97+AX48))</f>
        <v>18.847778421216361</v>
      </c>
      <c r="AZ48">
        <f>IF(AW48&lt;&gt;0,(1000-(AV48+U48)/2)/AW48*AP48,0)</f>
        <v>3.5107712063644332E-2</v>
      </c>
      <c r="BA48">
        <f>U48*AA48/1000</f>
        <v>3.4664323602356015</v>
      </c>
      <c r="BB48">
        <f>(AY48-BA48)</f>
        <v>15.381346060980761</v>
      </c>
      <c r="BC48">
        <f>1/(1.6/F48+1.37/N48)</f>
        <v>2.1968221616409701E-2</v>
      </c>
      <c r="BD48">
        <f>G48*AA48*0.001</f>
        <v>10.963438602630056</v>
      </c>
      <c r="BE48">
        <f>G48/S48</f>
        <v>0.3193089385854333</v>
      </c>
      <c r="BF48">
        <f>(1-AP48*AA48/AU48/F48)*100</f>
        <v>-41.270878629727378</v>
      </c>
      <c r="BG48">
        <f>(S48-E48/(N48/1.35))</f>
        <v>391.71053800011259</v>
      </c>
      <c r="BH48">
        <f>E48*BF48/100/BG48</f>
        <v>2.5727216061110295E-3</v>
      </c>
    </row>
    <row r="49" spans="1:60" x14ac:dyDescent="0.35">
      <c r="A49" s="1" t="s">
        <v>9</v>
      </c>
      <c r="B49" s="1" t="s">
        <v>2655</v>
      </c>
      <c r="K49" s="1">
        <f t="shared" si="0"/>
        <v>2.72</v>
      </c>
    </row>
    <row r="50" spans="1:60" x14ac:dyDescent="0.35">
      <c r="A50" s="1" t="s">
        <v>9</v>
      </c>
      <c r="B50" s="1" t="s">
        <v>2650</v>
      </c>
      <c r="K50" s="1">
        <f t="shared" si="0"/>
        <v>2.72</v>
      </c>
    </row>
    <row r="51" spans="1:60" x14ac:dyDescent="0.35">
      <c r="A51" s="1">
        <v>12</v>
      </c>
      <c r="B51" s="1" t="s">
        <v>2654</v>
      </c>
      <c r="C51" s="1">
        <v>2670.5000019110739</v>
      </c>
      <c r="D51" s="1">
        <v>0</v>
      </c>
      <c r="E51">
        <f>(R51-S51*(1000-T51)/(1000-U51))*AO51</f>
        <v>-2.5401580178576206</v>
      </c>
      <c r="F51">
        <f>IF(AZ51&lt;&gt;0,1/(1/AZ51-1/N51),0)</f>
        <v>3.545084874315256E-2</v>
      </c>
      <c r="G51">
        <f>((BC51-AP51/2)*S51-E51)/(BC51+AP51/2)</f>
        <v>126.04842585941768</v>
      </c>
      <c r="H51">
        <f>AP51*1000</f>
        <v>32.368135799251363</v>
      </c>
      <c r="I51">
        <f>(AU51-BA51)</f>
        <v>53.126279787548064</v>
      </c>
      <c r="J51">
        <f>(P51+AT51*D51)</f>
        <v>84.043693542480469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33.446964263916016</v>
      </c>
      <c r="P51" s="1">
        <v>84.043693542480469</v>
      </c>
      <c r="Q51" s="1">
        <v>33.515430450439453</v>
      </c>
      <c r="R51" s="1">
        <v>399.92279052734375</v>
      </c>
      <c r="S51" s="1">
        <v>390.76846313476563</v>
      </c>
      <c r="T51" s="1">
        <v>12.339086532592773</v>
      </c>
      <c r="U51" s="1">
        <v>40.466300964355469</v>
      </c>
      <c r="V51" s="1">
        <v>20.918960571289063</v>
      </c>
      <c r="W51" s="1">
        <v>68.604179382324219</v>
      </c>
      <c r="X51" s="1">
        <v>300.34478759765625</v>
      </c>
      <c r="Y51" s="1">
        <v>2001.1959228515625</v>
      </c>
      <c r="Z51" s="1">
        <v>5.0309658050537109E-2</v>
      </c>
      <c r="AA51" s="1">
        <v>87.825126647949219</v>
      </c>
      <c r="AB51" s="1">
        <v>0.5107993483543396</v>
      </c>
      <c r="AC51" s="1">
        <v>0.86810958385467529</v>
      </c>
      <c r="AD51" s="1">
        <v>4.7320790588855743E-2</v>
      </c>
      <c r="AE51" s="1">
        <v>9.8748849704861641E-3</v>
      </c>
      <c r="AF51" s="1">
        <v>3.1100306659936905E-2</v>
      </c>
      <c r="AG51" s="1">
        <v>4.6576466411352158E-3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1.1042087779325593</v>
      </c>
      <c r="AP51">
        <f>(U51-T51)/(1000-U51)*AO51</f>
        <v>3.2368135799251366E-2</v>
      </c>
      <c r="AQ51">
        <f>(P51+273.15)</f>
        <v>357.19369354248045</v>
      </c>
      <c r="AR51">
        <f>(O51+273.15)</f>
        <v>306.59696426391599</v>
      </c>
      <c r="AS51">
        <f>(Y51*AK51+Z51*AL51)*AM51</f>
        <v>320.19134049941567</v>
      </c>
      <c r="AT51">
        <f>((AS51+0.00000010773*(AR51^4-AQ51^4))-AP51*44100)/(L51*0.92*2*29.3+0.00000043092*AQ51^3)</f>
        <v>-14.138638644354792</v>
      </c>
      <c r="AU51">
        <f>0.61365*EXP(17.502*J51/(240.97+J51))</f>
        <v>56.680237794716611</v>
      </c>
      <c r="AV51">
        <f>AU51*1000/AA51</f>
        <v>645.37610087283758</v>
      </c>
      <c r="AW51">
        <f>(AV51-U51)</f>
        <v>604.90979990848211</v>
      </c>
      <c r="AX51">
        <f>IF(D51,P51,(O51+P51)/2)</f>
        <v>58.745328903198242</v>
      </c>
      <c r="AY51">
        <f>0.61365*EXP(17.502*AX51/(240.97+AX51))</f>
        <v>18.956125337219017</v>
      </c>
      <c r="AZ51">
        <f>IF(AW51&lt;&gt;0,(1000-(AV51+U51)/2)/AW51*AP51,0)</f>
        <v>3.515964826936778E-2</v>
      </c>
      <c r="BA51">
        <f>U51*AA51/1000</f>
        <v>3.5539580071685486</v>
      </c>
      <c r="BB51">
        <f>(AY51-BA51)</f>
        <v>15.402167330050469</v>
      </c>
      <c r="BC51">
        <f>1/(1.6/F51+1.37/N51)</f>
        <v>2.2000758481458233E-2</v>
      </c>
      <c r="BD51">
        <f>G51*AA51*0.001</f>
        <v>11.070218964877995</v>
      </c>
      <c r="BE51">
        <f>G51/S51</f>
        <v>0.32256550297905423</v>
      </c>
      <c r="BF51">
        <f>(1-AP51*AA51/AU51/F51)*100</f>
        <v>-41.474501185518761</v>
      </c>
      <c r="BG51">
        <f>(S51-E51/(N51/1.35))</f>
        <v>391.56961605611338</v>
      </c>
      <c r="BH51">
        <f>E51*BF51/100/BG51</f>
        <v>2.6904995281335506E-3</v>
      </c>
    </row>
    <row r="52" spans="1:60" x14ac:dyDescent="0.35">
      <c r="A52" s="1" t="s">
        <v>9</v>
      </c>
      <c r="B52" s="1" t="s">
        <v>2653</v>
      </c>
      <c r="K52" s="1">
        <v>2.0780799999999999</v>
      </c>
    </row>
    <row r="53" spans="1:60" x14ac:dyDescent="0.35">
      <c r="A53" s="1" t="s">
        <v>9</v>
      </c>
      <c r="B53" s="1" t="s">
        <v>2652</v>
      </c>
      <c r="K53" s="1">
        <v>2.0780799999999999</v>
      </c>
    </row>
    <row r="54" spans="1:60" x14ac:dyDescent="0.35">
      <c r="A54" s="1" t="s">
        <v>9</v>
      </c>
      <c r="B54" s="1" t="s">
        <v>2651</v>
      </c>
      <c r="K54" s="1">
        <v>2.0780799999999999</v>
      </c>
    </row>
    <row r="55" spans="1:60" x14ac:dyDescent="0.35">
      <c r="A55" s="1" t="s">
        <v>9</v>
      </c>
      <c r="B55" s="1" t="s">
        <v>2650</v>
      </c>
      <c r="K55" s="1">
        <v>2.0780799999999999</v>
      </c>
    </row>
    <row r="56" spans="1:60" x14ac:dyDescent="0.35">
      <c r="K56" s="1">
        <v>2.0780799999999999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13FE-2EAE-4252-9096-821317C5535F}">
  <dimension ref="A1:BH56"/>
  <sheetViews>
    <sheetView topLeftCell="A6" zoomScale="52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2821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1657</v>
      </c>
    </row>
    <row r="12" spans="1:60" x14ac:dyDescent="0.35">
      <c r="A12" s="1" t="s">
        <v>9</v>
      </c>
      <c r="B12" s="1" t="s">
        <v>2820</v>
      </c>
    </row>
    <row r="13" spans="1:60" x14ac:dyDescent="0.35">
      <c r="A13" s="1" t="s">
        <v>9</v>
      </c>
      <c r="B13" s="1" t="s">
        <v>168</v>
      </c>
    </row>
    <row r="14" spans="1:60" x14ac:dyDescent="0.35">
      <c r="A14" s="1" t="s">
        <v>9</v>
      </c>
      <c r="B14" s="1" t="s">
        <v>167</v>
      </c>
    </row>
    <row r="15" spans="1:60" x14ac:dyDescent="0.35">
      <c r="A15" s="1" t="s">
        <v>9</v>
      </c>
      <c r="B15" s="1" t="s">
        <v>166</v>
      </c>
    </row>
    <row r="16" spans="1:60" x14ac:dyDescent="0.35">
      <c r="A16" s="1" t="s">
        <v>9</v>
      </c>
      <c r="B16" s="1" t="s">
        <v>2819</v>
      </c>
    </row>
    <row r="17" spans="1:60" x14ac:dyDescent="0.35">
      <c r="A17" s="1" t="s">
        <v>9</v>
      </c>
      <c r="B17" s="1" t="s">
        <v>2818</v>
      </c>
    </row>
    <row r="18" spans="1:60" x14ac:dyDescent="0.35">
      <c r="A18" s="1">
        <v>1</v>
      </c>
      <c r="B18" s="1" t="s">
        <v>2817</v>
      </c>
      <c r="C18" s="1">
        <v>483.50000215694308</v>
      </c>
      <c r="D18" s="1">
        <v>0</v>
      </c>
      <c r="E18">
        <f>(R18-S18*(1000-T18)/(1000-U18))*AO18</f>
        <v>-8.5191291978444621</v>
      </c>
      <c r="F18">
        <f>IF(AZ18&lt;&gt;0,1/(1/AZ18-1/N18),0)</f>
        <v>1.3961068702636565</v>
      </c>
      <c r="G18">
        <f>((BC18-AP18/2)*S18-E18)/(BC18+AP18/2)</f>
        <v>390.37639319328952</v>
      </c>
      <c r="H18">
        <f>AP18*1000</f>
        <v>31.831648055493801</v>
      </c>
      <c r="I18">
        <f>(AU18-BA18)</f>
        <v>2.5047441465034375</v>
      </c>
      <c r="J18">
        <f>(P18+AT18*D18)</f>
        <v>36.779205322265625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33.608413696289063</v>
      </c>
      <c r="P18" s="1">
        <v>36.779205322265625</v>
      </c>
      <c r="Q18" s="1">
        <v>33.748085021972656</v>
      </c>
      <c r="R18" s="1">
        <v>399.94949340820313</v>
      </c>
      <c r="S18" s="1">
        <v>396.24163818359375</v>
      </c>
      <c r="T18" s="1">
        <v>14.80681037902832</v>
      </c>
      <c r="U18" s="1">
        <v>42.414047241210938</v>
      </c>
      <c r="V18" s="1">
        <v>24.873620986938477</v>
      </c>
      <c r="W18" s="1">
        <v>71.250389099121094</v>
      </c>
      <c r="X18" s="1">
        <v>300.31903076171875</v>
      </c>
      <c r="Y18" s="1">
        <v>0.21392533183097839</v>
      </c>
      <c r="Z18" s="1">
        <v>0.16350041329860687</v>
      </c>
      <c r="AA18" s="1">
        <v>87.814002990722656</v>
      </c>
      <c r="AB18" s="1">
        <v>-0.18283163011074066</v>
      </c>
      <c r="AC18" s="1">
        <v>0.81927555799484253</v>
      </c>
      <c r="AD18" s="1">
        <v>0.1006537526845932</v>
      </c>
      <c r="AE18" s="1">
        <v>1.1068121530115604E-2</v>
      </c>
      <c r="AF18" s="1">
        <v>2.4888793006539345E-2</v>
      </c>
      <c r="AG18" s="1">
        <v>1.1548258364200592E-2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1.1041140836827894</v>
      </c>
      <c r="AP18">
        <f>(U18-T18)/(1000-U18)*AO18</f>
        <v>3.1831648055493801E-2</v>
      </c>
      <c r="AQ18">
        <f>(P18+273.15)</f>
        <v>309.9292053222656</v>
      </c>
      <c r="AR18">
        <f>(O18+273.15)</f>
        <v>306.75841369628904</v>
      </c>
      <c r="AS18">
        <f>(Y18*AK18+Z18*AL18)*AM18</f>
        <v>3.4228052327899938E-2</v>
      </c>
      <c r="AT18">
        <f>((AS18+0.00000010773*(AR18^4-AQ18^4))-AP18*44100)/(L18*0.92*2*29.3+0.00000043092*AQ18^3)</f>
        <v>-11.261219279194458</v>
      </c>
      <c r="AU18">
        <f>0.61365*EXP(17.502*J18/(240.97+J18))</f>
        <v>6.2292914177917869</v>
      </c>
      <c r="AV18">
        <f>AU18*1000/AA18</f>
        <v>70.93733579654598</v>
      </c>
      <c r="AW18">
        <f>(AV18-U18)</f>
        <v>28.523288555335043</v>
      </c>
      <c r="AX18">
        <f>IF(D18,P18,(O18+P18)/2)</f>
        <v>35.193809509277344</v>
      </c>
      <c r="AY18">
        <f>0.61365*EXP(17.502*AX18/(240.97+AX18))</f>
        <v>5.7092761245891062</v>
      </c>
      <c r="AZ18">
        <f>IF(AW18&lt;&gt;0,(1000-(AV18+U18)/2)/AW18*AP18,0)</f>
        <v>1.0527386185330556</v>
      </c>
      <c r="BA18">
        <f>U18*AA18/1000</f>
        <v>3.7245472712883494</v>
      </c>
      <c r="BB18">
        <f>(AY18-BA18)</f>
        <v>1.9847288533007568</v>
      </c>
      <c r="BC18">
        <f>1/(1.6/F18+1.37/N18)</f>
        <v>0.68207636223481904</v>
      </c>
      <c r="BD18">
        <f>G18*AA18*0.001</f>
        <v>34.280513759383055</v>
      </c>
      <c r="BE18">
        <f>G18/S18</f>
        <v>0.98519780753685804</v>
      </c>
      <c r="BF18">
        <f>(1-AP18*AA18/AU18/F18)*100</f>
        <v>67.858541020441194</v>
      </c>
      <c r="BG18">
        <f>(S18-E18/(N18/1.35))</f>
        <v>398.92852821020261</v>
      </c>
      <c r="BH18">
        <f>E18*BF18/100/BG18</f>
        <v>-1.4491209258059322E-2</v>
      </c>
    </row>
    <row r="19" spans="1:60" x14ac:dyDescent="0.35">
      <c r="A19" s="1" t="s">
        <v>9</v>
      </c>
      <c r="B19" s="1" t="s">
        <v>2816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2815</v>
      </c>
      <c r="K20" s="1">
        <f t="shared" si="0"/>
        <v>2.72</v>
      </c>
    </row>
    <row r="21" spans="1:60" x14ac:dyDescent="0.35">
      <c r="A21" s="1">
        <v>2</v>
      </c>
      <c r="B21" s="1" t="s">
        <v>2814</v>
      </c>
      <c r="C21" s="1">
        <v>686.50000215694308</v>
      </c>
      <c r="D21" s="1">
        <v>0</v>
      </c>
      <c r="E21">
        <f>(R21-S21*(1000-T21)/(1000-U21))*AO21</f>
        <v>-8.8584745280869335</v>
      </c>
      <c r="F21">
        <f>IF(AZ21&lt;&gt;0,1/(1/AZ21-1/N21),0)</f>
        <v>0.52589583106958804</v>
      </c>
      <c r="G21">
        <f>((BC21-AP21/2)*S21-E21)/(BC21+AP21/2)</f>
        <v>386.38593863517411</v>
      </c>
      <c r="H21">
        <f>AP21*1000</f>
        <v>30.62636010504708</v>
      </c>
      <c r="I21">
        <f>(AU21-BA21)</f>
        <v>5.325653076537014</v>
      </c>
      <c r="J21">
        <f>(P21+AT21*D21)</f>
        <v>43.729831695556641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33.555091857910156</v>
      </c>
      <c r="P21" s="1">
        <v>43.729831695556641</v>
      </c>
      <c r="Q21" s="1">
        <v>33.737483978271484</v>
      </c>
      <c r="R21" s="1">
        <v>399.92010498046875</v>
      </c>
      <c r="S21" s="1">
        <v>396.93283081054688</v>
      </c>
      <c r="T21" s="1">
        <v>15.557991027832031</v>
      </c>
      <c r="U21" s="1">
        <v>42.129074096679688</v>
      </c>
      <c r="V21" s="1">
        <v>26.210714340209961</v>
      </c>
      <c r="W21" s="1">
        <v>70.975303649902344</v>
      </c>
      <c r="X21" s="1">
        <v>300.30462646484375</v>
      </c>
      <c r="Y21" s="1">
        <v>25.116657257080078</v>
      </c>
      <c r="Z21" s="1">
        <v>0.15092627704143524</v>
      </c>
      <c r="AA21" s="1">
        <v>87.804328918457031</v>
      </c>
      <c r="AB21" s="1">
        <v>-0.29063954949378967</v>
      </c>
      <c r="AC21" s="1">
        <v>0.84383267164230347</v>
      </c>
      <c r="AD21" s="1">
        <v>0.10207928717136383</v>
      </c>
      <c r="AE21" s="1">
        <v>1.5067917294800282E-2</v>
      </c>
      <c r="AF21" s="1">
        <v>2.1796630695462227E-2</v>
      </c>
      <c r="AG21" s="1">
        <v>3.2947564031928778E-3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1.1040611267089842</v>
      </c>
      <c r="AP21">
        <f>(U21-T21)/(1000-U21)*AO21</f>
        <v>3.062636010504708E-2</v>
      </c>
      <c r="AQ21">
        <f>(P21+273.15)</f>
        <v>316.87983169555662</v>
      </c>
      <c r="AR21">
        <f>(O21+273.15)</f>
        <v>306.70509185791013</v>
      </c>
      <c r="AS21">
        <f>(Y21*AK21+Z21*AL21)*AM21</f>
        <v>4.0186650713086465</v>
      </c>
      <c r="AT21">
        <f>((AS21+0.00000010773*(AR21^4-AQ21^4))-AP21*44100)/(L21*0.92*2*29.3+0.00000043092*AQ21^3)</f>
        <v>-11.461065710548096</v>
      </c>
      <c r="AU21">
        <f>0.61365*EXP(17.502*J21/(240.97+J21))</f>
        <v>9.024768155551925</v>
      </c>
      <c r="AV21">
        <f>AU21*1000/AA21</f>
        <v>102.78272457310315</v>
      </c>
      <c r="AW21">
        <f>(AV21-U21)</f>
        <v>60.653650476423465</v>
      </c>
      <c r="AX21">
        <f>IF(D21,P21,(O21+P21)/2)</f>
        <v>38.642461776733398</v>
      </c>
      <c r="AY21">
        <f>0.61365*EXP(17.502*AX21/(240.97+AX21))</f>
        <v>6.8925910810541158</v>
      </c>
      <c r="AZ21">
        <f>IF(AW21&lt;&gt;0,(1000-(AV21+U21)/2)/AW21*AP21,0)</f>
        <v>0.46835267815123161</v>
      </c>
      <c r="BA21">
        <f>U21*AA21/1000</f>
        <v>3.6991150790149114</v>
      </c>
      <c r="BB21">
        <f>(AY21-BA21)</f>
        <v>3.1934760020392043</v>
      </c>
      <c r="BC21">
        <f>1/(1.6/F21+1.37/N21)</f>
        <v>0.29739820743409551</v>
      </c>
      <c r="BD21">
        <f>G21*AA21*0.001</f>
        <v>33.926358045389584</v>
      </c>
      <c r="BE21">
        <f>G21/S21</f>
        <v>0.9734290253748078</v>
      </c>
      <c r="BF21">
        <f>(1-AP21*AA21/AU21/F21)*100</f>
        <v>43.340135603825757</v>
      </c>
      <c r="BG21">
        <f>(S21-E21/(N21/1.35))</f>
        <v>399.72674862863886</v>
      </c>
      <c r="BH21">
        <f>E21*BF21/100/BG21</f>
        <v>-9.6047484589780879E-3</v>
      </c>
    </row>
    <row r="22" spans="1:60" x14ac:dyDescent="0.35">
      <c r="A22" s="1" t="s">
        <v>9</v>
      </c>
      <c r="B22" s="1" t="s">
        <v>2813</v>
      </c>
      <c r="K22" s="1">
        <f t="shared" si="0"/>
        <v>2.72</v>
      </c>
    </row>
    <row r="23" spans="1:60" x14ac:dyDescent="0.35">
      <c r="A23" s="1" t="s">
        <v>9</v>
      </c>
      <c r="B23" s="1" t="s">
        <v>2812</v>
      </c>
      <c r="K23" s="1">
        <f t="shared" si="0"/>
        <v>2.72</v>
      </c>
    </row>
    <row r="24" spans="1:60" x14ac:dyDescent="0.35">
      <c r="A24" s="1">
        <v>3</v>
      </c>
      <c r="B24" s="1" t="s">
        <v>2811</v>
      </c>
      <c r="C24" s="1">
        <v>891.00000214576721</v>
      </c>
      <c r="D24" s="1">
        <v>0</v>
      </c>
      <c r="E24">
        <f>(R24-S24*(1000-T24)/(1000-U24))*AO24</f>
        <v>-8.7594632060199995</v>
      </c>
      <c r="F24">
        <f>IF(AZ24&lt;&gt;0,1/(1/AZ24-1/N24),0)</f>
        <v>3.2205011391104085E-2</v>
      </c>
      <c r="G24">
        <f>((BC24-AP24/2)*S24-E24)/(BC24+AP24/2)</f>
        <v>310.37141047075102</v>
      </c>
      <c r="H24">
        <f>AP24*1000</f>
        <v>29.669244214054327</v>
      </c>
      <c r="I24">
        <f>(AU24-BA24)</f>
        <v>53.325644359555774</v>
      </c>
      <c r="J24">
        <f>(P24+AT24*D24)</f>
        <v>84.189620971679688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33.459518432617188</v>
      </c>
      <c r="P24" s="1">
        <v>84.189620971679688</v>
      </c>
      <c r="Q24" s="1">
        <v>33.662319183349609</v>
      </c>
      <c r="R24" s="1">
        <v>400.05538940429688</v>
      </c>
      <c r="S24" s="1">
        <v>397.31253051757813</v>
      </c>
      <c r="T24" s="1">
        <v>16.234970092773438</v>
      </c>
      <c r="U24" s="1">
        <v>41.977901458740234</v>
      </c>
      <c r="V24" s="1">
        <v>27.496433258056641</v>
      </c>
      <c r="W24" s="1">
        <v>71.0960693359375</v>
      </c>
      <c r="X24" s="1">
        <v>300.32598876953125</v>
      </c>
      <c r="Y24" s="1">
        <v>50.071304321289063</v>
      </c>
      <c r="Z24" s="1">
        <v>5.6025814265012741E-2</v>
      </c>
      <c r="AA24" s="1">
        <v>87.799476623535156</v>
      </c>
      <c r="AB24" s="1">
        <v>-0.3246040940284729</v>
      </c>
      <c r="AC24" s="1">
        <v>0.8594660758972168</v>
      </c>
      <c r="AD24" s="1">
        <v>7.2439216077327728E-2</v>
      </c>
      <c r="AE24" s="1">
        <v>6.3026631250977516E-3</v>
      </c>
      <c r="AF24" s="1">
        <v>2.9477741569280624E-2</v>
      </c>
      <c r="AG24" s="1">
        <v>1.0089474730193615E-2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1.1041396645938646</v>
      </c>
      <c r="AP24">
        <f>(U24-T24)/(1000-U24)*AO24</f>
        <v>2.9669244214054327E-2</v>
      </c>
      <c r="AQ24">
        <f>(P24+273.15)</f>
        <v>357.33962097167966</v>
      </c>
      <c r="AR24">
        <f>(O24+273.15)</f>
        <v>306.60951843261716</v>
      </c>
      <c r="AS24">
        <f>(Y24*AK24+Z24*AL24)*AM24</f>
        <v>8.0114085123373115</v>
      </c>
      <c r="AT24">
        <f>((AS24+0.00000010773*(AR24^4-AQ24^4))-AP24*44100)/(L24*0.92*2*29.3+0.00000043092*AQ24^3)</f>
        <v>-15.586541066270506</v>
      </c>
      <c r="AU24">
        <f>0.61365*EXP(17.502*J24/(240.97+J24))</f>
        <v>57.011282137387497</v>
      </c>
      <c r="AV24">
        <f>AU24*1000/AA24</f>
        <v>649.33510232457684</v>
      </c>
      <c r="AW24">
        <f>(AV24-U24)</f>
        <v>607.3572008658366</v>
      </c>
      <c r="AX24">
        <f>IF(D24,P24,(O24+P24)/2)</f>
        <v>58.824569702148438</v>
      </c>
      <c r="AY24">
        <f>0.61365*EXP(17.502*AX24/(240.97+AX24))</f>
        <v>19.026761037217227</v>
      </c>
      <c r="AZ24">
        <f>IF(AW24&lt;&gt;0,(1000-(AV24+U24)/2)/AW24*AP24,0)</f>
        <v>3.1964512839526615E-2</v>
      </c>
      <c r="BA24">
        <f>U24*AA24/1000</f>
        <v>3.6856377778317255</v>
      </c>
      <c r="BB24">
        <f>(AY24-BA24)</f>
        <v>15.341123259385501</v>
      </c>
      <c r="BC24">
        <f>1/(1.6/F24+1.37/N24)</f>
        <v>1.999928950555346E-2</v>
      </c>
      <c r="BD24">
        <f>G24*AA24*0.001</f>
        <v>27.25044739824034</v>
      </c>
      <c r="BE24">
        <f>G24/S24</f>
        <v>0.78117699954348507</v>
      </c>
      <c r="BF24">
        <f>(1-AP24*AA24/AU24/F24)*100</f>
        <v>-41.877701905932383</v>
      </c>
      <c r="BG24">
        <f>(S24-E24/(N24/1.35))</f>
        <v>400.0752206681932</v>
      </c>
      <c r="BH24">
        <f>E24*BF24/100/BG24</f>
        <v>9.1689304922465981E-3</v>
      </c>
    </row>
    <row r="25" spans="1:60" x14ac:dyDescent="0.35">
      <c r="A25" s="1" t="s">
        <v>9</v>
      </c>
      <c r="B25" s="1" t="s">
        <v>2810</v>
      </c>
      <c r="K25" s="1">
        <f t="shared" si="0"/>
        <v>2.72</v>
      </c>
    </row>
    <row r="26" spans="1:60" x14ac:dyDescent="0.35">
      <c r="A26" s="1" t="s">
        <v>9</v>
      </c>
      <c r="B26" s="1" t="s">
        <v>2809</v>
      </c>
      <c r="K26" s="1">
        <f t="shared" si="0"/>
        <v>2.72</v>
      </c>
    </row>
    <row r="27" spans="1:60" x14ac:dyDescent="0.35">
      <c r="A27" s="1">
        <v>4</v>
      </c>
      <c r="B27" s="1" t="s">
        <v>2808</v>
      </c>
      <c r="C27" s="1">
        <v>1094.5000021569431</v>
      </c>
      <c r="D27" s="1">
        <v>0</v>
      </c>
      <c r="E27">
        <f>(R27-S27*(1000-T27)/(1000-U27))*AO27</f>
        <v>-8.0019942106889168</v>
      </c>
      <c r="F27">
        <f>IF(AZ27&lt;&gt;0,1/(1/AZ27-1/N27),0)</f>
        <v>3.1694085943498866E-2</v>
      </c>
      <c r="G27">
        <f>((BC27-AP27/2)*S27-E27)/(BC27+AP27/2)</f>
        <v>293.66586505774086</v>
      </c>
      <c r="H27">
        <f>AP27*1000</f>
        <v>29.059796581182518</v>
      </c>
      <c r="I27">
        <f>(AU27-BA27)</f>
        <v>53.144291903183714</v>
      </c>
      <c r="J27">
        <f>(P27+AT27*D27)</f>
        <v>84.111579895019531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33.379257202148438</v>
      </c>
      <c r="P27" s="1">
        <v>84.111579895019531</v>
      </c>
      <c r="Q27" s="1">
        <v>33.583999633789063</v>
      </c>
      <c r="R27" s="1">
        <v>400.05816650390625</v>
      </c>
      <c r="S27" s="1">
        <v>396.86050415039063</v>
      </c>
      <c r="T27" s="1">
        <v>16.812843322753906</v>
      </c>
      <c r="U27" s="1">
        <v>42.025543212890625</v>
      </c>
      <c r="V27" s="1">
        <v>28.602893829345703</v>
      </c>
      <c r="W27" s="1">
        <v>71.496063232421875</v>
      </c>
      <c r="X27" s="1">
        <v>300.32815551757813</v>
      </c>
      <c r="Y27" s="1">
        <v>101.34471130371094</v>
      </c>
      <c r="Z27" s="1">
        <v>1.1433898471295834E-3</v>
      </c>
      <c r="AA27" s="1">
        <v>87.797721862792969</v>
      </c>
      <c r="AB27" s="1">
        <v>-0.41383445262908936</v>
      </c>
      <c r="AC27" s="1">
        <v>0.84420192241668701</v>
      </c>
      <c r="AD27" s="1">
        <v>8.1883050501346588E-2</v>
      </c>
      <c r="AE27" s="1">
        <v>6.5814242698252201E-3</v>
      </c>
      <c r="AF27" s="1">
        <v>4.5491747558116913E-2</v>
      </c>
      <c r="AG27" s="1">
        <v>9.912402369081974E-3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1.1041476305793312</v>
      </c>
      <c r="AP27">
        <f>(U27-T27)/(1000-U27)*AO27</f>
        <v>2.9059796581182518E-2</v>
      </c>
      <c r="AQ27">
        <f>(P27+273.15)</f>
        <v>357.26157989501951</v>
      </c>
      <c r="AR27">
        <f>(O27+273.15)</f>
        <v>306.52925720214841</v>
      </c>
      <c r="AS27">
        <f>(Y27*AK27+Z27*AL27)*AM27</f>
        <v>16.215153446156819</v>
      </c>
      <c r="AT27">
        <f>((AS27+0.00000010773*(AR27^4-AQ27^4))-AP27*44100)/(L27*0.92*2*29.3+0.00000043092*AQ27^3)</f>
        <v>-15.324251966711511</v>
      </c>
      <c r="AU27">
        <f>0.61365*EXP(17.502*J27/(240.97+J27))</f>
        <v>56.834038857321872</v>
      </c>
      <c r="AV27">
        <f>AU27*1000/AA27</f>
        <v>647.3293116436439</v>
      </c>
      <c r="AW27">
        <f>(AV27-U27)</f>
        <v>605.30376843075328</v>
      </c>
      <c r="AX27">
        <f>IF(D27,P27,(O27+P27)/2)</f>
        <v>58.745418548583984</v>
      </c>
      <c r="AY27">
        <f>0.61365*EXP(17.502*AX27/(240.97+AX27))</f>
        <v>18.956205120343871</v>
      </c>
      <c r="AZ27">
        <f>IF(AW27&lt;&gt;0,(1000-(AV27+U27)/2)/AW27*AP27,0)</f>
        <v>3.1461130174956692E-2</v>
      </c>
      <c r="BA27">
        <f>U27*AA27/1000</f>
        <v>3.6897469541381578</v>
      </c>
      <c r="BB27">
        <f>(AY27-BA27)</f>
        <v>15.266458166205712</v>
      </c>
      <c r="BC27">
        <f>1/(1.6/F27+1.37/N27)</f>
        <v>1.968400411820603E-2</v>
      </c>
      <c r="BD27">
        <f>G27*AA27*0.001</f>
        <v>25.783193940936023</v>
      </c>
      <c r="BE27">
        <f>G27/S27</f>
        <v>0.73997251423753652</v>
      </c>
      <c r="BF27">
        <f>(1-AP27*AA27/AU27/F27)*100</f>
        <v>-41.641026644765631</v>
      </c>
      <c r="BG27">
        <f>(S27-E27/(N27/1.35))</f>
        <v>399.384292431841</v>
      </c>
      <c r="BH27">
        <f>E27*BF27/100/BG27</f>
        <v>8.3431236644196122E-3</v>
      </c>
    </row>
    <row r="28" spans="1:60" x14ac:dyDescent="0.35">
      <c r="A28" s="1" t="s">
        <v>9</v>
      </c>
      <c r="B28" s="1" t="s">
        <v>2807</v>
      </c>
      <c r="K28" s="1">
        <f t="shared" si="0"/>
        <v>2.72</v>
      </c>
    </row>
    <row r="29" spans="1:60" x14ac:dyDescent="0.35">
      <c r="A29" s="1" t="s">
        <v>9</v>
      </c>
      <c r="B29" s="1" t="s">
        <v>2806</v>
      </c>
      <c r="K29" s="1">
        <f t="shared" si="0"/>
        <v>2.72</v>
      </c>
    </row>
    <row r="30" spans="1:60" x14ac:dyDescent="0.35">
      <c r="A30" s="1">
        <v>5</v>
      </c>
      <c r="B30" s="1" t="s">
        <v>2805</v>
      </c>
      <c r="C30" s="1">
        <v>1297.5000021569431</v>
      </c>
      <c r="D30" s="1">
        <v>0</v>
      </c>
      <c r="E30">
        <f>(R30-S30*(1000-T30)/(1000-U30))*AO30</f>
        <v>-7.774304966610857</v>
      </c>
      <c r="F30">
        <f>IF(AZ30&lt;&gt;0,1/(1/AZ30-1/N30),0)</f>
        <v>3.1369306833082887E-2</v>
      </c>
      <c r="G30">
        <f>((BC30-AP30/2)*S30-E30)/(BC30+AP30/2)</f>
        <v>290.52491724203742</v>
      </c>
      <c r="H30">
        <f>AP30*1000</f>
        <v>28.644669189240023</v>
      </c>
      <c r="I30">
        <f>(AU30-BA30)</f>
        <v>52.984459970728906</v>
      </c>
      <c r="J30">
        <f>(P30+AT30*D30)</f>
        <v>84.046684265136719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33.317905426025391</v>
      </c>
      <c r="P30" s="1">
        <v>84.046684265136719</v>
      </c>
      <c r="Q30" s="1">
        <v>33.519691467285156</v>
      </c>
      <c r="R30" s="1">
        <v>399.88961791992188</v>
      </c>
      <c r="S30" s="1">
        <v>396.640380859375</v>
      </c>
      <c r="T30" s="1">
        <v>17.320838928222656</v>
      </c>
      <c r="U30" s="1">
        <v>42.171722412109375</v>
      </c>
      <c r="V30" s="1">
        <v>29.568340301513672</v>
      </c>
      <c r="W30" s="1">
        <v>71.991188049316406</v>
      </c>
      <c r="X30" s="1">
        <v>300.30221557617188</v>
      </c>
      <c r="Y30" s="1">
        <v>151.28266906738281</v>
      </c>
      <c r="Z30" s="1">
        <v>1.9437490031123161E-2</v>
      </c>
      <c r="AA30" s="1">
        <v>87.796890258789063</v>
      </c>
      <c r="AB30" s="1">
        <v>-0.24849173426628113</v>
      </c>
      <c r="AC30" s="1">
        <v>0.84268194437026978</v>
      </c>
      <c r="AD30" s="1">
        <v>8.4001652896404266E-2</v>
      </c>
      <c r="AE30" s="1">
        <v>5.4979133419692516E-3</v>
      </c>
      <c r="AF30" s="1">
        <v>3.2835192978382111E-2</v>
      </c>
      <c r="AG30" s="1">
        <v>1.04612922295928E-2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1.1040522631476903</v>
      </c>
      <c r="AP30">
        <f>(U30-T30)/(1000-U30)*AO30</f>
        <v>2.8644669189240024E-2</v>
      </c>
      <c r="AQ30">
        <f>(P30+273.15)</f>
        <v>357.1966842651367</v>
      </c>
      <c r="AR30">
        <f>(O30+273.15)</f>
        <v>306.46790542602537</v>
      </c>
      <c r="AS30">
        <f>(Y30*AK30+Z30*AL30)*AM30</f>
        <v>24.205226509752265</v>
      </c>
      <c r="AT30">
        <f>((AS30+0.00000010773*(AR30^4-AQ30^4))-AP30*44100)/(L30*0.92*2*29.3+0.00000043092*AQ30^3)</f>
        <v>-15.126897984354912</v>
      </c>
      <c r="AU30">
        <f>0.61365*EXP(17.502*J30/(240.97+J30))</f>
        <v>56.68700605536899</v>
      </c>
      <c r="AV30">
        <f>AU30*1000/AA30</f>
        <v>645.66075049217636</v>
      </c>
      <c r="AW30">
        <f>(AV30-U30)</f>
        <v>603.48902808006699</v>
      </c>
      <c r="AX30">
        <f>IF(D30,P30,(O30+P30)/2)</f>
        <v>58.682294845581055</v>
      </c>
      <c r="AY30">
        <f>0.61365*EXP(17.502*AX30/(240.97+AX30))</f>
        <v>18.900097182274443</v>
      </c>
      <c r="AZ30">
        <f>IF(AW30&lt;&gt;0,(1000-(AV30+U30)/2)/AW30*AP30,0)</f>
        <v>3.1141083752671921E-2</v>
      </c>
      <c r="BA30">
        <f>U30*AA30/1000</f>
        <v>3.7025460846400819</v>
      </c>
      <c r="BB30">
        <f>(AY30-BA30)</f>
        <v>15.197551097634362</v>
      </c>
      <c r="BC30">
        <f>1/(1.6/F30+1.37/N30)</f>
        <v>1.948355389620687E-2</v>
      </c>
      <c r="BD30">
        <f>G30*AA30*0.001</f>
        <v>25.507184276542933</v>
      </c>
      <c r="BE30">
        <f>G30/S30</f>
        <v>0.73246429577486771</v>
      </c>
      <c r="BF30">
        <f>(1-AP30*AA30/AU30/F30)*100</f>
        <v>-41.427707695841207</v>
      </c>
      <c r="BG30">
        <f>(S30-E30/(N30/1.35))</f>
        <v>399.09235711111302</v>
      </c>
      <c r="BH30">
        <f>E30*BF30/100/BG30</f>
        <v>8.0701027708584196E-3</v>
      </c>
    </row>
    <row r="31" spans="1:60" x14ac:dyDescent="0.35">
      <c r="A31" s="1" t="s">
        <v>9</v>
      </c>
      <c r="B31" s="1" t="s">
        <v>2804</v>
      </c>
      <c r="K31" s="1">
        <f t="shared" si="0"/>
        <v>2.72</v>
      </c>
    </row>
    <row r="32" spans="1:60" x14ac:dyDescent="0.35">
      <c r="A32" s="1" t="s">
        <v>9</v>
      </c>
      <c r="B32" s="1" t="s">
        <v>2803</v>
      </c>
      <c r="K32" s="1">
        <f t="shared" si="0"/>
        <v>2.72</v>
      </c>
    </row>
    <row r="33" spans="1:60" x14ac:dyDescent="0.35">
      <c r="A33" s="1">
        <v>6</v>
      </c>
      <c r="B33" s="1" t="s">
        <v>2802</v>
      </c>
      <c r="C33" s="1">
        <v>1501.5000021569431</v>
      </c>
      <c r="D33" s="1">
        <v>0</v>
      </c>
      <c r="E33">
        <f>(R33-S33*(1000-T33)/(1000-U33))*AO33</f>
        <v>-6.6441726448691663</v>
      </c>
      <c r="F33">
        <f>IF(AZ33&lt;&gt;0,1/(1/AZ33-1/N33),0)</f>
        <v>3.1395579725958259E-2</v>
      </c>
      <c r="G33">
        <f>((BC33-AP33/2)*S33-E33)/(BC33+AP33/2)</f>
        <v>257.77357131312294</v>
      </c>
      <c r="H33">
        <f>AP33*1000</f>
        <v>28.572079299358307</v>
      </c>
      <c r="I33">
        <f>(AU33-BA33)</f>
        <v>52.842105295535205</v>
      </c>
      <c r="J33">
        <f>(P33+AT33*D33)</f>
        <v>83.997169494628906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33.272853851318359</v>
      </c>
      <c r="P33" s="1">
        <v>83.997169494628906</v>
      </c>
      <c r="Q33" s="1">
        <v>33.468780517578125</v>
      </c>
      <c r="R33" s="1">
        <v>400.28448486328125</v>
      </c>
      <c r="S33" s="1">
        <v>396.05349731445313</v>
      </c>
      <c r="T33" s="1">
        <v>17.743267059326172</v>
      </c>
      <c r="U33" s="1">
        <v>42.518653869628906</v>
      </c>
      <c r="V33" s="1">
        <v>30.365474700927734</v>
      </c>
      <c r="W33" s="1">
        <v>72.765579223632813</v>
      </c>
      <c r="X33" s="1">
        <v>300.34515380859375</v>
      </c>
      <c r="Y33" s="1">
        <v>300.59457397460938</v>
      </c>
      <c r="Z33" s="1">
        <v>0.13606533408164978</v>
      </c>
      <c r="AA33" s="1">
        <v>87.795173645019531</v>
      </c>
      <c r="AB33" s="1">
        <v>-0.30294883251190186</v>
      </c>
      <c r="AC33" s="1">
        <v>0.8324858546257019</v>
      </c>
      <c r="AD33" s="1">
        <v>6.1415325850248337E-2</v>
      </c>
      <c r="AE33" s="1">
        <v>4.7964002005755901E-3</v>
      </c>
      <c r="AF33" s="1">
        <v>3.4950640052556992E-2</v>
      </c>
      <c r="AG33" s="1">
        <v>9.6193412318825722E-3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1.1042101242963003</v>
      </c>
      <c r="AP33">
        <f>(U33-T33)/(1000-U33)*AO33</f>
        <v>2.8572079299358306E-2</v>
      </c>
      <c r="AQ33">
        <f>(P33+273.15)</f>
        <v>357.14716949462888</v>
      </c>
      <c r="AR33">
        <f>(O33+273.15)</f>
        <v>306.42285385131834</v>
      </c>
      <c r="AS33">
        <f>(Y33*AK33+Z33*AL33)*AM33</f>
        <v>48.095130760927532</v>
      </c>
      <c r="AT33">
        <f>((AS33+0.00000010773*(AR33^4-AQ33^4))-AP33*44100)/(L33*0.92*2*29.3+0.00000043092*AQ33^3)</f>
        <v>-14.92409266309032</v>
      </c>
      <c r="AU33">
        <f>0.61365*EXP(17.502*J33/(240.97+J33))</f>
        <v>56.575037895171754</v>
      </c>
      <c r="AV33">
        <f>AU33*1000/AA33</f>
        <v>644.39804087546395</v>
      </c>
      <c r="AW33">
        <f>(AV33-U33)</f>
        <v>601.87938700583504</v>
      </c>
      <c r="AX33">
        <f>IF(D33,P33,(O33+P33)/2)</f>
        <v>58.635011672973633</v>
      </c>
      <c r="AY33">
        <f>0.61365*EXP(17.502*AX33/(240.97+AX33))</f>
        <v>18.858162594289425</v>
      </c>
      <c r="AZ33">
        <f>IF(AW33&lt;&gt;0,(1000-(AV33+U33)/2)/AW33*AP33,0)</f>
        <v>3.1166975588784368E-2</v>
      </c>
      <c r="BA33">
        <f>U33*AA33/1000</f>
        <v>3.7329325996365514</v>
      </c>
      <c r="BB33">
        <f>(AY33-BA33)</f>
        <v>15.125229994652873</v>
      </c>
      <c r="BC33">
        <f>1/(1.6/F33+1.37/N33)</f>
        <v>1.9499770209248885E-2</v>
      </c>
      <c r="BD33">
        <f>G33*AA33*0.001</f>
        <v>22.631275454532453</v>
      </c>
      <c r="BE33">
        <f>G33/S33</f>
        <v>0.65085543508901123</v>
      </c>
      <c r="BF33">
        <f>(1-AP33*AA33/AU33/F33)*100</f>
        <v>-41.227453587639708</v>
      </c>
      <c r="BG33">
        <f>(S33-E33/(N33/1.35))</f>
        <v>398.14903557898413</v>
      </c>
      <c r="BH33">
        <f>E33*BF33/100/BG33</f>
        <v>6.8798940815283901E-3</v>
      </c>
    </row>
    <row r="34" spans="1:60" x14ac:dyDescent="0.35">
      <c r="A34" s="1" t="s">
        <v>9</v>
      </c>
      <c r="B34" s="1" t="s">
        <v>2801</v>
      </c>
      <c r="K34" s="1">
        <f t="shared" si="0"/>
        <v>2.72</v>
      </c>
    </row>
    <row r="35" spans="1:60" x14ac:dyDescent="0.35">
      <c r="A35" s="1" t="s">
        <v>9</v>
      </c>
      <c r="B35" s="1" t="s">
        <v>2800</v>
      </c>
      <c r="K35" s="1">
        <f t="shared" si="0"/>
        <v>2.72</v>
      </c>
    </row>
    <row r="36" spans="1:60" x14ac:dyDescent="0.35">
      <c r="A36" s="1">
        <v>7</v>
      </c>
      <c r="B36" s="1" t="s">
        <v>2799</v>
      </c>
      <c r="C36" s="1">
        <v>1705.5000021569431</v>
      </c>
      <c r="D36" s="1">
        <v>0</v>
      </c>
      <c r="E36">
        <f>(R36-S36*(1000-T36)/(1000-U36))*AO36</f>
        <v>-5.3997801069473246</v>
      </c>
      <c r="F36">
        <f>IF(AZ36&lt;&gt;0,1/(1/AZ36-1/N36),0)</f>
        <v>3.1651594563339852E-2</v>
      </c>
      <c r="G36">
        <f>((BC36-AP36/2)*S36-E36)/(BC36+AP36/2)</f>
        <v>220.28543181363904</v>
      </c>
      <c r="H36">
        <f>AP36*1000</f>
        <v>28.708849026715768</v>
      </c>
      <c r="I36">
        <f>(AU36-BA36)</f>
        <v>52.695413338721309</v>
      </c>
      <c r="J36">
        <f>(P36+AT36*D36)</f>
        <v>83.950469970703125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33.237361907958984</v>
      </c>
      <c r="P36" s="1">
        <v>83.950469970703125</v>
      </c>
      <c r="Q36" s="1">
        <v>33.423854827880859</v>
      </c>
      <c r="R36" s="1">
        <v>399.95220947265625</v>
      </c>
      <c r="S36" s="1">
        <v>394.58282470703125</v>
      </c>
      <c r="T36" s="1">
        <v>18.10540771484375</v>
      </c>
      <c r="U36" s="1">
        <v>42.990032196044922</v>
      </c>
      <c r="V36" s="1">
        <v>31.045961380004883</v>
      </c>
      <c r="W36" s="1">
        <v>73.716468811035156</v>
      </c>
      <c r="X36" s="1">
        <v>300.3101806640625</v>
      </c>
      <c r="Y36" s="1">
        <v>498.83261108398438</v>
      </c>
      <c r="Z36" s="1">
        <v>8.2322411239147186E-2</v>
      </c>
      <c r="AA36" s="1">
        <v>87.792304992675781</v>
      </c>
      <c r="AB36" s="1">
        <v>-0.18541495501995087</v>
      </c>
      <c r="AC36" s="1">
        <v>0.82815271615982056</v>
      </c>
      <c r="AD36" s="1">
        <v>9.5499277114868164E-2</v>
      </c>
      <c r="AE36" s="1">
        <v>8.2379961386322975E-3</v>
      </c>
      <c r="AF36" s="1">
        <v>4.4185232371091843E-2</v>
      </c>
      <c r="AG36" s="1">
        <v>1.1786513961851597E-2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1.104081546559053</v>
      </c>
      <c r="AP36">
        <f>(U36-T36)/(1000-U36)*AO36</f>
        <v>2.8708849026715767E-2</v>
      </c>
      <c r="AQ36">
        <f>(P36+273.15)</f>
        <v>357.1004699707031</v>
      </c>
      <c r="AR36">
        <f>(O36+273.15)</f>
        <v>306.38736190795896</v>
      </c>
      <c r="AS36">
        <f>(Y36*AK36+Z36*AL36)*AM36</f>
        <v>79.813215989473065</v>
      </c>
      <c r="AT36">
        <f>((AS36+0.00000010773*(AR36^4-AQ36^4))-AP36*44100)/(L36*0.92*2*29.3+0.00000043092*AQ36^3)</f>
        <v>-14.73114870891308</v>
      </c>
      <c r="AU36">
        <f>0.61365*EXP(17.502*J36/(240.97+J36))</f>
        <v>56.469607356921436</v>
      </c>
      <c r="AV36">
        <f>AU36*1000/AA36</f>
        <v>643.2181882185746</v>
      </c>
      <c r="AW36">
        <f>(AV36-U36)</f>
        <v>600.22815602252967</v>
      </c>
      <c r="AX36">
        <f>IF(D36,P36,(O36+P36)/2)</f>
        <v>58.593915939331055</v>
      </c>
      <c r="AY36">
        <f>0.61365*EXP(17.502*AX36/(240.97+AX36))</f>
        <v>18.821780396665432</v>
      </c>
      <c r="AZ36">
        <f>IF(AW36&lt;&gt;0,(1000-(AV36+U36)/2)/AW36*AP36,0)</f>
        <v>3.1419260721285786E-2</v>
      </c>
      <c r="BA36">
        <f>U36*AA36/1000</f>
        <v>3.7741940182001272</v>
      </c>
      <c r="BB36">
        <f>(AY36-BA36)</f>
        <v>15.047586378465304</v>
      </c>
      <c r="BC36">
        <f>1/(1.6/F36+1.37/N36)</f>
        <v>1.9657780360686637E-2</v>
      </c>
      <c r="BD36">
        <f>G36*AA36*0.001</f>
        <v>19.339365815226284</v>
      </c>
      <c r="BE36">
        <f>G36/S36</f>
        <v>0.55827425326278701</v>
      </c>
      <c r="BF36">
        <f>(1-AP36*AA36/AU36/F36)*100</f>
        <v>-41.013882789607848</v>
      </c>
      <c r="BG36">
        <f>(S36-E36/(N36/1.35))</f>
        <v>396.28588789322038</v>
      </c>
      <c r="BH36">
        <f>E36*BF36/100/BG36</f>
        <v>5.5885398688652757E-3</v>
      </c>
    </row>
    <row r="37" spans="1:60" x14ac:dyDescent="0.35">
      <c r="A37" s="1" t="s">
        <v>9</v>
      </c>
      <c r="B37" s="1" t="s">
        <v>2798</v>
      </c>
      <c r="K37" s="1">
        <f t="shared" si="0"/>
        <v>2.72</v>
      </c>
    </row>
    <row r="38" spans="1:60" x14ac:dyDescent="0.35">
      <c r="A38" s="1" t="s">
        <v>9</v>
      </c>
      <c r="B38" s="1" t="s">
        <v>2797</v>
      </c>
      <c r="K38" s="1">
        <f t="shared" si="0"/>
        <v>2.72</v>
      </c>
    </row>
    <row r="39" spans="1:60" x14ac:dyDescent="0.35">
      <c r="A39" s="1">
        <v>8</v>
      </c>
      <c r="B39" s="1" t="s">
        <v>2796</v>
      </c>
      <c r="C39" s="1">
        <v>1909.5000021569431</v>
      </c>
      <c r="D39" s="1">
        <v>0</v>
      </c>
      <c r="E39">
        <f>(R39-S39*(1000-T39)/(1000-U39))*AO39</f>
        <v>-3.729933424735572</v>
      </c>
      <c r="F39">
        <f>IF(AZ39&lt;&gt;0,1/(1/AZ39-1/N39),0)</f>
        <v>3.2230158747592282E-2</v>
      </c>
      <c r="G39">
        <f>((BC39-AP39/2)*S39-E39)/(BC39+AP39/2)</f>
        <v>169.36077055864146</v>
      </c>
      <c r="H39">
        <f>AP39*1000</f>
        <v>29.18612764167564</v>
      </c>
      <c r="I39">
        <f>(AU39-BA39)</f>
        <v>52.599747664328042</v>
      </c>
      <c r="J39">
        <f>(P39+AT39*D39)</f>
        <v>83.93585205078125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33.242401123046875</v>
      </c>
      <c r="P39" s="1">
        <v>83.93585205078125</v>
      </c>
      <c r="Q39" s="1">
        <v>33.407901763916016</v>
      </c>
      <c r="R39" s="1">
        <v>400.11178588867188</v>
      </c>
      <c r="S39" s="1">
        <v>393.09912109375</v>
      </c>
      <c r="T39" s="1">
        <v>18.428543090820313</v>
      </c>
      <c r="U39" s="1">
        <v>43.706130981445313</v>
      </c>
      <c r="V39" s="1">
        <v>31.589719772338867</v>
      </c>
      <c r="W39" s="1">
        <v>74.919883728027344</v>
      </c>
      <c r="X39" s="1">
        <v>300.3316650390625</v>
      </c>
      <c r="Y39" s="1">
        <v>749.68145751953125</v>
      </c>
      <c r="Z39" s="1">
        <v>2.5154558941721916E-2</v>
      </c>
      <c r="AA39" s="1">
        <v>87.788414001464844</v>
      </c>
      <c r="AB39" s="1">
        <v>-0.43355491757392883</v>
      </c>
      <c r="AC39" s="1">
        <v>0.81546026468276978</v>
      </c>
      <c r="AD39" s="1">
        <v>4.5766018331050873E-2</v>
      </c>
      <c r="AE39" s="1">
        <v>5.4727960377931595E-3</v>
      </c>
      <c r="AF39" s="1">
        <v>2.8448935598134995E-2</v>
      </c>
      <c r="AG39" s="1">
        <v>1.0662836953997612E-2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1.1041605332318472</v>
      </c>
      <c r="AP39">
        <f>(U39-T39)/(1000-U39)*AO39</f>
        <v>2.9186127641675639E-2</v>
      </c>
      <c r="AQ39">
        <f>(P39+273.15)</f>
        <v>357.08585205078123</v>
      </c>
      <c r="AR39">
        <f>(O39+273.15)</f>
        <v>306.39240112304685</v>
      </c>
      <c r="AS39">
        <f>(Y39*AK39+Z39*AL39)*AM39</f>
        <v>119.94903052205518</v>
      </c>
      <c r="AT39">
        <f>((AS39+0.00000010773*(AR39^4-AQ39^4))-AP39*44100)/(L39*0.92*2*29.3+0.00000043092*AQ39^3)</f>
        <v>-14.587434896125508</v>
      </c>
      <c r="AU39">
        <f>0.61365*EXP(17.502*J39/(240.97+J39))</f>
        <v>56.436639585329409</v>
      </c>
      <c r="AV39">
        <f>AU39*1000/AA39</f>
        <v>642.87116047440725</v>
      </c>
      <c r="AW39">
        <f>(AV39-U39)</f>
        <v>599.16502949296193</v>
      </c>
      <c r="AX39">
        <f>IF(D39,P39,(O39+P39)/2)</f>
        <v>58.589126586914063</v>
      </c>
      <c r="AY39">
        <f>0.61365*EXP(17.502*AX39/(240.97+AX39))</f>
        <v>18.817544286725905</v>
      </c>
      <c r="AZ39">
        <f>IF(AW39&lt;&gt;0,(1000-(AV39+U39)/2)/AW39*AP39,0)</f>
        <v>3.1989285866269937E-2</v>
      </c>
      <c r="BA39">
        <f>U39*AA39/1000</f>
        <v>3.8368919210013699</v>
      </c>
      <c r="BB39">
        <f>(AY39-BA39)</f>
        <v>14.980652365724534</v>
      </c>
      <c r="BC39">
        <f>1/(1.6/F39+1.37/N39)</f>
        <v>2.0014805955703204E-2</v>
      </c>
      <c r="BD39">
        <f>G39*AA39*0.001</f>
        <v>14.867913441409115</v>
      </c>
      <c r="BE39">
        <f>G39/S39</f>
        <v>0.4308347728873469</v>
      </c>
      <c r="BF39">
        <f>(1-AP39*AA39/AU39/F39)*100</f>
        <v>-40.860780134498874</v>
      </c>
      <c r="BG39">
        <f>(S39-E39/(N39/1.35))</f>
        <v>394.27552312805329</v>
      </c>
      <c r="BH39">
        <f>E39*BF39/100/BG39</f>
        <v>3.8655199383234185E-3</v>
      </c>
    </row>
    <row r="40" spans="1:60" x14ac:dyDescent="0.35">
      <c r="A40" s="1" t="s">
        <v>9</v>
      </c>
      <c r="B40" s="1" t="s">
        <v>2795</v>
      </c>
      <c r="K40" s="1">
        <f t="shared" si="0"/>
        <v>2.72</v>
      </c>
    </row>
    <row r="41" spans="1:60" x14ac:dyDescent="0.35">
      <c r="A41" s="1" t="s">
        <v>9</v>
      </c>
      <c r="B41" s="1" t="s">
        <v>2794</v>
      </c>
      <c r="K41" s="1">
        <f t="shared" si="0"/>
        <v>2.72</v>
      </c>
    </row>
    <row r="42" spans="1:60" x14ac:dyDescent="0.35">
      <c r="A42" s="1">
        <v>9</v>
      </c>
      <c r="B42" s="1" t="s">
        <v>2793</v>
      </c>
      <c r="C42" s="1">
        <v>2113.0000021457672</v>
      </c>
      <c r="D42" s="1">
        <v>0</v>
      </c>
      <c r="E42">
        <f>(R42-S42*(1000-T42)/(1000-U42))*AO42</f>
        <v>-2.7538767130250985</v>
      </c>
      <c r="F42">
        <f>IF(AZ42&lt;&gt;0,1/(1/AZ42-1/N42),0)</f>
        <v>3.2757479954903308E-2</v>
      </c>
      <c r="G42">
        <f>((BC42-AP42/2)*S42-E42)/(BC42+AP42/2)</f>
        <v>139.68139280922185</v>
      </c>
      <c r="H42">
        <f>AP42*1000</f>
        <v>29.66265956155021</v>
      </c>
      <c r="I42">
        <f>(AU42-BA42)</f>
        <v>52.56251706301861</v>
      </c>
      <c r="J42">
        <f>(P42+AT42*D42)</f>
        <v>83.945869445800781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33.274585723876953</v>
      </c>
      <c r="P42" s="1">
        <v>83.945869445800781</v>
      </c>
      <c r="Q42" s="1">
        <v>33.418758392333984</v>
      </c>
      <c r="R42" s="1">
        <v>399.93862915039063</v>
      </c>
      <c r="S42" s="1">
        <v>391.90377807617188</v>
      </c>
      <c r="T42" s="1">
        <v>18.715888977050781</v>
      </c>
      <c r="U42" s="1">
        <v>44.389945983886719</v>
      </c>
      <c r="V42" s="1">
        <v>32.022697448730469</v>
      </c>
      <c r="W42" s="1">
        <v>75.950752258300781</v>
      </c>
      <c r="X42" s="1">
        <v>300.30682373046875</v>
      </c>
      <c r="Y42" s="1">
        <v>1000.2687377929688</v>
      </c>
      <c r="Z42" s="1">
        <v>1.8293946981430054E-2</v>
      </c>
      <c r="AA42" s="1">
        <v>87.783683776855469</v>
      </c>
      <c r="AB42" s="1">
        <v>-0.24466484785079956</v>
      </c>
      <c r="AC42" s="1">
        <v>0.80275100469589233</v>
      </c>
      <c r="AD42" s="1">
        <v>0.11399136483669281</v>
      </c>
      <c r="AE42" s="1">
        <v>9.0881502255797386E-3</v>
      </c>
      <c r="AF42" s="1">
        <v>3.6876194179058075E-2</v>
      </c>
      <c r="AG42" s="1">
        <v>1.2093731202185154E-2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1.1040692048914289</v>
      </c>
      <c r="AP42">
        <f>(U42-T42)/(1000-U42)*AO42</f>
        <v>2.966265956155021E-2</v>
      </c>
      <c r="AQ42">
        <f>(P42+273.15)</f>
        <v>357.09586944580076</v>
      </c>
      <c r="AR42">
        <f>(O42+273.15)</f>
        <v>306.42458572387693</v>
      </c>
      <c r="AS42">
        <f>(Y42*AK42+Z42*AL42)*AM42</f>
        <v>160.04299446963523</v>
      </c>
      <c r="AT42">
        <f>((AS42+0.00000010773*(AR42^4-AQ42^4))-AP42*44100)/(L42*0.92*2*29.3+0.00000043092*AQ42^3)</f>
        <v>-14.44443544461973</v>
      </c>
      <c r="AU42">
        <f>0.61365*EXP(17.502*J42/(240.97+J42))</f>
        <v>56.459230044139815</v>
      </c>
      <c r="AV42">
        <f>AU42*1000/AA42</f>
        <v>643.16314393524601</v>
      </c>
      <c r="AW42">
        <f>(AV42-U42)</f>
        <v>598.77319795135929</v>
      </c>
      <c r="AX42">
        <f>IF(D42,P42,(O42+P42)/2)</f>
        <v>58.610227584838867</v>
      </c>
      <c r="AY42">
        <f>0.61365*EXP(17.502*AX42/(240.97+AX42))</f>
        <v>18.836213939822986</v>
      </c>
      <c r="AZ42">
        <f>IF(AW42&lt;&gt;0,(1000-(AV42+U42)/2)/AW42*AP42,0)</f>
        <v>3.2508691120055576E-2</v>
      </c>
      <c r="BA42">
        <f>U42*AA42/1000</f>
        <v>3.8967129811212073</v>
      </c>
      <c r="BB42">
        <f>(AY42-BA42)</f>
        <v>14.939500958701778</v>
      </c>
      <c r="BC42">
        <f>1/(1.6/F42+1.37/N42)</f>
        <v>2.0340138554776035E-2</v>
      </c>
      <c r="BD42">
        <f>G42*AA42*0.001</f>
        <v>12.261747215875465</v>
      </c>
      <c r="BE42">
        <f>G42/S42</f>
        <v>0.35641757141231961</v>
      </c>
      <c r="BF42">
        <f>(1-AP42*AA42/AU42/F42)*100</f>
        <v>-40.792154213032127</v>
      </c>
      <c r="BG42">
        <f>(S42-E42/(N42/1.35))</f>
        <v>392.77233678715021</v>
      </c>
      <c r="BH42">
        <f>E42*BF42/100/BG42</f>
        <v>2.8600935717699198E-3</v>
      </c>
    </row>
    <row r="43" spans="1:60" x14ac:dyDescent="0.35">
      <c r="A43" s="1" t="s">
        <v>9</v>
      </c>
      <c r="B43" s="1" t="s">
        <v>2792</v>
      </c>
      <c r="K43" s="1">
        <f t="shared" si="0"/>
        <v>2.72</v>
      </c>
    </row>
    <row r="44" spans="1:60" x14ac:dyDescent="0.35">
      <c r="A44" s="1" t="s">
        <v>9</v>
      </c>
      <c r="B44" s="1" t="s">
        <v>2791</v>
      </c>
      <c r="K44" s="1">
        <f t="shared" si="0"/>
        <v>2.72</v>
      </c>
    </row>
    <row r="45" spans="1:60" x14ac:dyDescent="0.35">
      <c r="A45" s="1">
        <v>10</v>
      </c>
      <c r="B45" s="1" t="s">
        <v>2790</v>
      </c>
      <c r="C45" s="1">
        <v>2317.0000021457672</v>
      </c>
      <c r="D45" s="1">
        <v>0</v>
      </c>
      <c r="E45">
        <f>(R45-S45*(1000-T45)/(1000-U45))*AO45</f>
        <v>-1.6321767776583085</v>
      </c>
      <c r="F45">
        <f>IF(AZ45&lt;&gt;0,1/(1/AZ45-1/N45),0)</f>
        <v>3.3245287656025233E-2</v>
      </c>
      <c r="G45">
        <f>((BC45-AP45/2)*S45-E45)/(BC45+AP45/2)</f>
        <v>106.56760841858599</v>
      </c>
      <c r="H45">
        <f>AP45*1000</f>
        <v>30.156534120989285</v>
      </c>
      <c r="I45">
        <f>(AU45-BA45)</f>
        <v>52.59202320332551</v>
      </c>
      <c r="J45">
        <f>(P45+AT45*D45)</f>
        <v>83.985008239746094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33.334800720214844</v>
      </c>
      <c r="P45" s="1">
        <v>83.985008239746094</v>
      </c>
      <c r="Q45" s="1">
        <v>33.456745147705078</v>
      </c>
      <c r="R45" s="1">
        <v>400.0709228515625</v>
      </c>
      <c r="S45" s="1">
        <v>390.87457275390625</v>
      </c>
      <c r="T45" s="1">
        <v>18.981761932373047</v>
      </c>
      <c r="U45" s="1">
        <v>45.060253143310547</v>
      </c>
      <c r="V45" s="1">
        <v>32.368053436279297</v>
      </c>
      <c r="W45" s="1">
        <v>76.837577819824219</v>
      </c>
      <c r="X45" s="1">
        <v>300.3612060546875</v>
      </c>
      <c r="Y45" s="1">
        <v>1249.160400390625</v>
      </c>
      <c r="Z45" s="1">
        <v>3.430183744058013E-3</v>
      </c>
      <c r="AA45" s="1">
        <v>87.783416748046875</v>
      </c>
      <c r="AB45" s="1">
        <v>-0.10163964331150055</v>
      </c>
      <c r="AC45" s="1">
        <v>0.79699617624282837</v>
      </c>
      <c r="AD45" s="1">
        <v>5.8828465640544891E-2</v>
      </c>
      <c r="AE45" s="1">
        <v>1.1383521370589733E-2</v>
      </c>
      <c r="AF45" s="1">
        <v>3.0330153182148933E-2</v>
      </c>
      <c r="AG45" s="1">
        <v>1.1305050924420357E-2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1.1042691399069391</v>
      </c>
      <c r="AP45">
        <f>(U45-T45)/(1000-U45)*AO45</f>
        <v>3.0156534120989283E-2</v>
      </c>
      <c r="AQ45">
        <f>(P45+273.15)</f>
        <v>357.13500823974607</v>
      </c>
      <c r="AR45">
        <f>(O45+273.15)</f>
        <v>306.48480072021482</v>
      </c>
      <c r="AS45">
        <f>(Y45*AK45+Z45*AL45)*AM45</f>
        <v>199.86565959515428</v>
      </c>
      <c r="AT45">
        <f>((AS45+0.00000010773*(AR45^4-AQ45^4))-AP45*44100)/(L45*0.92*2*29.3+0.00000043092*AQ45^3)</f>
        <v>-14.310262481741127</v>
      </c>
      <c r="AU45">
        <f>0.61365*EXP(17.502*J45/(240.97+J45))</f>
        <v>56.547566183777228</v>
      </c>
      <c r="AV45">
        <f>AU45*1000/AA45</f>
        <v>644.17139681493859</v>
      </c>
      <c r="AW45">
        <f>(AV45-U45)</f>
        <v>599.11114367162804</v>
      </c>
      <c r="AX45">
        <f>IF(D45,P45,(O45+P45)/2)</f>
        <v>58.659904479980469</v>
      </c>
      <c r="AY45">
        <f>0.61365*EXP(17.502*AX45/(240.97+AX45))</f>
        <v>18.880229612231354</v>
      </c>
      <c r="AZ45">
        <f>IF(AW45&lt;&gt;0,(1000-(AV45+U45)/2)/AW45*AP45,0)</f>
        <v>3.2989062956248608E-2</v>
      </c>
      <c r="BA45">
        <f>U45*AA45/1000</f>
        <v>3.9555429804517188</v>
      </c>
      <c r="BB45">
        <f>(AY45-BA45)</f>
        <v>14.924686631779634</v>
      </c>
      <c r="BC45">
        <f>1/(1.6/F45+1.37/N45)</f>
        <v>2.064103245214258E-2</v>
      </c>
      <c r="BD45">
        <f>G45*AA45*0.001</f>
        <v>9.3548687816514029</v>
      </c>
      <c r="BE45">
        <f>G45/S45</f>
        <v>0.27263888686277049</v>
      </c>
      <c r="BF45">
        <f>(1-AP45*AA45/AU45/F45)*100</f>
        <v>-40.815316229902223</v>
      </c>
      <c r="BG45">
        <f>(S45-E45/(N45/1.35))</f>
        <v>391.38935300945894</v>
      </c>
      <c r="BH45">
        <f>E45*BF45/100/BG45</f>
        <v>1.7020854249353247E-3</v>
      </c>
    </row>
    <row r="46" spans="1:60" x14ac:dyDescent="0.35">
      <c r="A46" s="1" t="s">
        <v>9</v>
      </c>
      <c r="B46" s="1" t="s">
        <v>2789</v>
      </c>
      <c r="K46" s="1">
        <f t="shared" si="0"/>
        <v>2.72</v>
      </c>
    </row>
    <row r="47" spans="1:60" x14ac:dyDescent="0.35">
      <c r="A47" s="1" t="s">
        <v>9</v>
      </c>
      <c r="B47" s="1" t="s">
        <v>2788</v>
      </c>
      <c r="K47" s="1">
        <f t="shared" si="0"/>
        <v>2.72</v>
      </c>
    </row>
    <row r="48" spans="1:60" x14ac:dyDescent="0.35">
      <c r="A48" s="1">
        <v>11</v>
      </c>
      <c r="B48" s="1" t="s">
        <v>2787</v>
      </c>
      <c r="C48" s="1">
        <v>2521.0000021457672</v>
      </c>
      <c r="D48" s="1">
        <v>0</v>
      </c>
      <c r="E48">
        <f>(R48-S48*(1000-T48)/(1000-U48))*AO48</f>
        <v>-0.91888038949202788</v>
      </c>
      <c r="F48">
        <f>IF(AZ48&lt;&gt;0,1/(1/AZ48-1/N48),0)</f>
        <v>3.3887752601467723E-2</v>
      </c>
      <c r="G48">
        <f>((BC48-AP48/2)*S48-E48)/(BC48+AP48/2)</f>
        <v>85.449059243637677</v>
      </c>
      <c r="H48">
        <f>AP48*1000</f>
        <v>30.81208990803276</v>
      </c>
      <c r="I48">
        <f>(AU48-BA48)</f>
        <v>52.638055721341161</v>
      </c>
      <c r="J48">
        <f>(P48+AT48*D48)</f>
        <v>84.036750793457031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33.414199829101563</v>
      </c>
      <c r="P48" s="1">
        <v>84.036750793457031</v>
      </c>
      <c r="Q48" s="1">
        <v>33.511016845703125</v>
      </c>
      <c r="R48" s="1">
        <v>399.86968994140625</v>
      </c>
      <c r="S48" s="1">
        <v>389.82235717773438</v>
      </c>
      <c r="T48" s="1">
        <v>19.239316940307617</v>
      </c>
      <c r="U48" s="1">
        <v>45.868400573730469</v>
      </c>
      <c r="V48" s="1">
        <v>32.6614990234375</v>
      </c>
      <c r="W48" s="1">
        <v>77.868186950683594</v>
      </c>
      <c r="X48" s="1">
        <v>300.29086303710938</v>
      </c>
      <c r="Y48" s="1">
        <v>1599.177978515625</v>
      </c>
      <c r="Z48" s="1">
        <v>0.27211484313011169</v>
      </c>
      <c r="AA48" s="1">
        <v>87.783149719238281</v>
      </c>
      <c r="AB48" s="1">
        <v>-8.1934444606304169E-2</v>
      </c>
      <c r="AC48" s="1">
        <v>0.77959603071212769</v>
      </c>
      <c r="AD48" s="1">
        <v>0.12038460373878479</v>
      </c>
      <c r="AE48" s="1">
        <v>6.9532445631921291E-3</v>
      </c>
      <c r="AF48" s="1">
        <v>1.2708207592368126E-2</v>
      </c>
      <c r="AG48" s="1">
        <v>1.1457819491624832E-2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1.1040105258717254</v>
      </c>
      <c r="AP48">
        <f>(U48-T48)/(1000-U48)*AO48</f>
        <v>3.0812089908032761E-2</v>
      </c>
      <c r="AQ48">
        <f>(P48+273.15)</f>
        <v>357.18675079345701</v>
      </c>
      <c r="AR48">
        <f>(O48+273.15)</f>
        <v>306.56419982910154</v>
      </c>
      <c r="AS48">
        <f>(Y48*AK48+Z48*AL48)*AM48</f>
        <v>255.86847084339388</v>
      </c>
      <c r="AT48">
        <f>((AS48+0.00000010773*(AR48^4-AQ48^4))-AP48*44100)/(L48*0.92*2*29.3+0.00000043092*AQ48^3)</f>
        <v>-14.108923762292182</v>
      </c>
      <c r="AU48">
        <f>0.61365*EXP(17.502*J48/(240.97+J48))</f>
        <v>56.66452839628694</v>
      </c>
      <c r="AV48">
        <f>AU48*1000/AA48</f>
        <v>645.50575568910722</v>
      </c>
      <c r="AW48">
        <f>(AV48-U48)</f>
        <v>599.63735511537675</v>
      </c>
      <c r="AX48">
        <f>IF(D48,P48,(O48+P48)/2)</f>
        <v>58.725475311279297</v>
      </c>
      <c r="AY48">
        <f>0.61365*EXP(17.502*AX48/(240.97+AX48))</f>
        <v>18.93846301623698</v>
      </c>
      <c r="AZ48">
        <f>IF(AW48&lt;&gt;0,(1000-(AV48+U48)/2)/AW48*AP48,0)</f>
        <v>3.3621568777554213E-2</v>
      </c>
      <c r="BA48">
        <f>U48*AA48/1000</f>
        <v>4.0264726749457767</v>
      </c>
      <c r="BB48">
        <f>(AY48-BA48)</f>
        <v>14.911990341291204</v>
      </c>
      <c r="BC48">
        <f>1/(1.6/F48+1.37/N48)</f>
        <v>2.1037234411545168E-2</v>
      </c>
      <c r="BD48">
        <f>G48*AA48*0.001</f>
        <v>7.500987560952308</v>
      </c>
      <c r="BE48">
        <f>G48/S48</f>
        <v>0.21919999628107092</v>
      </c>
      <c r="BF48">
        <f>(1-AP48*AA48/AU48/F48)*100</f>
        <v>-40.856946511486591</v>
      </c>
      <c r="BG48">
        <f>(S48-E48/(N48/1.35))</f>
        <v>390.11216737979083</v>
      </c>
      <c r="BH48">
        <f>E48*BF48/100/BG48</f>
        <v>9.6235519071570985E-4</v>
      </c>
    </row>
    <row r="49" spans="1:60" x14ac:dyDescent="0.35">
      <c r="A49" s="1" t="s">
        <v>9</v>
      </c>
      <c r="B49" s="1" t="s">
        <v>2786</v>
      </c>
      <c r="K49" s="1">
        <f t="shared" si="0"/>
        <v>2.72</v>
      </c>
    </row>
    <row r="50" spans="1:60" x14ac:dyDescent="0.35">
      <c r="A50" s="1" t="s">
        <v>9</v>
      </c>
      <c r="B50" s="1" t="s">
        <v>2781</v>
      </c>
      <c r="K50" s="1">
        <f t="shared" si="0"/>
        <v>2.72</v>
      </c>
    </row>
    <row r="51" spans="1:60" x14ac:dyDescent="0.35">
      <c r="A51" s="1">
        <v>12</v>
      </c>
      <c r="B51" s="1" t="s">
        <v>2785</v>
      </c>
      <c r="C51" s="1">
        <v>2725.0000021457672</v>
      </c>
      <c r="D51" s="1">
        <v>0</v>
      </c>
      <c r="E51">
        <f>(R51-S51*(1000-T51)/(1000-U51))*AO51</f>
        <v>0.22165682087864588</v>
      </c>
      <c r="F51">
        <f>IF(AZ51&lt;&gt;0,1/(1/AZ51-1/N51),0)</f>
        <v>3.4622143286219084E-2</v>
      </c>
      <c r="G51">
        <f>((BC51-AP51/2)*S51-E51)/(BC51+AP51/2)</f>
        <v>53.357692880417147</v>
      </c>
      <c r="H51">
        <f>AP51*1000</f>
        <v>31.604864780101202</v>
      </c>
      <c r="I51">
        <f>(AU51-BA51)</f>
        <v>52.734209793402094</v>
      </c>
      <c r="J51">
        <f>(P51+AT51*D51)</f>
        <v>84.115814208984375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33.523979187011719</v>
      </c>
      <c r="P51" s="1">
        <v>84.115814208984375</v>
      </c>
      <c r="Q51" s="1">
        <v>33.589698791503906</v>
      </c>
      <c r="R51" s="1">
        <v>400.16018676757813</v>
      </c>
      <c r="S51" s="1">
        <v>388.82952880859375</v>
      </c>
      <c r="T51" s="1">
        <v>19.530132293701172</v>
      </c>
      <c r="U51" s="1">
        <v>46.814243316650391</v>
      </c>
      <c r="V51" s="1">
        <v>32.951469421386719</v>
      </c>
      <c r="W51" s="1">
        <v>78.985542297363281</v>
      </c>
      <c r="X51" s="1">
        <v>300.32437133789063</v>
      </c>
      <c r="Y51" s="1">
        <v>2000.324951171875</v>
      </c>
      <c r="Z51" s="1">
        <v>6.9744698703289032E-2</v>
      </c>
      <c r="AA51" s="1">
        <v>87.781700134277344</v>
      </c>
      <c r="AB51" s="1">
        <v>-6.542900949716568E-2</v>
      </c>
      <c r="AC51" s="1">
        <v>0.78191137313842773</v>
      </c>
      <c r="AD51" s="1">
        <v>5.0325702875852585E-2</v>
      </c>
      <c r="AE51" s="1">
        <v>1.0222012177109718E-2</v>
      </c>
      <c r="AF51" s="1">
        <v>2.128760889172554E-2</v>
      </c>
      <c r="AG51" s="1">
        <v>9.4802314415574074E-3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1.1041337181540094</v>
      </c>
      <c r="AP51">
        <f>(U51-T51)/(1000-U51)*AO51</f>
        <v>3.1604864780101202E-2</v>
      </c>
      <c r="AQ51">
        <f>(P51+273.15)</f>
        <v>357.26581420898435</v>
      </c>
      <c r="AR51">
        <f>(O51+273.15)</f>
        <v>306.6739791870117</v>
      </c>
      <c r="AS51">
        <f>(Y51*AK51+Z51*AL51)*AM51</f>
        <v>320.05198503378051</v>
      </c>
      <c r="AT51">
        <f>((AS51+0.00000010773*(AR51^4-AQ51^4))-AP51*44100)/(L51*0.92*2*29.3+0.00000043092*AQ51^3)</f>
        <v>-13.892553841400051</v>
      </c>
      <c r="AU51">
        <f>0.61365*EXP(17.502*J51/(240.97+J51))</f>
        <v>56.843643662237398</v>
      </c>
      <c r="AV51">
        <f>AU51*1000/AA51</f>
        <v>647.55687774655962</v>
      </c>
      <c r="AW51">
        <f>(AV51-U51)</f>
        <v>600.74263442990923</v>
      </c>
      <c r="AX51">
        <f>IF(D51,P51,(O51+P51)/2)</f>
        <v>58.819896697998047</v>
      </c>
      <c r="AY51">
        <f>0.61365*EXP(17.502*AX51/(240.97+AX51))</f>
        <v>19.022589238778629</v>
      </c>
      <c r="AZ51">
        <f>IF(AW51&lt;&gt;0,(1000-(AV51+U51)/2)/AW51*AP51,0)</f>
        <v>3.4344344655137686E-2</v>
      </c>
      <c r="BA51">
        <f>U51*AA51/1000</f>
        <v>4.1094338688353016</v>
      </c>
      <c r="BB51">
        <f>(AY51-BA51)</f>
        <v>14.913155369943327</v>
      </c>
      <c r="BC51">
        <f>1/(1.6/F51+1.37/N51)</f>
        <v>2.1490002209625259E-2</v>
      </c>
      <c r="BD51">
        <f>G51*AA51*0.001</f>
        <v>4.6838289962856434</v>
      </c>
      <c r="BE51">
        <f>G51/S51</f>
        <v>0.13722644225069425</v>
      </c>
      <c r="BF51">
        <f>(1-AP51*AA51/AU51/F51)*100</f>
        <v>-40.9684961596015</v>
      </c>
      <c r="BG51">
        <f>(S51-E51/(N51/1.35))</f>
        <v>388.7596193744817</v>
      </c>
      <c r="BH51">
        <f>E51*BF51/100/BG51</f>
        <v>-2.3358770207480964E-4</v>
      </c>
    </row>
    <row r="52" spans="1:60" x14ac:dyDescent="0.35">
      <c r="A52" s="1" t="s">
        <v>9</v>
      </c>
      <c r="B52" s="1" t="s">
        <v>2784</v>
      </c>
      <c r="K52" s="1">
        <v>2.0971199999999999</v>
      </c>
    </row>
    <row r="53" spans="1:60" x14ac:dyDescent="0.35">
      <c r="A53" s="1" t="s">
        <v>9</v>
      </c>
      <c r="B53" s="1" t="s">
        <v>2783</v>
      </c>
      <c r="K53" s="1">
        <v>2.0971199999999999</v>
      </c>
    </row>
    <row r="54" spans="1:60" x14ac:dyDescent="0.35">
      <c r="A54" s="1" t="s">
        <v>9</v>
      </c>
      <c r="B54" s="1" t="s">
        <v>2782</v>
      </c>
      <c r="K54" s="1">
        <v>2.0971199999999999</v>
      </c>
    </row>
    <row r="55" spans="1:60" x14ac:dyDescent="0.35">
      <c r="A55" s="1" t="s">
        <v>9</v>
      </c>
      <c r="B55" s="1" t="s">
        <v>2781</v>
      </c>
      <c r="K55" s="1">
        <v>2.0971199999999999</v>
      </c>
    </row>
    <row r="56" spans="1:60" x14ac:dyDescent="0.35">
      <c r="K56" s="1">
        <v>2.0971199999999999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5C477-63BD-4FA9-BEBB-BB1E403B2C3E}">
  <dimension ref="A1:BD55"/>
  <sheetViews>
    <sheetView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2113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2112</v>
      </c>
    </row>
    <row r="12" spans="1:56" x14ac:dyDescent="0.35">
      <c r="A12" s="1" t="s">
        <v>9</v>
      </c>
      <c r="B12" s="1" t="s">
        <v>2111</v>
      </c>
    </row>
    <row r="13" spans="1:56" x14ac:dyDescent="0.35">
      <c r="A13" s="1" t="s">
        <v>9</v>
      </c>
      <c r="B13" s="1" t="s">
        <v>2110</v>
      </c>
    </row>
    <row r="14" spans="1:56" x14ac:dyDescent="0.35">
      <c r="A14" s="1" t="s">
        <v>9</v>
      </c>
      <c r="B14" s="1" t="s">
        <v>2109</v>
      </c>
    </row>
    <row r="15" spans="1:56" x14ac:dyDescent="0.35">
      <c r="A15" s="1" t="s">
        <v>9</v>
      </c>
      <c r="B15" s="1" t="s">
        <v>2108</v>
      </c>
    </row>
    <row r="16" spans="1:56" x14ac:dyDescent="0.35">
      <c r="A16" s="1" t="s">
        <v>9</v>
      </c>
      <c r="B16" s="1" t="s">
        <v>2107</v>
      </c>
    </row>
    <row r="17" spans="1:56" x14ac:dyDescent="0.35">
      <c r="A17" s="1" t="s">
        <v>9</v>
      </c>
      <c r="B17" s="1" t="s">
        <v>2106</v>
      </c>
    </row>
    <row r="18" spans="1:56" x14ac:dyDescent="0.35">
      <c r="A18" s="1">
        <v>1</v>
      </c>
      <c r="B18" s="1" t="s">
        <v>2105</v>
      </c>
      <c r="C18" s="1">
        <v>485.0000137463212</v>
      </c>
      <c r="D18" s="1">
        <v>0</v>
      </c>
      <c r="E18">
        <f>(R18-S18*(1000-T18)/(1000-U18))*AK18</f>
        <v>-12.110498772521094</v>
      </c>
      <c r="F18">
        <f>IF(AV18&lt;&gt;0,1/(1/AV18-1/N18),0)</f>
        <v>0.13416613952265954</v>
      </c>
      <c r="G18">
        <f>((AY18-AL18/2)*S18-E18)/(AY18+AL18/2)</f>
        <v>387.56243513052578</v>
      </c>
      <c r="H18">
        <f>AL18*1000</f>
        <v>33.148921628100965</v>
      </c>
      <c r="I18">
        <f>(AQ18-AW18)</f>
        <v>19.413316848268543</v>
      </c>
      <c r="J18">
        <f>(P18+AP18*D18)</f>
        <v>61.928211212158203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28.455984115600586</v>
      </c>
      <c r="P18" s="1">
        <v>61.928211212158203</v>
      </c>
      <c r="Q18" s="1">
        <v>28.462053298950195</v>
      </c>
      <c r="R18" s="1">
        <v>399.9312744140625</v>
      </c>
      <c r="S18" s="1">
        <v>398.92349243164063</v>
      </c>
      <c r="T18" s="1">
        <v>-6.6656529903411865E-2</v>
      </c>
      <c r="U18" s="1">
        <v>29.066020965576172</v>
      </c>
      <c r="V18" s="1">
        <v>-0.15086452662944794</v>
      </c>
      <c r="W18" s="1">
        <v>65.785469055175781</v>
      </c>
      <c r="X18" s="1">
        <v>300.50216674804688</v>
      </c>
      <c r="Y18" s="1">
        <v>0.14139367640018463</v>
      </c>
      <c r="Z18" s="1">
        <v>1.5716696158051491E-2</v>
      </c>
      <c r="AA18" s="1">
        <v>88.198837280273438</v>
      </c>
      <c r="AB18" s="1">
        <v>8.356053352355957</v>
      </c>
      <c r="AC18" s="1">
        <v>0.2971632182598114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1.104787377750172</v>
      </c>
      <c r="AL18">
        <f>(U18-T18)/(1000-U18)*AK18</f>
        <v>3.3148921628100965E-2</v>
      </c>
      <c r="AM18">
        <f>(P18+273.15)</f>
        <v>335.07821121215818</v>
      </c>
      <c r="AN18">
        <f>(O18+273.15)</f>
        <v>301.60598411560056</v>
      </c>
      <c r="AO18">
        <f>(Y18*AG18+Z18*AH18)*AI18</f>
        <v>2.262298771836635E-2</v>
      </c>
      <c r="AP18">
        <f>((AO18+0.00000010773*(AN18^4-AM18^4))-AL18*44100)/(L18*51.4+0.00000043092*AM18^3)</f>
        <v>-15.278965520562267</v>
      </c>
      <c r="AQ18">
        <f>0.61365*EXP(17.502*J18/(240.97+J18))</f>
        <v>21.976906101796413</v>
      </c>
      <c r="AR18">
        <f>AQ18*1000/AA18</f>
        <v>249.17455580462362</v>
      </c>
      <c r="AS18">
        <f>(AR18-U18)</f>
        <v>220.10853483904745</v>
      </c>
      <c r="AT18">
        <f>IF(D18,P18,(O18+P18)/2)</f>
        <v>45.192097663879395</v>
      </c>
      <c r="AU18">
        <f>0.61365*EXP(17.502*AT18/(240.97+AT18))</f>
        <v>9.7344354713540024</v>
      </c>
      <c r="AV18">
        <f>IF(AS18&lt;&gt;0,(1000-(AR18+U18)/2)/AS18*AL18,0)</f>
        <v>0.12965073849776929</v>
      </c>
      <c r="AW18">
        <f>U18*AA18/1000</f>
        <v>2.5635892535278688</v>
      </c>
      <c r="AX18">
        <f>(AU18-AW18)</f>
        <v>7.1708462178261332</v>
      </c>
      <c r="AY18">
        <f>1/(1.6/F18+1.37/N18)</f>
        <v>8.1425644650995513E-2</v>
      </c>
      <c r="AZ18">
        <f>G18*AA18*0.001</f>
        <v>34.182556152023778</v>
      </c>
      <c r="BA18">
        <f>G18/S18</f>
        <v>0.97152071132270645</v>
      </c>
      <c r="BB18">
        <f>(1-AL18*AA18/AQ18/F18)*100</f>
        <v>0.84313474641259933</v>
      </c>
      <c r="BC18">
        <f>(S18-E18/(N18/1.35))</f>
        <v>403.16748101746657</v>
      </c>
      <c r="BD18">
        <f>E18*BB18/100/BC18</f>
        <v>-2.5326403522751639E-4</v>
      </c>
    </row>
    <row r="19" spans="1:56" x14ac:dyDescent="0.35">
      <c r="A19" s="1" t="s">
        <v>9</v>
      </c>
      <c r="B19" s="1" t="s">
        <v>2104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2103</v>
      </c>
      <c r="K20" s="1">
        <f t="shared" si="0"/>
        <v>2.72</v>
      </c>
    </row>
    <row r="21" spans="1:56" x14ac:dyDescent="0.35">
      <c r="A21" s="1">
        <v>2</v>
      </c>
      <c r="B21" s="1" t="s">
        <v>2102</v>
      </c>
      <c r="C21" s="1">
        <v>688.50001375749707</v>
      </c>
      <c r="D21" s="1">
        <v>0</v>
      </c>
      <c r="E21">
        <f>(R21-S21*(1000-T21)/(1000-U21))*AK21</f>
        <v>-12.315139912317079</v>
      </c>
      <c r="F21">
        <f>IF(AV21&lt;&gt;0,1/(1/AV21-1/N21),0)</f>
        <v>0.29617950080408356</v>
      </c>
      <c r="G21">
        <f>((AY21-AL21/2)*S21-E21)/(AY21+AL21/2)</f>
        <v>393.86356046309703</v>
      </c>
      <c r="H21">
        <f>AL21*1000</f>
        <v>33.39981906232601</v>
      </c>
      <c r="I21">
        <f>(AQ21-AW21)</f>
        <v>9.8021210757801711</v>
      </c>
      <c r="J21">
        <f>(P21+AP21*D21)</f>
        <v>49.944816589355469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28.668203353881836</v>
      </c>
      <c r="P21" s="1">
        <v>49.944816589355469</v>
      </c>
      <c r="Q21" s="1">
        <v>28.692909240722656</v>
      </c>
      <c r="R21" s="1">
        <v>400.135498046875</v>
      </c>
      <c r="S21" s="1">
        <v>399.21353149414063</v>
      </c>
      <c r="T21" s="1">
        <v>-6.957361102104187E-2</v>
      </c>
      <c r="U21" s="1">
        <v>29.278818130493164</v>
      </c>
      <c r="V21" s="1">
        <v>-0.15554060041904449</v>
      </c>
      <c r="W21" s="1">
        <v>65.456497192382813</v>
      </c>
      <c r="X21" s="1">
        <v>300.48529052734375</v>
      </c>
      <c r="Y21" s="1">
        <v>25.713781356811523</v>
      </c>
      <c r="Z21" s="1">
        <v>0.11787416785955429</v>
      </c>
      <c r="AA21" s="1">
        <v>88.199928283691406</v>
      </c>
      <c r="AB21" s="1">
        <v>8.5518999099731445</v>
      </c>
      <c r="AC21" s="1">
        <v>0.3030836284160614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1.1047253328211164</v>
      </c>
      <c r="AL21">
        <f>(U21-T21)/(1000-U21)*AK21</f>
        <v>3.339981906232601E-2</v>
      </c>
      <c r="AM21">
        <f>(P21+273.15)</f>
        <v>323.09481658935545</v>
      </c>
      <c r="AN21">
        <f>(O21+273.15)</f>
        <v>301.81820335388181</v>
      </c>
      <c r="AO21">
        <f>(Y21*AG21+Z21*AH21)*AI21</f>
        <v>4.1142049251301955</v>
      </c>
      <c r="AP21">
        <f>((AO21+0.00000010773*(AN21^4-AM21^4))-AL21*44100)/(L21*51.4+0.00000043092*AM21^3)</f>
        <v>-14.042398707854305</v>
      </c>
      <c r="AQ21">
        <f>0.61365*EXP(17.502*J21/(240.97+J21))</f>
        <v>12.384510735120912</v>
      </c>
      <c r="AR21">
        <f>AQ21*1000/AA21</f>
        <v>140.4140680850289</v>
      </c>
      <c r="AS21">
        <f>(AR21-U21)</f>
        <v>111.13524995453574</v>
      </c>
      <c r="AT21">
        <f>IF(D21,P21,(O21+P21)/2)</f>
        <v>39.306509971618652</v>
      </c>
      <c r="AU21">
        <f>0.61365*EXP(17.502*AT21/(240.97+AT21))</f>
        <v>7.1433593890491665</v>
      </c>
      <c r="AV21">
        <f>IF(AS21&lt;&gt;0,(1000-(AR21+U21)/2)/AS21*AL21,0)</f>
        <v>0.27503391792387266</v>
      </c>
      <c r="AW21">
        <f>U21*AA21/1000</f>
        <v>2.5823896593407407</v>
      </c>
      <c r="AX21">
        <f>(AU21-AW21)</f>
        <v>4.5609697297084253</v>
      </c>
      <c r="AY21">
        <f>1/(1.6/F21+1.37/N21)</f>
        <v>0.17367865530766982</v>
      </c>
      <c r="AZ21">
        <f>G21*AA21*0.001</f>
        <v>34.738737786404513</v>
      </c>
      <c r="BA21">
        <f>G21/S21</f>
        <v>0.98659872321707087</v>
      </c>
      <c r="BB21">
        <f>(1-AL21*AA21/AQ21/F21)*100</f>
        <v>19.688359838287727</v>
      </c>
      <c r="BC21">
        <f>(S21-E21/(N21/1.35))</f>
        <v>403.52923427422053</v>
      </c>
      <c r="BD21">
        <f>E21*BB21/100/BC21</f>
        <v>-6.0086081864341324E-3</v>
      </c>
    </row>
    <row r="22" spans="1:56" x14ac:dyDescent="0.35">
      <c r="A22" s="1" t="s">
        <v>9</v>
      </c>
      <c r="B22" s="1" t="s">
        <v>2101</v>
      </c>
      <c r="K22" s="1">
        <f t="shared" si="0"/>
        <v>2.72</v>
      </c>
    </row>
    <row r="23" spans="1:56" x14ac:dyDescent="0.35">
      <c r="A23" s="1" t="s">
        <v>9</v>
      </c>
      <c r="B23" s="1" t="s">
        <v>2100</v>
      </c>
      <c r="K23" s="1">
        <f t="shared" si="0"/>
        <v>2.72</v>
      </c>
    </row>
    <row r="24" spans="1:56" x14ac:dyDescent="0.35">
      <c r="A24" s="1">
        <v>3</v>
      </c>
      <c r="B24" s="1" t="s">
        <v>2099</v>
      </c>
      <c r="C24" s="1">
        <v>891.50001375749707</v>
      </c>
      <c r="D24" s="1">
        <v>0</v>
      </c>
      <c r="E24">
        <f>(R24-S24*(1000-T24)/(1000-U24))*AK24</f>
        <v>-12.451275797288679</v>
      </c>
      <c r="F24">
        <f>IF(AV24&lt;&gt;0,1/(1/AV24-1/N24),0)</f>
        <v>0.28247080567570571</v>
      </c>
      <c r="G24">
        <f>((AY24-AL24/2)*S24-E24)/(AY24+AL24/2)</f>
        <v>393.7532763801201</v>
      </c>
      <c r="H24">
        <f>AL24*1000</f>
        <v>33.680762740780374</v>
      </c>
      <c r="I24">
        <f>(AQ24-AW24)</f>
        <v>10.296521961752031</v>
      </c>
      <c r="J24">
        <f>(P24+AP24*D24)</f>
        <v>50.764308929443359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28.872184753417969</v>
      </c>
      <c r="P24" s="1">
        <v>50.764308929443359</v>
      </c>
      <c r="Q24" s="1">
        <v>28.907827377319336</v>
      </c>
      <c r="R24" s="1">
        <v>400.08285522460938</v>
      </c>
      <c r="S24" s="1">
        <v>399.18377685546875</v>
      </c>
      <c r="T24" s="1">
        <v>-7.1638487279415131E-2</v>
      </c>
      <c r="U24" s="1">
        <v>29.507600784301758</v>
      </c>
      <c r="V24" s="1">
        <v>-0.15828460454940796</v>
      </c>
      <c r="W24" s="1">
        <v>65.196784973144531</v>
      </c>
      <c r="X24" s="1">
        <v>300.5771484375</v>
      </c>
      <c r="Y24" s="1">
        <v>49.849491119384766</v>
      </c>
      <c r="Z24" s="1">
        <v>8.9061930775642395E-2</v>
      </c>
      <c r="AA24" s="1">
        <v>88.205612182617188</v>
      </c>
      <c r="AB24" s="1">
        <v>8.705409049987793</v>
      </c>
      <c r="AC24" s="1">
        <v>0.31263285875320435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1.1050630457261026</v>
      </c>
      <c r="AL24">
        <f>(U24-T24)/(1000-U24)*AK24</f>
        <v>3.3680762740780371E-2</v>
      </c>
      <c r="AM24">
        <f>(P24+273.15)</f>
        <v>323.91430892944334</v>
      </c>
      <c r="AN24">
        <f>(O24+273.15)</f>
        <v>302.02218475341795</v>
      </c>
      <c r="AO24">
        <f>(Y24*AG24+Z24*AH24)*AI24</f>
        <v>7.9759184008258899</v>
      </c>
      <c r="AP24">
        <f>((AO24+0.00000010773*(AN24^4-AM24^4))-AL24*44100)/(L24*51.4+0.00000043092*AM24^3)</f>
        <v>-14.174831779745519</v>
      </c>
      <c r="AQ24">
        <f>0.61365*EXP(17.502*J24/(240.97+J24))</f>
        <v>12.899257952971643</v>
      </c>
      <c r="AR24">
        <f>AQ24*1000/AA24</f>
        <v>146.24078484105482</v>
      </c>
      <c r="AS24">
        <f>(AR24-U24)</f>
        <v>116.73318405675306</v>
      </c>
      <c r="AT24">
        <f>IF(D24,P24,(O24+P24)/2)</f>
        <v>39.818246841430664</v>
      </c>
      <c r="AU24">
        <f>0.61365*EXP(17.502*AT24/(240.97+AT24))</f>
        <v>7.3419702105336144</v>
      </c>
      <c r="AV24">
        <f>IF(AS24&lt;&gt;0,(1000-(AR24+U24)/2)/AS24*AL24,0)</f>
        <v>0.26317360525934991</v>
      </c>
      <c r="AW24">
        <f>U24*AA24/1000</f>
        <v>2.6027359912196117</v>
      </c>
      <c r="AX24">
        <f>(AU24-AW24)</f>
        <v>4.7392342193140031</v>
      </c>
      <c r="AY24">
        <f>1/(1.6/F24+1.37/N24)</f>
        <v>0.16611481501695366</v>
      </c>
      <c r="AZ24">
        <f>G24*AA24*0.001</f>
        <v>34.731248792019755</v>
      </c>
      <c r="BA24">
        <f>G24/S24</f>
        <v>0.9863959890401186</v>
      </c>
      <c r="BB24">
        <f>(1-AL24*AA24/AQ24/F24)*100</f>
        <v>18.46579513571044</v>
      </c>
      <c r="BC24">
        <f>(S24-E24/(N24/1.35))</f>
        <v>403.54718693091218</v>
      </c>
      <c r="BD24">
        <f>E24*BB24/100/BC24</f>
        <v>-5.6975420842253445E-3</v>
      </c>
    </row>
    <row r="25" spans="1:56" x14ac:dyDescent="0.35">
      <c r="A25" s="1" t="s">
        <v>9</v>
      </c>
      <c r="B25" s="1" t="s">
        <v>2098</v>
      </c>
      <c r="K25" s="1">
        <f t="shared" si="0"/>
        <v>2.72</v>
      </c>
    </row>
    <row r="26" spans="1:56" x14ac:dyDescent="0.35">
      <c r="A26" s="1" t="s">
        <v>9</v>
      </c>
      <c r="B26" s="1" t="s">
        <v>2097</v>
      </c>
      <c r="K26" s="1">
        <f t="shared" si="0"/>
        <v>2.72</v>
      </c>
    </row>
    <row r="27" spans="1:56" x14ac:dyDescent="0.35">
      <c r="A27" s="1">
        <v>4</v>
      </c>
      <c r="B27" s="1" t="s">
        <v>2096</v>
      </c>
      <c r="C27" s="1">
        <v>1094.5000137574971</v>
      </c>
      <c r="D27" s="1">
        <v>0</v>
      </c>
      <c r="E27">
        <f>(R27-S27*(1000-T27)/(1000-U27))*AK27</f>
        <v>-12.096690946660841</v>
      </c>
      <c r="F27">
        <f>IF(AV27&lt;&gt;0,1/(1/AV27-1/N27),0)</f>
        <v>0.30029968932295115</v>
      </c>
      <c r="G27">
        <f>((AY27-AL27/2)*S27-E27)/(AY27+AL27/2)</f>
        <v>391.3784581692895</v>
      </c>
      <c r="H27">
        <f>AL27*1000</f>
        <v>33.967447468296534</v>
      </c>
      <c r="I27">
        <f>(AQ27-AW27)</f>
        <v>9.8347776314092457</v>
      </c>
      <c r="J27">
        <f>(P27+AP27*D27)</f>
        <v>50.066658020019531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29.064939498901367</v>
      </c>
      <c r="P27" s="1">
        <v>50.066658020019531</v>
      </c>
      <c r="Q27" s="1">
        <v>29.107973098754883</v>
      </c>
      <c r="R27" s="1">
        <v>400.22708129882813</v>
      </c>
      <c r="S27" s="1">
        <v>398.91140747070313</v>
      </c>
      <c r="T27" s="1">
        <v>-7.2725951671600342E-2</v>
      </c>
      <c r="U27" s="1">
        <v>29.762580871582031</v>
      </c>
      <c r="V27" s="1">
        <v>-0.15889850258827209</v>
      </c>
      <c r="W27" s="1">
        <v>65.028091430664063</v>
      </c>
      <c r="X27" s="1">
        <v>300.45492553710938</v>
      </c>
      <c r="Y27" s="1">
        <v>100.50821685791016</v>
      </c>
      <c r="Z27" s="1">
        <v>0.15323410928249359</v>
      </c>
      <c r="AA27" s="1">
        <v>88.202224731445313</v>
      </c>
      <c r="AB27" s="1">
        <v>8.7168865203857422</v>
      </c>
      <c r="AC27" s="1">
        <v>0.31039392948150635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1.1046136968276077</v>
      </c>
      <c r="AL27">
        <f>(U27-T27)/(1000-U27)*AK27</f>
        <v>3.3967447468296531E-2</v>
      </c>
      <c r="AM27">
        <f>(P27+273.15)</f>
        <v>323.21665802001951</v>
      </c>
      <c r="AN27">
        <f>(O27+273.15)</f>
        <v>302.21493949890134</v>
      </c>
      <c r="AO27">
        <f>(Y27*AG27+Z27*AH27)*AI27</f>
        <v>16.081314337820231</v>
      </c>
      <c r="AP27">
        <f>((AO27+0.00000010773*(AN27^4-AM27^4))-AL27*44100)/(L27*51.4+0.00000043092*AM27^3)</f>
        <v>-14.121853267512707</v>
      </c>
      <c r="AQ27">
        <f>0.61365*EXP(17.502*J27/(240.97+J27))</f>
        <v>12.45990347803234</v>
      </c>
      <c r="AR27">
        <f>AQ27*1000/AA27</f>
        <v>141.26518368408242</v>
      </c>
      <c r="AS27">
        <f>(AR27-U27)</f>
        <v>111.50260281250038</v>
      </c>
      <c r="AT27">
        <f>IF(D27,P27,(O27+P27)/2)</f>
        <v>39.565798759460449</v>
      </c>
      <c r="AU27">
        <f>0.61365*EXP(17.502*AT27/(240.97+AT27))</f>
        <v>7.243402100195226</v>
      </c>
      <c r="AV27">
        <f>IF(AS27&lt;&gt;0,(1000-(AR27+U27)/2)/AS27*AL27,0)</f>
        <v>0.27858326514985871</v>
      </c>
      <c r="AW27">
        <f>U27*AA27/1000</f>
        <v>2.625125846623094</v>
      </c>
      <c r="AX27">
        <f>(AU27-AW27)</f>
        <v>4.618276253572132</v>
      </c>
      <c r="AY27">
        <f>1/(1.6/F27+1.37/N27)</f>
        <v>0.17594354458448647</v>
      </c>
      <c r="AZ27">
        <f>G27*AA27*0.001</f>
        <v>34.520450722494246</v>
      </c>
      <c r="BA27">
        <f>G27/S27</f>
        <v>0.98111623493252231</v>
      </c>
      <c r="BB27">
        <f>(1-AL27*AA27/AQ27/F27)*100</f>
        <v>19.92943536988151</v>
      </c>
      <c r="BC27">
        <f>(S27-E27/(N27/1.35))</f>
        <v>403.15055725868541</v>
      </c>
      <c r="BD27">
        <f>E27*BB27/100/BC27</f>
        <v>-5.9799054241717591E-3</v>
      </c>
    </row>
    <row r="28" spans="1:56" x14ac:dyDescent="0.35">
      <c r="A28" s="1" t="s">
        <v>9</v>
      </c>
      <c r="B28" s="1" t="s">
        <v>2095</v>
      </c>
      <c r="K28" s="1">
        <f t="shared" si="0"/>
        <v>2.72</v>
      </c>
    </row>
    <row r="29" spans="1:56" x14ac:dyDescent="0.35">
      <c r="A29" s="1" t="s">
        <v>9</v>
      </c>
      <c r="B29" s="1" t="s">
        <v>2094</v>
      </c>
      <c r="K29" s="1">
        <f t="shared" si="0"/>
        <v>2.72</v>
      </c>
    </row>
    <row r="30" spans="1:56" x14ac:dyDescent="0.35">
      <c r="A30" s="1">
        <v>5</v>
      </c>
      <c r="B30" s="1" t="s">
        <v>2093</v>
      </c>
      <c r="C30" s="1">
        <v>1297.5000137574971</v>
      </c>
      <c r="D30" s="1">
        <v>0</v>
      </c>
      <c r="E30">
        <f>(R30-S30*(1000-T30)/(1000-U30))*AK30</f>
        <v>-11.834867398010116</v>
      </c>
      <c r="F30">
        <f>IF(AV30&lt;&gt;0,1/(1/AV30-1/N30),0)</f>
        <v>0.29084608574332188</v>
      </c>
      <c r="G30">
        <f>((AY30-AL30/2)*S30-E30)/(AY30+AL30/2)</f>
        <v>388.51662855658066</v>
      </c>
      <c r="H30">
        <f>AL30*1000</f>
        <v>34.271038220782259</v>
      </c>
      <c r="I30">
        <f>(AQ30-AW30)</f>
        <v>10.196430716558858</v>
      </c>
      <c r="J30">
        <f>(P30+AP30*D30)</f>
        <v>50.675502777099609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29.246271133422852</v>
      </c>
      <c r="P30" s="1">
        <v>50.675502777099609</v>
      </c>
      <c r="Q30" s="1">
        <v>29.293434143066406</v>
      </c>
      <c r="R30" s="1">
        <v>399.7894287109375</v>
      </c>
      <c r="S30" s="1">
        <v>398.15170288085938</v>
      </c>
      <c r="T30" s="1">
        <v>-7.4645727872848511E-2</v>
      </c>
      <c r="U30" s="1">
        <v>30.000802993774414</v>
      </c>
      <c r="V30" s="1">
        <v>-0.16139455139636993</v>
      </c>
      <c r="W30" s="1">
        <v>64.865951538085938</v>
      </c>
      <c r="X30" s="1">
        <v>300.64599609375</v>
      </c>
      <c r="Y30" s="1">
        <v>151.17608642578125</v>
      </c>
      <c r="Z30" s="1">
        <v>0.11656604707241058</v>
      </c>
      <c r="AA30" s="1">
        <v>88.203285217285156</v>
      </c>
      <c r="AB30" s="1">
        <v>8.9039287567138672</v>
      </c>
      <c r="AC30" s="1">
        <v>0.30649864673614502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1.1053161621093748</v>
      </c>
      <c r="AL30">
        <f>(U30-T30)/(1000-U30)*AK30</f>
        <v>3.4271038220782257E-2</v>
      </c>
      <c r="AM30">
        <f>(P30+273.15)</f>
        <v>323.82550277709959</v>
      </c>
      <c r="AN30">
        <f>(O30+273.15)</f>
        <v>302.39627113342283</v>
      </c>
      <c r="AO30">
        <f>(Y30*AG30+Z30*AH30)*AI30</f>
        <v>24.188173287477184</v>
      </c>
      <c r="AP30">
        <f>((AO30+0.00000010773*(AN30^4-AM30^4))-AL30*44100)/(L30*51.4+0.00000043092*AM30^3)</f>
        <v>-14.208852449002014</v>
      </c>
      <c r="AQ30">
        <f>0.61365*EXP(17.502*J30/(240.97+J30))</f>
        <v>12.842600099766324</v>
      </c>
      <c r="AR30">
        <f>AQ30*1000/AA30</f>
        <v>145.60228758066222</v>
      </c>
      <c r="AS30">
        <f>(AR30-U30)</f>
        <v>115.60148458688781</v>
      </c>
      <c r="AT30">
        <f>IF(D30,P30,(O30+P30)/2)</f>
        <v>39.96088695526123</v>
      </c>
      <c r="AU30">
        <f>0.61365*EXP(17.502*AT30/(240.97+AT30))</f>
        <v>7.3981763321725653</v>
      </c>
      <c r="AV30">
        <f>IF(AS30&lt;&gt;0,(1000-(AR30+U30)/2)/AS30*AL30,0)</f>
        <v>0.27042895009625306</v>
      </c>
      <c r="AW30">
        <f>U30*AA30/1000</f>
        <v>2.6461693832074671</v>
      </c>
      <c r="AX30">
        <f>(AU30-AW30)</f>
        <v>4.7520069489650982</v>
      </c>
      <c r="AY30">
        <f>1/(1.6/F30+1.37/N30)</f>
        <v>0.17074106265379521</v>
      </c>
      <c r="AZ30">
        <f>G30*AA30*0.001</f>
        <v>34.268443000234122</v>
      </c>
      <c r="BA30">
        <f>G30/S30</f>
        <v>0.97580049449854578</v>
      </c>
      <c r="BB30">
        <f>(1-AL30*AA30/AQ30/F30)*100</f>
        <v>19.072553066932795</v>
      </c>
      <c r="BC30">
        <f>(S30-E30/(N30/1.35))</f>
        <v>402.29909954018478</v>
      </c>
      <c r="BD30">
        <f>E30*BB30/100/BC30</f>
        <v>-5.6107790633052115E-3</v>
      </c>
    </row>
    <row r="31" spans="1:56" x14ac:dyDescent="0.35">
      <c r="A31" s="1" t="s">
        <v>9</v>
      </c>
      <c r="B31" s="1" t="s">
        <v>2092</v>
      </c>
      <c r="K31" s="1">
        <f t="shared" si="0"/>
        <v>2.72</v>
      </c>
    </row>
    <row r="32" spans="1:56" x14ac:dyDescent="0.35">
      <c r="A32" s="1" t="s">
        <v>9</v>
      </c>
      <c r="B32" s="1" t="s">
        <v>2091</v>
      </c>
      <c r="K32" s="1">
        <f t="shared" si="0"/>
        <v>2.72</v>
      </c>
    </row>
    <row r="33" spans="1:56" x14ac:dyDescent="0.35">
      <c r="A33" s="1">
        <v>6</v>
      </c>
      <c r="B33" s="1" t="s">
        <v>2090</v>
      </c>
      <c r="C33" s="1">
        <v>1500.5000137574971</v>
      </c>
      <c r="D33" s="1">
        <v>0</v>
      </c>
      <c r="E33">
        <f>(R33-S33*(1000-T33)/(1000-U33))*AK33</f>
        <v>-11.239702356897318</v>
      </c>
      <c r="F33">
        <f>IF(AV33&lt;&gt;0,1/(1/AV33-1/N33),0)</f>
        <v>0.30848423807329445</v>
      </c>
      <c r="G33">
        <f>((AY33-AL33/2)*S33-E33)/(AY33+AL33/2)</f>
        <v>384.5862251056385</v>
      </c>
      <c r="H33">
        <f>AL33*1000</f>
        <v>34.807803434164974</v>
      </c>
      <c r="I33">
        <f>(AQ33-AW33)</f>
        <v>9.8233662823859085</v>
      </c>
      <c r="J33">
        <f>(P33+AP33*D33)</f>
        <v>50.149551391601563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29.42596435546875</v>
      </c>
      <c r="P33" s="1">
        <v>50.149551391601563</v>
      </c>
      <c r="Q33" s="1">
        <v>29.468784332275391</v>
      </c>
      <c r="R33" s="1">
        <v>400.11346435546875</v>
      </c>
      <c r="S33" s="1">
        <v>397.75518798828125</v>
      </c>
      <c r="T33" s="1">
        <v>-7.2286657989025116E-2</v>
      </c>
      <c r="U33" s="1">
        <v>30.475200653076172</v>
      </c>
      <c r="V33" s="1">
        <v>-0.15468363463878632</v>
      </c>
      <c r="W33" s="1">
        <v>65.212791442871094</v>
      </c>
      <c r="X33" s="1">
        <v>300.4892578125</v>
      </c>
      <c r="Y33" s="1">
        <v>300.25399780273438</v>
      </c>
      <c r="Z33" s="1">
        <v>0.25933051109313965</v>
      </c>
      <c r="AA33" s="1">
        <v>88.204689025878906</v>
      </c>
      <c r="AB33" s="1">
        <v>9.0054817199707031</v>
      </c>
      <c r="AC33" s="1">
        <v>0.30420809984207153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1.1047399184283087</v>
      </c>
      <c r="AL33">
        <f>(U33-T33)/(1000-U33)*AK33</f>
        <v>3.4807803434164973E-2</v>
      </c>
      <c r="AM33">
        <f>(P33+273.15)</f>
        <v>323.29955139160154</v>
      </c>
      <c r="AN33">
        <f>(O33+273.15)</f>
        <v>302.57596435546873</v>
      </c>
      <c r="AO33">
        <f>(Y33*AG33+Z33*AH33)*AI33</f>
        <v>48.040638574645527</v>
      </c>
      <c r="AP33">
        <f>((AO33+0.00000010773*(AN33^4-AM33^4))-AL33*44100)/(L33*51.4+0.00000043092*AM33^3)</f>
        <v>-14.136680262727671</v>
      </c>
      <c r="AQ33">
        <f>0.61365*EXP(17.502*J33/(240.97+J33))</f>
        <v>12.511421878991754</v>
      </c>
      <c r="AR33">
        <f>AQ33*1000/AA33</f>
        <v>141.84531476916101</v>
      </c>
      <c r="AS33">
        <f>(AR33-U33)</f>
        <v>111.37011411608484</v>
      </c>
      <c r="AT33">
        <f>IF(D33,P33,(O33+P33)/2)</f>
        <v>39.787757873535156</v>
      </c>
      <c r="AU33">
        <f>0.61365*EXP(17.502*AT33/(240.97+AT33))</f>
        <v>7.330004426365317</v>
      </c>
      <c r="AV33">
        <f>IF(AS33&lt;&gt;0,(1000-(AR33+U33)/2)/AS33*AL33,0)</f>
        <v>0.28561301541600309</v>
      </c>
      <c r="AW33">
        <f>U33*AA33/1000</f>
        <v>2.6880555966058455</v>
      </c>
      <c r="AX33">
        <f>(AU33-AW33)</f>
        <v>4.6419488297594711</v>
      </c>
      <c r="AY33">
        <f>1/(1.6/F33+1.37/N33)</f>
        <v>0.18043111875761103</v>
      </c>
      <c r="AZ33">
        <f>G33*AA33*0.001</f>
        <v>33.922308389079511</v>
      </c>
      <c r="BA33">
        <f>G33/S33</f>
        <v>0.96689178851633051</v>
      </c>
      <c r="BB33">
        <f>(1-AL33*AA33/AQ33/F33)*100</f>
        <v>20.45211382920299</v>
      </c>
      <c r="BC33">
        <f>(S33-E33/(N33/1.35))</f>
        <v>401.69401572830697</v>
      </c>
      <c r="BD33">
        <f>E33*BB33/100/BC33</f>
        <v>-5.7226561265255604E-3</v>
      </c>
    </row>
    <row r="34" spans="1:56" x14ac:dyDescent="0.35">
      <c r="A34" s="1" t="s">
        <v>9</v>
      </c>
      <c r="B34" s="1" t="s">
        <v>2089</v>
      </c>
      <c r="K34" s="1">
        <f t="shared" si="0"/>
        <v>2.72</v>
      </c>
    </row>
    <row r="35" spans="1:56" x14ac:dyDescent="0.35">
      <c r="A35" s="1" t="s">
        <v>9</v>
      </c>
      <c r="B35" s="1" t="s">
        <v>2088</v>
      </c>
      <c r="K35" s="1">
        <f t="shared" si="0"/>
        <v>2.72</v>
      </c>
    </row>
    <row r="36" spans="1:56" x14ac:dyDescent="0.35">
      <c r="A36" s="1">
        <v>7</v>
      </c>
      <c r="B36" s="1" t="s">
        <v>2087</v>
      </c>
      <c r="C36" s="1">
        <v>1703.5000137574971</v>
      </c>
      <c r="D36" s="1">
        <v>0</v>
      </c>
      <c r="E36">
        <f>(R36-S36*(1000-T36)/(1000-U36))*AK36</f>
        <v>-10.344516169831953</v>
      </c>
      <c r="F36">
        <f>IF(AV36&lt;&gt;0,1/(1/AV36-1/N36),0)</f>
        <v>0.30635929470881057</v>
      </c>
      <c r="G36">
        <f>((AY36-AL36/2)*S36-E36)/(AY36+AL36/2)</f>
        <v>377.56254769276353</v>
      </c>
      <c r="H36">
        <f>AL36*1000</f>
        <v>35.500120143938723</v>
      </c>
      <c r="I36">
        <f>(AQ36-AW36)</f>
        <v>10.061851796643298</v>
      </c>
      <c r="J36">
        <f>(P36+AP36*D36)</f>
        <v>50.609882354736328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29.604021072387695</v>
      </c>
      <c r="P36" s="1">
        <v>50.609882354736328</v>
      </c>
      <c r="Q36" s="1">
        <v>29.642465591430664</v>
      </c>
      <c r="R36" s="1">
        <v>399.87832641601563</v>
      </c>
      <c r="S36" s="1">
        <v>396.50167846679688</v>
      </c>
      <c r="T36" s="1">
        <v>-7.511371374130249E-2</v>
      </c>
      <c r="U36" s="1">
        <v>31.052852630615234</v>
      </c>
      <c r="V36" s="1">
        <v>-0.15909259021282196</v>
      </c>
      <c r="W36" s="1">
        <v>65.770660400390625</v>
      </c>
      <c r="X36" s="1">
        <v>300.57168579101563</v>
      </c>
      <c r="Y36" s="1">
        <v>500.609130859375</v>
      </c>
      <c r="Z36" s="1">
        <v>6.8105973303318024E-2</v>
      </c>
      <c r="AA36" s="1">
        <v>88.205123901367188</v>
      </c>
      <c r="AB36" s="1">
        <v>9.2608127593994141</v>
      </c>
      <c r="AC36" s="1">
        <v>0.319832444190979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1.1050429624669691</v>
      </c>
      <c r="AL36">
        <f>(U36-T36)/(1000-U36)*AK36</f>
        <v>3.5500120143938725E-2</v>
      </c>
      <c r="AM36">
        <f>(P36+273.15)</f>
        <v>323.75988235473631</v>
      </c>
      <c r="AN36">
        <f>(O36+273.15)</f>
        <v>302.75402107238767</v>
      </c>
      <c r="AO36">
        <f>(Y36*AG36+Z36*AH36)*AI36</f>
        <v>80.097459147182235</v>
      </c>
      <c r="AP36">
        <f>((AO36+0.00000010773*(AN36^4-AM36^4))-AL36*44100)/(L36*51.4+0.00000043092*AM36^3)</f>
        <v>-14.154203824167102</v>
      </c>
      <c r="AQ36">
        <f>0.61365*EXP(17.502*J36/(240.97+J36))</f>
        <v>12.80087251041761</v>
      </c>
      <c r="AR36">
        <f>AQ36*1000/AA36</f>
        <v>145.12617798407962</v>
      </c>
      <c r="AS36">
        <f>(AR36-U36)</f>
        <v>114.07332535346438</v>
      </c>
      <c r="AT36">
        <f>IF(D36,P36,(O36+P36)/2)</f>
        <v>40.106951713562012</v>
      </c>
      <c r="AU36">
        <f>0.61365*EXP(17.502*AT36/(240.97+AT36))</f>
        <v>7.4561180282544903</v>
      </c>
      <c r="AV36">
        <f>IF(AS36&lt;&gt;0,(1000-(AR36+U36)/2)/AS36*AL36,0)</f>
        <v>0.28379055021668481</v>
      </c>
      <c r="AW36">
        <f>U36*AA36/1000</f>
        <v>2.7390207137743126</v>
      </c>
      <c r="AX36">
        <f>(AU36-AW36)</f>
        <v>4.7170973144801778</v>
      </c>
      <c r="AY36">
        <f>1/(1.6/F36+1.37/N36)</f>
        <v>0.17926748511170826</v>
      </c>
      <c r="AZ36">
        <f>G36*AA36*0.001</f>
        <v>33.302951299756067</v>
      </c>
      <c r="BA36">
        <f>G36/S36</f>
        <v>0.95223442471349007</v>
      </c>
      <c r="BB36">
        <f>(1-AL36*AA36/AQ36/F36)*100</f>
        <v>20.154029510102443</v>
      </c>
      <c r="BC36">
        <f>(S36-E36/(N36/1.35))</f>
        <v>400.12679823892989</v>
      </c>
      <c r="BD36">
        <f>E36*BB36/100/BC36</f>
        <v>-5.2104404171907552E-3</v>
      </c>
    </row>
    <row r="37" spans="1:56" x14ac:dyDescent="0.35">
      <c r="A37" s="1" t="s">
        <v>9</v>
      </c>
      <c r="B37" s="1" t="s">
        <v>2086</v>
      </c>
      <c r="K37" s="1">
        <f t="shared" si="0"/>
        <v>2.72</v>
      </c>
    </row>
    <row r="38" spans="1:56" x14ac:dyDescent="0.35">
      <c r="A38" s="1" t="s">
        <v>9</v>
      </c>
      <c r="B38" s="1" t="s">
        <v>2085</v>
      </c>
      <c r="K38" s="1">
        <f t="shared" si="0"/>
        <v>2.72</v>
      </c>
    </row>
    <row r="39" spans="1:56" x14ac:dyDescent="0.35">
      <c r="A39" s="1">
        <v>8</v>
      </c>
      <c r="B39" s="1" t="s">
        <v>2084</v>
      </c>
      <c r="C39" s="1">
        <v>1906.5000137574971</v>
      </c>
      <c r="D39" s="1">
        <v>0</v>
      </c>
      <c r="E39">
        <f>(R39-S39*(1000-T39)/(1000-U39))*AK39</f>
        <v>-9.5119243363450732</v>
      </c>
      <c r="F39">
        <f>IF(AV39&lt;&gt;0,1/(1/AV39-1/N39),0)</f>
        <v>0.32600747567507493</v>
      </c>
      <c r="G39">
        <f>((AY39-AL39/2)*S39-E39)/(AY39+AL39/2)</f>
        <v>372.28729527416357</v>
      </c>
      <c r="H39">
        <f>AL39*1000</f>
        <v>36.355885415704591</v>
      </c>
      <c r="I39">
        <f>(AQ39-AW39)</f>
        <v>9.7402717811661645</v>
      </c>
      <c r="J39">
        <f>(P39+AP39*D39)</f>
        <v>50.201679229736328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29.787670135498047</v>
      </c>
      <c r="P39" s="1">
        <v>50.201679229736328</v>
      </c>
      <c r="Q39" s="1">
        <v>29.816936492919922</v>
      </c>
      <c r="R39" s="1">
        <v>400.11419677734375</v>
      </c>
      <c r="S39" s="1">
        <v>395.70217895507813</v>
      </c>
      <c r="T39" s="1">
        <v>-7.5728565454483032E-2</v>
      </c>
      <c r="U39" s="1">
        <v>31.786891937255859</v>
      </c>
      <c r="V39" s="1">
        <v>-0.15870095789432526</v>
      </c>
      <c r="W39" s="1">
        <v>66.614356994628906</v>
      </c>
      <c r="X39" s="1">
        <v>300.49212646484375</v>
      </c>
      <c r="Y39" s="1">
        <v>748.8746337890625</v>
      </c>
      <c r="Z39" s="1">
        <v>0.10608705133199692</v>
      </c>
      <c r="AA39" s="1">
        <v>88.201187133789063</v>
      </c>
      <c r="AB39" s="1">
        <v>9.4429903030395508</v>
      </c>
      <c r="AC39" s="1">
        <v>0.32139438390731812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1.1047504649442781</v>
      </c>
      <c r="AL39">
        <f>(U39-T39)/(1000-U39)*AK39</f>
        <v>3.6355885415704593E-2</v>
      </c>
      <c r="AM39">
        <f>(P39+273.15)</f>
        <v>323.35167922973631</v>
      </c>
      <c r="AN39">
        <f>(O39+273.15)</f>
        <v>302.93767013549802</v>
      </c>
      <c r="AO39">
        <f>(Y39*AG39+Z39*AH39)*AI39</f>
        <v>119.81993872806561</v>
      </c>
      <c r="AP39">
        <f>((AO39+0.00000010773*(AN39^4-AM39^4))-AL39*44100)/(L39*51.4+0.00000043092*AM39^3)</f>
        <v>-14.079086247218607</v>
      </c>
      <c r="AQ39">
        <f>0.61365*EXP(17.502*J39/(240.97+J39))</f>
        <v>12.543913385325599</v>
      </c>
      <c r="AR39">
        <f>AQ39*1000/AA39</f>
        <v>142.21932598592136</v>
      </c>
      <c r="AS39">
        <f>(AR39-U39)</f>
        <v>110.4324340486655</v>
      </c>
      <c r="AT39">
        <f>IF(D39,P39,(O39+P39)/2)</f>
        <v>39.994674682617188</v>
      </c>
      <c r="AU39">
        <f>0.61365*EXP(17.502*AT39/(240.97+AT39))</f>
        <v>7.4115446015793767</v>
      </c>
      <c r="AV39">
        <f>IF(AS39&lt;&gt;0,(1000-(AR39+U39)/2)/AS39*AL39,0)</f>
        <v>0.30057121027378214</v>
      </c>
      <c r="AW39">
        <f>U39*AA39/1000</f>
        <v>2.8036416041594348</v>
      </c>
      <c r="AX39">
        <f>(AU39-AW39)</f>
        <v>4.6079029974199415</v>
      </c>
      <c r="AY39">
        <f>1/(1.6/F39+1.37/N39)</f>
        <v>0.18998788920116244</v>
      </c>
      <c r="AZ39">
        <f>G39*AA39*0.001</f>
        <v>32.836181398008691</v>
      </c>
      <c r="BA39">
        <f>G39/S39</f>
        <v>0.94082700342276171</v>
      </c>
      <c r="BB39">
        <f>(1-AL39*AA39/AQ39/F39)*100</f>
        <v>21.586913139998231</v>
      </c>
      <c r="BC39">
        <f>(S39-E39/(N39/1.35))</f>
        <v>399.03552624910412</v>
      </c>
      <c r="BD39">
        <f>E39*BB39/100/BC39</f>
        <v>-5.14573442552917E-3</v>
      </c>
    </row>
    <row r="40" spans="1:56" x14ac:dyDescent="0.35">
      <c r="A40" s="1" t="s">
        <v>9</v>
      </c>
      <c r="B40" s="1" t="s">
        <v>2083</v>
      </c>
      <c r="K40" s="1">
        <f t="shared" si="0"/>
        <v>2.72</v>
      </c>
    </row>
    <row r="41" spans="1:56" x14ac:dyDescent="0.35">
      <c r="A41" s="1" t="s">
        <v>9</v>
      </c>
      <c r="B41" s="1" t="s">
        <v>2082</v>
      </c>
      <c r="K41" s="1">
        <f t="shared" si="0"/>
        <v>2.72</v>
      </c>
    </row>
    <row r="42" spans="1:56" x14ac:dyDescent="0.35">
      <c r="A42" s="1">
        <v>9</v>
      </c>
      <c r="B42" s="1" t="s">
        <v>2081</v>
      </c>
      <c r="C42" s="1">
        <v>2109.5000137574971</v>
      </c>
      <c r="D42" s="1">
        <v>0</v>
      </c>
      <c r="E42">
        <f>(R42-S42*(1000-T42)/(1000-U42))*AK42</f>
        <v>-8.747748050749367</v>
      </c>
      <c r="F42">
        <f>IF(AV42&lt;&gt;0,1/(1/AV42-1/N42),0)</f>
        <v>0.34983230762270423</v>
      </c>
      <c r="G42">
        <f>((AY42-AL42/2)*S42-E42)/(AY42+AL42/2)</f>
        <v>367.82495109801863</v>
      </c>
      <c r="H42">
        <f>AL42*1000</f>
        <v>37.25185884960883</v>
      </c>
      <c r="I42">
        <f>(AQ42-AW42)</f>
        <v>9.3674098674361463</v>
      </c>
      <c r="J42">
        <f>(P42+AP42*D42)</f>
        <v>49.706031799316406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29.975502014160156</v>
      </c>
      <c r="P42" s="1">
        <v>49.706031799316406</v>
      </c>
      <c r="Q42" s="1">
        <v>29.995710372924805</v>
      </c>
      <c r="R42" s="1">
        <v>400.10662841796875</v>
      </c>
      <c r="S42" s="1">
        <v>394.71536254882813</v>
      </c>
      <c r="T42" s="1">
        <v>-7.6400019228458405E-2</v>
      </c>
      <c r="U42" s="1">
        <v>32.545181274414063</v>
      </c>
      <c r="V42" s="1">
        <v>-0.15838642418384552</v>
      </c>
      <c r="W42" s="1">
        <v>67.470069885253906</v>
      </c>
      <c r="X42" s="1">
        <v>300.4986572265625</v>
      </c>
      <c r="Y42" s="1">
        <v>1000.2598266601563</v>
      </c>
      <c r="Z42" s="1">
        <v>0.10477951914072037</v>
      </c>
      <c r="AA42" s="1">
        <v>88.200035095214844</v>
      </c>
      <c r="AB42" s="1">
        <v>9.6840658187866211</v>
      </c>
      <c r="AC42" s="1">
        <v>0.31832507252693176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1.1047744750976558</v>
      </c>
      <c r="AL42">
        <f>(U42-T42)/(1000-U42)*AK42</f>
        <v>3.7251858849608827E-2</v>
      </c>
      <c r="AM42">
        <f>(P42+273.15)</f>
        <v>322.85603179931638</v>
      </c>
      <c r="AN42">
        <f>(O42+273.15)</f>
        <v>303.12550201416013</v>
      </c>
      <c r="AO42">
        <f>(Y42*AG42+Z42*AH42)*AI42</f>
        <v>160.0415686884171</v>
      </c>
      <c r="AP42">
        <f>((AO42+0.00000010773*(AN42^4-AM42^4))-AL42*44100)/(L42*51.4+0.00000043092*AM42^3)</f>
        <v>-14.005001035557919</v>
      </c>
      <c r="AQ42">
        <f>0.61365*EXP(17.502*J42/(240.97+J42))</f>
        <v>12.237895998019596</v>
      </c>
      <c r="AR42">
        <f>AQ42*1000/AA42</f>
        <v>138.75160009639887</v>
      </c>
      <c r="AS42">
        <f>(AR42-U42)</f>
        <v>106.20641882198481</v>
      </c>
      <c r="AT42">
        <f>IF(D42,P42,(O42+P42)/2)</f>
        <v>39.840766906738281</v>
      </c>
      <c r="AU42">
        <f>0.61365*EXP(17.502*AT42/(240.97+AT42))</f>
        <v>7.3508193661542141</v>
      </c>
      <c r="AV42">
        <f>IF(AS42&lt;&gt;0,(1000-(AR42+U42)/2)/AS42*AL42,0)</f>
        <v>0.32070846062695035</v>
      </c>
      <c r="AW42">
        <f>U42*AA42/1000</f>
        <v>2.8704861305834495</v>
      </c>
      <c r="AX42">
        <f>(AU42-AW42)</f>
        <v>4.4803332355707646</v>
      </c>
      <c r="AY42">
        <f>1/(1.6/F42+1.37/N42)</f>
        <v>0.20287060407328986</v>
      </c>
      <c r="AZ42">
        <f>G42*AA42*0.001</f>
        <v>32.442173595740925</v>
      </c>
      <c r="BA42">
        <f>G42/S42</f>
        <v>0.93187391725225033</v>
      </c>
      <c r="BB42">
        <f>(1-AL42*AA42/AQ42/F42)*100</f>
        <v>23.255010022002697</v>
      </c>
      <c r="BC42">
        <f>(S42-E42/(N42/1.35))</f>
        <v>397.78091282684801</v>
      </c>
      <c r="BD42">
        <f>E42*BB42/100/BC42</f>
        <v>-5.1140957755980284E-3</v>
      </c>
    </row>
    <row r="43" spans="1:56" x14ac:dyDescent="0.35">
      <c r="A43" s="1" t="s">
        <v>9</v>
      </c>
      <c r="B43" s="1" t="s">
        <v>2080</v>
      </c>
      <c r="K43" s="1">
        <f t="shared" si="0"/>
        <v>2.72</v>
      </c>
    </row>
    <row r="44" spans="1:56" x14ac:dyDescent="0.35">
      <c r="A44" s="1" t="s">
        <v>9</v>
      </c>
      <c r="B44" s="1" t="s">
        <v>2079</v>
      </c>
      <c r="K44" s="1">
        <f t="shared" si="0"/>
        <v>2.72</v>
      </c>
    </row>
    <row r="45" spans="1:56" x14ac:dyDescent="0.35">
      <c r="A45" s="1">
        <v>10</v>
      </c>
      <c r="B45" s="1" t="s">
        <v>2078</v>
      </c>
      <c r="C45" s="1">
        <v>2312.5000137574971</v>
      </c>
      <c r="D45" s="1">
        <v>0</v>
      </c>
      <c r="E45">
        <f>(R45-S45*(1000-T45)/(1000-U45))*AK45</f>
        <v>-8.2385802356092555</v>
      </c>
      <c r="F45">
        <f>IF(AV45&lt;&gt;0,1/(1/AV45-1/N45),0)</f>
        <v>0.36312443585132065</v>
      </c>
      <c r="G45">
        <f>((AY45-AL45/2)*S45-E45)/(AY45+AL45/2)</f>
        <v>364.13117562600104</v>
      </c>
      <c r="H45">
        <f>AL45*1000</f>
        <v>38.191336897353345</v>
      </c>
      <c r="I45">
        <f>(AQ45-AW45)</f>
        <v>9.2783034776390139</v>
      </c>
      <c r="J45">
        <f>(P45+AP45*D45)</f>
        <v>49.674446105957031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30.175321578979492</v>
      </c>
      <c r="P45" s="1">
        <v>49.674446105957031</v>
      </c>
      <c r="Q45" s="1">
        <v>30.180217742919922</v>
      </c>
      <c r="R45" s="1">
        <v>399.97772216796875</v>
      </c>
      <c r="S45" s="1">
        <v>393.82135009765625</v>
      </c>
      <c r="T45" s="1">
        <v>-7.6650582253932953E-2</v>
      </c>
      <c r="U45" s="1">
        <v>33.337394714355469</v>
      </c>
      <c r="V45" s="1">
        <v>-0.15709090232849121</v>
      </c>
      <c r="W45" s="1">
        <v>68.323043823242188</v>
      </c>
      <c r="X45" s="1">
        <v>300.52432250976563</v>
      </c>
      <c r="Y45" s="1">
        <v>1250.0474853515625</v>
      </c>
      <c r="Z45" s="1">
        <v>0.14800210297107697</v>
      </c>
      <c r="AA45" s="1">
        <v>88.198593139648438</v>
      </c>
      <c r="AB45" s="1">
        <v>9.9107141494750977</v>
      </c>
      <c r="AC45" s="1">
        <v>0.32656404376029968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1.1048688327564911</v>
      </c>
      <c r="AL45">
        <f>(U45-T45)/(1000-U45)*AK45</f>
        <v>3.8191336897353344E-2</v>
      </c>
      <c r="AM45">
        <f>(P45+273.15)</f>
        <v>322.82444610595701</v>
      </c>
      <c r="AN45">
        <f>(O45+273.15)</f>
        <v>303.32532157897947</v>
      </c>
      <c r="AO45">
        <f>(Y45*AG45+Z45*AH45)*AI45</f>
        <v>200.00759318573182</v>
      </c>
      <c r="AP45">
        <f>((AO45+0.00000010773*(AN45^4-AM45^4))-AL45*44100)/(L45*51.4+0.00000043092*AM45^3)</f>
        <v>-13.994285686720591</v>
      </c>
      <c r="AQ45">
        <f>0.61365*EXP(17.502*J45/(240.97+J45))</f>
        <v>12.218614790386319</v>
      </c>
      <c r="AR45">
        <f>AQ45*1000/AA45</f>
        <v>138.53525725790303</v>
      </c>
      <c r="AS45">
        <f>(AR45-U45)</f>
        <v>105.19786254354756</v>
      </c>
      <c r="AT45">
        <f>IF(D45,P45,(O45+P45)/2)</f>
        <v>39.924883842468262</v>
      </c>
      <c r="AU45">
        <f>0.61365*EXP(17.502*AT45/(240.97+AT45))</f>
        <v>7.3839545408456777</v>
      </c>
      <c r="AV45">
        <f>IF(AS45&lt;&gt;0,(1000-(AR45+U45)/2)/AS45*AL45,0)</f>
        <v>0.33184432531074753</v>
      </c>
      <c r="AW45">
        <f>U45*AA45/1000</f>
        <v>2.9403113127473044</v>
      </c>
      <c r="AX45">
        <f>(AU45-AW45)</f>
        <v>4.4436432280983738</v>
      </c>
      <c r="AY45">
        <f>1/(1.6/F45+1.37/N45)</f>
        <v>0.21000314098521922</v>
      </c>
      <c r="AZ45">
        <f>G45*AA45*0.001</f>
        <v>32.115857408499537</v>
      </c>
      <c r="BA45">
        <f>G45/S45</f>
        <v>0.92461004345169984</v>
      </c>
      <c r="BB45">
        <f>(1-AL45*AA45/AQ45/F45)*100</f>
        <v>24.081246179477734</v>
      </c>
      <c r="BC45">
        <f>(S45-E45/(N45/1.35))</f>
        <v>396.70846822054244</v>
      </c>
      <c r="BD45">
        <f>E45*BB45/100/BC45</f>
        <v>-5.0010346316275789E-3</v>
      </c>
    </row>
    <row r="46" spans="1:56" x14ac:dyDescent="0.35">
      <c r="A46" s="1" t="s">
        <v>9</v>
      </c>
      <c r="B46" s="1" t="s">
        <v>2077</v>
      </c>
      <c r="K46" s="1">
        <f t="shared" si="0"/>
        <v>2.72</v>
      </c>
    </row>
    <row r="47" spans="1:56" x14ac:dyDescent="0.35">
      <c r="A47" s="1" t="s">
        <v>9</v>
      </c>
      <c r="B47" s="1" t="s">
        <v>2076</v>
      </c>
      <c r="K47" s="1">
        <f t="shared" si="0"/>
        <v>2.72</v>
      </c>
    </row>
    <row r="48" spans="1:56" x14ac:dyDescent="0.35">
      <c r="A48" s="1">
        <v>11</v>
      </c>
      <c r="B48" s="1" t="s">
        <v>2075</v>
      </c>
      <c r="C48" s="1">
        <v>2516.0000137463212</v>
      </c>
      <c r="D48" s="1">
        <v>0</v>
      </c>
      <c r="E48">
        <f>(R48-S48*(1000-T48)/(1000-U48))*AK48</f>
        <v>-7.8511952306332073</v>
      </c>
      <c r="F48">
        <f>IF(AV48&lt;&gt;0,1/(1/AV48-1/N48),0)</f>
        <v>0.27859142124942338</v>
      </c>
      <c r="G48">
        <f>((AY48-AL48/2)*S48-E48)/(AY48+AL48/2)</f>
        <v>351.53326174063892</v>
      </c>
      <c r="H48">
        <f>AL48*1000</f>
        <v>39.407470772131944</v>
      </c>
      <c r="I48">
        <f>(AQ48-AW48)</f>
        <v>12.008339035275384</v>
      </c>
      <c r="J48">
        <f>(P48+AP48*D48)</f>
        <v>53.894969940185547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30.389503479003906</v>
      </c>
      <c r="P48" s="1">
        <v>53.894969940185547</v>
      </c>
      <c r="Q48" s="1">
        <v>30.378074645996094</v>
      </c>
      <c r="R48" s="1">
        <v>400.0523681640625</v>
      </c>
      <c r="S48" s="1">
        <v>393.13681030273438</v>
      </c>
      <c r="T48" s="1">
        <v>-7.692718505859375E-2</v>
      </c>
      <c r="U48" s="1">
        <v>34.362110137939453</v>
      </c>
      <c r="V48" s="1">
        <v>-0.15574148297309875</v>
      </c>
      <c r="W48" s="1">
        <v>69.567161560058594</v>
      </c>
      <c r="X48" s="1">
        <v>300.54586791992188</v>
      </c>
      <c r="Y48" s="1">
        <v>1600.375</v>
      </c>
      <c r="Z48" s="1">
        <v>4.8460114747285843E-2</v>
      </c>
      <c r="AA48" s="1">
        <v>88.202796936035156</v>
      </c>
      <c r="AB48" s="1">
        <v>10.197599411010742</v>
      </c>
      <c r="AC48" s="1">
        <v>0.33320716023445129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1.104948043823242</v>
      </c>
      <c r="AL48">
        <f>(U48-T48)/(1000-U48)*AK48</f>
        <v>3.9407470772131942E-2</v>
      </c>
      <c r="AM48">
        <f>(P48+273.15)</f>
        <v>327.04496994018552</v>
      </c>
      <c r="AN48">
        <f>(O48+273.15)</f>
        <v>303.53950347900388</v>
      </c>
      <c r="AO48">
        <f>(Y48*AG48+Z48*AH48)*AI48</f>
        <v>256.059994276613</v>
      </c>
      <c r="AP48">
        <f>((AO48+0.00000010773*(AN48^4-AM48^4))-AL48*44100)/(L48*51.4+0.00000043092*AM48^3)</f>
        <v>-14.388730731478542</v>
      </c>
      <c r="AQ48">
        <f>0.61365*EXP(17.502*J48/(240.97+J48))</f>
        <v>15.039173258065732</v>
      </c>
      <c r="AR48">
        <f>AQ48*1000/AA48</f>
        <v>170.50676146893812</v>
      </c>
      <c r="AS48">
        <f>(AR48-U48)</f>
        <v>136.14465133099867</v>
      </c>
      <c r="AT48">
        <f>IF(D48,P48,(O48+P48)/2)</f>
        <v>42.142236709594727</v>
      </c>
      <c r="AU48">
        <f>0.61365*EXP(17.502*AT48/(240.97+AT48))</f>
        <v>8.3053738299578868</v>
      </c>
      <c r="AV48">
        <f>IF(AS48&lt;&gt;0,(1000-(AR48+U48)/2)/AS48*AL48,0)</f>
        <v>0.25980299917294331</v>
      </c>
      <c r="AW48">
        <f>U48*AA48/1000</f>
        <v>3.0308342227903484</v>
      </c>
      <c r="AX48">
        <f>(AU48-AW48)</f>
        <v>5.2745396071675383</v>
      </c>
      <c r="AY48">
        <f>1/(1.6/F48+1.37/N48)</f>
        <v>0.16396646571266665</v>
      </c>
      <c r="AZ48">
        <f>G48*AA48*0.001</f>
        <v>31.006216901571673</v>
      </c>
      <c r="BA48">
        <f>G48/S48</f>
        <v>0.89417539270856194</v>
      </c>
      <c r="BB48">
        <f>(1-AL48*AA48/AQ48/F48)*100</f>
        <v>17.039909430621069</v>
      </c>
      <c r="BC48">
        <f>(S48-E48/(N48/1.35))</f>
        <v>395.88817369162325</v>
      </c>
      <c r="BD48">
        <f>E48*BB48/100/BC48</f>
        <v>-3.3793294304447856E-3</v>
      </c>
    </row>
    <row r="49" spans="1:56" x14ac:dyDescent="0.35">
      <c r="A49" s="1" t="s">
        <v>9</v>
      </c>
      <c r="B49" s="1" t="s">
        <v>2074</v>
      </c>
      <c r="K49" s="1">
        <f t="shared" si="0"/>
        <v>2.72</v>
      </c>
    </row>
    <row r="50" spans="1:56" x14ac:dyDescent="0.35">
      <c r="A50" s="1" t="s">
        <v>9</v>
      </c>
      <c r="B50" s="1" t="s">
        <v>2069</v>
      </c>
      <c r="K50" s="1">
        <f t="shared" si="0"/>
        <v>2.72</v>
      </c>
    </row>
    <row r="51" spans="1:56" x14ac:dyDescent="0.35">
      <c r="A51" s="1">
        <v>12</v>
      </c>
      <c r="B51" s="1" t="s">
        <v>2073</v>
      </c>
      <c r="C51" s="1">
        <v>2720.0000137463212</v>
      </c>
      <c r="D51" s="1">
        <v>0</v>
      </c>
      <c r="E51">
        <f>(R51-S51*(1000-T51)/(1000-U51))*AK51</f>
        <v>-7.8595973700873785</v>
      </c>
      <c r="F51">
        <f>IF(AV51&lt;&gt;0,1/(1/AV51-1/N51),0)</f>
        <v>0.44308200924428992</v>
      </c>
      <c r="G51">
        <f>((AY51-AL51/2)*S51-E51)/(AY51+AL51/2)</f>
        <v>362.75700941236892</v>
      </c>
      <c r="H51">
        <f>AL51*1000</f>
        <v>40.707936999412418</v>
      </c>
      <c r="I51">
        <f>(AQ51-AW51)</f>
        <v>8.2907151074259495</v>
      </c>
      <c r="J51">
        <f>(P51+AP51*D51)</f>
        <v>48.321331024169922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30.627756118774414</v>
      </c>
      <c r="P51" s="1">
        <v>48.321331024169922</v>
      </c>
      <c r="Q51" s="1">
        <v>30.594331741333008</v>
      </c>
      <c r="R51" s="1">
        <v>399.90945434570313</v>
      </c>
      <c r="S51" s="1">
        <v>392.5634765625</v>
      </c>
      <c r="T51" s="1">
        <v>-7.6053515076637268E-2</v>
      </c>
      <c r="U51" s="1">
        <v>35.442497253417969</v>
      </c>
      <c r="V51" s="1">
        <v>-0.15188735723495483</v>
      </c>
      <c r="W51" s="1">
        <v>70.782623291015625</v>
      </c>
      <c r="X51" s="1">
        <v>300.69131469726563</v>
      </c>
      <c r="Y51" s="1">
        <v>2001.452392578125</v>
      </c>
      <c r="Z51" s="1">
        <v>4.1912037879228592E-2</v>
      </c>
      <c r="AA51" s="1">
        <v>88.202583312988281</v>
      </c>
      <c r="AB51" s="1">
        <v>10.524486541748047</v>
      </c>
      <c r="AC51" s="1">
        <v>0.33496078848838806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1.1054827746222997</v>
      </c>
      <c r="AL51">
        <f>(U51-T51)/(1000-U51)*AK51</f>
        <v>4.0707936999412421E-2</v>
      </c>
      <c r="AM51">
        <f>(P51+273.15)</f>
        <v>321.4713310241699</v>
      </c>
      <c r="AN51">
        <f>(O51+273.15)</f>
        <v>303.77775611877439</v>
      </c>
      <c r="AO51">
        <f>(Y51*AG51+Z51*AH51)*AI51</f>
        <v>320.23237565474847</v>
      </c>
      <c r="AP51">
        <f>((AO51+0.00000010773*(AN51^4-AM51^4))-AL51*44100)/(L51*51.4+0.00000043092*AM51^3)</f>
        <v>-13.739708053562349</v>
      </c>
      <c r="AQ51">
        <f>0.61365*EXP(17.502*J51/(240.97+J51))</f>
        <v>11.416834924240906</v>
      </c>
      <c r="AR51">
        <f>AQ51*1000/AA51</f>
        <v>129.43878167069192</v>
      </c>
      <c r="AS51">
        <f>(AR51-U51)</f>
        <v>93.996284417273955</v>
      </c>
      <c r="AT51">
        <f>IF(D51,P51,(O51+P51)/2)</f>
        <v>39.474543571472168</v>
      </c>
      <c r="AU51">
        <f>0.61365*EXP(17.502*AT51/(240.97+AT51))</f>
        <v>7.2080550062406035</v>
      </c>
      <c r="AV51">
        <f>IF(AS51&lt;&gt;0,(1000-(AR51+U51)/2)/AS51*AL51,0)</f>
        <v>0.39737686307029757</v>
      </c>
      <c r="AW51">
        <f>U51*AA51/1000</f>
        <v>3.1261198168149567</v>
      </c>
      <c r="AX51">
        <f>(AU51-AW51)</f>
        <v>4.0819351894256464</v>
      </c>
      <c r="AY51">
        <f>1/(1.6/F51+1.37/N51)</f>
        <v>0.25209871303365239</v>
      </c>
      <c r="AZ51">
        <f>G51*AA51*0.001</f>
        <v>31.996105345064947</v>
      </c>
      <c r="BA51">
        <f>G51/S51</f>
        <v>0.92407223562636853</v>
      </c>
      <c r="BB51">
        <f>(1-AL51*AA51/AQ51/F51)*100</f>
        <v>29.020888157087121</v>
      </c>
      <c r="BC51">
        <f>(S51-E51/(N51/1.35))</f>
        <v>395.31778438700712</v>
      </c>
      <c r="BD51">
        <f>E51*BB51/100/BC51</f>
        <v>-5.7698516293854503E-3</v>
      </c>
    </row>
    <row r="52" spans="1:56" x14ac:dyDescent="0.35">
      <c r="A52" s="1" t="s">
        <v>9</v>
      </c>
      <c r="B52" s="1" t="s">
        <v>2072</v>
      </c>
      <c r="K52" s="1">
        <v>2.5241599999999997</v>
      </c>
    </row>
    <row r="53" spans="1:56" x14ac:dyDescent="0.35">
      <c r="A53" s="1" t="s">
        <v>9</v>
      </c>
      <c r="B53" s="1" t="s">
        <v>2071</v>
      </c>
      <c r="K53" s="1">
        <v>2.5241599999999997</v>
      </c>
    </row>
    <row r="54" spans="1:56" x14ac:dyDescent="0.35">
      <c r="A54" s="1" t="s">
        <v>9</v>
      </c>
      <c r="B54" s="1" t="s">
        <v>2070</v>
      </c>
      <c r="K54" s="1">
        <v>2.5241599999999997</v>
      </c>
    </row>
    <row r="55" spans="1:56" x14ac:dyDescent="0.35">
      <c r="A55" s="1" t="s">
        <v>9</v>
      </c>
      <c r="B55" s="1" t="s">
        <v>2069</v>
      </c>
      <c r="K55" s="1">
        <v>2.5241599999999997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54755-4918-479D-B4C2-B5FC1BB482FA}">
  <dimension ref="A1:BD55"/>
  <sheetViews>
    <sheetView topLeftCell="A2" zoomScale="5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2158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2157</v>
      </c>
    </row>
    <row r="12" spans="1:56" x14ac:dyDescent="0.35">
      <c r="A12" s="1" t="s">
        <v>9</v>
      </c>
      <c r="B12" s="1" t="s">
        <v>2156</v>
      </c>
    </row>
    <row r="13" spans="1:56" x14ac:dyDescent="0.35">
      <c r="A13" s="1" t="s">
        <v>9</v>
      </c>
      <c r="B13" s="1" t="s">
        <v>2155</v>
      </c>
    </row>
    <row r="14" spans="1:56" x14ac:dyDescent="0.35">
      <c r="A14" s="1" t="s">
        <v>9</v>
      </c>
      <c r="B14" s="1" t="s">
        <v>2154</v>
      </c>
    </row>
    <row r="15" spans="1:56" x14ac:dyDescent="0.35">
      <c r="A15" s="1" t="s">
        <v>9</v>
      </c>
      <c r="B15" s="1" t="s">
        <v>2153</v>
      </c>
    </row>
    <row r="16" spans="1:56" x14ac:dyDescent="0.35">
      <c r="A16" s="1" t="s">
        <v>9</v>
      </c>
      <c r="B16" s="1" t="s">
        <v>2152</v>
      </c>
    </row>
    <row r="17" spans="1:56" x14ac:dyDescent="0.35">
      <c r="A17" s="1" t="s">
        <v>9</v>
      </c>
      <c r="B17" s="1" t="s">
        <v>2151</v>
      </c>
    </row>
    <row r="18" spans="1:56" x14ac:dyDescent="0.35">
      <c r="A18" s="1">
        <v>1</v>
      </c>
      <c r="B18" s="1" t="s">
        <v>2150</v>
      </c>
      <c r="C18" s="1">
        <v>458.00000281631947</v>
      </c>
      <c r="D18" s="1">
        <v>0</v>
      </c>
      <c r="E18">
        <f>(R18-S18*(1000-T18)/(1000-U18))*AK18</f>
        <v>-8.6477274143298626</v>
      </c>
      <c r="F18">
        <f>IF(AV18&lt;&gt;0,1/(1/AV18-1/N18),0)</f>
        <v>4.5279933022728232</v>
      </c>
      <c r="G18">
        <f>((AY18-AL18/2)*S18-E18)/(AY18+AL18/2)</f>
        <v>389.77852350305909</v>
      </c>
      <c r="H18">
        <f>AL18*1000</f>
        <v>38.140340095302705</v>
      </c>
      <c r="I18">
        <f>(AQ18-AW18)</f>
        <v>1.5482309711096622</v>
      </c>
      <c r="J18">
        <f>(P18+AP18*D18)</f>
        <v>30.896993637084961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30.904081344604492</v>
      </c>
      <c r="P18" s="1">
        <v>30.896993637084961</v>
      </c>
      <c r="Q18" s="1">
        <v>30.971542358398438</v>
      </c>
      <c r="R18" s="1">
        <v>400.03012084960938</v>
      </c>
      <c r="S18" s="1">
        <v>394.24783325195313</v>
      </c>
      <c r="T18" s="1">
        <v>-7.4232287704944611E-2</v>
      </c>
      <c r="U18" s="1">
        <v>33.294837951660156</v>
      </c>
      <c r="V18" s="1">
        <v>-0.14593017101287842</v>
      </c>
      <c r="W18" s="1">
        <v>65.45294189453125</v>
      </c>
      <c r="X18" s="1">
        <v>300.540771484375</v>
      </c>
      <c r="Y18" s="1">
        <v>0.19638155400753021</v>
      </c>
      <c r="Z18" s="1">
        <v>0.27242472767829895</v>
      </c>
      <c r="AA18" s="1">
        <v>88.20343017578125</v>
      </c>
      <c r="AB18" s="1">
        <v>10.311395645141602</v>
      </c>
      <c r="AC18" s="1">
        <v>0.31973078846931458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1.104929306927849</v>
      </c>
      <c r="AL18">
        <f>(U18-T18)/(1000-U18)*AK18</f>
        <v>3.8140340095302705E-2</v>
      </c>
      <c r="AM18">
        <f>(P18+273.15)</f>
        <v>304.04699363708494</v>
      </c>
      <c r="AN18">
        <f>(O18+273.15)</f>
        <v>304.05408134460447</v>
      </c>
      <c r="AO18">
        <f>(Y18*AG18+Z18*AH18)*AI18</f>
        <v>3.1421047938889668E-2</v>
      </c>
      <c r="AP18">
        <f>((AO18+0.00000010773*(AN18^4-AM18^4))-AL18*44100)/(L18*51.4+0.00000043092*AM18^3)</f>
        <v>-13.772622731643164</v>
      </c>
      <c r="AQ18">
        <f>0.61365*EXP(17.502*J18/(240.97+J18))</f>
        <v>4.4849498855928704</v>
      </c>
      <c r="AR18">
        <f>AQ18*1000/AA18</f>
        <v>50.847794429930694</v>
      </c>
      <c r="AS18">
        <f>(AR18-U18)</f>
        <v>17.552956478270538</v>
      </c>
      <c r="AT18">
        <f>IF(D18,P18,(O18+P18)/2)</f>
        <v>30.900537490844727</v>
      </c>
      <c r="AU18">
        <f>0.61365*EXP(17.502*AT18/(240.97+AT18))</f>
        <v>4.4858568898467936</v>
      </c>
      <c r="AV18">
        <f>IF(AS18&lt;&gt;0,(1000-(AR18+U18)/2)/AS18*AL18,0)</f>
        <v>2.0814570942939268</v>
      </c>
      <c r="AW18">
        <f>U18*AA18/1000</f>
        <v>2.9367189144832082</v>
      </c>
      <c r="AX18">
        <f>(AU18-AW18)</f>
        <v>1.5491379753635854</v>
      </c>
      <c r="AY18">
        <f>1/(1.6/F18+1.37/N18)</f>
        <v>1.410461320652205</v>
      </c>
      <c r="AZ18">
        <f>G18*AA18*0.001</f>
        <v>34.379802781821184</v>
      </c>
      <c r="BA18">
        <f>G18/S18</f>
        <v>0.98866370497960909</v>
      </c>
      <c r="BB18">
        <f>(1-AL18*AA18/AQ18/F18)*100</f>
        <v>83.43441925136726</v>
      </c>
      <c r="BC18">
        <f>(S18-E18/(N18/1.35))</f>
        <v>397.27833241876078</v>
      </c>
      <c r="BD18">
        <f>E18*BB18/100/BC18</f>
        <v>-1.8161526964380389E-2</v>
      </c>
    </row>
    <row r="19" spans="1:56" x14ac:dyDescent="0.35">
      <c r="A19" s="1" t="s">
        <v>9</v>
      </c>
      <c r="B19" s="1" t="s">
        <v>2149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2148</v>
      </c>
      <c r="K20" s="1">
        <f t="shared" si="0"/>
        <v>2.72</v>
      </c>
    </row>
    <row r="21" spans="1:56" x14ac:dyDescent="0.35">
      <c r="A21" s="1">
        <v>2</v>
      </c>
      <c r="B21" s="1" t="s">
        <v>2147</v>
      </c>
      <c r="C21" s="1">
        <v>661.00000281631947</v>
      </c>
      <c r="D21" s="1">
        <v>0</v>
      </c>
      <c r="E21">
        <f>(R21-S21*(1000-T21)/(1000-U21))*AK21</f>
        <v>-7.9091113067715391</v>
      </c>
      <c r="F21">
        <f>IF(AV21&lt;&gt;0,1/(1/AV21-1/N21),0)</f>
        <v>3.7198987154375853</v>
      </c>
      <c r="G21">
        <f>((AY21-AL21/2)*S21-E21)/(AY21+AL21/2)</f>
        <v>388.75381187015182</v>
      </c>
      <c r="H21">
        <f>AL21*1000</f>
        <v>37.062882204497754</v>
      </c>
      <c r="I21">
        <f>(AQ21-AW21)</f>
        <v>1.6552978358945198</v>
      </c>
      <c r="J21">
        <f>(P21+AP21*D21)</f>
        <v>30.997823715209961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30.915029525756836</v>
      </c>
      <c r="P21" s="1">
        <v>30.997823715209961</v>
      </c>
      <c r="Q21" s="1">
        <v>31.017793655395508</v>
      </c>
      <c r="R21" s="1">
        <v>399.99057006835938</v>
      </c>
      <c r="S21" s="1">
        <v>393.93603515625</v>
      </c>
      <c r="T21" s="1">
        <v>-7.6384149491786957E-2</v>
      </c>
      <c r="U21" s="1">
        <v>32.373825073242188</v>
      </c>
      <c r="V21" s="1">
        <v>-0.15006865561008453</v>
      </c>
      <c r="W21" s="1">
        <v>63.603466033935547</v>
      </c>
      <c r="X21" s="1">
        <v>300.60638427734375</v>
      </c>
      <c r="Y21" s="1">
        <v>25.131874084472656</v>
      </c>
      <c r="Z21" s="1">
        <v>4.3220572173595428E-2</v>
      </c>
      <c r="AA21" s="1">
        <v>88.204612731933594</v>
      </c>
      <c r="AB21" s="1">
        <v>10.199619293212891</v>
      </c>
      <c r="AC21" s="1">
        <v>0.34011825919151306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1.1051705304314106</v>
      </c>
      <c r="AL21">
        <f>(U21-T21)/(1000-U21)*AK21</f>
        <v>3.706288220449775E-2</v>
      </c>
      <c r="AM21">
        <f>(P21+273.15)</f>
        <v>304.14782371520994</v>
      </c>
      <c r="AN21">
        <f>(O21+273.15)</f>
        <v>304.06502952575681</v>
      </c>
      <c r="AO21">
        <f>(Y21*AG21+Z21*AH21)*AI21</f>
        <v>4.0210997636370394</v>
      </c>
      <c r="AP21">
        <f>((AO21+0.00000010773*(AN21^4-AM21^4))-AL21*44100)/(L21*51.4+0.00000043092*AM21^3)</f>
        <v>-13.358451596637762</v>
      </c>
      <c r="AQ21">
        <f>0.61365*EXP(17.502*J21/(240.97+J21))</f>
        <v>4.5108185391312086</v>
      </c>
      <c r="AR21">
        <f>AQ21*1000/AA21</f>
        <v>51.14039276880257</v>
      </c>
      <c r="AS21">
        <f>(AR21-U21)</f>
        <v>18.766567695560383</v>
      </c>
      <c r="AT21">
        <f>IF(D21,P21,(O21+P21)/2)</f>
        <v>30.956426620483398</v>
      </c>
      <c r="AU21">
        <f>0.61365*EXP(17.502*AT21/(240.97+AT21))</f>
        <v>4.5001821454367859</v>
      </c>
      <c r="AV21">
        <f>IF(AS21&lt;&gt;0,(1000-(AR21+U21)/2)/AS21*AL21,0)</f>
        <v>1.8924741045619853</v>
      </c>
      <c r="AW21">
        <f>U21*AA21/1000</f>
        <v>2.8555207032366887</v>
      </c>
      <c r="AX21">
        <f>(AU21-AW21)</f>
        <v>1.6446614422000971</v>
      </c>
      <c r="AY21">
        <f>1/(1.6/F21+1.37/N21)</f>
        <v>1.272669881365162</v>
      </c>
      <c r="AZ21">
        <f>G21*AA21*0.001</f>
        <v>34.28987942406971</v>
      </c>
      <c r="BA21">
        <f>G21/S21</f>
        <v>0.98684501334323804</v>
      </c>
      <c r="BB21">
        <f>(1-AL21*AA21/AQ21/F21)*100</f>
        <v>80.517530053527281</v>
      </c>
      <c r="BC21">
        <f>(S21-E21/(N21/1.35))</f>
        <v>396.70769458501996</v>
      </c>
      <c r="BD21">
        <f>E21*BB21/100/BC21</f>
        <v>-1.6052678484238223E-2</v>
      </c>
    </row>
    <row r="22" spans="1:56" x14ac:dyDescent="0.35">
      <c r="A22" s="1" t="s">
        <v>9</v>
      </c>
      <c r="B22" s="1" t="s">
        <v>2146</v>
      </c>
      <c r="K22" s="1">
        <f t="shared" si="0"/>
        <v>2.72</v>
      </c>
    </row>
    <row r="23" spans="1:56" x14ac:dyDescent="0.35">
      <c r="A23" s="1" t="s">
        <v>9</v>
      </c>
      <c r="B23" s="1" t="s">
        <v>2145</v>
      </c>
      <c r="K23" s="1">
        <f t="shared" si="0"/>
        <v>2.72</v>
      </c>
    </row>
    <row r="24" spans="1:56" x14ac:dyDescent="0.35">
      <c r="A24" s="1">
        <v>3</v>
      </c>
      <c r="B24" s="1" t="s">
        <v>2144</v>
      </c>
      <c r="C24" s="1">
        <v>864.00000281631947</v>
      </c>
      <c r="D24" s="1">
        <v>0</v>
      </c>
      <c r="E24">
        <f>(R24-S24*(1000-T24)/(1000-U24))*AK24</f>
        <v>-7.0758517868537973</v>
      </c>
      <c r="F24">
        <f>IF(AV24&lt;&gt;0,1/(1/AV24-1/N24),0)</f>
        <v>3.2048854042525785</v>
      </c>
      <c r="G24">
        <f>((AY24-AL24/2)*S24-E24)/(AY24+AL24/2)</f>
        <v>387.72540940634258</v>
      </c>
      <c r="H24">
        <f>AL24*1000</f>
        <v>35.92062281653827</v>
      </c>
      <c r="I24">
        <f>(AQ24-AW24)</f>
        <v>1.7362890983180956</v>
      </c>
      <c r="J24">
        <f>(P24+AP24*D24)</f>
        <v>30.981866836547852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30.888227462768555</v>
      </c>
      <c r="P24" s="1">
        <v>30.981866836547852</v>
      </c>
      <c r="Q24" s="1">
        <v>31.012277603149414</v>
      </c>
      <c r="R24" s="1">
        <v>400.067626953125</v>
      </c>
      <c r="S24" s="1">
        <v>393.67385864257813</v>
      </c>
      <c r="T24" s="1">
        <v>-7.5882613658905029E-2</v>
      </c>
      <c r="U24" s="1">
        <v>31.410207748413086</v>
      </c>
      <c r="V24" s="1">
        <v>-0.14930619299411774</v>
      </c>
      <c r="W24" s="1">
        <v>61.802543640136719</v>
      </c>
      <c r="X24" s="1">
        <v>300.5618896484375</v>
      </c>
      <c r="Y24" s="1">
        <v>50.131771087646484</v>
      </c>
      <c r="Z24" s="1">
        <v>0.22133992612361908</v>
      </c>
      <c r="AA24" s="1">
        <v>88.201484680175781</v>
      </c>
      <c r="AB24" s="1">
        <v>10.033107757568359</v>
      </c>
      <c r="AC24" s="1">
        <v>0.35116523504257202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1.1050069472369022</v>
      </c>
      <c r="AL24">
        <f>(U24-T24)/(1000-U24)*AK24</f>
        <v>3.5920622816538267E-2</v>
      </c>
      <c r="AM24">
        <f>(P24+273.15)</f>
        <v>304.13186683654783</v>
      </c>
      <c r="AN24">
        <f>(O24+273.15)</f>
        <v>304.03822746276853</v>
      </c>
      <c r="AO24">
        <f>(Y24*AG24+Z24*AH24)*AI24</f>
        <v>8.021083194738253</v>
      </c>
      <c r="AP24">
        <f>((AO24+0.00000010773*(AN24^4-AM24^4))-AL24*44100)/(L24*51.4+0.00000043092*AM24^3)</f>
        <v>-12.914513231335036</v>
      </c>
      <c r="AQ24">
        <f>0.61365*EXP(17.502*J24/(240.97+J24))</f>
        <v>4.506716055840891</v>
      </c>
      <c r="AR24">
        <f>AQ24*1000/AA24</f>
        <v>51.095693821737036</v>
      </c>
      <c r="AS24">
        <f>(AR24-U24)</f>
        <v>19.685486073323951</v>
      </c>
      <c r="AT24">
        <f>IF(D24,P24,(O24+P24)/2)</f>
        <v>30.935047149658203</v>
      </c>
      <c r="AU24">
        <f>0.61365*EXP(17.502*AT24/(240.97+AT24))</f>
        <v>4.4946975545994148</v>
      </c>
      <c r="AV24">
        <f>IF(AS24&lt;&gt;0,(1000-(AR24+U24)/2)/AS24*AL24,0)</f>
        <v>1.7494508900131658</v>
      </c>
      <c r="AW24">
        <f>U24*AA24/1000</f>
        <v>2.7704269575227953</v>
      </c>
      <c r="AX24">
        <f>(AU24-AW24)</f>
        <v>1.7242705970766194</v>
      </c>
      <c r="AY24">
        <f>1/(1.6/F24+1.37/N24)</f>
        <v>1.169770830204143</v>
      </c>
      <c r="AZ24">
        <f>G24*AA24*0.001</f>
        <v>34.197956757868411</v>
      </c>
      <c r="BA24">
        <f>G24/S24</f>
        <v>0.98488990542387977</v>
      </c>
      <c r="BB24">
        <f>(1-AL24*AA24/AQ24/F24)*100</f>
        <v>78.064524549584391</v>
      </c>
      <c r="BC24">
        <f>(S24-E24/(N24/1.35))</f>
        <v>396.15351161001342</v>
      </c>
      <c r="BD24">
        <f>E24*BB24/100/BC24</f>
        <v>-1.3943408030870694E-2</v>
      </c>
    </row>
    <row r="25" spans="1:56" x14ac:dyDescent="0.35">
      <c r="A25" s="1" t="s">
        <v>9</v>
      </c>
      <c r="B25" s="1" t="s">
        <v>2143</v>
      </c>
      <c r="K25" s="1">
        <f t="shared" si="0"/>
        <v>2.72</v>
      </c>
    </row>
    <row r="26" spans="1:56" x14ac:dyDescent="0.35">
      <c r="A26" s="1" t="s">
        <v>9</v>
      </c>
      <c r="B26" s="1" t="s">
        <v>2142</v>
      </c>
      <c r="K26" s="1">
        <f t="shared" si="0"/>
        <v>2.72</v>
      </c>
    </row>
    <row r="27" spans="1:56" x14ac:dyDescent="0.35">
      <c r="A27" s="1">
        <v>4</v>
      </c>
      <c r="B27" s="1" t="s">
        <v>2141</v>
      </c>
      <c r="C27" s="1">
        <v>1067.0000028163195</v>
      </c>
      <c r="D27" s="1">
        <v>0</v>
      </c>
      <c r="E27">
        <f>(R27-S27*(1000-T27)/(1000-U27))*AK27</f>
        <v>-5.9122320773220478</v>
      </c>
      <c r="F27">
        <f>IF(AV27&lt;&gt;0,1/(1/AV27-1/N27),0)</f>
        <v>2.4158025064785726</v>
      </c>
      <c r="G27">
        <f>((AY27-AL27/2)*S27-E27)/(AY27+AL27/2)</f>
        <v>386.03793081776644</v>
      </c>
      <c r="H27">
        <f>AL27*1000</f>
        <v>33.549968887611968</v>
      </c>
      <c r="I27">
        <f>(AQ27-AW27)</f>
        <v>1.9128153730484758</v>
      </c>
      <c r="J27">
        <f>(P27+AP27*D27)</f>
        <v>30.975858688354492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30.884929656982422</v>
      </c>
      <c r="P27" s="1">
        <v>30.975858688354492</v>
      </c>
      <c r="Q27" s="1">
        <v>31.011476516723633</v>
      </c>
      <c r="R27" s="1">
        <v>399.91989135742188</v>
      </c>
      <c r="S27" s="1">
        <v>393.3280029296875</v>
      </c>
      <c r="T27" s="1">
        <v>-7.7855587005615234E-2</v>
      </c>
      <c r="U27" s="1">
        <v>29.392213821411133</v>
      </c>
      <c r="V27" s="1">
        <v>-0.1532122939825058</v>
      </c>
      <c r="W27" s="1">
        <v>57.841045379638672</v>
      </c>
      <c r="X27" s="1">
        <v>300.55477905273438</v>
      </c>
      <c r="Y27" s="1">
        <v>99.303726196289063</v>
      </c>
      <c r="Z27" s="1">
        <v>0.34183880686759949</v>
      </c>
      <c r="AA27" s="1">
        <v>88.198760986328125</v>
      </c>
      <c r="AB27" s="1">
        <v>9.6773853302001953</v>
      </c>
      <c r="AC27" s="1">
        <v>0.37542831897735596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1.1049808053409349</v>
      </c>
      <c r="AL27">
        <f>(U27-T27)/(1000-U27)*AK27</f>
        <v>3.3549968887611969E-2</v>
      </c>
      <c r="AM27">
        <f>(P27+273.15)</f>
        <v>304.12585868835447</v>
      </c>
      <c r="AN27">
        <f>(O27+273.15)</f>
        <v>304.0349296569824</v>
      </c>
      <c r="AO27">
        <f>(Y27*AG27+Z27*AH27)*AI27</f>
        <v>15.888595836268451</v>
      </c>
      <c r="AP27">
        <f>((AO27+0.00000010773*(AN27^4-AM27^4))-AL27*44100)/(L27*51.4+0.00000043092*AM27^3)</f>
        <v>-11.993853041879294</v>
      </c>
      <c r="AQ27">
        <f>0.61365*EXP(17.502*J27/(240.97+J27))</f>
        <v>4.5051722147421662</v>
      </c>
      <c r="AR27">
        <f>AQ27*1000/AA27</f>
        <v>51.07976761080036</v>
      </c>
      <c r="AS27">
        <f>(AR27-U27)</f>
        <v>21.687553789389227</v>
      </c>
      <c r="AT27">
        <f>IF(D27,P27,(O27+P27)/2)</f>
        <v>30.930394172668457</v>
      </c>
      <c r="AU27">
        <f>0.61365*EXP(17.502*AT27/(240.97+AT27))</f>
        <v>4.4935046731287249</v>
      </c>
      <c r="AV27">
        <f>IF(AS27&lt;&gt;0,(1000-(AR27+U27)/2)/AS27*AL27,0)</f>
        <v>1.4847249700737783</v>
      </c>
      <c r="AW27">
        <f>U27*AA27/1000</f>
        <v>2.5923568416936904</v>
      </c>
      <c r="AX27">
        <f>(AU27-AW27)</f>
        <v>1.9011478314350345</v>
      </c>
      <c r="AY27">
        <f>1/(1.6/F27+1.37/N27)</f>
        <v>0.98237976625948609</v>
      </c>
      <c r="AZ27">
        <f>G27*AA27*0.001</f>
        <v>34.048067191852851</v>
      </c>
      <c r="BA27">
        <f>G27/S27</f>
        <v>0.98146566718458572</v>
      </c>
      <c r="BB27">
        <f>(1-AL27*AA27/AQ27/F27)*100</f>
        <v>72.81171702002105</v>
      </c>
      <c r="BC27">
        <f>(S27-E27/(N27/1.35))</f>
        <v>395.39987840932025</v>
      </c>
      <c r="BD27">
        <f>E27*BB27/100/BC27</f>
        <v>-1.0887200337604278E-2</v>
      </c>
    </row>
    <row r="28" spans="1:56" x14ac:dyDescent="0.35">
      <c r="A28" s="1" t="s">
        <v>9</v>
      </c>
      <c r="B28" s="1" t="s">
        <v>2140</v>
      </c>
      <c r="K28" s="1">
        <f t="shared" si="0"/>
        <v>2.72</v>
      </c>
    </row>
    <row r="29" spans="1:56" x14ac:dyDescent="0.35">
      <c r="A29" s="1" t="s">
        <v>9</v>
      </c>
      <c r="B29" s="1" t="s">
        <v>2139</v>
      </c>
      <c r="K29" s="1">
        <f t="shared" si="0"/>
        <v>2.72</v>
      </c>
    </row>
    <row r="30" spans="1:56" x14ac:dyDescent="0.35">
      <c r="A30" s="1">
        <v>5</v>
      </c>
      <c r="B30" s="1" t="s">
        <v>2138</v>
      </c>
      <c r="C30" s="1">
        <v>1269.5000028274953</v>
      </c>
      <c r="D30" s="1">
        <v>0</v>
      </c>
      <c r="E30">
        <f>(R30-S30*(1000-T30)/(1000-U30))*AK30</f>
        <v>-4.8643079588789133</v>
      </c>
      <c r="F30">
        <f>IF(AV30&lt;&gt;0,1/(1/AV30-1/N30),0)</f>
        <v>1.792285697334927</v>
      </c>
      <c r="G30">
        <f>((AY30-AL30/2)*S30-E30)/(AY30+AL30/2)</f>
        <v>384.50646687946266</v>
      </c>
      <c r="H30">
        <f>AL30*1000</f>
        <v>30.740453164344739</v>
      </c>
      <c r="I30">
        <f>(AQ30-AW30)</f>
        <v>2.129939275854031</v>
      </c>
      <c r="J30">
        <f>(P30+AP30*D30)</f>
        <v>30.996707916259766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30.905370712280273</v>
      </c>
      <c r="P30" s="1">
        <v>30.996707916259766</v>
      </c>
      <c r="Q30" s="1">
        <v>31.024585723876953</v>
      </c>
      <c r="R30" s="1">
        <v>399.90032958984375</v>
      </c>
      <c r="S30" s="1">
        <v>393.35931396484375</v>
      </c>
      <c r="T30" s="1">
        <v>-7.7428974211215973E-2</v>
      </c>
      <c r="U30" s="1">
        <v>26.991424560546875</v>
      </c>
      <c r="V30" s="1">
        <v>-0.15219400823116302</v>
      </c>
      <c r="W30" s="1">
        <v>53.054210662841797</v>
      </c>
      <c r="X30" s="1">
        <v>300.556396484375</v>
      </c>
      <c r="Y30" s="1">
        <v>150.6903076171875</v>
      </c>
      <c r="Z30" s="1">
        <v>0.22003184258937836</v>
      </c>
      <c r="AA30" s="1">
        <v>88.198097229003906</v>
      </c>
      <c r="AB30" s="1">
        <v>9.2659063339233398</v>
      </c>
      <c r="AC30" s="1">
        <v>0.40036299824714661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1.1049867517807903</v>
      </c>
      <c r="AL30">
        <f>(U30-T30)/(1000-U30)*AK30</f>
        <v>3.074045316434474E-2</v>
      </c>
      <c r="AM30">
        <f>(P30+273.15)</f>
        <v>304.14670791625974</v>
      </c>
      <c r="AN30">
        <f>(O30+273.15)</f>
        <v>304.05537071228025</v>
      </c>
      <c r="AO30">
        <f>(Y30*AG30+Z30*AH30)*AI30</f>
        <v>24.110448679839465</v>
      </c>
      <c r="AP30">
        <f>((AO30+0.00000010773*(AN30^4-AM30^4))-AL30*44100)/(L30*51.4+0.00000043092*AM30^3)</f>
        <v>-10.911830873585513</v>
      </c>
      <c r="AQ30">
        <f>0.61365*EXP(17.502*J30/(240.97+J30))</f>
        <v>4.5105315635944683</v>
      </c>
      <c r="AR30">
        <f>AQ30*1000/AA30</f>
        <v>51.140916927980861</v>
      </c>
      <c r="AS30">
        <f>(AR30-U30)</f>
        <v>24.149492367433986</v>
      </c>
      <c r="AT30">
        <f>IF(D30,P30,(O30+P30)/2)</f>
        <v>30.95103931427002</v>
      </c>
      <c r="AU30">
        <f>0.61365*EXP(17.502*AT30/(240.97+AT30))</f>
        <v>4.498799561644768</v>
      </c>
      <c r="AV30">
        <f>IF(AS30&lt;&gt;0,(1000-(AR30+U30)/2)/AS30*AL30,0)</f>
        <v>1.2231951265404233</v>
      </c>
      <c r="AW30">
        <f>U30*AA30/1000</f>
        <v>2.3805922877404373</v>
      </c>
      <c r="AX30">
        <f>(AU30-AW30)</f>
        <v>2.1182072739043307</v>
      </c>
      <c r="AY30">
        <f>1/(1.6/F30+1.37/N30)</f>
        <v>0.80106041308757525</v>
      </c>
      <c r="AZ30">
        <f>G30*AA30*0.001</f>
        <v>33.912738751015617</v>
      </c>
      <c r="BA30">
        <f>G30/S30</f>
        <v>0.97749424820744857</v>
      </c>
      <c r="BB30">
        <f>(1-AL30*AA30/AQ30/F30)*100</f>
        <v>66.46220421608524</v>
      </c>
      <c r="BC30">
        <f>(S30-E30/(N30/1.35))</f>
        <v>395.06395618009799</v>
      </c>
      <c r="BD30">
        <f>E30*BB30/100/BC30</f>
        <v>-8.1832985235828389E-3</v>
      </c>
    </row>
    <row r="31" spans="1:56" x14ac:dyDescent="0.35">
      <c r="A31" s="1" t="s">
        <v>9</v>
      </c>
      <c r="B31" s="1" t="s">
        <v>2137</v>
      </c>
      <c r="K31" s="1">
        <f t="shared" si="0"/>
        <v>2.72</v>
      </c>
    </row>
    <row r="32" spans="1:56" x14ac:dyDescent="0.35">
      <c r="A32" s="1" t="s">
        <v>9</v>
      </c>
      <c r="B32" s="1" t="s">
        <v>2136</v>
      </c>
      <c r="K32" s="1">
        <f t="shared" si="0"/>
        <v>2.72</v>
      </c>
    </row>
    <row r="33" spans="1:56" x14ac:dyDescent="0.35">
      <c r="A33" s="1">
        <v>6</v>
      </c>
      <c r="B33" s="1" t="s">
        <v>2135</v>
      </c>
      <c r="C33" s="1">
        <v>1472.5000028274953</v>
      </c>
      <c r="D33" s="1">
        <v>0</v>
      </c>
      <c r="E33">
        <f>(R33-S33*(1000-T33)/(1000-U33))*AK33</f>
        <v>-3.7898285491023871</v>
      </c>
      <c r="F33">
        <f>IF(AV33&lt;&gt;0,1/(1/AV33-1/N33),0)</f>
        <v>1.3693089814762782</v>
      </c>
      <c r="G33">
        <f>((AY33-AL33/2)*S33-E33)/(AY33+AL33/2)</f>
        <v>382.6778316817427</v>
      </c>
      <c r="H33">
        <f>AL33*1000</f>
        <v>27.892267870245298</v>
      </c>
      <c r="I33">
        <f>(AQ33-AW33)</f>
        <v>2.3430450443820536</v>
      </c>
      <c r="J33">
        <f>(P33+AP33*D33)</f>
        <v>30.983856201171875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30.940153121948242</v>
      </c>
      <c r="P33" s="1">
        <v>30.983856201171875</v>
      </c>
      <c r="Q33" s="1">
        <v>31.052034378051758</v>
      </c>
      <c r="R33" s="1">
        <v>399.8958740234375</v>
      </c>
      <c r="S33" s="1">
        <v>393.39749145507813</v>
      </c>
      <c r="T33" s="1">
        <v>-7.7136166393756866E-2</v>
      </c>
      <c r="U33" s="1">
        <v>24.537790298461914</v>
      </c>
      <c r="V33" s="1">
        <v>-0.15131761133670807</v>
      </c>
      <c r="W33" s="1">
        <v>48.135654449462891</v>
      </c>
      <c r="X33" s="1">
        <v>300.65237426757813</v>
      </c>
      <c r="Y33" s="1">
        <v>300.5452880859375</v>
      </c>
      <c r="Z33" s="1">
        <v>0.22134293615818024</v>
      </c>
      <c r="AA33" s="1">
        <v>88.197929382324219</v>
      </c>
      <c r="AB33" s="1">
        <v>9.2355737686157227</v>
      </c>
      <c r="AC33" s="1">
        <v>0.4217032790184021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1.1053396112778606</v>
      </c>
      <c r="AL33">
        <f>(U33-T33)/(1000-U33)*AK33</f>
        <v>2.7892267870245298E-2</v>
      </c>
      <c r="AM33">
        <f>(P33+273.15)</f>
        <v>304.13385620117185</v>
      </c>
      <c r="AN33">
        <f>(O33+273.15)</f>
        <v>304.09015312194822</v>
      </c>
      <c r="AO33">
        <f>(Y33*AG33+Z33*AH33)*AI33</f>
        <v>48.087245018916292</v>
      </c>
      <c r="AP33">
        <f>((AO33+0.00000010773*(AN33^4-AM33^4))-AL33*44100)/(L33*51.4+0.00000043092*AM33^3)</f>
        <v>-9.682441031146233</v>
      </c>
      <c r="AQ33">
        <f>0.61365*EXP(17.502*J33/(240.97+J33))</f>
        <v>4.5072273403240777</v>
      </c>
      <c r="AR33">
        <f>AQ33*1000/AA33</f>
        <v>51.103550524252704</v>
      </c>
      <c r="AS33">
        <f>(AR33-U33)</f>
        <v>26.56576022579079</v>
      </c>
      <c r="AT33">
        <f>IF(D33,P33,(O33+P33)/2)</f>
        <v>30.962004661560059</v>
      </c>
      <c r="AU33">
        <f>0.61365*EXP(17.502*AT33/(240.97+AT33))</f>
        <v>4.501614068891973</v>
      </c>
      <c r="AV33">
        <f>IF(AS33&lt;&gt;0,(1000-(AR33+U33)/2)/AS33*AL33,0)</f>
        <v>1.0102238133597616</v>
      </c>
      <c r="AW33">
        <f>U33*AA33/1000</f>
        <v>2.164182295942024</v>
      </c>
      <c r="AX33">
        <f>(AU33-AW33)</f>
        <v>2.337431772949949</v>
      </c>
      <c r="AY33">
        <f>1/(1.6/F33+1.37/N33)</f>
        <v>0.65612360838191797</v>
      </c>
      <c r="AZ33">
        <f>G33*AA33*0.001</f>
        <v>33.751392374847299</v>
      </c>
      <c r="BA33">
        <f>G33/S33</f>
        <v>0.97275107237291702</v>
      </c>
      <c r="BB33">
        <f>(1-AL33*AA33/AQ33/F33)*100</f>
        <v>60.14055053588622</v>
      </c>
      <c r="BC33">
        <f>(S33-E33/(N33/1.35))</f>
        <v>394.72559440168197</v>
      </c>
      <c r="BD33">
        <f>E33*BB33/100/BC33</f>
        <v>-5.7741980406696737E-3</v>
      </c>
    </row>
    <row r="34" spans="1:56" x14ac:dyDescent="0.35">
      <c r="A34" s="1" t="s">
        <v>9</v>
      </c>
      <c r="B34" s="1" t="s">
        <v>2134</v>
      </c>
      <c r="K34" s="1">
        <f t="shared" si="0"/>
        <v>2.72</v>
      </c>
    </row>
    <row r="35" spans="1:56" x14ac:dyDescent="0.35">
      <c r="A35" s="1" t="s">
        <v>9</v>
      </c>
      <c r="B35" s="1" t="s">
        <v>2133</v>
      </c>
      <c r="K35" s="1">
        <f t="shared" si="0"/>
        <v>2.72</v>
      </c>
    </row>
    <row r="36" spans="1:56" x14ac:dyDescent="0.35">
      <c r="A36" s="1">
        <v>7</v>
      </c>
      <c r="B36" s="1" t="s">
        <v>2132</v>
      </c>
      <c r="C36" s="1">
        <v>1674.5000028274953</v>
      </c>
      <c r="D36" s="1">
        <v>0</v>
      </c>
      <c r="E36">
        <f>(R36-S36*(1000-T36)/(1000-U36))*AK36</f>
        <v>-2.8783768582278535</v>
      </c>
      <c r="F36">
        <f>IF(AV36&lt;&gt;0,1/(1/AV36-1/N36),0)</f>
        <v>0.99888931551804971</v>
      </c>
      <c r="G36">
        <f>((AY36-AL36/2)*S36-E36)/(AY36+AL36/2)</f>
        <v>380.77488458773615</v>
      </c>
      <c r="H36">
        <f>AL36*1000</f>
        <v>24.463942396093945</v>
      </c>
      <c r="I36">
        <f>(AQ36-AW36)</f>
        <v>2.6208841435189814</v>
      </c>
      <c r="J36">
        <f>(P36+AP36*D36)</f>
        <v>31.053050994873047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30.994592666625977</v>
      </c>
      <c r="P36" s="1">
        <v>31.053050994873047</v>
      </c>
      <c r="Q36" s="1">
        <v>31.091625213623047</v>
      </c>
      <c r="R36" s="1">
        <v>399.79629516601563</v>
      </c>
      <c r="S36" s="1">
        <v>393.68356323242188</v>
      </c>
      <c r="T36" s="1">
        <v>-7.6689250767230988E-2</v>
      </c>
      <c r="U36" s="1">
        <v>21.590696334838867</v>
      </c>
      <c r="V36" s="1">
        <v>-0.14996695518493652</v>
      </c>
      <c r="W36" s="1">
        <v>42.220924377441406</v>
      </c>
      <c r="X36" s="1">
        <v>300.47573852539063</v>
      </c>
      <c r="Y36" s="1">
        <v>501.32070922851563</v>
      </c>
      <c r="Z36" s="1">
        <v>0.35754802823066711</v>
      </c>
      <c r="AA36" s="1">
        <v>88.193466186523438</v>
      </c>
      <c r="AB36" s="1">
        <v>9.1076974868774414</v>
      </c>
      <c r="AC36" s="1">
        <v>0.44147837162017822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1.1046902151668769</v>
      </c>
      <c r="AL36">
        <f>(U36-T36)/(1000-U36)*AK36</f>
        <v>2.4463942396093945E-2</v>
      </c>
      <c r="AM36">
        <f>(P36+273.15)</f>
        <v>304.20305099487302</v>
      </c>
      <c r="AN36">
        <f>(O36+273.15)</f>
        <v>304.14459266662595</v>
      </c>
      <c r="AO36">
        <f>(Y36*AG36+Z36*AH36)*AI36</f>
        <v>80.211311683699932</v>
      </c>
      <c r="AP36">
        <f>((AO36+0.00000010773*(AN36^4-AM36^4))-AL36*44100)/(L36*51.4+0.00000043092*AM36^3)</f>
        <v>-8.1823545728032681</v>
      </c>
      <c r="AQ36">
        <f>0.61365*EXP(17.502*J36/(240.97+J36))</f>
        <v>4.5250424906690885</v>
      </c>
      <c r="AR36">
        <f>AQ36*1000/AA36</f>
        <v>51.308137510991102</v>
      </c>
      <c r="AS36">
        <f>(AR36-U36)</f>
        <v>29.717441176152235</v>
      </c>
      <c r="AT36">
        <f>IF(D36,P36,(O36+P36)/2)</f>
        <v>31.023821830749512</v>
      </c>
      <c r="AU36">
        <f>0.61365*EXP(17.502*AT36/(240.97+AT36))</f>
        <v>4.5175095728742081</v>
      </c>
      <c r="AV36">
        <f>IF(AS36&lt;&gt;0,(1000-(AR36+U36)/2)/AS36*AL36,0)</f>
        <v>0.79321250508731167</v>
      </c>
      <c r="AW36">
        <f>U36*AA36/1000</f>
        <v>1.9041583471501071</v>
      </c>
      <c r="AX36">
        <f>(AU36-AW36)</f>
        <v>2.6133512257241009</v>
      </c>
      <c r="AY36">
        <f>1/(1.6/F36+1.37/N36)</f>
        <v>0.51087928912905745</v>
      </c>
      <c r="AZ36">
        <f>G36*AA36*0.001</f>
        <v>33.581856908565875</v>
      </c>
      <c r="BA36">
        <f>G36/S36</f>
        <v>0.96721052172283672</v>
      </c>
      <c r="BB36">
        <f>(1-AL36*AA36/AQ36/F36)*100</f>
        <v>52.266549677816499</v>
      </c>
      <c r="BC36">
        <f>(S36-E36/(N36/1.35))</f>
        <v>394.69225814759272</v>
      </c>
      <c r="BD36">
        <f>E36*BB36/100/BC36</f>
        <v>-3.8116487959028154E-3</v>
      </c>
    </row>
    <row r="37" spans="1:56" x14ac:dyDescent="0.35">
      <c r="A37" s="1" t="s">
        <v>9</v>
      </c>
      <c r="B37" s="1" t="s">
        <v>2131</v>
      </c>
      <c r="K37" s="1">
        <f t="shared" si="0"/>
        <v>2.72</v>
      </c>
    </row>
    <row r="38" spans="1:56" x14ac:dyDescent="0.35">
      <c r="A38" s="1" t="s">
        <v>9</v>
      </c>
      <c r="B38" s="1" t="s">
        <v>2130</v>
      </c>
      <c r="K38" s="1">
        <f t="shared" si="0"/>
        <v>2.72</v>
      </c>
    </row>
    <row r="39" spans="1:56" x14ac:dyDescent="0.35">
      <c r="A39" s="1">
        <v>8</v>
      </c>
      <c r="B39" s="1" t="s">
        <v>2129</v>
      </c>
      <c r="C39" s="1">
        <v>1877.5000028274953</v>
      </c>
      <c r="D39" s="1">
        <v>0</v>
      </c>
      <c r="E39">
        <f>(R39-S39*(1000-T39)/(1000-U39))*AK39</f>
        <v>-2.3597042403037216</v>
      </c>
      <c r="F39">
        <f>IF(AV39&lt;&gt;0,1/(1/AV39-1/N39),0)</f>
        <v>0.68257089160726958</v>
      </c>
      <c r="G39">
        <f>((AY39-AL39/2)*S39-E39)/(AY39+AL39/2)</f>
        <v>380.15099421281246</v>
      </c>
      <c r="H39">
        <f>AL39*1000</f>
        <v>20.181597504826144</v>
      </c>
      <c r="I39">
        <f>(AQ39-AW39)</f>
        <v>2.9632127824922296</v>
      </c>
      <c r="J39">
        <f>(P39+AP39*D39)</f>
        <v>31.104795455932617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31.073667526245117</v>
      </c>
      <c r="P39" s="1">
        <v>31.104795455932617</v>
      </c>
      <c r="Q39" s="1">
        <v>31.153789520263672</v>
      </c>
      <c r="R39" s="1">
        <v>399.970703125</v>
      </c>
      <c r="S39" s="1">
        <v>394.89443969726563</v>
      </c>
      <c r="T39" s="1">
        <v>-7.4790969491004944E-2</v>
      </c>
      <c r="U39" s="1">
        <v>17.860889434814453</v>
      </c>
      <c r="V39" s="1">
        <v>-0.14559507369995117</v>
      </c>
      <c r="W39" s="1">
        <v>34.769672393798828</v>
      </c>
      <c r="X39" s="1">
        <v>300.593505859375</v>
      </c>
      <c r="Y39" s="1">
        <v>750.54644775390625</v>
      </c>
      <c r="Z39" s="1">
        <v>0.32218718528747559</v>
      </c>
      <c r="AA39" s="1">
        <v>88.192253112792969</v>
      </c>
      <c r="AB39" s="1">
        <v>8.9338293075561523</v>
      </c>
      <c r="AC39" s="1">
        <v>0.4634687602519989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1.1051231833065256</v>
      </c>
      <c r="AL39">
        <f>(U39-T39)/(1000-U39)*AK39</f>
        <v>2.0181597504826145E-2</v>
      </c>
      <c r="AM39">
        <f>(P39+273.15)</f>
        <v>304.25479545593259</v>
      </c>
      <c r="AN39">
        <f>(O39+273.15)</f>
        <v>304.22366752624509</v>
      </c>
      <c r="AO39">
        <f>(Y39*AG39+Z39*AH39)*AI39</f>
        <v>120.08742895646174</v>
      </c>
      <c r="AP39">
        <f>((AO39+0.00000010773*(AN39^4-AM39^4))-AL39*44100)/(L39*51.4+0.00000043092*AM39^3)</f>
        <v>-6.3065901671194347</v>
      </c>
      <c r="AQ39">
        <f>0.61365*EXP(17.502*J39/(240.97+J39))</f>
        <v>4.5384048643469956</v>
      </c>
      <c r="AR39">
        <f>AQ39*1000/AA39</f>
        <v>51.460357391511806</v>
      </c>
      <c r="AS39">
        <f>(AR39-U39)</f>
        <v>33.599467956697353</v>
      </c>
      <c r="AT39">
        <f>IF(D39,P39,(O39+P39)/2)</f>
        <v>31.089231491088867</v>
      </c>
      <c r="AU39">
        <f>0.61365*EXP(17.502*AT39/(240.97+AT39))</f>
        <v>4.5343820516979001</v>
      </c>
      <c r="AV39">
        <f>IF(AS39&lt;&gt;0,(1000-(AR39+U39)/2)/AS39*AL39,0)</f>
        <v>0.57983331101979507</v>
      </c>
      <c r="AW39">
        <f>U39*AA39/1000</f>
        <v>1.575192081854766</v>
      </c>
      <c r="AX39">
        <f>(AU39-AW39)</f>
        <v>2.9591899698431341</v>
      </c>
      <c r="AY39">
        <f>1/(1.6/F39+1.37/N39)</f>
        <v>0.37041024521834254</v>
      </c>
      <c r="AZ39">
        <f>G39*AA39*0.001</f>
        <v>33.52637270269625</v>
      </c>
      <c r="BA39">
        <f>G39/S39</f>
        <v>0.96266484406375585</v>
      </c>
      <c r="BB39">
        <f>(1-AL39*AA39/AQ39/F39)*100</f>
        <v>42.544054121308896</v>
      </c>
      <c r="BC39">
        <f>(S39-E39/(N39/1.35))</f>
        <v>395.72137160567695</v>
      </c>
      <c r="BD39">
        <f>E39*BB39/100/BC39</f>
        <v>-2.5369209780714162E-3</v>
      </c>
    </row>
    <row r="40" spans="1:56" x14ac:dyDescent="0.35">
      <c r="A40" s="1" t="s">
        <v>9</v>
      </c>
      <c r="B40" s="1" t="s">
        <v>2128</v>
      </c>
      <c r="K40" s="1">
        <f t="shared" si="0"/>
        <v>2.72</v>
      </c>
    </row>
    <row r="41" spans="1:56" x14ac:dyDescent="0.35">
      <c r="A41" s="1" t="s">
        <v>9</v>
      </c>
      <c r="B41" s="1" t="s">
        <v>2127</v>
      </c>
      <c r="K41" s="1">
        <f t="shared" si="0"/>
        <v>2.72</v>
      </c>
    </row>
    <row r="42" spans="1:56" x14ac:dyDescent="0.35">
      <c r="A42" s="1">
        <v>9</v>
      </c>
      <c r="B42" s="1" t="s">
        <v>2126</v>
      </c>
      <c r="C42" s="1">
        <v>2080.5000028274953</v>
      </c>
      <c r="D42" s="1">
        <v>0</v>
      </c>
      <c r="E42">
        <f>(R42-S42*(1000-T42)/(1000-U42))*AK42</f>
        <v>-1.6357700583135864</v>
      </c>
      <c r="F42">
        <f>IF(AV42&lt;&gt;0,1/(1/AV42-1/N42),0)</f>
        <v>0.410125503048481</v>
      </c>
      <c r="G42">
        <f>((AY42-AL42/2)*S42-E42)/(AY42+AL42/2)</f>
        <v>378.75452105574601</v>
      </c>
      <c r="H42">
        <f>AL42*1000</f>
        <v>14.777652766789707</v>
      </c>
      <c r="I42">
        <f>(AQ42-AW42)</f>
        <v>3.4023150882233697</v>
      </c>
      <c r="J42">
        <f>(P42+AP42*D42)</f>
        <v>31.188243865966797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31.184553146362305</v>
      </c>
      <c r="P42" s="1">
        <v>31.188243865966797</v>
      </c>
      <c r="Q42" s="1">
        <v>31.239263534545898</v>
      </c>
      <c r="R42" s="1">
        <v>399.98294067382813</v>
      </c>
      <c r="S42" s="1">
        <v>396.1650390625</v>
      </c>
      <c r="T42" s="1">
        <v>-7.2155646979808807E-2</v>
      </c>
      <c r="U42" s="1">
        <v>13.126249313354492</v>
      </c>
      <c r="V42" s="1">
        <v>-0.13958989083766937</v>
      </c>
      <c r="W42" s="1">
        <v>25.39360237121582</v>
      </c>
      <c r="X42" s="1">
        <v>300.5484619140625</v>
      </c>
      <c r="Y42" s="1">
        <v>1001.0578002929688</v>
      </c>
      <c r="Z42" s="1">
        <v>0.26848945021629333</v>
      </c>
      <c r="AA42" s="1">
        <v>88.198211669921875</v>
      </c>
      <c r="AB42" s="1">
        <v>9.0356721878051758</v>
      </c>
      <c r="AC42" s="1">
        <v>0.48067167401313782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1.104957580566406</v>
      </c>
      <c r="AL42">
        <f>(U42-T42)/(1000-U42)*AK42</f>
        <v>1.4777652766789707E-2</v>
      </c>
      <c r="AM42">
        <f>(P42+273.15)</f>
        <v>304.33824386596677</v>
      </c>
      <c r="AN42">
        <f>(O42+273.15)</f>
        <v>304.33455314636228</v>
      </c>
      <c r="AO42">
        <f>(Y42*AG42+Z42*AH42)*AI42</f>
        <v>160.16924446681332</v>
      </c>
      <c r="AP42">
        <f>((AO42+0.00000010773*(AN42^4-AM42^4))-AL42*44100)/(L42*51.4+0.00000043092*AM42^3)</f>
        <v>-4.0242534796137441</v>
      </c>
      <c r="AQ42">
        <f>0.61365*EXP(17.502*J42/(240.97+J42))</f>
        <v>4.5600268035947762</v>
      </c>
      <c r="AR42">
        <f>AQ42*1000/AA42</f>
        <v>51.702032470459677</v>
      </c>
      <c r="AS42">
        <f>(AR42-U42)</f>
        <v>38.575783157105185</v>
      </c>
      <c r="AT42">
        <f>IF(D42,P42,(O42+P42)/2)</f>
        <v>31.186398506164551</v>
      </c>
      <c r="AU42">
        <f>0.61365*EXP(17.502*AT42/(240.97+AT42))</f>
        <v>4.5595476924763405</v>
      </c>
      <c r="AV42">
        <f>IF(AS42&lt;&gt;0,(1000-(AR42+U42)/2)/AS42*AL42,0)</f>
        <v>0.37066383823556071</v>
      </c>
      <c r="AW42">
        <f>U42*AA42/1000</f>
        <v>1.1577117153714063</v>
      </c>
      <c r="AX42">
        <f>(AU42-AW42)</f>
        <v>3.401835977104934</v>
      </c>
      <c r="AY42">
        <f>1/(1.6/F42+1.37/N42)</f>
        <v>0.2349140922119744</v>
      </c>
      <c r="AZ42">
        <f>G42*AA42*0.001</f>
        <v>33.405471419014567</v>
      </c>
      <c r="BA42">
        <f>G42/S42</f>
        <v>0.95605236128873239</v>
      </c>
      <c r="BB42">
        <f>(1-AL42*AA42/AQ42/F42)*100</f>
        <v>30.308298873600449</v>
      </c>
      <c r="BC42">
        <f>(S42-E42/(N42/1.35))</f>
        <v>396.73827634916489</v>
      </c>
      <c r="BD42">
        <f>E42*BB42/100/BC42</f>
        <v>-1.2496250241361257E-3</v>
      </c>
    </row>
    <row r="43" spans="1:56" x14ac:dyDescent="0.35">
      <c r="A43" s="1" t="s">
        <v>9</v>
      </c>
      <c r="B43" s="1" t="s">
        <v>2125</v>
      </c>
      <c r="K43" s="1">
        <f t="shared" si="0"/>
        <v>2.72</v>
      </c>
    </row>
    <row r="44" spans="1:56" x14ac:dyDescent="0.35">
      <c r="A44" s="1" t="s">
        <v>9</v>
      </c>
      <c r="B44" s="1" t="s">
        <v>2124</v>
      </c>
      <c r="K44" s="1">
        <f t="shared" si="0"/>
        <v>2.72</v>
      </c>
    </row>
    <row r="45" spans="1:56" x14ac:dyDescent="0.35">
      <c r="A45" s="1">
        <v>10</v>
      </c>
      <c r="B45" s="1" t="s">
        <v>2123</v>
      </c>
      <c r="C45" s="1">
        <v>2282.0000028386712</v>
      </c>
      <c r="D45" s="1">
        <v>0</v>
      </c>
      <c r="E45">
        <f>(R45-S45*(1000-T45)/(1000-U45))*AK45</f>
        <v>-0.91868980738538575</v>
      </c>
      <c r="F45">
        <f>IF(AV45&lt;&gt;0,1/(1/AV45-1/N45),0)</f>
        <v>0.22975720095842722</v>
      </c>
      <c r="G45">
        <f>((AY45-AL45/2)*S45-E45)/(AY45+AL45/2)</f>
        <v>376.67033235928466</v>
      </c>
      <c r="H45">
        <f>AL45*1000</f>
        <v>9.6920931422211254</v>
      </c>
      <c r="I45">
        <f>(AQ45-AW45)</f>
        <v>3.8232730675977153</v>
      </c>
      <c r="J45">
        <f>(P45+AP45*D45)</f>
        <v>31.281232833862305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31.317148208618164</v>
      </c>
      <c r="P45" s="1">
        <v>31.281232833862305</v>
      </c>
      <c r="Q45" s="1">
        <v>31.346321105957031</v>
      </c>
      <c r="R45" s="1">
        <v>400.05746459960938</v>
      </c>
      <c r="S45" s="1">
        <v>397.40286254882813</v>
      </c>
      <c r="T45" s="1">
        <v>-6.9368600845336914E-2</v>
      </c>
      <c r="U45" s="1">
        <v>8.6271524429321289</v>
      </c>
      <c r="V45" s="1">
        <v>-0.13319870829582214</v>
      </c>
      <c r="W45" s="1">
        <v>16.565500259399414</v>
      </c>
      <c r="X45" s="1">
        <v>300.52316284179688</v>
      </c>
      <c r="Y45" s="1">
        <v>1250.7030029296875</v>
      </c>
      <c r="Z45" s="1">
        <v>0.1414472758769989</v>
      </c>
      <c r="AA45" s="1">
        <v>88.204460144042969</v>
      </c>
      <c r="AB45" s="1">
        <v>9.0100116729736328</v>
      </c>
      <c r="AC45" s="1">
        <v>0.47716453671455383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1.1048645692713117</v>
      </c>
      <c r="AL45">
        <f>(U45-T45)/(1000-U45)*AK45</f>
        <v>9.6920931422211261E-3</v>
      </c>
      <c r="AM45">
        <f>(P45+273.15)</f>
        <v>304.43123283386228</v>
      </c>
      <c r="AN45">
        <f>(O45+273.15)</f>
        <v>304.46714820861814</v>
      </c>
      <c r="AO45">
        <f>(Y45*AG45+Z45*AH45)*AI45</f>
        <v>200.11247599588751</v>
      </c>
      <c r="AP45">
        <f>((AO45+0.00000010773*(AN45^4-AM45^4))-AL45*44100)/(L45*51.4+0.00000043092*AM45^3)</f>
        <v>-1.8571260184885554</v>
      </c>
      <c r="AQ45">
        <f>0.61365*EXP(17.502*J45/(240.97+J45))</f>
        <v>4.5842263914069052</v>
      </c>
      <c r="AR45">
        <f>AQ45*1000/AA45</f>
        <v>51.972727727380217</v>
      </c>
      <c r="AS45">
        <f>(AR45-U45)</f>
        <v>43.345575284448088</v>
      </c>
      <c r="AT45">
        <f>IF(D45,P45,(O45+P45)/2)</f>
        <v>31.299190521240234</v>
      </c>
      <c r="AU45">
        <f>0.61365*EXP(17.502*AT45/(240.97+AT45))</f>
        <v>4.5889125895622707</v>
      </c>
      <c r="AV45">
        <f>IF(AS45&lt;&gt;0,(1000-(AR45+U45)/2)/AS45*AL45,0)</f>
        <v>0.21682543694567419</v>
      </c>
      <c r="AW45">
        <f>U45*AA45/1000</f>
        <v>0.7609533238091899</v>
      </c>
      <c r="AX45">
        <f>(AU45-AW45)</f>
        <v>3.8279592657530808</v>
      </c>
      <c r="AY45">
        <f>1/(1.6/F45+1.37/N45)</f>
        <v>0.13662128638868529</v>
      </c>
      <c r="AZ45">
        <f>G45*AA45*0.001</f>
        <v>33.22400331802794</v>
      </c>
      <c r="BA45">
        <f>G45/S45</f>
        <v>0.94782994250073849</v>
      </c>
      <c r="BB45">
        <f>(1-AL45*AA45/AQ45/F45)*100</f>
        <v>18.834225618467947</v>
      </c>
      <c r="BC45">
        <f>(S45-E45/(N45/1.35))</f>
        <v>397.72480709708282</v>
      </c>
      <c r="BD45">
        <f>E45*BB45/100/BC45</f>
        <v>-4.3504480477275532E-4</v>
      </c>
    </row>
    <row r="46" spans="1:56" x14ac:dyDescent="0.35">
      <c r="A46" s="1" t="s">
        <v>9</v>
      </c>
      <c r="B46" s="1" t="s">
        <v>2122</v>
      </c>
      <c r="K46" s="1">
        <f t="shared" si="0"/>
        <v>2.72</v>
      </c>
    </row>
    <row r="47" spans="1:56" x14ac:dyDescent="0.35">
      <c r="A47" s="1" t="s">
        <v>9</v>
      </c>
      <c r="B47" s="1" t="s">
        <v>2121</v>
      </c>
      <c r="K47" s="1">
        <f t="shared" si="0"/>
        <v>2.72</v>
      </c>
    </row>
    <row r="48" spans="1:56" x14ac:dyDescent="0.35">
      <c r="A48" s="1">
        <v>11</v>
      </c>
      <c r="B48" s="1" t="s">
        <v>2120</v>
      </c>
      <c r="C48" s="1">
        <v>2484.0000028386712</v>
      </c>
      <c r="D48" s="1">
        <v>0</v>
      </c>
      <c r="E48">
        <f>(R48-S48*(1000-T48)/(1000-U48))*AK48</f>
        <v>-0.20860475306986792</v>
      </c>
      <c r="F48">
        <f>IF(AV48&lt;&gt;0,1/(1/AV48-1/N48),0)</f>
        <v>0.13180806664905881</v>
      </c>
      <c r="G48">
        <f>((AY48-AL48/2)*S48-E48)/(AY48+AL48/2)</f>
        <v>370.94054876566804</v>
      </c>
      <c r="H48">
        <f>AL48*1000</f>
        <v>6.1478574495071214</v>
      </c>
      <c r="I48">
        <f>(AQ48-AW48)</f>
        <v>4.1319171107571844</v>
      </c>
      <c r="J48">
        <f>(P48+AP48*D48)</f>
        <v>31.396907806396484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31.489406585693359</v>
      </c>
      <c r="P48" s="1">
        <v>31.396907806396484</v>
      </c>
      <c r="Q48" s="1">
        <v>31.485647201538086</v>
      </c>
      <c r="R48" s="1">
        <v>399.88668823242188</v>
      </c>
      <c r="S48" s="1">
        <v>397.86166381835938</v>
      </c>
      <c r="T48" s="1">
        <v>-6.2868505716323853E-2</v>
      </c>
      <c r="U48" s="1">
        <v>5.4710073471069336</v>
      </c>
      <c r="V48" s="1">
        <v>-0.11954148858785629</v>
      </c>
      <c r="W48" s="1">
        <v>10.402861595153809</v>
      </c>
      <c r="X48" s="1">
        <v>300.52508544921875</v>
      </c>
      <c r="Y48" s="1">
        <v>1600.3851318359375</v>
      </c>
      <c r="Z48" s="1">
        <v>0.20300339162349701</v>
      </c>
      <c r="AA48" s="1">
        <v>88.204734802246094</v>
      </c>
      <c r="AB48" s="1">
        <v>9.1285572052001953</v>
      </c>
      <c r="AC48" s="1">
        <v>0.45039570331573486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1.1048716376809509</v>
      </c>
      <c r="AL48">
        <f>(U48-T48)/(1000-U48)*AK48</f>
        <v>6.1478574495071213E-3</v>
      </c>
      <c r="AM48">
        <f>(P48+273.15)</f>
        <v>304.54690780639646</v>
      </c>
      <c r="AN48">
        <f>(O48+273.15)</f>
        <v>304.63940658569334</v>
      </c>
      <c r="AO48">
        <f>(Y48*AG48+Z48*AH48)*AI48</f>
        <v>256.06161537032676</v>
      </c>
      <c r="AP48">
        <f>((AO48+0.00000010773*(AN48^4-AM48^4))-AL48*44100)/(L48*51.4+0.00000043092*AM48^3)</f>
        <v>-0.11403547321141612</v>
      </c>
      <c r="AQ48">
        <f>0.61365*EXP(17.502*J48/(240.97+J48))</f>
        <v>4.6144858629098913</v>
      </c>
      <c r="AR48">
        <f>AQ48*1000/AA48</f>
        <v>52.315625382872142</v>
      </c>
      <c r="AS48">
        <f>(AR48-U48)</f>
        <v>46.844618035765208</v>
      </c>
      <c r="AT48">
        <f>IF(D48,P48,(O48+P48)/2)</f>
        <v>31.443157196044922</v>
      </c>
      <c r="AU48">
        <f>0.61365*EXP(17.502*AT48/(240.97+AT48))</f>
        <v>4.6266328493452216</v>
      </c>
      <c r="AV48">
        <f>IF(AS48&lt;&gt;0,(1000-(AR48+U48)/2)/AS48*AL48,0)</f>
        <v>0.12744741465697235</v>
      </c>
      <c r="AW48">
        <f>U48*AA48/1000</f>
        <v>0.482568752152707</v>
      </c>
      <c r="AX48">
        <f>(AU48-AW48)</f>
        <v>4.1440640971925147</v>
      </c>
      <c r="AY48">
        <f>1/(1.6/F48+1.37/N48)</f>
        <v>8.0035260338552461E-2</v>
      </c>
      <c r="AZ48">
        <f>G48*AA48*0.001</f>
        <v>32.718712731275382</v>
      </c>
      <c r="BA48">
        <f>G48/S48</f>
        <v>0.93233548868638427</v>
      </c>
      <c r="BB48">
        <f>(1-AL48*AA48/AQ48/F48)*100</f>
        <v>10.84404059228039</v>
      </c>
      <c r="BC48">
        <f>(S48-E48/(N48/1.35))</f>
        <v>397.93476701646932</v>
      </c>
      <c r="BD48">
        <f>E48*BB48/100/BC48</f>
        <v>-5.6846463227945413E-5</v>
      </c>
    </row>
    <row r="49" spans="1:56" x14ac:dyDescent="0.35">
      <c r="A49" s="1" t="s">
        <v>9</v>
      </c>
      <c r="B49" s="1" t="s">
        <v>2119</v>
      </c>
      <c r="K49" s="1">
        <f t="shared" si="0"/>
        <v>2.72</v>
      </c>
    </row>
    <row r="50" spans="1:56" x14ac:dyDescent="0.35">
      <c r="A50" s="1" t="s">
        <v>9</v>
      </c>
      <c r="B50" s="1" t="s">
        <v>2114</v>
      </c>
      <c r="K50" s="1">
        <f t="shared" si="0"/>
        <v>2.72</v>
      </c>
    </row>
    <row r="51" spans="1:56" x14ac:dyDescent="0.35">
      <c r="A51" s="1">
        <v>12</v>
      </c>
      <c r="B51" s="1" t="s">
        <v>2118</v>
      </c>
      <c r="C51" s="1">
        <v>2686.0000028386712</v>
      </c>
      <c r="D51" s="1">
        <v>0</v>
      </c>
      <c r="E51">
        <f>(R51-S51*(1000-T51)/(1000-U51))*AK51</f>
        <v>0.62725618431647834</v>
      </c>
      <c r="F51">
        <f>IF(AV51&lt;&gt;0,1/(1/AV51-1/N51),0)</f>
        <v>7.7330085970983037E-2</v>
      </c>
      <c r="G51">
        <f>((AY51-AL51/2)*S51-E51)/(AY51+AL51/2)</f>
        <v>354.39510373277091</v>
      </c>
      <c r="H51">
        <f>AL51*1000</f>
        <v>3.8468788285838516</v>
      </c>
      <c r="I51">
        <f>(AQ51-AW51)</f>
        <v>4.3503709688169403</v>
      </c>
      <c r="J51">
        <f>(P51+AP51*D51)</f>
        <v>31.537521362304688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31.697919845581055</v>
      </c>
      <c r="P51" s="1">
        <v>31.537521362304688</v>
      </c>
      <c r="Q51" s="1">
        <v>31.656179428100586</v>
      </c>
      <c r="R51" s="1">
        <v>400.0101318359375</v>
      </c>
      <c r="S51" s="1">
        <v>398.05642700195313</v>
      </c>
      <c r="T51" s="1">
        <v>-5.6018222123384476E-2</v>
      </c>
      <c r="U51" s="1">
        <v>3.4139378070831299</v>
      </c>
      <c r="V51" s="1">
        <v>-0.10526491701602936</v>
      </c>
      <c r="W51" s="1">
        <v>6.415196418762207</v>
      </c>
      <c r="X51" s="1">
        <v>300.51644897460938</v>
      </c>
      <c r="Y51" s="1">
        <v>2000.081298828125</v>
      </c>
      <c r="Z51" s="1">
        <v>0.26718133687973022</v>
      </c>
      <c r="AA51" s="1">
        <v>88.206695556640625</v>
      </c>
      <c r="AB51" s="1">
        <v>9.143254280090332</v>
      </c>
      <c r="AC51" s="1">
        <v>0.42046594619750977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1.1048398859360635</v>
      </c>
      <c r="AL51">
        <f>(U51-T51)/(1000-U51)*AK51</f>
        <v>3.8468788285838515E-3</v>
      </c>
      <c r="AM51">
        <f>(P51+273.15)</f>
        <v>304.68752136230466</v>
      </c>
      <c r="AN51">
        <f>(O51+273.15)</f>
        <v>304.84791984558103</v>
      </c>
      <c r="AO51">
        <f>(Y51*AG51+Z51*AH51)*AI51</f>
        <v>320.01300065965188</v>
      </c>
      <c r="AP51">
        <f>((AO51+0.00000010773*(AN51^4-AM51^4))-AL51*44100)/(L51*51.4+0.00000043092*AM51^3)</f>
        <v>1.2465635103948109</v>
      </c>
      <c r="AQ51">
        <f>0.61365*EXP(17.502*J51/(240.97+J51))</f>
        <v>4.6515031416156276</v>
      </c>
      <c r="AR51">
        <f>AQ51*1000/AA51</f>
        <v>52.734127633527933</v>
      </c>
      <c r="AS51">
        <f>(AR51-U51)</f>
        <v>49.320189826444803</v>
      </c>
      <c r="AT51">
        <f>IF(D51,P51,(O51+P51)/2)</f>
        <v>31.617720603942871</v>
      </c>
      <c r="AU51">
        <f>0.61365*EXP(17.502*AT51/(240.97+AT51))</f>
        <v>4.6727316065128814</v>
      </c>
      <c r="AV51">
        <f>IF(AS51&lt;&gt;0,(1000-(AR51+U51)/2)/AS51*AL51,0)</f>
        <v>7.5808334064326757E-2</v>
      </c>
      <c r="AW51">
        <f>U51*AA51/1000</f>
        <v>0.30113217279868693</v>
      </c>
      <c r="AX51">
        <f>(AU51-AW51)</f>
        <v>4.3715994337141941</v>
      </c>
      <c r="AY51">
        <f>1/(1.6/F51+1.37/N51)</f>
        <v>4.7514618443555867E-2</v>
      </c>
      <c r="AZ51">
        <f>G51*AA51*0.001</f>
        <v>31.260021021720597</v>
      </c>
      <c r="BA51">
        <f>G51/S51</f>
        <v>0.89031373366327282</v>
      </c>
      <c r="BB51">
        <f>(1-AL51*AA51/AQ51/F51)*100</f>
        <v>5.666000469694465</v>
      </c>
      <c r="BC51">
        <f>(S51-E51/(N51/1.35))</f>
        <v>397.83661210112774</v>
      </c>
      <c r="BD51">
        <f>E51*BB51/100/BC51</f>
        <v>8.9334006143519797E-5</v>
      </c>
    </row>
    <row r="52" spans="1:56" x14ac:dyDescent="0.35">
      <c r="A52" s="1" t="s">
        <v>9</v>
      </c>
      <c r="B52" s="1" t="s">
        <v>2117</v>
      </c>
      <c r="K52" s="1">
        <v>0.94384000000000001</v>
      </c>
    </row>
    <row r="53" spans="1:56" x14ac:dyDescent="0.35">
      <c r="A53" s="1" t="s">
        <v>9</v>
      </c>
      <c r="B53" s="1" t="s">
        <v>2116</v>
      </c>
      <c r="K53" s="1">
        <v>0.94384000000000001</v>
      </c>
    </row>
    <row r="54" spans="1:56" x14ac:dyDescent="0.35">
      <c r="A54" s="1" t="s">
        <v>9</v>
      </c>
      <c r="B54" s="1" t="s">
        <v>2115</v>
      </c>
      <c r="K54" s="1">
        <v>0.94384000000000001</v>
      </c>
    </row>
    <row r="55" spans="1:56" x14ac:dyDescent="0.35">
      <c r="A55" s="1" t="s">
        <v>9</v>
      </c>
      <c r="B55" s="1" t="s">
        <v>2114</v>
      </c>
      <c r="K55" s="1">
        <v>0.94384000000000001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4A691-6086-49FD-B1FE-4005D559A710}">
  <dimension ref="A1:BD55"/>
  <sheetViews>
    <sheetView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2203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2202</v>
      </c>
    </row>
    <row r="12" spans="1:56" x14ac:dyDescent="0.35">
      <c r="A12" s="1" t="s">
        <v>9</v>
      </c>
      <c r="B12" s="1" t="s">
        <v>2201</v>
      </c>
    </row>
    <row r="13" spans="1:56" x14ac:dyDescent="0.35">
      <c r="A13" s="1" t="s">
        <v>9</v>
      </c>
      <c r="B13" s="1" t="s">
        <v>2200</v>
      </c>
    </row>
    <row r="14" spans="1:56" x14ac:dyDescent="0.35">
      <c r="A14" s="1" t="s">
        <v>9</v>
      </c>
      <c r="B14" s="1" t="s">
        <v>2199</v>
      </c>
    </row>
    <row r="15" spans="1:56" x14ac:dyDescent="0.35">
      <c r="A15" s="1" t="s">
        <v>9</v>
      </c>
      <c r="B15" s="1" t="s">
        <v>2198</v>
      </c>
    </row>
    <row r="16" spans="1:56" x14ac:dyDescent="0.35">
      <c r="A16" s="1" t="s">
        <v>9</v>
      </c>
      <c r="B16" s="1" t="s">
        <v>2197</v>
      </c>
    </row>
    <row r="17" spans="1:56" x14ac:dyDescent="0.35">
      <c r="A17" s="1" t="s">
        <v>9</v>
      </c>
      <c r="B17" s="1" t="s">
        <v>2196</v>
      </c>
    </row>
    <row r="18" spans="1:56" x14ac:dyDescent="0.35">
      <c r="A18" s="1">
        <v>1</v>
      </c>
      <c r="B18" s="1" t="s">
        <v>2195</v>
      </c>
      <c r="C18" s="1">
        <v>418.00000263750553</v>
      </c>
      <c r="D18" s="1">
        <v>0</v>
      </c>
      <c r="E18">
        <f>(R18-S18*(1000-T18)/(1000-U18))*AK18</f>
        <v>-6.5603547901489341</v>
      </c>
      <c r="F18">
        <f>IF(AV18&lt;&gt;0,1/(1/AV18-1/N18),0)</f>
        <v>0.11224070707132164</v>
      </c>
      <c r="G18">
        <f>((AY18-AL18/2)*S18-E18)/(AY18+AL18/2)</f>
        <v>303.39478449082259</v>
      </c>
      <c r="H18">
        <f>AL18*1000</f>
        <v>36.457437950132217</v>
      </c>
      <c r="I18">
        <f>(AQ18-AW18)</f>
        <v>24.456864071685757</v>
      </c>
      <c r="J18">
        <f>(P18+AP18*D18)</f>
        <v>66.698043823242188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31.768693923950195</v>
      </c>
      <c r="P18" s="1">
        <v>66.698043823242188</v>
      </c>
      <c r="Q18" s="1">
        <v>31.823678970336914</v>
      </c>
      <c r="R18" s="1">
        <v>400.05389404296875</v>
      </c>
      <c r="S18" s="1">
        <v>393.02359008789063</v>
      </c>
      <c r="T18" s="1">
        <v>-2.8004439547657967E-2</v>
      </c>
      <c r="U18" s="1">
        <v>31.913091659545898</v>
      </c>
      <c r="V18" s="1">
        <v>-5.2412781864404678E-2</v>
      </c>
      <c r="W18" s="1">
        <v>59.728168487548828</v>
      </c>
      <c r="X18" s="1">
        <v>300.55197143554688</v>
      </c>
      <c r="Y18" s="1">
        <v>0.10342580080032349</v>
      </c>
      <c r="Z18" s="1">
        <v>2.8813647106289864E-2</v>
      </c>
      <c r="AA18" s="1">
        <v>88.206504821777344</v>
      </c>
      <c r="AB18" s="1">
        <v>10.777496337890625</v>
      </c>
      <c r="AC18" s="1">
        <v>0.36643800139427185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1.1049704832189222</v>
      </c>
      <c r="AL18">
        <f>(U18-T18)/(1000-U18)*AK18</f>
        <v>3.6457437950132218E-2</v>
      </c>
      <c r="AM18">
        <f>(P18+273.15)</f>
        <v>339.84804382324216</v>
      </c>
      <c r="AN18">
        <f>(O18+273.15)</f>
        <v>304.91869392395017</v>
      </c>
      <c r="AO18">
        <f>(Y18*AG18+Z18*AH18)*AI18</f>
        <v>1.6548127758172271E-2</v>
      </c>
      <c r="AP18">
        <f>((AO18+0.00000010773*(AN18^4-AM18^4))-AL18*44100)/(L18*51.4+0.00000043092*AM18^3)</f>
        <v>-16.65277152776186</v>
      </c>
      <c r="AQ18">
        <f>0.61365*EXP(17.502*J18/(240.97+J18))</f>
        <v>27.271806345031315</v>
      </c>
      <c r="AR18">
        <f>AQ18*1000/AA18</f>
        <v>309.18135119552056</v>
      </c>
      <c r="AS18">
        <f>(AR18-U18)</f>
        <v>277.26825953597466</v>
      </c>
      <c r="AT18">
        <f>IF(D18,P18,(O18+P18)/2)</f>
        <v>49.233368873596191</v>
      </c>
      <c r="AU18">
        <f>0.61365*EXP(17.502*AT18/(240.97+AT18))</f>
        <v>11.952087010756836</v>
      </c>
      <c r="AV18">
        <f>IF(AS18&lt;&gt;0,(1000-(AR18+U18)/2)/AS18*AL18,0)</f>
        <v>0.10906305416270323</v>
      </c>
      <c r="AW18">
        <f>U18*AA18/1000</f>
        <v>2.8149422733455576</v>
      </c>
      <c r="AX18">
        <f>(AU18-AW18)</f>
        <v>9.137144737411278</v>
      </c>
      <c r="AY18">
        <f>1/(1.6/F18+1.37/N18)</f>
        <v>6.8442952109577362E-2</v>
      </c>
      <c r="AZ18">
        <f>G18*AA18*0.001</f>
        <v>26.76139352109184</v>
      </c>
      <c r="BA18">
        <f>G18/S18</f>
        <v>0.77195057025196723</v>
      </c>
      <c r="BB18">
        <f>(1-AL18*AA18/AQ18/F18)*100</f>
        <v>-5.0563869273406947</v>
      </c>
      <c r="BC18">
        <f>(S18-E18/(N18/1.35))</f>
        <v>395.32259290943705</v>
      </c>
      <c r="BD18">
        <f>E18*BB18/100/BC18</f>
        <v>8.3910438701450987E-4</v>
      </c>
    </row>
    <row r="19" spans="1:56" x14ac:dyDescent="0.35">
      <c r="A19" s="1" t="s">
        <v>9</v>
      </c>
      <c r="B19" s="1" t="s">
        <v>2194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2193</v>
      </c>
      <c r="K20" s="1">
        <f t="shared" si="0"/>
        <v>2.72</v>
      </c>
    </row>
    <row r="21" spans="1:56" x14ac:dyDescent="0.35">
      <c r="A21" s="1">
        <v>2</v>
      </c>
      <c r="B21" s="1" t="s">
        <v>2192</v>
      </c>
      <c r="C21" s="1">
        <v>621.5000026486814</v>
      </c>
      <c r="D21" s="1">
        <v>0</v>
      </c>
      <c r="E21">
        <f>(R21-S21*(1000-T21)/(1000-U21))*AK21</f>
        <v>-6.5974760643344892</v>
      </c>
      <c r="F21">
        <f>IF(AV21&lt;&gt;0,1/(1/AV21-1/N21),0)</f>
        <v>1.5090414524717459</v>
      </c>
      <c r="G21">
        <f>((AY21-AL21/2)*S21-E21)/(AY21+AL21/2)</f>
        <v>383.01374096558663</v>
      </c>
      <c r="H21">
        <f>AL21*1000</f>
        <v>35.794801317626593</v>
      </c>
      <c r="I21">
        <f>(AQ21-AW21)</f>
        <v>2.7746179882546609</v>
      </c>
      <c r="J21">
        <f>(P21+AP21*D21)</f>
        <v>34.655258178710938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31.728141784667969</v>
      </c>
      <c r="P21" s="1">
        <v>34.655258178710938</v>
      </c>
      <c r="Q21" s="1">
        <v>31.828256607055664</v>
      </c>
      <c r="R21" s="1">
        <v>400.11785888671875</v>
      </c>
      <c r="S21" s="1">
        <v>393.34609985351563</v>
      </c>
      <c r="T21" s="1">
        <v>-1.0818867944180965E-2</v>
      </c>
      <c r="U21" s="1">
        <v>31.368722915649414</v>
      </c>
      <c r="V21" s="1">
        <v>-2.0294252783060074E-2</v>
      </c>
      <c r="W21" s="1">
        <v>58.842086791992188</v>
      </c>
      <c r="X21" s="1">
        <v>300.5389404296875</v>
      </c>
      <c r="Y21" s="1">
        <v>25.720008850097656</v>
      </c>
      <c r="Z21" s="1">
        <v>9.8229750990867615E-2</v>
      </c>
      <c r="AA21" s="1">
        <v>88.202911376953125</v>
      </c>
      <c r="AB21" s="1">
        <v>10.643589973449707</v>
      </c>
      <c r="AC21" s="1">
        <v>0.37948703765869141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1.1049225751091449</v>
      </c>
      <c r="AL21">
        <f>(U21-T21)/(1000-U21)*AK21</f>
        <v>3.5794801317626593E-2</v>
      </c>
      <c r="AM21">
        <f>(P21+273.15)</f>
        <v>307.80525817871091</v>
      </c>
      <c r="AN21">
        <f>(O21+273.15)</f>
        <v>304.87814178466795</v>
      </c>
      <c r="AO21">
        <f>(Y21*AG21+Z21*AH21)*AI21</f>
        <v>4.1152013240337055</v>
      </c>
      <c r="AP21">
        <f>((AO21+0.00000010773*(AN21^4-AM21^4))-AL21*44100)/(L21*51.4+0.00000043092*AM21^3)</f>
        <v>-13.140863956365981</v>
      </c>
      <c r="AQ21">
        <f>0.61365*EXP(17.502*J21/(240.97+J21))</f>
        <v>5.5414306755918847</v>
      </c>
      <c r="AR21">
        <f>AQ21*1000/AA21</f>
        <v>62.8259383855194</v>
      </c>
      <c r="AS21">
        <f>(AR21-U21)</f>
        <v>31.457215469869986</v>
      </c>
      <c r="AT21">
        <f>IF(D21,P21,(O21+P21)/2)</f>
        <v>33.191699981689453</v>
      </c>
      <c r="AU21">
        <f>0.61365*EXP(17.502*AT21/(240.97+AT21))</f>
        <v>5.1067802358994001</v>
      </c>
      <c r="AV21">
        <f>IF(AS21&lt;&gt;0,(1000-(AR21+U21)/2)/AS21*AL21,0)</f>
        <v>1.0842969161421245</v>
      </c>
      <c r="AW21">
        <f>U21*AA21/1000</f>
        <v>2.7668126873372239</v>
      </c>
      <c r="AX21">
        <f>(AU21-AW21)</f>
        <v>2.3399675485621763</v>
      </c>
      <c r="AY21">
        <f>1/(1.6/F21+1.37/N21)</f>
        <v>0.70626147827121377</v>
      </c>
      <c r="AZ21">
        <f>G21*AA21*0.001</f>
        <v>33.782927050542916</v>
      </c>
      <c r="BA21">
        <f>G21/S21</f>
        <v>0.97373214354539983</v>
      </c>
      <c r="BB21">
        <f>(1-AL21*AA21/AQ21/F21)*100</f>
        <v>62.244536833240716</v>
      </c>
      <c r="BC21">
        <f>(S21-E21/(N21/1.35))</f>
        <v>395.65811140962319</v>
      </c>
      <c r="BD21">
        <f>E21*BB21/100/BC21</f>
        <v>-1.03790831035874E-2</v>
      </c>
    </row>
    <row r="22" spans="1:56" x14ac:dyDescent="0.35">
      <c r="A22" s="1" t="s">
        <v>9</v>
      </c>
      <c r="B22" s="1" t="s">
        <v>2191</v>
      </c>
      <c r="K22" s="1">
        <f t="shared" si="0"/>
        <v>2.72</v>
      </c>
    </row>
    <row r="23" spans="1:56" x14ac:dyDescent="0.35">
      <c r="A23" s="1" t="s">
        <v>9</v>
      </c>
      <c r="B23" s="1" t="s">
        <v>2190</v>
      </c>
      <c r="K23" s="1">
        <f t="shared" si="0"/>
        <v>2.72</v>
      </c>
    </row>
    <row r="24" spans="1:56" x14ac:dyDescent="0.35">
      <c r="A24" s="1">
        <v>3</v>
      </c>
      <c r="B24" s="1" t="s">
        <v>2189</v>
      </c>
      <c r="C24" s="1">
        <v>824.5000026486814</v>
      </c>
      <c r="D24" s="1">
        <v>0</v>
      </c>
      <c r="E24">
        <f>(R24-S24*(1000-T24)/(1000-U24))*AK24</f>
        <v>-6.4210824833542315</v>
      </c>
      <c r="F24">
        <f>IF(AV24&lt;&gt;0,1/(1/AV24-1/N24),0)</f>
        <v>0.26189191919221028</v>
      </c>
      <c r="G24">
        <f>((AY24-AL24/2)*S24-E24)/(AY24+AL24/2)</f>
        <v>350.12267373465608</v>
      </c>
      <c r="H24">
        <f>AL24*1000</f>
        <v>35.225713420479238</v>
      </c>
      <c r="I24">
        <f>(AQ24-AW24)</f>
        <v>11.454481045078651</v>
      </c>
      <c r="J24">
        <f>(P24+AP24*D24)</f>
        <v>52.69927978515625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31.668989181518555</v>
      </c>
      <c r="P24" s="1">
        <v>52.69927978515625</v>
      </c>
      <c r="Q24" s="1">
        <v>31.792051315307617</v>
      </c>
      <c r="R24" s="1">
        <v>399.99935913085938</v>
      </c>
      <c r="S24" s="1">
        <v>393.25701904296875</v>
      </c>
      <c r="T24" s="1">
        <v>2.8592010959982872E-2</v>
      </c>
      <c r="U24" s="1">
        <v>30.996301651000977</v>
      </c>
      <c r="V24" s="1">
        <v>5.3812339901924133E-2</v>
      </c>
      <c r="W24" s="1">
        <v>58.337398529052734</v>
      </c>
      <c r="X24" s="1">
        <v>299.80926513671875</v>
      </c>
      <c r="Y24" s="1">
        <v>49.756298065185547</v>
      </c>
      <c r="Z24" s="1">
        <v>9.1679738834500313E-3</v>
      </c>
      <c r="AA24" s="1">
        <v>88.200607299804688</v>
      </c>
      <c r="AB24" s="1">
        <v>10.630473136901855</v>
      </c>
      <c r="AC24" s="1">
        <v>0.37207040190696716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1.1022399453555833</v>
      </c>
      <c r="AL24">
        <f>(U24-T24)/(1000-U24)*AK24</f>
        <v>3.522571342047924E-2</v>
      </c>
      <c r="AM24">
        <f>(P24+273.15)</f>
        <v>325.84927978515623</v>
      </c>
      <c r="AN24">
        <f>(O24+273.15)</f>
        <v>304.81898918151853</v>
      </c>
      <c r="AO24">
        <f>(Y24*AG24+Z24*AH24)*AI24</f>
        <v>7.9610075124872992</v>
      </c>
      <c r="AP24">
        <f>((AO24+0.00000010773*(AN24^4-AM24^4))-AL24*44100)/(L24*51.4+0.00000043092*AM24^3)</f>
        <v>-14.649801077513725</v>
      </c>
      <c r="AQ24">
        <f>0.61365*EXP(17.502*J24/(240.97+J24))</f>
        <v>14.188373674744875</v>
      </c>
      <c r="AR24">
        <f>AQ24*1000/AA24</f>
        <v>160.86480704738065</v>
      </c>
      <c r="AS24">
        <f>(AR24-U24)</f>
        <v>129.86850539637967</v>
      </c>
      <c r="AT24">
        <f>IF(D24,P24,(O24+P24)/2)</f>
        <v>42.184134483337402</v>
      </c>
      <c r="AU24">
        <f>0.61365*EXP(17.502*AT24/(240.97+AT24))</f>
        <v>8.3237011082708161</v>
      </c>
      <c r="AV24">
        <f>IF(AS24&lt;&gt;0,(1000-(AR24+U24)/2)/AS24*AL24,0)</f>
        <v>0.24522104961096067</v>
      </c>
      <c r="AW24">
        <f>U24*AA24/1000</f>
        <v>2.7338926296662249</v>
      </c>
      <c r="AX24">
        <f>(AU24-AW24)</f>
        <v>5.5898084786045912</v>
      </c>
      <c r="AY24">
        <f>1/(1.6/F24+1.37/N24)</f>
        <v>0.15467853932059647</v>
      </c>
      <c r="AZ24">
        <f>G24*AA24*0.001</f>
        <v>30.881032452828041</v>
      </c>
      <c r="BA24">
        <f>G24/S24</f>
        <v>0.89031512924223322</v>
      </c>
      <c r="BB24">
        <f>(1-AL24*AA24/AQ24/F24)*100</f>
        <v>16.386451123709399</v>
      </c>
      <c r="BC24">
        <f>(S24-E24/(N24/1.35))</f>
        <v>395.50721544527011</v>
      </c>
      <c r="BD24">
        <f>E24*BB24/100/BC24</f>
        <v>-2.6603498031340152E-3</v>
      </c>
    </row>
    <row r="25" spans="1:56" x14ac:dyDescent="0.35">
      <c r="A25" s="1" t="s">
        <v>9</v>
      </c>
      <c r="B25" s="1" t="s">
        <v>2188</v>
      </c>
      <c r="K25" s="1">
        <f t="shared" si="0"/>
        <v>2.72</v>
      </c>
    </row>
    <row r="26" spans="1:56" x14ac:dyDescent="0.35">
      <c r="A26" s="1" t="s">
        <v>9</v>
      </c>
      <c r="B26" s="1" t="s">
        <v>2187</v>
      </c>
      <c r="K26" s="1">
        <f t="shared" si="0"/>
        <v>2.72</v>
      </c>
    </row>
    <row r="27" spans="1:56" x14ac:dyDescent="0.35">
      <c r="A27" s="1">
        <v>4</v>
      </c>
      <c r="B27" s="1" t="s">
        <v>2186</v>
      </c>
      <c r="C27" s="1">
        <v>1027.5000026486814</v>
      </c>
      <c r="D27" s="1">
        <v>0</v>
      </c>
      <c r="E27">
        <f>(R27-S27*(1000-T27)/(1000-U27))*AK27</f>
        <v>-6.2601745828866422</v>
      </c>
      <c r="F27">
        <f>IF(AV27&lt;&gt;0,1/(1/AV27-1/N27),0)</f>
        <v>0.23444003021885512</v>
      </c>
      <c r="G27">
        <f>((AY27-AL27/2)*S27-E27)/(AY27+AL27/2)</f>
        <v>345.06267462380583</v>
      </c>
      <c r="H27">
        <f>AL27*1000</f>
        <v>35.13693923299288</v>
      </c>
      <c r="I27">
        <f>(AQ27-AW27)</f>
        <v>12.589710332596951</v>
      </c>
      <c r="J27">
        <f>(P27+AP27*D27)</f>
        <v>54.269809722900391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31.622682571411133</v>
      </c>
      <c r="P27" s="1">
        <v>54.269809722900391</v>
      </c>
      <c r="Q27" s="1">
        <v>31.752862930297852</v>
      </c>
      <c r="R27" s="1">
        <v>400.08407592773438</v>
      </c>
      <c r="S27" s="1">
        <v>393.24917602539063</v>
      </c>
      <c r="T27" s="1">
        <v>9.9658295512199402E-2</v>
      </c>
      <c r="U27" s="1">
        <v>30.895660400390625</v>
      </c>
      <c r="V27" s="1">
        <v>0.18806090950965881</v>
      </c>
      <c r="W27" s="1">
        <v>58.3018798828125</v>
      </c>
      <c r="X27" s="1">
        <v>300.75234985351563</v>
      </c>
      <c r="Y27" s="1">
        <v>100.44004058837891</v>
      </c>
      <c r="Z27" s="1">
        <v>6.5485879778862E-2</v>
      </c>
      <c r="AA27" s="1">
        <v>88.20196533203125</v>
      </c>
      <c r="AB27" s="1">
        <v>10.618881225585938</v>
      </c>
      <c r="AC27" s="1">
        <v>0.37522771954536438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1.1057071685791013</v>
      </c>
      <c r="AL27">
        <f>(U27-T27)/(1000-U27)*AK27</f>
        <v>3.5136939232992881E-2</v>
      </c>
      <c r="AM27">
        <f>(P27+273.15)</f>
        <v>327.41980972290037</v>
      </c>
      <c r="AN27">
        <f>(O27+273.15)</f>
        <v>304.77268257141111</v>
      </c>
      <c r="AO27">
        <f>(Y27*AG27+Z27*AH27)*AI27</f>
        <v>16.070406134939049</v>
      </c>
      <c r="AP27">
        <f>((AO27+0.00000010773*(AN27^4-AM27^4))-AL27*44100)/(L27*51.4+0.00000043092*AM27^3)</f>
        <v>-14.721343073511598</v>
      </c>
      <c r="AQ27">
        <f>0.61365*EXP(17.502*J27/(240.97+J27))</f>
        <v>15.314768300142417</v>
      </c>
      <c r="AR27">
        <f>AQ27*1000/AA27</f>
        <v>173.63295979279883</v>
      </c>
      <c r="AS27">
        <f>(AR27-U27)</f>
        <v>142.7372993924082</v>
      </c>
      <c r="AT27">
        <f>IF(D27,P27,(O27+P27)/2)</f>
        <v>42.946246147155762</v>
      </c>
      <c r="AU27">
        <f>0.61365*EXP(17.502*AT27/(240.97+AT27))</f>
        <v>8.6632351547574302</v>
      </c>
      <c r="AV27">
        <f>IF(AS27&lt;&gt;0,(1000-(AR27+U27)/2)/AS27*AL27,0)</f>
        <v>0.2209911811257276</v>
      </c>
      <c r="AW27">
        <f>U27*AA27/1000</f>
        <v>2.7250579675454647</v>
      </c>
      <c r="AX27">
        <f>(AU27-AW27)</f>
        <v>5.9381771872119655</v>
      </c>
      <c r="AY27">
        <f>1/(1.6/F27+1.37/N27)</f>
        <v>0.13926793889465311</v>
      </c>
      <c r="AZ27">
        <f>G27*AA27*0.001</f>
        <v>30.435206064546904</v>
      </c>
      <c r="BA27">
        <f>G27/S27</f>
        <v>0.877465728247391</v>
      </c>
      <c r="BB27">
        <f>(1-AL27*AA27/AQ27/F27)*100</f>
        <v>13.682274015268614</v>
      </c>
      <c r="BC27">
        <f>(S27-E27/(N27/1.35))</f>
        <v>395.44298405709054</v>
      </c>
      <c r="BD27">
        <f>E27*BB27/100/BC27</f>
        <v>-2.166011978457786E-3</v>
      </c>
    </row>
    <row r="28" spans="1:56" x14ac:dyDescent="0.35">
      <c r="A28" s="1" t="s">
        <v>9</v>
      </c>
      <c r="B28" s="1" t="s">
        <v>2185</v>
      </c>
      <c r="K28" s="1">
        <f t="shared" si="0"/>
        <v>2.72</v>
      </c>
    </row>
    <row r="29" spans="1:56" x14ac:dyDescent="0.35">
      <c r="A29" s="1" t="s">
        <v>9</v>
      </c>
      <c r="B29" s="1" t="s">
        <v>2184</v>
      </c>
      <c r="K29" s="1">
        <f t="shared" si="0"/>
        <v>2.72</v>
      </c>
    </row>
    <row r="30" spans="1:56" x14ac:dyDescent="0.35">
      <c r="A30" s="1">
        <v>5</v>
      </c>
      <c r="B30" s="1" t="s">
        <v>2183</v>
      </c>
      <c r="C30" s="1">
        <v>1230.5000026486814</v>
      </c>
      <c r="D30" s="1">
        <v>0</v>
      </c>
      <c r="E30">
        <f>(R30-S30*(1000-T30)/(1000-U30))*AK30</f>
        <v>-5.9992403818544</v>
      </c>
      <c r="F30">
        <f>IF(AV30&lt;&gt;0,1/(1/AV30-1/N30),0)</f>
        <v>0.22943911593839342</v>
      </c>
      <c r="G30">
        <f>((AY30-AL30/2)*S30-E30)/(AY30+AL30/2)</f>
        <v>342.85294635253427</v>
      </c>
      <c r="H30">
        <f>AL30*1000</f>
        <v>34.911496427806206</v>
      </c>
      <c r="I30">
        <f>(AQ30-AW30)</f>
        <v>12.752675915802156</v>
      </c>
      <c r="J30">
        <f>(P30+AP30*D30)</f>
        <v>54.495185852050781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31.594760894775391</v>
      </c>
      <c r="P30" s="1">
        <v>54.495185852050781</v>
      </c>
      <c r="Q30" s="1">
        <v>31.722475051879883</v>
      </c>
      <c r="R30" s="1">
        <v>400.03921508789063</v>
      </c>
      <c r="S30" s="1">
        <v>393.02935791015625</v>
      </c>
      <c r="T30" s="1">
        <v>0.23787130415439606</v>
      </c>
      <c r="U30" s="1">
        <v>30.94890022277832</v>
      </c>
      <c r="V30" s="1">
        <v>0.44960936903953552</v>
      </c>
      <c r="W30" s="1">
        <v>58.497661590576172</v>
      </c>
      <c r="X30" s="1">
        <v>299.63302612304688</v>
      </c>
      <c r="Y30" s="1">
        <v>151.06773376464844</v>
      </c>
      <c r="Z30" s="1">
        <v>5.2388660609722137E-2</v>
      </c>
      <c r="AA30" s="1">
        <v>88.20599365234375</v>
      </c>
      <c r="AB30" s="1">
        <v>10.638404846191406</v>
      </c>
      <c r="AC30" s="1">
        <v>0.38000258803367615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1.1015920078053192</v>
      </c>
      <c r="AL30">
        <f>(U30-T30)/(1000-U30)*AK30</f>
        <v>3.4911496427806207E-2</v>
      </c>
      <c r="AM30">
        <f>(P30+273.15)</f>
        <v>327.64518585205076</v>
      </c>
      <c r="AN30">
        <f>(O30+273.15)</f>
        <v>304.74476089477537</v>
      </c>
      <c r="AO30">
        <f>(Y30*AG30+Z30*AH30)*AI30</f>
        <v>24.170836862083434</v>
      </c>
      <c r="AP30">
        <f>((AO30+0.00000010773*(AN30^4-AM30^4))-AL30*44100)/(L30*51.4+0.00000043092*AM30^3)</f>
        <v>-14.603499110690022</v>
      </c>
      <c r="AQ30">
        <f>0.61365*EXP(17.502*J30/(240.97+J30))</f>
        <v>15.48255441239956</v>
      </c>
      <c r="AR30">
        <f>AQ30*1000/AA30</f>
        <v>175.52723767755174</v>
      </c>
      <c r="AS30">
        <f>(AR30-U30)</f>
        <v>144.57833745477342</v>
      </c>
      <c r="AT30">
        <f>IF(D30,P30,(O30+P30)/2)</f>
        <v>43.044973373413086</v>
      </c>
      <c r="AU30">
        <f>0.61365*EXP(17.502*AT30/(240.97+AT30))</f>
        <v>8.7080846921559107</v>
      </c>
      <c r="AV30">
        <f>IF(AS30&lt;&gt;0,(1000-(AR30+U30)/2)/AS30*AL30,0)</f>
        <v>0.21654212867285441</v>
      </c>
      <c r="AW30">
        <f>U30*AA30/1000</f>
        <v>2.7298784965974048</v>
      </c>
      <c r="AX30">
        <f>(AU30-AW30)</f>
        <v>5.9782061955585064</v>
      </c>
      <c r="AY30">
        <f>1/(1.6/F30+1.37/N30)</f>
        <v>0.13644132021198743</v>
      </c>
      <c r="AZ30">
        <f>G30*AA30*0.001</f>
        <v>30.241684809658992</v>
      </c>
      <c r="BA30">
        <f>G30/S30</f>
        <v>0.87233418942436369</v>
      </c>
      <c r="BB30">
        <f>(1-AL30*AA30/AQ30/F30)*100</f>
        <v>13.312498542174289</v>
      </c>
      <c r="BC30">
        <f>(S30-E30/(N30/1.35))</f>
        <v>395.13172447510624</v>
      </c>
      <c r="BD30">
        <f>E30*BB30/100/BC30</f>
        <v>-2.0212216304241956E-3</v>
      </c>
    </row>
    <row r="31" spans="1:56" x14ac:dyDescent="0.35">
      <c r="A31" s="1" t="s">
        <v>9</v>
      </c>
      <c r="B31" s="1" t="s">
        <v>2182</v>
      </c>
      <c r="K31" s="1">
        <f t="shared" si="0"/>
        <v>2.72</v>
      </c>
    </row>
    <row r="32" spans="1:56" x14ac:dyDescent="0.35">
      <c r="A32" s="1" t="s">
        <v>9</v>
      </c>
      <c r="B32" s="1" t="s">
        <v>2181</v>
      </c>
      <c r="K32" s="1">
        <f t="shared" si="0"/>
        <v>2.72</v>
      </c>
    </row>
    <row r="33" spans="1:56" x14ac:dyDescent="0.35">
      <c r="A33" s="1">
        <v>6</v>
      </c>
      <c r="B33" s="1" t="s">
        <v>2180</v>
      </c>
      <c r="C33" s="1">
        <v>1433.5000026486814</v>
      </c>
      <c r="D33" s="1">
        <v>0</v>
      </c>
      <c r="E33">
        <f>(R33-S33*(1000-T33)/(1000-U33))*AK33</f>
        <v>-5.7751623090223898</v>
      </c>
      <c r="F33">
        <f>IF(AV33&lt;&gt;0,1/(1/AV33-1/N33),0)</f>
        <v>0.24790427730301409</v>
      </c>
      <c r="G33">
        <f>((AY33-AL33/2)*S33-E33)/(AY33+AL33/2)</f>
        <v>343.94941094424411</v>
      </c>
      <c r="H33">
        <f>AL33*1000</f>
        <v>35.089124688535982</v>
      </c>
      <c r="I33">
        <f>(AQ33-AW33)</f>
        <v>11.9707027071494</v>
      </c>
      <c r="J33">
        <f>(P33+AP33*D33)</f>
        <v>53.469936370849609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31.588335037231445</v>
      </c>
      <c r="P33" s="1">
        <v>53.469936370849609</v>
      </c>
      <c r="Q33" s="1">
        <v>31.711118698120117</v>
      </c>
      <c r="R33" s="1">
        <v>399.8863525390625</v>
      </c>
      <c r="S33" s="1">
        <v>392.62322998046875</v>
      </c>
      <c r="T33" s="1">
        <v>0.44983634352684021</v>
      </c>
      <c r="U33" s="1">
        <v>31.303342819213867</v>
      </c>
      <c r="V33" s="1">
        <v>0.8505624532699585</v>
      </c>
      <c r="W33" s="1">
        <v>59.189193725585938</v>
      </c>
      <c r="X33" s="1">
        <v>299.65719604492188</v>
      </c>
      <c r="Y33" s="1">
        <v>299.84793090820313</v>
      </c>
      <c r="Z33" s="1">
        <v>4.4529139995574951E-2</v>
      </c>
      <c r="AA33" s="1">
        <v>88.20599365234375</v>
      </c>
      <c r="AB33" s="1">
        <v>10.753999710083008</v>
      </c>
      <c r="AC33" s="1">
        <v>0.37651088833808899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1.1016808678122125</v>
      </c>
      <c r="AL33">
        <f>(U33-T33)/(1000-U33)*AK33</f>
        <v>3.5089124688535984E-2</v>
      </c>
      <c r="AM33">
        <f>(P33+273.15)</f>
        <v>326.61993637084959</v>
      </c>
      <c r="AN33">
        <f>(O33+273.15)</f>
        <v>304.73833503723142</v>
      </c>
      <c r="AO33">
        <f>(Y33*AG33+Z33*AH33)*AI33</f>
        <v>47.975667872972735</v>
      </c>
      <c r="AP33">
        <f>((AO33+0.00000010773*(AN33^4-AM33^4))-AL33*44100)/(L33*51.4+0.00000043092*AM33^3)</f>
        <v>-14.369228860715275</v>
      </c>
      <c r="AQ33">
        <f>0.61365*EXP(17.502*J33/(240.97+J33))</f>
        <v>14.731845165158118</v>
      </c>
      <c r="AR33">
        <f>AQ33*1000/AA33</f>
        <v>167.01637332291051</v>
      </c>
      <c r="AS33">
        <f>(AR33-U33)</f>
        <v>135.71303050369664</v>
      </c>
      <c r="AT33">
        <f>IF(D33,P33,(O33+P33)/2)</f>
        <v>42.529135704040527</v>
      </c>
      <c r="AU33">
        <f>0.61365*EXP(17.502*AT33/(240.97+AT33))</f>
        <v>8.4759503109686936</v>
      </c>
      <c r="AV33">
        <f>IF(AS33&lt;&gt;0,(1000-(AR33+U33)/2)/AS33*AL33,0)</f>
        <v>0.23291567469434665</v>
      </c>
      <c r="AW33">
        <f>U33*AA33/1000</f>
        <v>2.7611424580087185</v>
      </c>
      <c r="AX33">
        <f>(AU33-AW33)</f>
        <v>5.7148078529599751</v>
      </c>
      <c r="AY33">
        <f>1/(1.6/F33+1.37/N33)</f>
        <v>0.14684860264290772</v>
      </c>
      <c r="AZ33">
        <f>G33*AA33*0.001</f>
        <v>30.33839955847537</v>
      </c>
      <c r="BA33">
        <f>G33/S33</f>
        <v>0.87602919206118812</v>
      </c>
      <c r="BB33">
        <f>(1-AL33*AA33/AQ33/F33)*100</f>
        <v>15.251998488337314</v>
      </c>
      <c r="BC33">
        <f>(S33-E33/(N33/1.35))</f>
        <v>394.64707089579059</v>
      </c>
      <c r="BD33">
        <f>E33*BB33/100/BC33</f>
        <v>-2.2319376806009795E-3</v>
      </c>
    </row>
    <row r="34" spans="1:56" x14ac:dyDescent="0.35">
      <c r="A34" s="1" t="s">
        <v>9</v>
      </c>
      <c r="B34" s="1" t="s">
        <v>2179</v>
      </c>
      <c r="K34" s="1">
        <f t="shared" si="0"/>
        <v>2.72</v>
      </c>
    </row>
    <row r="35" spans="1:56" x14ac:dyDescent="0.35">
      <c r="A35" s="1" t="s">
        <v>9</v>
      </c>
      <c r="B35" s="1" t="s">
        <v>2178</v>
      </c>
      <c r="K35" s="1">
        <f t="shared" si="0"/>
        <v>2.72</v>
      </c>
    </row>
    <row r="36" spans="1:56" x14ac:dyDescent="0.35">
      <c r="A36" s="1">
        <v>7</v>
      </c>
      <c r="B36" s="1" t="s">
        <v>2177</v>
      </c>
      <c r="C36" s="1">
        <v>1636.5000026486814</v>
      </c>
      <c r="D36" s="1">
        <v>0</v>
      </c>
      <c r="E36">
        <f>(R36-S36*(1000-T36)/(1000-U36))*AK36</f>
        <v>-5.7628667974520598</v>
      </c>
      <c r="F36">
        <f>IF(AV36&lt;&gt;0,1/(1/AV36-1/N36),0)</f>
        <v>0.24675687338904917</v>
      </c>
      <c r="G36">
        <f>((AY36-AL36/2)*S36-E36)/(AY36+AL36/2)</f>
        <v>342.84394245954331</v>
      </c>
      <c r="H36">
        <f>AL36*1000</f>
        <v>35.420986717585812</v>
      </c>
      <c r="I36">
        <f>(AQ36-AW36)</f>
        <v>12.118517968877162</v>
      </c>
      <c r="J36">
        <f>(P36+AP36*D36)</f>
        <v>53.740383148193359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31.612560272216797</v>
      </c>
      <c r="P36" s="1">
        <v>53.740383148193359</v>
      </c>
      <c r="Q36" s="1">
        <v>31.723487854003906</v>
      </c>
      <c r="R36" s="1">
        <v>399.891845703125</v>
      </c>
      <c r="S36" s="1">
        <v>392.50396728515625</v>
      </c>
      <c r="T36" s="1">
        <v>0.71205967664718628</v>
      </c>
      <c r="U36" s="1">
        <v>31.836677551269531</v>
      </c>
      <c r="V36" s="1">
        <v>1.3445601463317871</v>
      </c>
      <c r="W36" s="1">
        <v>60.116203308105469</v>
      </c>
      <c r="X36" s="1">
        <v>299.69131469726563</v>
      </c>
      <c r="Y36" s="1">
        <v>500.22848510742188</v>
      </c>
      <c r="Z36" s="1">
        <v>0.1676451563835144</v>
      </c>
      <c r="AA36" s="1">
        <v>88.207901000976563</v>
      </c>
      <c r="AB36" s="1">
        <v>10.835003852844238</v>
      </c>
      <c r="AC36" s="1">
        <v>0.38346698880195618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1.1018063040340647</v>
      </c>
      <c r="AL36">
        <f>(U36-T36)/(1000-U36)*AK36</f>
        <v>3.5420986717585812E-2</v>
      </c>
      <c r="AM36">
        <f>(P36+273.15)</f>
        <v>326.89038314819334</v>
      </c>
      <c r="AN36">
        <f>(O36+273.15)</f>
        <v>304.76256027221677</v>
      </c>
      <c r="AO36">
        <f>(Y36*AG36+Z36*AH36)*AI36</f>
        <v>80.03655582823103</v>
      </c>
      <c r="AP36">
        <f>((AO36+0.00000010773*(AN36^4-AM36^4))-AL36*44100)/(L36*51.4+0.00000043092*AM36^3)</f>
        <v>-14.255746279807994</v>
      </c>
      <c r="AQ36">
        <f>0.61365*EXP(17.502*J36/(240.97+J36))</f>
        <v>14.926764470519558</v>
      </c>
      <c r="AR36">
        <f>AQ36*1000/AA36</f>
        <v>169.22253336868658</v>
      </c>
      <c r="AS36">
        <f>(AR36-U36)</f>
        <v>137.38585581741705</v>
      </c>
      <c r="AT36">
        <f>IF(D36,P36,(O36+P36)/2)</f>
        <v>42.676471710205078</v>
      </c>
      <c r="AU36">
        <f>0.61365*EXP(17.502*AT36/(240.97+AT36))</f>
        <v>8.5417006323850853</v>
      </c>
      <c r="AV36">
        <f>IF(AS36&lt;&gt;0,(1000-(AR36+U36)/2)/AS36*AL36,0)</f>
        <v>0.23190253980879397</v>
      </c>
      <c r="AW36">
        <f>U36*AA36/1000</f>
        <v>2.8082465016423956</v>
      </c>
      <c r="AX36">
        <f>(AU36-AW36)</f>
        <v>5.7334541307426896</v>
      </c>
      <c r="AY36">
        <f>1/(1.6/F36+1.37/N36)</f>
        <v>0.14620426590562158</v>
      </c>
      <c r="AZ36">
        <f>G36*AA36*0.001</f>
        <v>30.241544535255901</v>
      </c>
      <c r="BA36">
        <f>G36/S36</f>
        <v>0.87347892259765447</v>
      </c>
      <c r="BB36">
        <f>(1-AL36*AA36/AQ36/F36)*100</f>
        <v>15.173176577330249</v>
      </c>
      <c r="BC36">
        <f>(S36-E36/(N36/1.35))</f>
        <v>394.52349937623052</v>
      </c>
      <c r="BD36">
        <f>E36*BB36/100/BC36</f>
        <v>-2.2163697637181093E-3</v>
      </c>
    </row>
    <row r="37" spans="1:56" x14ac:dyDescent="0.35">
      <c r="A37" s="1" t="s">
        <v>9</v>
      </c>
      <c r="B37" s="1" t="s">
        <v>2176</v>
      </c>
      <c r="K37" s="1">
        <f t="shared" si="0"/>
        <v>2.72</v>
      </c>
    </row>
    <row r="38" spans="1:56" x14ac:dyDescent="0.35">
      <c r="A38" s="1" t="s">
        <v>9</v>
      </c>
      <c r="B38" s="1" t="s">
        <v>2175</v>
      </c>
      <c r="K38" s="1">
        <f t="shared" si="0"/>
        <v>2.72</v>
      </c>
    </row>
    <row r="39" spans="1:56" x14ac:dyDescent="0.35">
      <c r="A39" s="1">
        <v>8</v>
      </c>
      <c r="B39" s="1" t="s">
        <v>2174</v>
      </c>
      <c r="C39" s="1">
        <v>1839.5000026486814</v>
      </c>
      <c r="D39" s="1">
        <v>0</v>
      </c>
      <c r="E39">
        <f>(R39-S39*(1000-T39)/(1000-U39))*AK39</f>
        <v>-5.5523621511661219</v>
      </c>
      <c r="F39">
        <f>IF(AV39&lt;&gt;0,1/(1/AV39-1/N39),0)</f>
        <v>0.26764450874347762</v>
      </c>
      <c r="G39">
        <f>((AY39-AL39/2)*S39-E39)/(AY39+AL39/2)</f>
        <v>343.76716510264589</v>
      </c>
      <c r="H39">
        <f>AL39*1000</f>
        <v>35.878785607476864</v>
      </c>
      <c r="I39">
        <f>(AQ39-AW39)</f>
        <v>11.416014643749202</v>
      </c>
      <c r="J39">
        <f>(P39+AP39*D39)</f>
        <v>52.838733673095703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31.657732009887695</v>
      </c>
      <c r="P39" s="1">
        <v>52.838733673095703</v>
      </c>
      <c r="Q39" s="1">
        <v>31.755380630493164</v>
      </c>
      <c r="R39" s="1">
        <v>399.95928955078125</v>
      </c>
      <c r="S39" s="1">
        <v>392.22576904296875</v>
      </c>
      <c r="T39" s="1">
        <v>1.0244839191436768</v>
      </c>
      <c r="U39" s="1">
        <v>32.531051635742188</v>
      </c>
      <c r="V39" s="1">
        <v>1.9294862747192383</v>
      </c>
      <c r="W39" s="1">
        <v>61.268135070800781</v>
      </c>
      <c r="X39" s="1">
        <v>299.66952514648438</v>
      </c>
      <c r="Y39" s="1">
        <v>750.11407470703125</v>
      </c>
      <c r="Z39" s="1">
        <v>0.17943140864372253</v>
      </c>
      <c r="AA39" s="1">
        <v>88.205070495605469</v>
      </c>
      <c r="AB39" s="1">
        <v>11.085116386413574</v>
      </c>
      <c r="AC39" s="1">
        <v>0.37380358576774597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1.1017261953914865</v>
      </c>
      <c r="AL39">
        <f>(U39-T39)/(1000-U39)*AK39</f>
        <v>3.5878785607476864E-2</v>
      </c>
      <c r="AM39">
        <f>(P39+273.15)</f>
        <v>325.98873367309568</v>
      </c>
      <c r="AN39">
        <f>(O39+273.15)</f>
        <v>304.80773200988767</v>
      </c>
      <c r="AO39">
        <f>(Y39*AG39+Z39*AH39)*AI39</f>
        <v>120.01824927050802</v>
      </c>
      <c r="AP39">
        <f>((AO39+0.00000010773*(AN39^4-AM39^4))-AL39*44100)/(L39*51.4+0.00000043092*AM39^3)</f>
        <v>-13.998896607365962</v>
      </c>
      <c r="AQ39">
        <f>0.61365*EXP(17.502*J39/(240.97+J39))</f>
        <v>14.285418346576023</v>
      </c>
      <c r="AR39">
        <f>AQ39*1000/AA39</f>
        <v>161.95688372912471</v>
      </c>
      <c r="AS39">
        <f>(AR39-U39)</f>
        <v>129.42583209338252</v>
      </c>
      <c r="AT39">
        <f>IF(D39,P39,(O39+P39)/2)</f>
        <v>42.248232841491699</v>
      </c>
      <c r="AU39">
        <f>0.61365*EXP(17.502*AT39/(240.97+AT39))</f>
        <v>8.3518073077041013</v>
      </c>
      <c r="AV39">
        <f>IF(AS39&lt;&gt;0,(1000-(AR39+U39)/2)/AS39*AL39,0)</f>
        <v>0.2502575383560891</v>
      </c>
      <c r="AW39">
        <f>U39*AA39/1000</f>
        <v>2.8694037028268213</v>
      </c>
      <c r="AX39">
        <f>(AU39-AW39)</f>
        <v>5.4824036048772804</v>
      </c>
      <c r="AY39">
        <f>1/(1.6/F39+1.37/N39)</f>
        <v>0.15788536138329948</v>
      </c>
      <c r="AZ39">
        <f>G39*AA39*0.001</f>
        <v>30.322007031953326</v>
      </c>
      <c r="BA39">
        <f>G39/S39</f>
        <v>0.87645226865495884</v>
      </c>
      <c r="BB39">
        <f>(1-AL39*AA39/AQ39/F39)*100</f>
        <v>17.228660051656352</v>
      </c>
      <c r="BC39">
        <f>(S39-E39/(N39/1.35))</f>
        <v>394.17153213964554</v>
      </c>
      <c r="BD39">
        <f>E39*BB39/100/BC39</f>
        <v>-2.4268561320718242E-3</v>
      </c>
    </row>
    <row r="40" spans="1:56" x14ac:dyDescent="0.35">
      <c r="A40" s="1" t="s">
        <v>9</v>
      </c>
      <c r="B40" s="1" t="s">
        <v>2173</v>
      </c>
      <c r="K40" s="1">
        <f t="shared" si="0"/>
        <v>2.72</v>
      </c>
    </row>
    <row r="41" spans="1:56" x14ac:dyDescent="0.35">
      <c r="A41" s="1" t="s">
        <v>9</v>
      </c>
      <c r="B41" s="1" t="s">
        <v>2172</v>
      </c>
      <c r="K41" s="1">
        <f t="shared" si="0"/>
        <v>2.72</v>
      </c>
    </row>
    <row r="42" spans="1:56" x14ac:dyDescent="0.35">
      <c r="A42" s="1">
        <v>9</v>
      </c>
      <c r="B42" s="1" t="s">
        <v>2171</v>
      </c>
      <c r="C42" s="1">
        <v>2042.5000026486814</v>
      </c>
      <c r="D42" s="1">
        <v>0</v>
      </c>
      <c r="E42">
        <f>(R42-S42*(1000-T42)/(1000-U42))*AK42</f>
        <v>-5.40155687945109</v>
      </c>
      <c r="F42">
        <f>IF(AV42&lt;&gt;0,1/(1/AV42-1/N42),0)</f>
        <v>0.243516073906209</v>
      </c>
      <c r="G42">
        <f>((AY42-AL42/2)*S42-E42)/(AY42+AL42/2)</f>
        <v>337.49590891052304</v>
      </c>
      <c r="H42">
        <f>AL42*1000</f>
        <v>36.371241029230234</v>
      </c>
      <c r="I42">
        <f>(AQ42-AW42)</f>
        <v>12.54532041123321</v>
      </c>
      <c r="J42">
        <f>(P42+AP42*D42)</f>
        <v>54.492576599121094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31.727910995483398</v>
      </c>
      <c r="P42" s="1">
        <v>54.492576599121094</v>
      </c>
      <c r="Q42" s="1">
        <v>31.806064605712891</v>
      </c>
      <c r="R42" s="1">
        <v>400.00064086914063</v>
      </c>
      <c r="S42" s="1">
        <v>391.9630126953125</v>
      </c>
      <c r="T42" s="1">
        <v>1.3598698377609253</v>
      </c>
      <c r="U42" s="1">
        <v>33.276580810546875</v>
      </c>
      <c r="V42" s="1">
        <v>2.5510709285736084</v>
      </c>
      <c r="W42" s="1">
        <v>62.425769805908203</v>
      </c>
      <c r="X42" s="1">
        <v>299.6478271484375</v>
      </c>
      <c r="Y42" s="1">
        <v>999.11151123046875</v>
      </c>
      <c r="Z42" s="1">
        <v>0.13752244412899017</v>
      </c>
      <c r="AA42" s="1">
        <v>88.208656311035156</v>
      </c>
      <c r="AB42" s="1">
        <v>11.256258964538574</v>
      </c>
      <c r="AC42" s="1">
        <v>0.37299659848213196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1.1016464233398435</v>
      </c>
      <c r="AL42">
        <f>(U42-T42)/(1000-U42)*AK42</f>
        <v>3.6371241029230235E-2</v>
      </c>
      <c r="AM42">
        <f>(P42+273.15)</f>
        <v>327.64257659912107</v>
      </c>
      <c r="AN42">
        <f>(O42+273.15)</f>
        <v>304.87791099548338</v>
      </c>
      <c r="AO42">
        <f>(Y42*AG42+Z42*AH42)*AI42</f>
        <v>159.8578382237738</v>
      </c>
      <c r="AP42">
        <f>((AO42+0.00000010773*(AN42^4-AM42^4))-AL42*44100)/(L42*51.4+0.00000043092*AM42^3)</f>
        <v>-14.020480366173279</v>
      </c>
      <c r="AQ42">
        <f>0.61365*EXP(17.502*J42/(240.97+J42))</f>
        <v>15.480602891157126</v>
      </c>
      <c r="AR42">
        <f>AQ42*1000/AA42</f>
        <v>175.49981530804089</v>
      </c>
      <c r="AS42">
        <f>(AR42-U42)</f>
        <v>142.22323449749402</v>
      </c>
      <c r="AT42">
        <f>IF(D42,P42,(O42+P42)/2)</f>
        <v>43.110243797302246</v>
      </c>
      <c r="AU42">
        <f>0.61365*EXP(17.502*AT42/(240.97+AT42))</f>
        <v>8.7378457621632091</v>
      </c>
      <c r="AV42">
        <f>IF(AS42&lt;&gt;0,(1000-(AR42+U42)/2)/AS42*AL42,0)</f>
        <v>0.22903791235026791</v>
      </c>
      <c r="AW42">
        <f>U42*AA42/1000</f>
        <v>2.935282479923917</v>
      </c>
      <c r="AX42">
        <f>(AU42-AW42)</f>
        <v>5.8025632822392925</v>
      </c>
      <c r="AY42">
        <f>1/(1.6/F42+1.37/N42)</f>
        <v>0.14438267694470552</v>
      </c>
      <c r="AZ42">
        <f>G42*AA42*0.001</f>
        <v>29.770060635468756</v>
      </c>
      <c r="BA42">
        <f>G42/S42</f>
        <v>0.86104019506777096</v>
      </c>
      <c r="BB42">
        <f>(1-AL42*AA42/AQ42/F42)*100</f>
        <v>14.895245557287229</v>
      </c>
      <c r="BC42">
        <f>(S42-E42/(N42/1.35))</f>
        <v>393.85592777442514</v>
      </c>
      <c r="BD42">
        <f>E42*BB42/100/BC42</f>
        <v>-2.0428159242320432E-3</v>
      </c>
    </row>
    <row r="43" spans="1:56" x14ac:dyDescent="0.35">
      <c r="A43" s="1" t="s">
        <v>9</v>
      </c>
      <c r="B43" s="1" t="s">
        <v>2170</v>
      </c>
      <c r="K43" s="1">
        <f t="shared" si="0"/>
        <v>2.72</v>
      </c>
    </row>
    <row r="44" spans="1:56" x14ac:dyDescent="0.35">
      <c r="A44" s="1" t="s">
        <v>9</v>
      </c>
      <c r="B44" s="1" t="s">
        <v>2169</v>
      </c>
      <c r="K44" s="1">
        <f t="shared" si="0"/>
        <v>2.72</v>
      </c>
    </row>
    <row r="45" spans="1:56" x14ac:dyDescent="0.35">
      <c r="A45" s="1">
        <v>10</v>
      </c>
      <c r="B45" s="1" t="s">
        <v>2168</v>
      </c>
      <c r="C45" s="1">
        <v>2245.5000026486814</v>
      </c>
      <c r="D45" s="1">
        <v>0</v>
      </c>
      <c r="E45">
        <f>(R45-S45*(1000-T45)/(1000-U45))*AK45</f>
        <v>-5.1613072178068888</v>
      </c>
      <c r="F45">
        <f>IF(AV45&lt;&gt;0,1/(1/AV45-1/N45),0)</f>
        <v>0.29451442046239129</v>
      </c>
      <c r="G45">
        <f>((AY45-AL45/2)*S45-E45)/(AY45+AL45/2)</f>
        <v>343.01660143771181</v>
      </c>
      <c r="H45">
        <f>AL45*1000</f>
        <v>36.863369182258175</v>
      </c>
      <c r="I45">
        <f>(AQ45-AW45)</f>
        <v>10.755457520027711</v>
      </c>
      <c r="J45">
        <f>(P45+AP45*D45)</f>
        <v>52.069950103759766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31.808233261108398</v>
      </c>
      <c r="P45" s="1">
        <v>52.069950103759766</v>
      </c>
      <c r="Q45" s="1">
        <v>31.870952606201172</v>
      </c>
      <c r="R45" s="1">
        <v>399.92205810546875</v>
      </c>
      <c r="S45" s="1">
        <v>391.50628662109375</v>
      </c>
      <c r="T45" s="1">
        <v>1.7097474336624146</v>
      </c>
      <c r="U45" s="1">
        <v>34.033916473388672</v>
      </c>
      <c r="V45" s="1">
        <v>3.1927614212036133</v>
      </c>
      <c r="W45" s="1">
        <v>63.554519653320313</v>
      </c>
      <c r="X45" s="1">
        <v>299.63906860351563</v>
      </c>
      <c r="Y45" s="1">
        <v>1249.6937255859375</v>
      </c>
      <c r="Z45" s="1">
        <v>0.10739586502313614</v>
      </c>
      <c r="AA45" s="1">
        <v>88.206031799316406</v>
      </c>
      <c r="AB45" s="1">
        <v>11.36164379119873</v>
      </c>
      <c r="AC45" s="1">
        <v>0.37547177076339722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1.1016142228070425</v>
      </c>
      <c r="AL45">
        <f>(U45-T45)/(1000-U45)*AK45</f>
        <v>3.6863369182258174E-2</v>
      </c>
      <c r="AM45">
        <f>(P45+273.15)</f>
        <v>325.21995010375974</v>
      </c>
      <c r="AN45">
        <f>(O45+273.15)</f>
        <v>304.95823326110838</v>
      </c>
      <c r="AO45">
        <f>(Y45*AG45+Z45*AH45)*AI45</f>
        <v>199.95099162449696</v>
      </c>
      <c r="AP45">
        <f>((AO45+0.00000010773*(AN45^4-AM45^4))-AL45*44100)/(L45*51.4+0.00000043092*AM45^3)</f>
        <v>-13.611871096472163</v>
      </c>
      <c r="AQ45">
        <f>0.61365*EXP(17.502*J45/(240.97+J45))</f>
        <v>13.757454238734711</v>
      </c>
      <c r="AR45">
        <f>AQ45*1000/AA45</f>
        <v>155.96954038285318</v>
      </c>
      <c r="AS45">
        <f>(AR45-U45)</f>
        <v>121.93562390946451</v>
      </c>
      <c r="AT45">
        <f>IF(D45,P45,(O45+P45)/2)</f>
        <v>41.939091682434082</v>
      </c>
      <c r="AU45">
        <f>0.61365*EXP(17.502*AT45/(240.97+AT45))</f>
        <v>8.2170068940553431</v>
      </c>
      <c r="AV45">
        <f>IF(AS45&lt;&gt;0,(1000-(AR45+U45)/2)/AS45*AL45,0)</f>
        <v>0.27359752896356199</v>
      </c>
      <c r="AW45">
        <f>U45*AA45/1000</f>
        <v>3.0019967187069998</v>
      </c>
      <c r="AX45">
        <f>(AU45-AW45)</f>
        <v>5.2150101753483433</v>
      </c>
      <c r="AY45">
        <f>1/(1.6/F45+1.37/N45)</f>
        <v>0.17276224723210232</v>
      </c>
      <c r="AZ45">
        <f>G45*AA45*0.001</f>
        <v>30.256133254108249</v>
      </c>
      <c r="BA45">
        <f>G45/S45</f>
        <v>0.87614583254365197</v>
      </c>
      <c r="BB45">
        <f>(1-AL45*AA45/AQ45/F45)*100</f>
        <v>19.749329602945899</v>
      </c>
      <c r="BC45">
        <f>(S45-E45/(N45/1.35))</f>
        <v>393.31500889849616</v>
      </c>
      <c r="BD45">
        <f>E45*BB45/100/BC45</f>
        <v>-2.5916213498183051E-3</v>
      </c>
    </row>
    <row r="46" spans="1:56" x14ac:dyDescent="0.35">
      <c r="A46" s="1" t="s">
        <v>9</v>
      </c>
      <c r="B46" s="1" t="s">
        <v>2167</v>
      </c>
      <c r="K46" s="1">
        <f t="shared" si="0"/>
        <v>2.72</v>
      </c>
    </row>
    <row r="47" spans="1:56" x14ac:dyDescent="0.35">
      <c r="A47" s="1" t="s">
        <v>9</v>
      </c>
      <c r="B47" s="1" t="s">
        <v>2166</v>
      </c>
      <c r="K47" s="1">
        <f t="shared" si="0"/>
        <v>2.72</v>
      </c>
    </row>
    <row r="48" spans="1:56" x14ac:dyDescent="0.35">
      <c r="A48" s="1">
        <v>11</v>
      </c>
      <c r="B48" s="1" t="s">
        <v>2165</v>
      </c>
      <c r="C48" s="1">
        <v>2448.5000026486814</v>
      </c>
      <c r="D48" s="1">
        <v>0</v>
      </c>
      <c r="E48">
        <f>(R48-S48*(1000-T48)/(1000-U48))*AK48</f>
        <v>-5.0009030596414457</v>
      </c>
      <c r="F48">
        <f>IF(AV48&lt;&gt;0,1/(1/AV48-1/N48),0)</f>
        <v>0.31332324848064302</v>
      </c>
      <c r="G48">
        <f>((AY48-AL48/2)*S48-E48)/(AY48+AL48/2)</f>
        <v>343.3624843252685</v>
      </c>
      <c r="H48">
        <f>AL48*1000</f>
        <v>37.571173841937494</v>
      </c>
      <c r="I48">
        <f>(AQ48-AW48)</f>
        <v>10.364643993574465</v>
      </c>
      <c r="J48">
        <f>(P48+AP48*D48)</f>
        <v>51.609661102294922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31.901823043823242</v>
      </c>
      <c r="P48" s="1">
        <v>51.609661102294922</v>
      </c>
      <c r="Q48" s="1">
        <v>31.944734573364258</v>
      </c>
      <c r="R48" s="1">
        <v>400.25540161132813</v>
      </c>
      <c r="S48" s="1">
        <v>391.44546508789063</v>
      </c>
      <c r="T48" s="1">
        <v>2.0654296875</v>
      </c>
      <c r="U48" s="1">
        <v>34.9747314453125</v>
      </c>
      <c r="V48" s="1">
        <v>3.8363537788391113</v>
      </c>
      <c r="W48" s="1">
        <v>64.962486267089844</v>
      </c>
      <c r="X48" s="1">
        <v>299.6702880859375</v>
      </c>
      <c r="Y48" s="1">
        <v>1599.217041015625</v>
      </c>
      <c r="Z48" s="1">
        <v>6.4174890518188477E-2</v>
      </c>
      <c r="AA48" s="1">
        <v>88.201309204101563</v>
      </c>
      <c r="AB48" s="1">
        <v>11.69764518737793</v>
      </c>
      <c r="AC48" s="1">
        <v>0.37237748503684998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1.1017290003159463</v>
      </c>
      <c r="AL48">
        <f>(U48-T48)/(1000-U48)*AK48</f>
        <v>3.7571173841937491E-2</v>
      </c>
      <c r="AM48">
        <f>(P48+273.15)</f>
        <v>324.7596611022949</v>
      </c>
      <c r="AN48">
        <f>(O48+273.15)</f>
        <v>305.05182304382322</v>
      </c>
      <c r="AO48">
        <f>(Y48*AG48+Z48*AH48)*AI48</f>
        <v>255.87472084325418</v>
      </c>
      <c r="AP48">
        <f>((AO48+0.00000010773*(AN48^4-AM48^4))-AL48*44100)/(L48*51.4+0.00000043092*AM48^3)</f>
        <v>-13.356938216575797</v>
      </c>
      <c r="AQ48">
        <f>0.61365*EXP(17.502*J48/(240.97+J48))</f>
        <v>13.449461096112886</v>
      </c>
      <c r="AR48">
        <f>AQ48*1000/AA48</f>
        <v>152.48595760625574</v>
      </c>
      <c r="AS48">
        <f>(AR48-U48)</f>
        <v>117.51122616094324</v>
      </c>
      <c r="AT48">
        <f>IF(D48,P48,(O48+P48)/2)</f>
        <v>41.755742073059082</v>
      </c>
      <c r="AU48">
        <f>0.61365*EXP(17.502*AT48/(240.97+AT48))</f>
        <v>8.137950966145171</v>
      </c>
      <c r="AV48">
        <f>IF(AS48&lt;&gt;0,(1000-(AR48+U48)/2)/AS48*AL48,0)</f>
        <v>0.28975627168471757</v>
      </c>
      <c r="AW48">
        <f>U48*AA48/1000</f>
        <v>3.0848171025384219</v>
      </c>
      <c r="AX48">
        <f>(AU48-AW48)</f>
        <v>5.0531338636067495</v>
      </c>
      <c r="AY48">
        <f>1/(1.6/F48+1.37/N48)</f>
        <v>0.18307715962404084</v>
      </c>
      <c r="AZ48">
        <f>G48*AA48*0.001</f>
        <v>30.285020649061483</v>
      </c>
      <c r="BA48">
        <f>G48/S48</f>
        <v>0.8771655695338656</v>
      </c>
      <c r="BB48">
        <f>(1-AL48*AA48/AQ48/F48)*100</f>
        <v>21.362030345093707</v>
      </c>
      <c r="BC48">
        <f>(S48-E48/(N48/1.35))</f>
        <v>393.19797552553649</v>
      </c>
      <c r="BD48">
        <f>E48*BB48/100/BC48</f>
        <v>-2.7169377657692041E-3</v>
      </c>
    </row>
    <row r="49" spans="1:56" x14ac:dyDescent="0.35">
      <c r="A49" s="1" t="s">
        <v>9</v>
      </c>
      <c r="B49" s="1" t="s">
        <v>2164</v>
      </c>
      <c r="K49" s="1">
        <f t="shared" si="0"/>
        <v>2.72</v>
      </c>
    </row>
    <row r="50" spans="1:56" x14ac:dyDescent="0.35">
      <c r="A50" s="1" t="s">
        <v>9</v>
      </c>
      <c r="B50" s="1" t="s">
        <v>2159</v>
      </c>
      <c r="K50" s="1">
        <f t="shared" si="0"/>
        <v>2.72</v>
      </c>
    </row>
    <row r="51" spans="1:56" x14ac:dyDescent="0.35">
      <c r="A51" s="1">
        <v>12</v>
      </c>
      <c r="B51" s="1" t="s">
        <v>2163</v>
      </c>
      <c r="C51" s="1">
        <v>2651.5000026486814</v>
      </c>
      <c r="D51" s="1">
        <v>0</v>
      </c>
      <c r="E51">
        <f>(R51-S51*(1000-T51)/(1000-U51))*AK51</f>
        <v>-5.0667274656402874</v>
      </c>
      <c r="F51">
        <f>IF(AV51&lt;&gt;0,1/(1/AV51-1/N51),0)</f>
        <v>0.35160603401569118</v>
      </c>
      <c r="G51">
        <f>((AY51-AL51/2)*S51-E51)/(AY51+AL51/2)</f>
        <v>346.54869157845962</v>
      </c>
      <c r="H51">
        <f>AL51*1000</f>
        <v>38.387275892088539</v>
      </c>
      <c r="I51">
        <f>(AQ51-AW51)</f>
        <v>9.5604748745524404</v>
      </c>
      <c r="J51">
        <f>(P51+AP51*D51)</f>
        <v>50.508457183837891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32.021488189697266</v>
      </c>
      <c r="P51" s="1">
        <v>50.508457183837891</v>
      </c>
      <c r="Q51" s="1">
        <v>32.033870697021484</v>
      </c>
      <c r="R51" s="1">
        <v>400.18850708007813</v>
      </c>
      <c r="S51" s="1">
        <v>391.15838623046875</v>
      </c>
      <c r="T51" s="1">
        <v>2.4222204685211182</v>
      </c>
      <c r="U51" s="1">
        <v>36.010177612304688</v>
      </c>
      <c r="V51" s="1">
        <v>4.468665599822998</v>
      </c>
      <c r="W51" s="1">
        <v>66.433845520019531</v>
      </c>
      <c r="X51" s="1">
        <v>299.67123413085938</v>
      </c>
      <c r="Y51" s="1">
        <v>1998.8367919921875</v>
      </c>
      <c r="Z51" s="1">
        <v>0.39814719557762146</v>
      </c>
      <c r="AA51" s="1">
        <v>88.200950622558594</v>
      </c>
      <c r="AB51" s="1">
        <v>11.917354583740234</v>
      </c>
      <c r="AC51" s="1">
        <v>0.38227167725563049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1.1017324784222768</v>
      </c>
      <c r="AL51">
        <f>(U51-T51)/(1000-U51)*AK51</f>
        <v>3.838727589208854E-2</v>
      </c>
      <c r="AM51">
        <f>(P51+273.15)</f>
        <v>323.65845718383787</v>
      </c>
      <c r="AN51">
        <f>(O51+273.15)</f>
        <v>305.17148818969724</v>
      </c>
      <c r="AO51">
        <f>(Y51*AG51+Z51*AH51)*AI51</f>
        <v>319.81387957035258</v>
      </c>
      <c r="AP51">
        <f>((AO51+0.00000010773*(AN51^4-AM51^4))-AL51*44100)/(L51*51.4+0.00000043092*AM51^3)</f>
        <v>-13.00717180196663</v>
      </c>
      <c r="AQ51">
        <f>0.61365*EXP(17.502*J51/(240.97+J51))</f>
        <v>12.73660677204489</v>
      </c>
      <c r="AR51">
        <f>AQ51*1000/AA51</f>
        <v>144.40441607652389</v>
      </c>
      <c r="AS51">
        <f>(AR51-U51)</f>
        <v>108.3942384642192</v>
      </c>
      <c r="AT51">
        <f>IF(D51,P51,(O51+P51)/2)</f>
        <v>41.264972686767578</v>
      </c>
      <c r="AU51">
        <f>0.61365*EXP(17.502*AT51/(240.97+AT51))</f>
        <v>7.9295754832647631</v>
      </c>
      <c r="AV51">
        <f>IF(AS51&lt;&gt;0,(1000-(AR51+U51)/2)/AS51*AL51,0)</f>
        <v>0.3221985226841278</v>
      </c>
      <c r="AW51">
        <f>U51*AA51/1000</f>
        <v>3.1761318974924508</v>
      </c>
      <c r="AX51">
        <f>(AU51-AW51)</f>
        <v>4.7534435857723123</v>
      </c>
      <c r="AY51">
        <f>1/(1.6/F51+1.37/N51)</f>
        <v>0.20382464320788804</v>
      </c>
      <c r="AZ51">
        <f>G51*AA51*0.001</f>
        <v>30.565924034224004</v>
      </c>
      <c r="BA51">
        <f>G51/S51</f>
        <v>0.88595490670184607</v>
      </c>
      <c r="BB51">
        <f>(1-AL51*AA51/AQ51/F51)*100</f>
        <v>24.395003128726511</v>
      </c>
      <c r="BC51">
        <f>(S51-E51/(N51/1.35))</f>
        <v>392.93396409357536</v>
      </c>
      <c r="BD51">
        <f>E51*BB51/100/BC51</f>
        <v>-3.1456388012125092E-3</v>
      </c>
    </row>
    <row r="52" spans="1:56" x14ac:dyDescent="0.35">
      <c r="A52" s="1" t="s">
        <v>9</v>
      </c>
      <c r="B52" s="1" t="s">
        <v>2162</v>
      </c>
      <c r="K52" s="1">
        <v>2.9022399999999999</v>
      </c>
    </row>
    <row r="53" spans="1:56" x14ac:dyDescent="0.35">
      <c r="A53" s="1" t="s">
        <v>9</v>
      </c>
      <c r="B53" s="1" t="s">
        <v>2161</v>
      </c>
      <c r="K53" s="1">
        <v>2.9022399999999999</v>
      </c>
    </row>
    <row r="54" spans="1:56" x14ac:dyDescent="0.35">
      <c r="A54" s="1" t="s">
        <v>9</v>
      </c>
      <c r="B54" s="1" t="s">
        <v>2160</v>
      </c>
      <c r="K54" s="1">
        <v>2.9022399999999999</v>
      </c>
    </row>
    <row r="55" spans="1:56" x14ac:dyDescent="0.35">
      <c r="A55" s="1" t="s">
        <v>9</v>
      </c>
      <c r="B55" s="1" t="s">
        <v>2159</v>
      </c>
      <c r="K55" s="1">
        <v>2.9022399999999999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E57DB-58EC-4999-91E1-808F2BD2F53D}">
  <dimension ref="A1:BD55"/>
  <sheetViews>
    <sheetView topLeftCell="A7" zoomScale="4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3138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3137</v>
      </c>
    </row>
    <row r="12" spans="1:56" x14ac:dyDescent="0.35">
      <c r="A12" s="1" t="s">
        <v>9</v>
      </c>
      <c r="B12" s="1" t="s">
        <v>3136</v>
      </c>
    </row>
    <row r="13" spans="1:56" x14ac:dyDescent="0.35">
      <c r="A13" s="1" t="s">
        <v>9</v>
      </c>
      <c r="B13" s="1" t="s">
        <v>3135</v>
      </c>
    </row>
    <row r="14" spans="1:56" x14ac:dyDescent="0.35">
      <c r="A14" s="1" t="s">
        <v>9</v>
      </c>
      <c r="B14" s="1" t="s">
        <v>3134</v>
      </c>
    </row>
    <row r="15" spans="1:56" x14ac:dyDescent="0.35">
      <c r="A15" s="1" t="s">
        <v>9</v>
      </c>
      <c r="B15" s="1" t="s">
        <v>3133</v>
      </c>
    </row>
    <row r="16" spans="1:56" x14ac:dyDescent="0.35">
      <c r="A16" s="1" t="s">
        <v>9</v>
      </c>
      <c r="B16" s="1" t="s">
        <v>3132</v>
      </c>
    </row>
    <row r="17" spans="1:56" x14ac:dyDescent="0.35">
      <c r="A17" s="1" t="s">
        <v>9</v>
      </c>
      <c r="B17" s="1" t="s">
        <v>3131</v>
      </c>
    </row>
    <row r="18" spans="1:56" x14ac:dyDescent="0.35">
      <c r="A18" s="1">
        <v>1</v>
      </c>
      <c r="B18" s="1" t="s">
        <v>3130</v>
      </c>
      <c r="C18" s="1">
        <v>501.00000292807817</v>
      </c>
      <c r="D18" s="1">
        <v>0</v>
      </c>
      <c r="E18">
        <f>(R18-S18*(1000-T18)/(1000-U18))*AK18</f>
        <v>-11.292434553029951</v>
      </c>
      <c r="F18">
        <f>IF(AV18&lt;&gt;0,1/(1/AV18-1/N18),0)</f>
        <v>0.10520136954678479</v>
      </c>
      <c r="G18">
        <f>((AY18-AL18/2)*S18-E18)/(AY18+AL18/2)</f>
        <v>358.04494884177052</v>
      </c>
      <c r="H18">
        <f>AL18*1000</f>
        <v>36.546845605572912</v>
      </c>
      <c r="I18">
        <f>(AQ18-AW18)</f>
        <v>25.761158968349953</v>
      </c>
      <c r="J18">
        <f>(P18+AP18*D18)</f>
        <v>68.003486633300781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32.175094604492188</v>
      </c>
      <c r="P18" s="1">
        <v>68.003486633300781</v>
      </c>
      <c r="Q18" s="1">
        <v>32.242774963378906</v>
      </c>
      <c r="R18" s="1">
        <v>399.96499633789063</v>
      </c>
      <c r="S18" s="1">
        <v>397.04385375976563</v>
      </c>
      <c r="T18" s="1">
        <v>3.5712525844573975</v>
      </c>
      <c r="U18" s="1">
        <v>35.564186096191406</v>
      </c>
      <c r="V18" s="1">
        <v>6.5314483642578125</v>
      </c>
      <c r="W18" s="1">
        <v>65.043182373046875</v>
      </c>
      <c r="X18" s="1">
        <v>299.66641235351563</v>
      </c>
      <c r="Y18" s="1">
        <v>0.13680937886238098</v>
      </c>
      <c r="Z18" s="1">
        <v>4.8459067940711975E-2</v>
      </c>
      <c r="AA18" s="1">
        <v>88.200531005859375</v>
      </c>
      <c r="AB18" s="1">
        <v>12.012859344482422</v>
      </c>
      <c r="AC18" s="1">
        <v>0.4053933322429657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1.1017147512996897</v>
      </c>
      <c r="AL18">
        <f>(U18-T18)/(1000-U18)*AK18</f>
        <v>3.6546845605572913E-2</v>
      </c>
      <c r="AM18">
        <f>(P18+273.15)</f>
        <v>341.15348663330076</v>
      </c>
      <c r="AN18">
        <f>(O18+273.15)</f>
        <v>305.32509460449216</v>
      </c>
      <c r="AO18">
        <f>(Y18*AG18+Z18*AH18)*AI18</f>
        <v>2.1889500128712491E-2</v>
      </c>
      <c r="AP18">
        <f>((AO18+0.00000010773*(AN18^4-AM18^4))-AL18*44100)/(L18*51.4+0.00000043092*AM18^3)</f>
        <v>-16.793687251717358</v>
      </c>
      <c r="AQ18">
        <f>0.61365*EXP(17.502*J18/(240.97+J18))</f>
        <v>28.897939066825234</v>
      </c>
      <c r="AR18">
        <f>AQ18*1000/AA18</f>
        <v>327.63905996105029</v>
      </c>
      <c r="AS18">
        <f>(AR18-U18)</f>
        <v>292.07487386485889</v>
      </c>
      <c r="AT18">
        <f>IF(D18,P18,(O18+P18)/2)</f>
        <v>50.089290618896484</v>
      </c>
      <c r="AU18">
        <f>0.61365*EXP(17.502*AT18/(240.97+AT18))</f>
        <v>12.47395150427692</v>
      </c>
      <c r="AV18">
        <f>IF(AS18&lt;&gt;0,(1000-(AR18+U18)/2)/AS18*AL18,0)</f>
        <v>0.10240483452494291</v>
      </c>
      <c r="AW18">
        <f>U18*AA18/1000</f>
        <v>3.1367800984752829</v>
      </c>
      <c r="AX18">
        <f>(AU18-AW18)</f>
        <v>9.3371714058016373</v>
      </c>
      <c r="AY18">
        <f>1/(1.6/F18+1.37/N18)</f>
        <v>6.4248531999203023E-2</v>
      </c>
      <c r="AZ18">
        <f>G18*AA18*0.001</f>
        <v>31.579754611809918</v>
      </c>
      <c r="BA18">
        <f>G18/S18</f>
        <v>0.9017768325873855</v>
      </c>
      <c r="BB18">
        <f>(1-AL18*AA18/AQ18/F18)*100</f>
        <v>-6.0309942179199272</v>
      </c>
      <c r="BC18">
        <f>(S18-E18/(N18/1.35))</f>
        <v>401.00116090701442</v>
      </c>
      <c r="BD18">
        <f>E18*BB18/100/BC18</f>
        <v>1.6983643474128287E-3</v>
      </c>
    </row>
    <row r="19" spans="1:56" x14ac:dyDescent="0.35">
      <c r="A19" s="1" t="s">
        <v>9</v>
      </c>
      <c r="B19" s="1" t="s">
        <v>3129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3128</v>
      </c>
      <c r="K20" s="1">
        <f t="shared" si="0"/>
        <v>2.72</v>
      </c>
    </row>
    <row r="21" spans="1:56" x14ac:dyDescent="0.35">
      <c r="A21" s="1">
        <v>2</v>
      </c>
      <c r="B21" s="1" t="s">
        <v>3127</v>
      </c>
      <c r="C21" s="1">
        <v>704.50000293925405</v>
      </c>
      <c r="D21" s="1">
        <v>0</v>
      </c>
      <c r="E21">
        <f>(R21-S21*(1000-T21)/(1000-U21))*AK21</f>
        <v>-10.463042058071711</v>
      </c>
      <c r="F21">
        <f>IF(AV21&lt;&gt;0,1/(1/AV21-1/N21),0)</f>
        <v>0.24234002067471616</v>
      </c>
      <c r="G21">
        <f>((AY21-AL21/2)*S21-E21)/(AY21+AL21/2)</f>
        <v>374.64479349484878</v>
      </c>
      <c r="H21">
        <f>AL21*1000</f>
        <v>35.382784856241102</v>
      </c>
      <c r="I21">
        <f>(AQ21-AW21)</f>
        <v>12.258774225134008</v>
      </c>
      <c r="J21">
        <f>(P21+AP21*D21)</f>
        <v>54.307720184326172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32.137100219726563</v>
      </c>
      <c r="P21" s="1">
        <v>54.307720184326172</v>
      </c>
      <c r="Q21" s="1">
        <v>32.235427856445313</v>
      </c>
      <c r="R21" s="1">
        <v>400.05282592773438</v>
      </c>
      <c r="S21" s="1">
        <v>396.80572509765625</v>
      </c>
      <c r="T21" s="1">
        <v>3.9688961505889893</v>
      </c>
      <c r="U21" s="1">
        <v>34.964916229248047</v>
      </c>
      <c r="V21" s="1">
        <v>7.2747383117675781</v>
      </c>
      <c r="W21" s="1">
        <v>64.0885009765625</v>
      </c>
      <c r="X21" s="1">
        <v>299.63882446289063</v>
      </c>
      <c r="Y21" s="1">
        <v>25.478158950805664</v>
      </c>
      <c r="Z21" s="1">
        <v>0.28027889132499695</v>
      </c>
      <c r="AA21" s="1">
        <v>88.205772399902344</v>
      </c>
      <c r="AB21" s="1">
        <v>11.932967185974121</v>
      </c>
      <c r="AC21" s="1">
        <v>0.4113631546497345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1.1016133252312152</v>
      </c>
      <c r="AL21">
        <f>(U21-T21)/(1000-U21)*AK21</f>
        <v>3.5382784856241099E-2</v>
      </c>
      <c r="AM21">
        <f>(P21+273.15)</f>
        <v>327.45772018432615</v>
      </c>
      <c r="AN21">
        <f>(O21+273.15)</f>
        <v>305.28710021972654</v>
      </c>
      <c r="AO21">
        <f>(Y21*AG21+Z21*AH21)*AI21</f>
        <v>4.0765053410119094</v>
      </c>
      <c r="AP21">
        <f>((AO21+0.00000010773*(AN21^4-AM21^4))-AL21*44100)/(L21*51.4+0.00000043092*AM21^3)</f>
        <v>-14.857519658507888</v>
      </c>
      <c r="AQ21">
        <f>0.61365*EXP(17.502*J21/(240.97+J21))</f>
        <v>15.342881668032712</v>
      </c>
      <c r="AR21">
        <f>AQ21*1000/AA21</f>
        <v>173.94419039234782</v>
      </c>
      <c r="AS21">
        <f>(AR21-U21)</f>
        <v>138.97927416309977</v>
      </c>
      <c r="AT21">
        <f>IF(D21,P21,(O21+P21)/2)</f>
        <v>43.222410202026367</v>
      </c>
      <c r="AU21">
        <f>0.61365*EXP(17.502*AT21/(240.97+AT21))</f>
        <v>8.7891953920546602</v>
      </c>
      <c r="AV21">
        <f>IF(AS21&lt;&gt;0,(1000-(AR21+U21)/2)/AS21*AL21,0)</f>
        <v>0.22799724678374755</v>
      </c>
      <c r="AW21">
        <f>U21*AA21/1000</f>
        <v>3.0841074428987048</v>
      </c>
      <c r="AX21">
        <f>(AU21-AW21)</f>
        <v>5.7050879491559554</v>
      </c>
      <c r="AY21">
        <f>1/(1.6/F21+1.37/N21)</f>
        <v>0.14372102501421463</v>
      </c>
      <c r="AZ21">
        <f>G21*AA21*0.001</f>
        <v>33.045833385815044</v>
      </c>
      <c r="BA21">
        <f>G21/S21</f>
        <v>0.94415168380609038</v>
      </c>
      <c r="BB21">
        <f>(1-AL21*AA21/AQ21/F21)*100</f>
        <v>16.062323560080337</v>
      </c>
      <c r="BC21">
        <f>(S21-E21/(N21/1.35))</f>
        <v>400.47238093913398</v>
      </c>
      <c r="BD21">
        <f>E21*BB21/100/BC21</f>
        <v>-4.1965632327843226E-3</v>
      </c>
    </row>
    <row r="22" spans="1:56" x14ac:dyDescent="0.35">
      <c r="A22" s="1" t="s">
        <v>9</v>
      </c>
      <c r="B22" s="1" t="s">
        <v>3126</v>
      </c>
      <c r="K22" s="1">
        <f t="shared" si="0"/>
        <v>2.72</v>
      </c>
    </row>
    <row r="23" spans="1:56" x14ac:dyDescent="0.35">
      <c r="A23" s="1" t="s">
        <v>9</v>
      </c>
      <c r="B23" s="1" t="s">
        <v>3125</v>
      </c>
      <c r="K23" s="1">
        <f t="shared" si="0"/>
        <v>2.72</v>
      </c>
    </row>
    <row r="24" spans="1:56" x14ac:dyDescent="0.35">
      <c r="A24" s="1">
        <v>3</v>
      </c>
      <c r="B24" s="1" t="s">
        <v>3124</v>
      </c>
      <c r="C24" s="1">
        <v>907.50000293925405</v>
      </c>
      <c r="D24" s="1">
        <v>0</v>
      </c>
      <c r="E24">
        <f>(R24-S24*(1000-T24)/(1000-U24))*AK24</f>
        <v>-9.5371851092886804</v>
      </c>
      <c r="F24">
        <f>IF(AV24&lt;&gt;0,1/(1/AV24-1/N24),0)</f>
        <v>0.25849072293364189</v>
      </c>
      <c r="G24">
        <f>((AY24-AL24/2)*S24-E24)/(AY24+AL24/2)</f>
        <v>372.21176188531689</v>
      </c>
      <c r="H24">
        <f>AL24*1000</f>
        <v>34.407358597618654</v>
      </c>
      <c r="I24">
        <f>(AQ24-AW24)</f>
        <v>11.293766000261595</v>
      </c>
      <c r="J24">
        <f>(P24+AP24*D24)</f>
        <v>52.916618347167969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32.046779632568359</v>
      </c>
      <c r="P24" s="1">
        <v>52.916618347167969</v>
      </c>
      <c r="Q24" s="1">
        <v>32.164268493652344</v>
      </c>
      <c r="R24" s="1">
        <v>400.04998779296875</v>
      </c>
      <c r="S24" s="1">
        <v>396.32855224609375</v>
      </c>
      <c r="T24" s="1">
        <v>4.3786540031433105</v>
      </c>
      <c r="U24" s="1">
        <v>34.534717559814453</v>
      </c>
      <c r="V24" s="1">
        <v>8.0667428970336914</v>
      </c>
      <c r="W24" s="1">
        <v>63.622901916503906</v>
      </c>
      <c r="X24" s="1">
        <v>299.62789916992188</v>
      </c>
      <c r="Y24" s="1">
        <v>49.252243041992188</v>
      </c>
      <c r="Z24" s="1">
        <v>0.13751956820487976</v>
      </c>
      <c r="AA24" s="1">
        <v>88.203987121582031</v>
      </c>
      <c r="AB24" s="1">
        <v>11.818630218505859</v>
      </c>
      <c r="AC24" s="1">
        <v>0.40987274050712585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1.1015731587129478</v>
      </c>
      <c r="AL24">
        <f>(U24-T24)/(1000-U24)*AK24</f>
        <v>3.4407358597618655E-2</v>
      </c>
      <c r="AM24">
        <f>(P24+273.15)</f>
        <v>326.06661834716795</v>
      </c>
      <c r="AN24">
        <f>(O24+273.15)</f>
        <v>305.19677963256834</v>
      </c>
      <c r="AO24">
        <f>(Y24*AG24+Z24*AH24)*AI24</f>
        <v>7.8803587105790029</v>
      </c>
      <c r="AP24">
        <f>((AO24+0.00000010773*(AN24^4-AM24^4))-AL24*44100)/(L24*51.4+0.00000043092*AM24^3)</f>
        <v>-14.347089253314634</v>
      </c>
      <c r="AQ24">
        <f>0.61365*EXP(17.502*J24/(240.97+J24))</f>
        <v>14.339865783154941</v>
      </c>
      <c r="AR24">
        <f>AQ24*1000/AA24</f>
        <v>162.57616295041856</v>
      </c>
      <c r="AS24">
        <f>(AR24-U24)</f>
        <v>128.04144539060411</v>
      </c>
      <c r="AT24">
        <f>IF(D24,P24,(O24+P24)/2)</f>
        <v>42.481698989868164</v>
      </c>
      <c r="AU24">
        <f>0.61365*EXP(17.502*AT24/(240.97+AT24))</f>
        <v>8.4548745943379657</v>
      </c>
      <c r="AV24">
        <f>IF(AS24&lt;&gt;0,(1000-(AR24+U24)/2)/AS24*AL24,0)</f>
        <v>0.24223661431184301</v>
      </c>
      <c r="AW24">
        <f>U24*AA24/1000</f>
        <v>3.0460997828933469</v>
      </c>
      <c r="AX24">
        <f>(AU24-AW24)</f>
        <v>5.4087748114446192</v>
      </c>
      <c r="AY24">
        <f>1/(1.6/F24+1.37/N24)</f>
        <v>0.15277887016121211</v>
      </c>
      <c r="AZ24">
        <f>G24*AA24*0.001</f>
        <v>32.830561451833852</v>
      </c>
      <c r="BA24">
        <f>G24/S24</f>
        <v>0.93914950052399471</v>
      </c>
      <c r="BB24">
        <f>(1-AL24*AA24/AQ24/F24)*100</f>
        <v>18.125341175685918</v>
      </c>
      <c r="BC24">
        <f>(S24-E24/(N24/1.35))</f>
        <v>399.67075189492823</v>
      </c>
      <c r="BD24">
        <f>E24*BB24/100/BC24</f>
        <v>-4.3251784910939423E-3</v>
      </c>
    </row>
    <row r="25" spans="1:56" x14ac:dyDescent="0.35">
      <c r="A25" s="1" t="s">
        <v>9</v>
      </c>
      <c r="B25" s="1" t="s">
        <v>3123</v>
      </c>
      <c r="K25" s="1">
        <f t="shared" si="0"/>
        <v>2.72</v>
      </c>
    </row>
    <row r="26" spans="1:56" x14ac:dyDescent="0.35">
      <c r="A26" s="1" t="s">
        <v>9</v>
      </c>
      <c r="B26" s="1" t="s">
        <v>3122</v>
      </c>
      <c r="K26" s="1">
        <f t="shared" si="0"/>
        <v>2.72</v>
      </c>
    </row>
    <row r="27" spans="1:56" x14ac:dyDescent="0.35">
      <c r="A27" s="1">
        <v>4</v>
      </c>
      <c r="B27" s="1" t="s">
        <v>3121</v>
      </c>
      <c r="C27" s="1">
        <v>1110.500002939254</v>
      </c>
      <c r="D27" s="1">
        <v>0</v>
      </c>
      <c r="E27">
        <f>(R27-S27*(1000-T27)/(1000-U27))*AK27</f>
        <v>-8.7970154270410443</v>
      </c>
      <c r="F27">
        <f>IF(AV27&lt;&gt;0,1/(1/AV27-1/N27),0)</f>
        <v>0.22324242644281986</v>
      </c>
      <c r="G27">
        <f>((AY27-AL27/2)*S27-E27)/(AY27+AL27/2)</f>
        <v>365.67131017481421</v>
      </c>
      <c r="H27">
        <f>AL27*1000</f>
        <v>33.643757995579577</v>
      </c>
      <c r="I27">
        <f>(AQ27-AW27)</f>
        <v>12.576108215686052</v>
      </c>
      <c r="J27">
        <f>(P27+AP27*D27)</f>
        <v>54.666183471679688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31.977283477783203</v>
      </c>
      <c r="P27" s="1">
        <v>54.666183471679688</v>
      </c>
      <c r="Q27" s="1">
        <v>32.099456787109375</v>
      </c>
      <c r="R27" s="1">
        <v>399.98809814453125</v>
      </c>
      <c r="S27" s="1">
        <v>395.86322021484375</v>
      </c>
      <c r="T27" s="1">
        <v>4.7703061103820801</v>
      </c>
      <c r="U27" s="1">
        <v>34.408031463623047</v>
      </c>
      <c r="V27" s="1">
        <v>8.8225507736206055</v>
      </c>
      <c r="W27" s="1">
        <v>63.636714935302734</v>
      </c>
      <c r="X27" s="1">
        <v>298.14132690429688</v>
      </c>
      <c r="Y27" s="1">
        <v>101.33924102783203</v>
      </c>
      <c r="Z27" s="1">
        <v>0.30385386943817139</v>
      </c>
      <c r="AA27" s="1">
        <v>88.20037841796875</v>
      </c>
      <c r="AB27" s="1">
        <v>11.848140716552734</v>
      </c>
      <c r="AC27" s="1">
        <v>0.4109627902507782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1.0961078195010912</v>
      </c>
      <c r="AL27">
        <f>(U27-T27)/(1000-U27)*AK27</f>
        <v>3.364375799557958E-2</v>
      </c>
      <c r="AM27">
        <f>(P27+273.15)</f>
        <v>327.81618347167966</v>
      </c>
      <c r="AN27">
        <f>(O27+273.15)</f>
        <v>305.12728347778318</v>
      </c>
      <c r="AO27">
        <f>(Y27*AG27+Z27*AH27)*AI27</f>
        <v>16.214278202035757</v>
      </c>
      <c r="AP27">
        <f>((AO27+0.00000010773*(AN27^4-AM27^4))-AL27*44100)/(L27*51.4+0.00000043092*AM27^3)</f>
        <v>-14.201076001469003</v>
      </c>
      <c r="AQ27">
        <f>0.61365*EXP(17.502*J27/(240.97+J27))</f>
        <v>15.61090961139498</v>
      </c>
      <c r="AR27">
        <f>AQ27*1000/AA27</f>
        <v>176.99368065539528</v>
      </c>
      <c r="AS27">
        <f>(AR27-U27)</f>
        <v>142.58564919177223</v>
      </c>
      <c r="AT27">
        <f>IF(D27,P27,(O27+P27)/2)</f>
        <v>43.321733474731445</v>
      </c>
      <c r="AU27">
        <f>0.61365*EXP(17.502*AT27/(240.97+AT27))</f>
        <v>8.8348832107768125</v>
      </c>
      <c r="AV27">
        <f>IF(AS27&lt;&gt;0,(1000-(AR27+U27)/2)/AS27*AL27,0)</f>
        <v>0.21101411078138174</v>
      </c>
      <c r="AW27">
        <f>U27*AA27/1000</f>
        <v>3.0348013957089277</v>
      </c>
      <c r="AX27">
        <f>(AU27-AW27)</f>
        <v>5.8000818150678848</v>
      </c>
      <c r="AY27">
        <f>1/(1.6/F27+1.37/N27)</f>
        <v>0.13293051981445711</v>
      </c>
      <c r="AZ27">
        <f>G27*AA27*0.001</f>
        <v>32.252347934013038</v>
      </c>
      <c r="BA27">
        <f>G27/S27</f>
        <v>0.92373145950855517</v>
      </c>
      <c r="BB27">
        <f>(1-AL27*AA27/AQ27/F27)*100</f>
        <v>14.852871691062886</v>
      </c>
      <c r="BC27">
        <f>(S27-E27/(N27/1.35))</f>
        <v>398.94603569279991</v>
      </c>
      <c r="BD27">
        <f>E27*BB27/100/BC27</f>
        <v>-3.2751532716759255E-3</v>
      </c>
    </row>
    <row r="28" spans="1:56" x14ac:dyDescent="0.35">
      <c r="A28" s="1" t="s">
        <v>9</v>
      </c>
      <c r="B28" s="1" t="s">
        <v>3120</v>
      </c>
      <c r="K28" s="1">
        <f t="shared" si="0"/>
        <v>2.72</v>
      </c>
    </row>
    <row r="29" spans="1:56" x14ac:dyDescent="0.35">
      <c r="A29" s="1" t="s">
        <v>9</v>
      </c>
      <c r="B29" s="1" t="s">
        <v>3119</v>
      </c>
      <c r="K29" s="1">
        <f t="shared" si="0"/>
        <v>2.72</v>
      </c>
    </row>
    <row r="30" spans="1:56" x14ac:dyDescent="0.35">
      <c r="A30" s="1">
        <v>5</v>
      </c>
      <c r="B30" s="1" t="s">
        <v>3118</v>
      </c>
      <c r="C30" s="1">
        <v>1313.500002939254</v>
      </c>
      <c r="D30" s="1">
        <v>0</v>
      </c>
      <c r="E30">
        <f>(R30-S30*(1000-T30)/(1000-U30))*AK30</f>
        <v>-8.1105039400513057</v>
      </c>
      <c r="F30">
        <f>IF(AV30&lt;&gt;0,1/(1/AV30-1/N30),0)</f>
        <v>0.23340108199080567</v>
      </c>
      <c r="G30">
        <f>((AY30-AL30/2)*S30-E30)/(AY30+AL30/2)</f>
        <v>362.84405441309349</v>
      </c>
      <c r="H30">
        <f>AL30*1000</f>
        <v>33.291768913260356</v>
      </c>
      <c r="I30">
        <f>(AQ30-AW30)</f>
        <v>11.97936334866964</v>
      </c>
      <c r="J30">
        <f>(P30+AP30*D30)</f>
        <v>53.841007232666016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31.914196014404297</v>
      </c>
      <c r="P30" s="1">
        <v>53.841007232666016</v>
      </c>
      <c r="Q30" s="1">
        <v>32.036026000976563</v>
      </c>
      <c r="R30" s="1">
        <v>399.94094848632813</v>
      </c>
      <c r="S30" s="1">
        <v>395.36920166015625</v>
      </c>
      <c r="T30" s="1">
        <v>5.1520171165466309</v>
      </c>
      <c r="U30" s="1">
        <v>34.247035980224609</v>
      </c>
      <c r="V30" s="1">
        <v>9.5622549057006836</v>
      </c>
      <c r="W30" s="1">
        <v>63.563240051269531</v>
      </c>
      <c r="X30" s="1">
        <v>300.57522583007813</v>
      </c>
      <c r="Y30" s="1">
        <v>149.77215576171875</v>
      </c>
      <c r="Z30" s="1">
        <v>0.10084632039070129</v>
      </c>
      <c r="AA30" s="1">
        <v>88.197067260742188</v>
      </c>
      <c r="AB30" s="1">
        <v>11.805265426635742</v>
      </c>
      <c r="AC30" s="1">
        <v>0.41095897555351257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1.1050559773164634</v>
      </c>
      <c r="AL30">
        <f>(U30-T30)/(1000-U30)*AK30</f>
        <v>3.3291768913260356E-2</v>
      </c>
      <c r="AM30">
        <f>(P30+273.15)</f>
        <v>326.99100723266599</v>
      </c>
      <c r="AN30">
        <f>(O30+273.15)</f>
        <v>305.06419601440427</v>
      </c>
      <c r="AO30">
        <f>(Y30*AG30+Z30*AH30)*AI30</f>
        <v>23.963544386248032</v>
      </c>
      <c r="AP30">
        <f>((AO30+0.00000010773*(AN30^4-AM30^4))-AL30*44100)/(L30*51.4+0.00000043092*AM30^3)</f>
        <v>-13.934384032095442</v>
      </c>
      <c r="AQ30">
        <f>0.61365*EXP(17.502*J30/(240.97+J30))</f>
        <v>14.999851484498567</v>
      </c>
      <c r="AR30">
        <f>AQ30*1000/AA30</f>
        <v>170.07199842772121</v>
      </c>
      <c r="AS30">
        <f>(AR30-U30)</f>
        <v>135.8249624474966</v>
      </c>
      <c r="AT30">
        <f>IF(D30,P30,(O30+P30)/2)</f>
        <v>42.877601623535156</v>
      </c>
      <c r="AU30">
        <f>0.61365*EXP(17.502*AT30/(240.97+AT30))</f>
        <v>8.632169440545578</v>
      </c>
      <c r="AV30">
        <f>IF(AS30&lt;&gt;0,(1000-(AR30+U30)/2)/AS30*AL30,0)</f>
        <v>0.22006777940961883</v>
      </c>
      <c r="AW30">
        <f>U30*AA30/1000</f>
        <v>3.0204881358289275</v>
      </c>
      <c r="AX30">
        <f>(AU30-AW30)</f>
        <v>5.6116813047166509</v>
      </c>
      <c r="AY30">
        <f>1/(1.6/F30+1.37/N30)</f>
        <v>0.13868119580724414</v>
      </c>
      <c r="AZ30">
        <f>G30*AA30*0.001</f>
        <v>32.001781472232004</v>
      </c>
      <c r="BA30">
        <f>G30/S30</f>
        <v>0.91773474739436056</v>
      </c>
      <c r="BB30">
        <f>(1-AL30*AA30/AQ30/F30)*100</f>
        <v>16.131052775782351</v>
      </c>
      <c r="BC30">
        <f>(S30-E30/(N30/1.35))</f>
        <v>398.21143688047397</v>
      </c>
      <c r="BD30">
        <f>E30*BB30/100/BC30</f>
        <v>-3.28546483044454E-3</v>
      </c>
    </row>
    <row r="31" spans="1:56" x14ac:dyDescent="0.35">
      <c r="A31" s="1" t="s">
        <v>9</v>
      </c>
      <c r="B31" s="1" t="s">
        <v>3117</v>
      </c>
      <c r="K31" s="1">
        <f t="shared" si="0"/>
        <v>2.72</v>
      </c>
    </row>
    <row r="32" spans="1:56" x14ac:dyDescent="0.35">
      <c r="A32" s="1" t="s">
        <v>9</v>
      </c>
      <c r="B32" s="1" t="s">
        <v>3116</v>
      </c>
      <c r="K32" s="1">
        <f t="shared" si="0"/>
        <v>2.72</v>
      </c>
    </row>
    <row r="33" spans="1:56" x14ac:dyDescent="0.35">
      <c r="A33" s="1">
        <v>6</v>
      </c>
      <c r="B33" s="1" t="s">
        <v>3115</v>
      </c>
      <c r="C33" s="1">
        <v>1516.500002939254</v>
      </c>
      <c r="D33" s="1">
        <v>0</v>
      </c>
      <c r="E33">
        <f>(R33-S33*(1000-T33)/(1000-U33))*AK33</f>
        <v>-7.4802640972198962</v>
      </c>
      <c r="F33">
        <f>IF(AV33&lt;&gt;0,1/(1/AV33-1/N33),0)</f>
        <v>0.39374366696539737</v>
      </c>
      <c r="G33">
        <f>((AY33-AL33/2)*S33-E33)/(AY33+AL33/2)</f>
        <v>372.15561819199058</v>
      </c>
      <c r="H33">
        <f>AL33*1000</f>
        <v>32.970097110635059</v>
      </c>
      <c r="I33">
        <f>(AQ33-AW33)</f>
        <v>7.5129896307867012</v>
      </c>
      <c r="J33">
        <f>(P33+AP33*D33)</f>
        <v>46.747386932373047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31.872917175292969</v>
      </c>
      <c r="P33" s="1">
        <v>46.747386932373047</v>
      </c>
      <c r="Q33" s="1">
        <v>31.985786437988281</v>
      </c>
      <c r="R33" s="1">
        <v>400.00128173828125</v>
      </c>
      <c r="S33" s="1">
        <v>394.98556518554688</v>
      </c>
      <c r="T33" s="1">
        <v>5.5314044952392578</v>
      </c>
      <c r="U33" s="1">
        <v>34.343460083007813</v>
      </c>
      <c r="V33" s="1">
        <v>10.289437294006348</v>
      </c>
      <c r="W33" s="1">
        <v>63.885200500488281</v>
      </c>
      <c r="X33" s="1">
        <v>300.56442260742188</v>
      </c>
      <c r="Y33" s="1">
        <v>301.11917114257813</v>
      </c>
      <c r="Z33" s="1">
        <v>8.3821028470993042E-2</v>
      </c>
      <c r="AA33" s="1">
        <v>88.1884765625</v>
      </c>
      <c r="AB33" s="1">
        <v>11.769073486328125</v>
      </c>
      <c r="AC33" s="1">
        <v>0.41984492540359497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1.1050162595861095</v>
      </c>
      <c r="AL33">
        <f>(U33-T33)/(1000-U33)*AK33</f>
        <v>3.297009711063506E-2</v>
      </c>
      <c r="AM33">
        <f>(P33+273.15)</f>
        <v>319.89738693237302</v>
      </c>
      <c r="AN33">
        <f>(O33+273.15)</f>
        <v>305.02291717529295</v>
      </c>
      <c r="AO33">
        <f>(Y33*AG33+Z33*AH33)*AI33</f>
        <v>48.179066305926426</v>
      </c>
      <c r="AP33">
        <f>((AO33+0.00000010773*(AN33^4-AM33^4))-AL33*44100)/(L33*51.4+0.00000043092*AM33^3)</f>
        <v>-12.903265626911963</v>
      </c>
      <c r="AQ33">
        <f>0.61365*EXP(17.502*J33/(240.97+J33))</f>
        <v>10.54168705539219</v>
      </c>
      <c r="AR33">
        <f>AQ33*1000/AA33</f>
        <v>119.53587890727648</v>
      </c>
      <c r="AS33">
        <f>(AR33-U33)</f>
        <v>85.192418824268671</v>
      </c>
      <c r="AT33">
        <f>IF(D33,P33,(O33+P33)/2)</f>
        <v>39.310152053833008</v>
      </c>
      <c r="AU33">
        <f>0.61365*EXP(17.502*AT33/(240.97+AT33))</f>
        <v>7.1447562922662859</v>
      </c>
      <c r="AV33">
        <f>IF(AS33&lt;&gt;0,(1000-(AR33+U33)/2)/AS33*AL33,0)</f>
        <v>0.35723118507172297</v>
      </c>
      <c r="AW33">
        <f>U33*AA33/1000</f>
        <v>3.0286974246054887</v>
      </c>
      <c r="AX33">
        <f>(AU33-AW33)</f>
        <v>4.1160588676607972</v>
      </c>
      <c r="AY33">
        <f>1/(1.6/F33+1.37/N33)</f>
        <v>0.22628592002428527</v>
      </c>
      <c r="AZ33">
        <f>G33*AA33*0.001</f>
        <v>32.81983701252706</v>
      </c>
      <c r="BA33">
        <f>G33/S33</f>
        <v>0.94220055362572097</v>
      </c>
      <c r="BB33">
        <f>(1-AL33*AA33/AQ33/F33)*100</f>
        <v>29.949963548231928</v>
      </c>
      <c r="BC33">
        <f>(S33-E33/(N33/1.35))</f>
        <v>397.6069399153472</v>
      </c>
      <c r="BD33">
        <f>E33*BB33/100/BC33</f>
        <v>-5.6345504706377088E-3</v>
      </c>
    </row>
    <row r="34" spans="1:56" x14ac:dyDescent="0.35">
      <c r="A34" s="1" t="s">
        <v>9</v>
      </c>
      <c r="B34" s="1" t="s">
        <v>3114</v>
      </c>
      <c r="K34" s="1">
        <f t="shared" si="0"/>
        <v>2.72</v>
      </c>
    </row>
    <row r="35" spans="1:56" x14ac:dyDescent="0.35">
      <c r="A35" s="1" t="s">
        <v>9</v>
      </c>
      <c r="B35" s="1" t="s">
        <v>3113</v>
      </c>
      <c r="K35" s="1">
        <f t="shared" si="0"/>
        <v>2.72</v>
      </c>
    </row>
    <row r="36" spans="1:56" x14ac:dyDescent="0.35">
      <c r="A36" s="1">
        <v>7</v>
      </c>
      <c r="B36" s="1" t="s">
        <v>3112</v>
      </c>
      <c r="C36" s="1">
        <v>1719.500002939254</v>
      </c>
      <c r="D36" s="1">
        <v>0</v>
      </c>
      <c r="E36">
        <f>(R36-S36*(1000-T36)/(1000-U36))*AK36</f>
        <v>-6.8983882837875115</v>
      </c>
      <c r="F36">
        <f>IF(AV36&lt;&gt;0,1/(1/AV36-1/N36),0)</f>
        <v>0.31036177469038656</v>
      </c>
      <c r="G36">
        <f>((AY36-AL36/2)*S36-E36)/(AY36+AL36/2)</f>
        <v>363.97247301021469</v>
      </c>
      <c r="H36">
        <f>AL36*1000</f>
        <v>32.785825529413934</v>
      </c>
      <c r="I36">
        <f>(AQ36-AW36)</f>
        <v>9.1943145379239795</v>
      </c>
      <c r="J36">
        <f>(P36+AP36*D36)</f>
        <v>49.709941864013672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31.854686737060547</v>
      </c>
      <c r="P36" s="1">
        <v>49.709941864013672</v>
      </c>
      <c r="Q36" s="1">
        <v>31.955049514770508</v>
      </c>
      <c r="R36" s="1">
        <v>399.9351806640625</v>
      </c>
      <c r="S36" s="1">
        <v>394.4739990234375</v>
      </c>
      <c r="T36" s="1">
        <v>5.8937015533447266</v>
      </c>
      <c r="U36" s="1">
        <v>34.538589477539063</v>
      </c>
      <c r="V36" s="1">
        <v>10.974939346313477</v>
      </c>
      <c r="W36" s="1">
        <v>64.315933227539063</v>
      </c>
      <c r="X36" s="1">
        <v>300.56805419921875</v>
      </c>
      <c r="Y36" s="1">
        <v>499.5762939453125</v>
      </c>
      <c r="Z36" s="1">
        <v>9.5609970390796661E-2</v>
      </c>
      <c r="AA36" s="1">
        <v>88.190345764160156</v>
      </c>
      <c r="AB36" s="1">
        <v>11.869448661804199</v>
      </c>
      <c r="AC36" s="1">
        <v>0.41233569383621216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1.1050296110265394</v>
      </c>
      <c r="AL36">
        <f>(U36-T36)/(1000-U36)*AK36</f>
        <v>3.2785825529413934E-2</v>
      </c>
      <c r="AM36">
        <f>(P36+273.15)</f>
        <v>322.85994186401365</v>
      </c>
      <c r="AN36">
        <f>(O36+273.15)</f>
        <v>305.00468673706052</v>
      </c>
      <c r="AO36">
        <f>(Y36*AG36+Z36*AH36)*AI36</f>
        <v>79.932205244625948</v>
      </c>
      <c r="AP36">
        <f>((AO36+0.00000010773*(AN36^4-AM36^4))-AL36*44100)/(L36*51.4+0.00000043092*AM36^3)</f>
        <v>-12.88411510769922</v>
      </c>
      <c r="AQ36">
        <f>0.61365*EXP(17.502*J36/(240.97+J36))</f>
        <v>12.240284686154533</v>
      </c>
      <c r="AR36">
        <f>AQ36*1000/AA36</f>
        <v>138.79393010758426</v>
      </c>
      <c r="AS36">
        <f>(AR36-U36)</f>
        <v>104.2553406300452</v>
      </c>
      <c r="AT36">
        <f>IF(D36,P36,(O36+P36)/2)</f>
        <v>40.782314300537109</v>
      </c>
      <c r="AU36">
        <f>0.61365*EXP(17.502*AT36/(240.97+AT36))</f>
        <v>7.7291673349980785</v>
      </c>
      <c r="AV36">
        <f>IF(AS36&lt;&gt;0,(1000-(AR36+U36)/2)/AS36*AL36,0)</f>
        <v>0.28722174303594872</v>
      </c>
      <c r="AW36">
        <f>U36*AA36/1000</f>
        <v>3.0459701482305537</v>
      </c>
      <c r="AX36">
        <f>(AU36-AW36)</f>
        <v>4.6831971867675248</v>
      </c>
      <c r="AY36">
        <f>1/(1.6/F36+1.37/N36)</f>
        <v>0.18145841511537864</v>
      </c>
      <c r="AZ36">
        <f>G36*AA36*0.001</f>
        <v>32.098858243407285</v>
      </c>
      <c r="BA36">
        <f>G36/S36</f>
        <v>0.92267798108688381</v>
      </c>
      <c r="BB36">
        <f>(1-AL36*AA36/AQ36/F36)*100</f>
        <v>23.889000813389906</v>
      </c>
      <c r="BC36">
        <f>(S36-E36/(N36/1.35))</f>
        <v>396.89146189486098</v>
      </c>
      <c r="BD36">
        <f>E36*BB36/100/BC36</f>
        <v>-4.152157935968263E-3</v>
      </c>
    </row>
    <row r="37" spans="1:56" x14ac:dyDescent="0.35">
      <c r="A37" s="1" t="s">
        <v>9</v>
      </c>
      <c r="B37" s="1" t="s">
        <v>3111</v>
      </c>
      <c r="K37" s="1">
        <f t="shared" si="0"/>
        <v>2.72</v>
      </c>
    </row>
    <row r="38" spans="1:56" x14ac:dyDescent="0.35">
      <c r="A38" s="1" t="s">
        <v>9</v>
      </c>
      <c r="B38" s="1" t="s">
        <v>3110</v>
      </c>
      <c r="K38" s="1">
        <f t="shared" si="0"/>
        <v>2.72</v>
      </c>
    </row>
    <row r="39" spans="1:56" x14ac:dyDescent="0.35">
      <c r="A39" s="1">
        <v>8</v>
      </c>
      <c r="B39" s="1" t="s">
        <v>3109</v>
      </c>
      <c r="C39" s="1">
        <v>1922.500002939254</v>
      </c>
      <c r="D39" s="1">
        <v>0</v>
      </c>
      <c r="E39">
        <f>(R39-S39*(1000-T39)/(1000-U39))*AK39</f>
        <v>-6.453558898293501</v>
      </c>
      <c r="F39">
        <f>IF(AV39&lt;&gt;0,1/(1/AV39-1/N39),0)</f>
        <v>0.79426562927259692</v>
      </c>
      <c r="G39">
        <f>((AY39-AL39/2)*S39-E39)/(AY39+AL39/2)</f>
        <v>379.36764928916625</v>
      </c>
      <c r="H39">
        <f>AL39*1000</f>
        <v>32.796637764381316</v>
      </c>
      <c r="I39">
        <f>(AQ39-AW39)</f>
        <v>4.1358369117546854</v>
      </c>
      <c r="J39">
        <f>(P39+AP39*D39)</f>
        <v>39.483726501464844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31.859291076660156</v>
      </c>
      <c r="P39" s="1">
        <v>39.483726501464844</v>
      </c>
      <c r="Q39" s="1">
        <v>31.945825576782227</v>
      </c>
      <c r="R39" s="1">
        <v>399.9921875</v>
      </c>
      <c r="S39" s="1">
        <v>394.13455200195313</v>
      </c>
      <c r="T39" s="1">
        <v>6.2342357635498047</v>
      </c>
      <c r="U39" s="1">
        <v>34.879047393798828</v>
      </c>
      <c r="V39" s="1">
        <v>11.605178833007813</v>
      </c>
      <c r="W39" s="1">
        <v>64.928184509277344</v>
      </c>
      <c r="X39" s="1">
        <v>300.56195068359375</v>
      </c>
      <c r="Y39" s="1">
        <v>749.44976806640625</v>
      </c>
      <c r="Z39" s="1">
        <v>0.39422836899757385</v>
      </c>
      <c r="AA39" s="1">
        <v>88.183837890625</v>
      </c>
      <c r="AB39" s="1">
        <v>11.94564151763916</v>
      </c>
      <c r="AC39" s="1">
        <v>0.41247892379760742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1.1050071716308592</v>
      </c>
      <c r="AL39">
        <f>(U39-T39)/(1000-U39)*AK39</f>
        <v>3.2796637764381319E-2</v>
      </c>
      <c r="AM39">
        <f>(P39+273.15)</f>
        <v>312.63372650146482</v>
      </c>
      <c r="AN39">
        <f>(O39+273.15)</f>
        <v>305.00929107666013</v>
      </c>
      <c r="AO39">
        <f>(Y39*AG39+Z39*AH39)*AI39</f>
        <v>119.91196021038377</v>
      </c>
      <c r="AP39">
        <f>((AO39+0.00000010773*(AN39^4-AM39^4))-AL39*44100)/(L39*51.4+0.00000043092*AM39^3)</f>
        <v>-11.554541825705572</v>
      </c>
      <c r="AQ39">
        <f>0.61365*EXP(17.502*J39/(240.97+J39))</f>
        <v>7.2116051729088682</v>
      </c>
      <c r="AR39">
        <f>AQ39*1000/AA39</f>
        <v>81.779216525521036</v>
      </c>
      <c r="AS39">
        <f>(AR39-U39)</f>
        <v>46.900169131722208</v>
      </c>
      <c r="AT39">
        <f>IF(D39,P39,(O39+P39)/2)</f>
        <v>35.6715087890625</v>
      </c>
      <c r="AU39">
        <f>0.61365*EXP(17.502*AT39/(240.97+AT39))</f>
        <v>5.8618362663894334</v>
      </c>
      <c r="AV39">
        <f>IF(AS39&lt;&gt;0,(1000-(AR39+U39)/2)/AS39*AL39,0)</f>
        <v>0.65849737696362731</v>
      </c>
      <c r="AW39">
        <f>U39*AA39/1000</f>
        <v>3.0757682611541823</v>
      </c>
      <c r="AX39">
        <f>(AU39-AW39)</f>
        <v>2.7860680052352511</v>
      </c>
      <c r="AY39">
        <f>1/(1.6/F39+1.37/N39)</f>
        <v>0.42192848261670796</v>
      </c>
      <c r="AZ39">
        <f>G39*AA39*0.001</f>
        <v>33.454095285863318</v>
      </c>
      <c r="BA39">
        <f>G39/S39</f>
        <v>0.96253334644785549</v>
      </c>
      <c r="BB39">
        <f>(1-AL39*AA39/AQ39/F39)*100</f>
        <v>49.508228504624405</v>
      </c>
      <c r="BC39">
        <f>(S39-E39/(N39/1.35))</f>
        <v>396.39612939994259</v>
      </c>
      <c r="BD39">
        <f>E39*BB39/100/BC39</f>
        <v>-8.0602267506604229E-3</v>
      </c>
    </row>
    <row r="40" spans="1:56" x14ac:dyDescent="0.35">
      <c r="A40" s="1" t="s">
        <v>9</v>
      </c>
      <c r="B40" s="1" t="s">
        <v>3108</v>
      </c>
      <c r="K40" s="1">
        <f t="shared" si="0"/>
        <v>2.72</v>
      </c>
    </row>
    <row r="41" spans="1:56" x14ac:dyDescent="0.35">
      <c r="A41" s="1" t="s">
        <v>9</v>
      </c>
      <c r="B41" s="1" t="s">
        <v>3107</v>
      </c>
      <c r="K41" s="1">
        <f t="shared" si="0"/>
        <v>2.72</v>
      </c>
    </row>
    <row r="42" spans="1:56" x14ac:dyDescent="0.35">
      <c r="A42" s="1">
        <v>9</v>
      </c>
      <c r="B42" s="1" t="s">
        <v>3106</v>
      </c>
      <c r="C42" s="1">
        <v>2125.500002939254</v>
      </c>
      <c r="D42" s="1">
        <v>0</v>
      </c>
      <c r="E42">
        <f>(R42-S42*(1000-T42)/(1000-U42))*AK42</f>
        <v>-6.3596837612434678</v>
      </c>
      <c r="F42">
        <f>IF(AV42&lt;&gt;0,1/(1/AV42-1/N42),0)</f>
        <v>1.5161505891612117</v>
      </c>
      <c r="G42">
        <f>((AY42-AL42/2)*S42-E42)/(AY42+AL42/2)</f>
        <v>384.86853910493318</v>
      </c>
      <c r="H42">
        <f>AL42*1000</f>
        <v>32.90188317375528</v>
      </c>
      <c r="I42">
        <f>(AQ42-AW42)</f>
        <v>2.5342147565722719</v>
      </c>
      <c r="J42">
        <f>(P42+AP42*D42)</f>
        <v>34.993144989013672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31.891202926635742</v>
      </c>
      <c r="P42" s="1">
        <v>34.993144989013672</v>
      </c>
      <c r="Q42" s="1">
        <v>31.961559295654297</v>
      </c>
      <c r="R42" s="1">
        <v>399.9483642578125</v>
      </c>
      <c r="S42" s="1">
        <v>393.97329711914063</v>
      </c>
      <c r="T42" s="1">
        <v>6.5693511962890625</v>
      </c>
      <c r="U42" s="1">
        <v>35.292522430419922</v>
      </c>
      <c r="V42" s="1">
        <v>12.206063270568848</v>
      </c>
      <c r="W42" s="1">
        <v>65.574630737304688</v>
      </c>
      <c r="X42" s="1">
        <v>300.57504272460938</v>
      </c>
      <c r="Y42" s="1">
        <v>1000.208984375</v>
      </c>
      <c r="Z42" s="1">
        <v>0.24491558969020844</v>
      </c>
      <c r="AA42" s="1">
        <v>88.177680969238281</v>
      </c>
      <c r="AB42" s="1">
        <v>12.017416954040527</v>
      </c>
      <c r="AC42" s="1">
        <v>0.42063075304031372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1.105055304134593</v>
      </c>
      <c r="AL42">
        <f>(U42-T42)/(1000-U42)*AK42</f>
        <v>3.2901883173755281E-2</v>
      </c>
      <c r="AM42">
        <f>(P42+273.15)</f>
        <v>308.14314498901365</v>
      </c>
      <c r="AN42">
        <f>(O42+273.15)</f>
        <v>305.04120292663572</v>
      </c>
      <c r="AO42">
        <f>(Y42*AG42+Z42*AH42)*AI42</f>
        <v>160.03343392297393</v>
      </c>
      <c r="AP42">
        <f>((AO42+0.00000010773*(AN42^4-AM42^4))-AL42*44100)/(L42*51.4+0.00000043092*AM42^3)</f>
        <v>-10.84274186734342</v>
      </c>
      <c r="AQ42">
        <f>0.61365*EXP(17.502*J42/(240.97+J42))</f>
        <v>5.6462275400415258</v>
      </c>
      <c r="AR42">
        <f>AQ42*1000/AA42</f>
        <v>64.032388672268127</v>
      </c>
      <c r="AS42">
        <f>(AR42-U42)</f>
        <v>28.739866241848205</v>
      </c>
      <c r="AT42">
        <f>IF(D42,P42,(O42+P42)/2)</f>
        <v>33.442173957824707</v>
      </c>
      <c r="AU42">
        <f>0.61365*EXP(17.502*AT42/(240.97+AT42))</f>
        <v>5.1789911503843564</v>
      </c>
      <c r="AV42">
        <f>IF(AS42&lt;&gt;0,(1000-(AR42+U42)/2)/AS42*AL42,0)</f>
        <v>1.0879624351749373</v>
      </c>
      <c r="AW42">
        <f>U42*AA42/1000</f>
        <v>3.1120127834692539</v>
      </c>
      <c r="AX42">
        <f>(AU42-AW42)</f>
        <v>2.0669783669151025</v>
      </c>
      <c r="AY42">
        <f>1/(1.6/F42+1.37/N42)</f>
        <v>0.70875006033392418</v>
      </c>
      <c r="AZ42">
        <f>G42*AA42*0.001</f>
        <v>33.936815256291609</v>
      </c>
      <c r="BA42">
        <f>G42/S42</f>
        <v>0.97688991086252708</v>
      </c>
      <c r="BB42">
        <f>(1-AL42*AA42/AQ42/F42)*100</f>
        <v>66.109442438239881</v>
      </c>
      <c r="BC42">
        <f>(S42-E42/(N42/1.35))</f>
        <v>396.20197702730604</v>
      </c>
      <c r="BD42">
        <f>E42*BB42/100/BC42</f>
        <v>-1.061163678924191E-2</v>
      </c>
    </row>
    <row r="43" spans="1:56" x14ac:dyDescent="0.35">
      <c r="A43" s="1" t="s">
        <v>9</v>
      </c>
      <c r="B43" s="1" t="s">
        <v>3105</v>
      </c>
      <c r="K43" s="1">
        <f t="shared" si="0"/>
        <v>2.72</v>
      </c>
    </row>
    <row r="44" spans="1:56" x14ac:dyDescent="0.35">
      <c r="A44" s="1" t="s">
        <v>9</v>
      </c>
      <c r="B44" s="1" t="s">
        <v>3104</v>
      </c>
      <c r="K44" s="1">
        <f t="shared" si="0"/>
        <v>2.72</v>
      </c>
    </row>
    <row r="45" spans="1:56" x14ac:dyDescent="0.35">
      <c r="A45" s="1">
        <v>10</v>
      </c>
      <c r="B45" s="1" t="s">
        <v>3103</v>
      </c>
      <c r="C45" s="1">
        <v>2328.500002939254</v>
      </c>
      <c r="D45" s="1">
        <v>0</v>
      </c>
      <c r="E45">
        <f>(R45-S45*(1000-T45)/(1000-U45))*AK45</f>
        <v>-6.169651133937565</v>
      </c>
      <c r="F45">
        <f>IF(AV45&lt;&gt;0,1/(1/AV45-1/N45),0)</f>
        <v>0.48323490522131507</v>
      </c>
      <c r="G45">
        <f>((AY45-AL45/2)*S45-E45)/(AY45+AL45/2)</f>
        <v>369.97183722606945</v>
      </c>
      <c r="H45">
        <f>AL45*1000</f>
        <v>33.153773181466981</v>
      </c>
      <c r="I45">
        <f>(AQ45-AW45)</f>
        <v>6.3192995884747187</v>
      </c>
      <c r="J45">
        <f>(P45+AP45*D45)</f>
        <v>44.674972534179688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31.95928955078125</v>
      </c>
      <c r="P45" s="1">
        <v>44.674972534179688</v>
      </c>
      <c r="Q45" s="1">
        <v>32.010147094726563</v>
      </c>
      <c r="R45" s="1">
        <v>400.00344848632813</v>
      </c>
      <c r="S45" s="1">
        <v>393.77145385742188</v>
      </c>
      <c r="T45" s="1">
        <v>6.8983769416809082</v>
      </c>
      <c r="U45" s="1">
        <v>35.830924987792969</v>
      </c>
      <c r="V45" s="1">
        <v>12.765468597412109</v>
      </c>
      <c r="W45" s="1">
        <v>66.30523681640625</v>
      </c>
      <c r="X45" s="1">
        <v>300.51654052734375</v>
      </c>
      <c r="Y45" s="1">
        <v>1250.8653564453125</v>
      </c>
      <c r="Z45" s="1">
        <v>0.24753783643245697</v>
      </c>
      <c r="AA45" s="1">
        <v>88.15966796875</v>
      </c>
      <c r="AB45" s="1">
        <v>12.136733055114746</v>
      </c>
      <c r="AC45" s="1">
        <v>0.42272883653640747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1.1048402225269986</v>
      </c>
      <c r="AL45">
        <f>(U45-T45)/(1000-U45)*AK45</f>
        <v>3.3153773181466978E-2</v>
      </c>
      <c r="AM45">
        <f>(P45+273.15)</f>
        <v>317.82497253417966</v>
      </c>
      <c r="AN45">
        <f>(O45+273.15)</f>
        <v>305.10928955078123</v>
      </c>
      <c r="AO45">
        <f>(Y45*AG45+Z45*AH45)*AI45</f>
        <v>200.13845255780689</v>
      </c>
      <c r="AP45">
        <f>((AO45+0.00000010773*(AN45^4-AM45^4))-AL45*44100)/(L45*51.4+0.00000043092*AM45^3)</f>
        <v>-11.527665211528037</v>
      </c>
      <c r="AQ45">
        <f>0.61365*EXP(17.502*J45/(240.97+J45))</f>
        <v>9.4781420384117343</v>
      </c>
      <c r="AR45">
        <f>AQ45*1000/AA45</f>
        <v>107.51109046567025</v>
      </c>
      <c r="AS45">
        <f>(AR45-U45)</f>
        <v>71.680165477877281</v>
      </c>
      <c r="AT45">
        <f>IF(D45,P45,(O45+P45)/2)</f>
        <v>38.317131042480469</v>
      </c>
      <c r="AU45">
        <f>0.61365*EXP(17.502*AT45/(240.97+AT45))</f>
        <v>6.7725468882297974</v>
      </c>
      <c r="AV45">
        <f>IF(AS45&lt;&gt;0,(1000-(AR45+U45)/2)/AS45*AL45,0)</f>
        <v>0.42937413219430515</v>
      </c>
      <c r="AW45">
        <f>U45*AA45/1000</f>
        <v>3.1588424499370156</v>
      </c>
      <c r="AX45">
        <f>(AU45-AW45)</f>
        <v>3.6137044382927819</v>
      </c>
      <c r="AY45">
        <f>1/(1.6/F45+1.37/N45)</f>
        <v>0.27272854379663863</v>
      </c>
      <c r="AZ45">
        <f>G45*AA45*0.001</f>
        <v>32.616594327638708</v>
      </c>
      <c r="BA45">
        <f>G45/S45</f>
        <v>0.93955982233295698</v>
      </c>
      <c r="BB45">
        <f>(1-AL45*AA45/AQ45/F45)*100</f>
        <v>36.185202092533864</v>
      </c>
      <c r="BC45">
        <f>(S45-E45/(N45/1.35))</f>
        <v>395.93353896083403</v>
      </c>
      <c r="BD45">
        <f>E45*BB45/100/BC45</f>
        <v>-5.6385744362021711E-3</v>
      </c>
    </row>
    <row r="46" spans="1:56" x14ac:dyDescent="0.35">
      <c r="A46" s="1" t="s">
        <v>9</v>
      </c>
      <c r="B46" s="1" t="s">
        <v>3102</v>
      </c>
      <c r="K46" s="1">
        <f t="shared" si="0"/>
        <v>2.72</v>
      </c>
    </row>
    <row r="47" spans="1:56" x14ac:dyDescent="0.35">
      <c r="A47" s="1" t="s">
        <v>9</v>
      </c>
      <c r="B47" s="1" t="s">
        <v>3101</v>
      </c>
      <c r="K47" s="1">
        <f t="shared" si="0"/>
        <v>2.72</v>
      </c>
    </row>
    <row r="48" spans="1:56" x14ac:dyDescent="0.35">
      <c r="A48" s="1">
        <v>11</v>
      </c>
      <c r="B48" s="1" t="s">
        <v>3100</v>
      </c>
      <c r="C48" s="1">
        <v>2531.500002939254</v>
      </c>
      <c r="D48" s="1">
        <v>0</v>
      </c>
      <c r="E48">
        <f>(R48-S48*(1000-T48)/(1000-U48))*AK48</f>
        <v>-6.1076122090650955</v>
      </c>
      <c r="F48">
        <f>IF(AV48&lt;&gt;0,1/(1/AV48-1/N48),0)</f>
        <v>0.29280025332490678</v>
      </c>
      <c r="G48">
        <f>((AY48-AL48/2)*S48-E48)/(AY48+AL48/2)</f>
        <v>355.67257988710003</v>
      </c>
      <c r="H48">
        <f>AL48*1000</f>
        <v>33.712375064361431</v>
      </c>
      <c r="I48">
        <f>(AQ48-AW48)</f>
        <v>9.9085887597886995</v>
      </c>
      <c r="J48">
        <f>(P48+AP48*D48)</f>
        <v>51.133159637451172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32.078826904296875</v>
      </c>
      <c r="P48" s="1">
        <v>51.133159637451172</v>
      </c>
      <c r="Q48" s="1">
        <v>32.099864959716797</v>
      </c>
      <c r="R48" s="1">
        <v>400.11965942382813</v>
      </c>
      <c r="S48" s="1">
        <v>393.63644409179688</v>
      </c>
      <c r="T48" s="1">
        <v>7.2213377952575684</v>
      </c>
      <c r="U48" s="1">
        <v>36.617805480957031</v>
      </c>
      <c r="V48" s="1">
        <v>13.273390769958496</v>
      </c>
      <c r="W48" s="1">
        <v>67.306427001953125</v>
      </c>
      <c r="X48" s="1">
        <v>300.51193237304688</v>
      </c>
      <c r="Y48" s="1">
        <v>1599.8271484375</v>
      </c>
      <c r="Z48" s="1">
        <v>8.7750993669033051E-2</v>
      </c>
      <c r="AA48" s="1">
        <v>88.16217041015625</v>
      </c>
      <c r="AB48" s="1">
        <v>12.333889007568359</v>
      </c>
      <c r="AC48" s="1">
        <v>0.42809438705444336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1.1048232807832603</v>
      </c>
      <c r="AL48">
        <f>(U48-T48)/(1000-U48)*AK48</f>
        <v>3.3712375064361429E-2</v>
      </c>
      <c r="AM48">
        <f>(P48+273.15)</f>
        <v>324.28315963745115</v>
      </c>
      <c r="AN48">
        <f>(O48+273.15)</f>
        <v>305.22882690429685</v>
      </c>
      <c r="AO48">
        <f>(Y48*AG48+Z48*AH48)*AI48</f>
        <v>255.97233802857227</v>
      </c>
      <c r="AP48">
        <f>((AO48+0.00000010773*(AN48^4-AM48^4))-AL48*44100)/(L48*51.4+0.00000043092*AM48^3)</f>
        <v>-11.924789582193343</v>
      </c>
      <c r="AQ48">
        <f>0.61365*EXP(17.502*J48/(240.97+J48))</f>
        <v>13.136893966646786</v>
      </c>
      <c r="AR48">
        <f>AQ48*1000/AA48</f>
        <v>149.00828672354714</v>
      </c>
      <c r="AS48">
        <f>(AR48-U48)</f>
        <v>112.39048124259011</v>
      </c>
      <c r="AT48">
        <f>IF(D48,P48,(O48+P48)/2)</f>
        <v>41.605993270874023</v>
      </c>
      <c r="AU48">
        <f>0.61365*EXP(17.502*AT48/(240.97+AT48))</f>
        <v>8.0738723677144328</v>
      </c>
      <c r="AV48">
        <f>IF(AS48&lt;&gt;0,(1000-(AR48+U48)/2)/AS48*AL48,0)</f>
        <v>0.27211758954286708</v>
      </c>
      <c r="AW48">
        <f>U48*AA48/1000</f>
        <v>3.2283052068580873</v>
      </c>
      <c r="AX48">
        <f>(AU48-AW48)</f>
        <v>4.845567160856346</v>
      </c>
      <c r="AY48">
        <f>1/(1.6/F48+1.37/N48)</f>
        <v>0.17181815801225703</v>
      </c>
      <c r="AZ48">
        <f>G48*AA48*0.001</f>
        <v>31.356866598226425</v>
      </c>
      <c r="BA48">
        <f>G48/S48</f>
        <v>0.90355602288734327</v>
      </c>
      <c r="BB48">
        <f>(1-AL48*AA48/AQ48/F48)*100</f>
        <v>22.730610561281004</v>
      </c>
      <c r="BC48">
        <f>(S48-E48/(N48/1.35))</f>
        <v>395.7767883491893</v>
      </c>
      <c r="BD48">
        <f>E48*BB48/100/BC48</f>
        <v>-3.5077790984825515E-3</v>
      </c>
    </row>
    <row r="49" spans="1:56" x14ac:dyDescent="0.35">
      <c r="A49" s="1" t="s">
        <v>9</v>
      </c>
      <c r="B49" s="1" t="s">
        <v>3099</v>
      </c>
      <c r="K49" s="1">
        <f t="shared" si="0"/>
        <v>2.72</v>
      </c>
    </row>
    <row r="50" spans="1:56" x14ac:dyDescent="0.35">
      <c r="A50" s="1" t="s">
        <v>9</v>
      </c>
      <c r="B50" s="1" t="s">
        <v>3094</v>
      </c>
      <c r="K50" s="1">
        <f t="shared" si="0"/>
        <v>2.72</v>
      </c>
    </row>
    <row r="51" spans="1:56" x14ac:dyDescent="0.35">
      <c r="A51" s="1">
        <v>12</v>
      </c>
      <c r="B51" s="1" t="s">
        <v>3098</v>
      </c>
      <c r="C51" s="1">
        <v>2734.500002939254</v>
      </c>
      <c r="D51" s="1">
        <v>0</v>
      </c>
      <c r="E51">
        <f>(R51-S51*(1000-T51)/(1000-U51))*AK51</f>
        <v>-6.5249668852888938</v>
      </c>
      <c r="F51">
        <f>IF(AV51&lt;&gt;0,1/(1/AV51-1/N51),0)</f>
        <v>0.30933818385243939</v>
      </c>
      <c r="G51">
        <f>((AY51-AL51/2)*S51-E51)/(AY51+AL51/2)</f>
        <v>358.92766382826602</v>
      </c>
      <c r="H51">
        <f>AL51*1000</f>
        <v>34.039964561822458</v>
      </c>
      <c r="I51">
        <f>(AQ51-AW51)</f>
        <v>9.5248340105322029</v>
      </c>
      <c r="J51">
        <f>(P51+AP51*D51)</f>
        <v>50.615188598632813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32.208259582519531</v>
      </c>
      <c r="P51" s="1">
        <v>50.615188598632813</v>
      </c>
      <c r="Q51" s="1">
        <v>32.204158782958984</v>
      </c>
      <c r="R51" s="1">
        <v>399.888671875</v>
      </c>
      <c r="S51" s="1">
        <v>393.66632080078125</v>
      </c>
      <c r="T51" s="1">
        <v>7.535545825958252</v>
      </c>
      <c r="U51" s="1">
        <v>37.196292877197266</v>
      </c>
      <c r="V51" s="1">
        <v>13.750364303588867</v>
      </c>
      <c r="W51" s="1">
        <v>67.873329162597656</v>
      </c>
      <c r="X51" s="1">
        <v>300.54788208007813</v>
      </c>
      <c r="Y51" s="1">
        <v>1999.8345947265625</v>
      </c>
      <c r="Z51" s="1">
        <v>0.15454792976379395</v>
      </c>
      <c r="AA51" s="1">
        <v>88.164924621582031</v>
      </c>
      <c r="AB51" s="1">
        <v>12.508065223693848</v>
      </c>
      <c r="AC51" s="1">
        <v>0.43663167953491211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1.1049554488238165</v>
      </c>
      <c r="AL51">
        <f>(U51-T51)/(1000-U51)*AK51</f>
        <v>3.4039964561822456E-2</v>
      </c>
      <c r="AM51">
        <f>(P51+273.15)</f>
        <v>323.76518859863279</v>
      </c>
      <c r="AN51">
        <f>(O51+273.15)</f>
        <v>305.35825958251951</v>
      </c>
      <c r="AO51">
        <f>(Y51*AG51+Z51*AH51)*AI51</f>
        <v>319.97352800428416</v>
      </c>
      <c r="AP51">
        <f>((AO51+0.00000010773*(AN51^4-AM51^4))-AL51*44100)/(L51*51.4+0.00000043092*AM51^3)</f>
        <v>-11.460240669100569</v>
      </c>
      <c r="AQ51">
        <f>0.61365*EXP(17.502*J51/(240.97+J51))</f>
        <v>12.804242368252588</v>
      </c>
      <c r="AR51">
        <f>AQ51*1000/AA51</f>
        <v>145.2305712641444</v>
      </c>
      <c r="AS51">
        <f>(AR51-U51)</f>
        <v>108.03427838694714</v>
      </c>
      <c r="AT51">
        <f>IF(D51,P51,(O51+P51)/2)</f>
        <v>41.411724090576172</v>
      </c>
      <c r="AU51">
        <f>0.61365*EXP(17.502*AT51/(240.97+AT51))</f>
        <v>7.9913946086845291</v>
      </c>
      <c r="AV51">
        <f>IF(AS51&lt;&gt;0,(1000-(AR51+U51)/2)/AS51*AL51,0)</f>
        <v>0.28634488079583675</v>
      </c>
      <c r="AW51">
        <f>U51*AA51/1000</f>
        <v>3.2794083577203854</v>
      </c>
      <c r="AX51">
        <f>(AU51-AW51)</f>
        <v>4.7119862509641433</v>
      </c>
      <c r="AY51">
        <f>1/(1.6/F51+1.37/N51)</f>
        <v>0.1808984556538791</v>
      </c>
      <c r="AZ51">
        <f>G51*AA51*0.001</f>
        <v>31.64483042601961</v>
      </c>
      <c r="BA51">
        <f>G51/S51</f>
        <v>0.91175608596170699</v>
      </c>
      <c r="BB51">
        <f>(1-AL51*AA51/AQ51/F51)*100</f>
        <v>24.229959010002922</v>
      </c>
      <c r="BC51">
        <f>(S51-E51/(N51/1.35))</f>
        <v>395.95292232762273</v>
      </c>
      <c r="BD51">
        <f>E51*BB51/100/BC51</f>
        <v>-3.9928908528514447E-3</v>
      </c>
    </row>
    <row r="52" spans="1:56" x14ac:dyDescent="0.35">
      <c r="A52" s="1" t="s">
        <v>9</v>
      </c>
      <c r="B52" s="1" t="s">
        <v>3097</v>
      </c>
      <c r="K52" s="1">
        <v>2.2113600000000004</v>
      </c>
    </row>
    <row r="53" spans="1:56" x14ac:dyDescent="0.35">
      <c r="A53" s="1" t="s">
        <v>9</v>
      </c>
      <c r="B53" s="1" t="s">
        <v>3096</v>
      </c>
      <c r="K53" s="1">
        <v>2.2113600000000004</v>
      </c>
    </row>
    <row r="54" spans="1:56" x14ac:dyDescent="0.35">
      <c r="A54" s="1" t="s">
        <v>9</v>
      </c>
      <c r="B54" s="1" t="s">
        <v>3095</v>
      </c>
      <c r="K54" s="1">
        <v>2.2113600000000004</v>
      </c>
    </row>
    <row r="55" spans="1:56" x14ac:dyDescent="0.35">
      <c r="A55" s="1" t="s">
        <v>9</v>
      </c>
      <c r="B55" s="1" t="s">
        <v>3094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B9C0F-B6E0-44B2-813C-CDABC2DF139F}">
  <dimension ref="A1:BD55"/>
  <sheetViews>
    <sheetView topLeftCell="A2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2293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2292</v>
      </c>
    </row>
    <row r="12" spans="1:56" x14ac:dyDescent="0.35">
      <c r="A12" s="1" t="s">
        <v>9</v>
      </c>
      <c r="B12" s="1" t="s">
        <v>2291</v>
      </c>
    </row>
    <row r="13" spans="1:56" x14ac:dyDescent="0.35">
      <c r="A13" s="1" t="s">
        <v>9</v>
      </c>
      <c r="B13" s="1" t="s">
        <v>2290</v>
      </c>
    </row>
    <row r="14" spans="1:56" x14ac:dyDescent="0.35">
      <c r="A14" s="1" t="s">
        <v>9</v>
      </c>
      <c r="B14" s="1" t="s">
        <v>2289</v>
      </c>
    </row>
    <row r="15" spans="1:56" x14ac:dyDescent="0.35">
      <c r="A15" s="1" t="s">
        <v>9</v>
      </c>
      <c r="B15" s="1" t="s">
        <v>2288</v>
      </c>
    </row>
    <row r="16" spans="1:56" x14ac:dyDescent="0.35">
      <c r="A16" s="1" t="s">
        <v>9</v>
      </c>
      <c r="B16" s="1" t="s">
        <v>2287</v>
      </c>
    </row>
    <row r="17" spans="1:56" x14ac:dyDescent="0.35">
      <c r="A17" s="1" t="s">
        <v>9</v>
      </c>
      <c r="B17" s="1" t="s">
        <v>2286</v>
      </c>
    </row>
    <row r="18" spans="1:56" x14ac:dyDescent="0.35">
      <c r="A18" s="1">
        <v>1</v>
      </c>
      <c r="B18" s="1" t="s">
        <v>2285</v>
      </c>
      <c r="C18" s="1">
        <v>463.00000234693289</v>
      </c>
      <c r="D18" s="1">
        <v>0</v>
      </c>
      <c r="E18">
        <f>(R18-S18*(1000-T18)/(1000-U18))*AK18</f>
        <v>-8.3876265904688072</v>
      </c>
      <c r="F18">
        <f>IF(AV18&lt;&gt;0,1/(1/AV18-1/N18),0)</f>
        <v>2.4553719229286632</v>
      </c>
      <c r="G18">
        <f>((AY18-AL18/2)*S18-E18)/(AY18+AL18/2)</f>
        <v>392.74910022195013</v>
      </c>
      <c r="H18">
        <f>AL18*1000</f>
        <v>30.761820625966326</v>
      </c>
      <c r="I18">
        <f>(AQ18-AW18)</f>
        <v>1.7268936775487775</v>
      </c>
      <c r="J18">
        <f>(P18+AP18*D18)</f>
        <v>32.231273651123047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32.255084991455078</v>
      </c>
      <c r="P18" s="1">
        <v>32.231273651123047</v>
      </c>
      <c r="Q18" s="1">
        <v>32.314292907714844</v>
      </c>
      <c r="R18" s="1">
        <v>399.97698974609375</v>
      </c>
      <c r="S18" s="1">
        <v>396.52853393554688</v>
      </c>
      <c r="T18" s="1">
        <v>8.4319238662719727</v>
      </c>
      <c r="U18" s="1">
        <v>35.289875030517578</v>
      </c>
      <c r="V18" s="1">
        <v>15.344001770019531</v>
      </c>
      <c r="W18" s="1">
        <v>64.218788146972656</v>
      </c>
      <c r="X18" s="1">
        <v>300.54180908203125</v>
      </c>
      <c r="Y18" s="1">
        <v>0.2094712108373642</v>
      </c>
      <c r="Z18" s="1">
        <v>0.19907727837562561</v>
      </c>
      <c r="AA18" s="1">
        <v>88.157119750976563</v>
      </c>
      <c r="AB18" s="1">
        <v>12.386237144470215</v>
      </c>
      <c r="AC18" s="1">
        <v>0.44813337922096252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1.1049331216251146</v>
      </c>
      <c r="AL18">
        <f>(U18-T18)/(1000-U18)*AK18</f>
        <v>3.0761820625966326E-2</v>
      </c>
      <c r="AM18">
        <f>(P18+273.15)</f>
        <v>305.38127365112302</v>
      </c>
      <c r="AN18">
        <f>(O18+273.15)</f>
        <v>305.40508499145506</v>
      </c>
      <c r="AO18">
        <f>(Y18*AG18+Z18*AH18)*AI18</f>
        <v>3.3515392984850845E-2</v>
      </c>
      <c r="AP18">
        <f>((AO18+0.00000010773*(AN18^4-AM18^4))-AL18*44100)/(L18*51.4+0.00000043092*AM18^3)</f>
        <v>-11.09177091895282</v>
      </c>
      <c r="AQ18">
        <f>0.61365*EXP(17.502*J18/(240.97+J18))</f>
        <v>4.8379474166111134</v>
      </c>
      <c r="AR18">
        <f>AQ18*1000/AA18</f>
        <v>54.878691934096686</v>
      </c>
      <c r="AS18">
        <f>(AR18-U18)</f>
        <v>19.588816903579108</v>
      </c>
      <c r="AT18">
        <f>IF(D18,P18,(O18+P18)/2)</f>
        <v>32.243179321289063</v>
      </c>
      <c r="AU18">
        <f>0.61365*EXP(17.502*AT18/(240.97+AT18))</f>
        <v>4.8412029890676669</v>
      </c>
      <c r="AV18">
        <f>IF(AS18&lt;&gt;0,(1000-(AR18+U18)/2)/AS18*AL18,0)</f>
        <v>1.4995773419611795</v>
      </c>
      <c r="AW18">
        <f>U18*AA18/1000</f>
        <v>3.1110537390623358</v>
      </c>
      <c r="AX18">
        <f>(AU18-AW18)</f>
        <v>1.730149250005331</v>
      </c>
      <c r="AY18">
        <f>1/(1.6/F18+1.37/N18)</f>
        <v>0.99278944860241769</v>
      </c>
      <c r="AZ18">
        <f>G18*AA18*0.001</f>
        <v>34.623629460354749</v>
      </c>
      <c r="BA18">
        <f>G18/S18</f>
        <v>0.99046869672634685</v>
      </c>
      <c r="BB18">
        <f>(1-AL18*AA18/AQ18/F18)*100</f>
        <v>77.170783912904497</v>
      </c>
      <c r="BC18">
        <f>(S18-E18/(N18/1.35))</f>
        <v>399.4678836832955</v>
      </c>
      <c r="BD18">
        <f>E18*BB18/100/BC18</f>
        <v>-1.6203548410123853E-2</v>
      </c>
    </row>
    <row r="19" spans="1:56" x14ac:dyDescent="0.35">
      <c r="A19" s="1" t="s">
        <v>9</v>
      </c>
      <c r="B19" s="1" t="s">
        <v>2284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2283</v>
      </c>
      <c r="K20" s="1">
        <f t="shared" si="0"/>
        <v>2.72</v>
      </c>
    </row>
    <row r="21" spans="1:56" x14ac:dyDescent="0.35">
      <c r="A21" s="1">
        <v>2</v>
      </c>
      <c r="B21" s="1" t="s">
        <v>2282</v>
      </c>
      <c r="C21" s="1">
        <v>665.50000235810876</v>
      </c>
      <c r="D21" s="1">
        <v>0</v>
      </c>
      <c r="E21">
        <f>(R21-S21*(1000-T21)/(1000-U21))*AK21</f>
        <v>-8.2484329575171103</v>
      </c>
      <c r="F21">
        <f>IF(AV21&lt;&gt;0,1/(1/AV21-1/N21),0)</f>
        <v>2.0558519099030659</v>
      </c>
      <c r="G21">
        <f>((AY21-AL21/2)*S21-E21)/(AY21+AL21/2)</f>
        <v>393.29027367860232</v>
      </c>
      <c r="H21">
        <f>AL21*1000</f>
        <v>29.096073034074827</v>
      </c>
      <c r="I21">
        <f>(AQ21-AW21)</f>
        <v>1.8282089795958765</v>
      </c>
      <c r="J21">
        <f>(P21+AP21*D21)</f>
        <v>32.24774169921875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32.188949584960938</v>
      </c>
      <c r="P21" s="1">
        <v>32.24774169921875</v>
      </c>
      <c r="Q21" s="1">
        <v>32.290412902832031</v>
      </c>
      <c r="R21" s="1">
        <v>399.96163940429688</v>
      </c>
      <c r="S21" s="1">
        <v>396.97357177734375</v>
      </c>
      <c r="T21" s="1">
        <v>8.7623195648193359</v>
      </c>
      <c r="U21" s="1">
        <v>34.19232177734375</v>
      </c>
      <c r="V21" s="1">
        <v>16.004653930664063</v>
      </c>
      <c r="W21" s="1">
        <v>62.453353881835938</v>
      </c>
      <c r="X21" s="1">
        <v>300.57131958007813</v>
      </c>
      <c r="Y21" s="1">
        <v>26.272806167602539</v>
      </c>
      <c r="Z21" s="1">
        <v>0.32611042261123657</v>
      </c>
      <c r="AA21" s="1">
        <v>88.155525207519531</v>
      </c>
      <c r="AB21" s="1">
        <v>12.161215782165527</v>
      </c>
      <c r="AC21" s="1">
        <v>0.45562049746513367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1.1050416161032282</v>
      </c>
      <c r="AL21">
        <f>(U21-T21)/(1000-U21)*AK21</f>
        <v>2.9096073034074826E-2</v>
      </c>
      <c r="AM21">
        <f>(P21+273.15)</f>
        <v>305.39774169921873</v>
      </c>
      <c r="AN21">
        <f>(O21+273.15)</f>
        <v>305.33894958496091</v>
      </c>
      <c r="AO21">
        <f>(Y21*AG21+Z21*AH21)*AI21</f>
        <v>4.2036488928575295</v>
      </c>
      <c r="AP21">
        <f>((AO21+0.00000010773*(AN21^4-AM21^4))-AL21*44100)/(L21*51.4+0.00000043092*AM21^3)</f>
        <v>-10.465025147126827</v>
      </c>
      <c r="AQ21">
        <f>0.61365*EXP(17.502*J21/(240.97+J21))</f>
        <v>4.8424510639421223</v>
      </c>
      <c r="AR21">
        <f>AQ21*1000/AA21</f>
        <v>54.930772093330674</v>
      </c>
      <c r="AS21">
        <f>(AR21-U21)</f>
        <v>20.738450315986924</v>
      </c>
      <c r="AT21">
        <f>IF(D21,P21,(O21+P21)/2)</f>
        <v>32.218345642089844</v>
      </c>
      <c r="AU21">
        <f>0.61365*EXP(17.502*AT21/(240.97+AT21))</f>
        <v>4.8344144467121666</v>
      </c>
      <c r="AV21">
        <f>IF(AS21&lt;&gt;0,(1000-(AR21+U21)/2)/AS21*AL21,0)</f>
        <v>1.3404814046545575</v>
      </c>
      <c r="AW21">
        <f>U21*AA21/1000</f>
        <v>3.0142420843462459</v>
      </c>
      <c r="AX21">
        <f>(AU21-AW21)</f>
        <v>1.8201723623659207</v>
      </c>
      <c r="AY21">
        <f>1/(1.6/F21+1.37/N21)</f>
        <v>0.88191458773872522</v>
      </c>
      <c r="AZ21">
        <f>G21*AA21*0.001</f>
        <v>34.670710635146278</v>
      </c>
      <c r="BA21">
        <f>G21/S21</f>
        <v>0.99072155337129764</v>
      </c>
      <c r="BB21">
        <f>(1-AL21*AA21/AQ21/F21)*100</f>
        <v>74.235195760455937</v>
      </c>
      <c r="BC21">
        <f>(S21-E21/(N21/1.35))</f>
        <v>399.86414267621399</v>
      </c>
      <c r="BD21">
        <f>E21*BB21/100/BC21</f>
        <v>-1.5313301943507912E-2</v>
      </c>
    </row>
    <row r="22" spans="1:56" x14ac:dyDescent="0.35">
      <c r="A22" s="1" t="s">
        <v>9</v>
      </c>
      <c r="B22" s="1" t="s">
        <v>2281</v>
      </c>
      <c r="K22" s="1">
        <f t="shared" si="0"/>
        <v>2.72</v>
      </c>
    </row>
    <row r="23" spans="1:56" x14ac:dyDescent="0.35">
      <c r="A23" s="1" t="s">
        <v>9</v>
      </c>
      <c r="B23" s="1" t="s">
        <v>2280</v>
      </c>
      <c r="K23" s="1">
        <f t="shared" si="0"/>
        <v>2.72</v>
      </c>
    </row>
    <row r="24" spans="1:56" x14ac:dyDescent="0.35">
      <c r="A24" s="1">
        <v>3</v>
      </c>
      <c r="B24" s="1" t="s">
        <v>2279</v>
      </c>
      <c r="C24" s="1">
        <v>868.50000235810876</v>
      </c>
      <c r="D24" s="1">
        <v>0</v>
      </c>
      <c r="E24">
        <f>(R24-S24*(1000-T24)/(1000-U24))*AK24</f>
        <v>-8.2889871625779321</v>
      </c>
      <c r="F24">
        <f>IF(AV24&lt;&gt;0,1/(1/AV24-1/N24),0)</f>
        <v>1.7866637686758582</v>
      </c>
      <c r="G24">
        <f>((AY24-AL24/2)*S24-E24)/(AY24+AL24/2)</f>
        <v>394.25718812770367</v>
      </c>
      <c r="H24">
        <f>AL24*1000</f>
        <v>27.463866705578802</v>
      </c>
      <c r="I24">
        <f>(AQ24-AW24)</f>
        <v>1.8963960967276043</v>
      </c>
      <c r="J24">
        <f>(P24+AP24*D24)</f>
        <v>32.154575347900391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32.093612670898438</v>
      </c>
      <c r="P24" s="1">
        <v>32.154575347900391</v>
      </c>
      <c r="Q24" s="1">
        <v>32.212703704833984</v>
      </c>
      <c r="R24" s="1">
        <v>399.8671875</v>
      </c>
      <c r="S24" s="1">
        <v>397.48919677734375</v>
      </c>
      <c r="T24" s="1">
        <v>9.1009693145751953</v>
      </c>
      <c r="U24" s="1">
        <v>33.132369995117188</v>
      </c>
      <c r="V24" s="1">
        <v>16.712039947509766</v>
      </c>
      <c r="W24" s="1">
        <v>60.840721130371094</v>
      </c>
      <c r="X24" s="1">
        <v>300.55123901367188</v>
      </c>
      <c r="Y24" s="1">
        <v>50.96197509765625</v>
      </c>
      <c r="Z24" s="1">
        <v>0.27242287993431091</v>
      </c>
      <c r="AA24" s="1">
        <v>88.150169372558594</v>
      </c>
      <c r="AB24" s="1">
        <v>11.925101280212402</v>
      </c>
      <c r="AC24" s="1">
        <v>0.45814105868339539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1.1049677904914403</v>
      </c>
      <c r="AL24">
        <f>(U24-T24)/(1000-U24)*AK24</f>
        <v>2.74638667055788E-2</v>
      </c>
      <c r="AM24">
        <f>(P24+273.15)</f>
        <v>305.30457534790037</v>
      </c>
      <c r="AN24">
        <f>(O24+273.15)</f>
        <v>305.24361267089841</v>
      </c>
      <c r="AO24">
        <f>(Y24*AG24+Z24*AH24)*AI24</f>
        <v>8.1539158333707746</v>
      </c>
      <c r="AP24">
        <f>((AO24+0.00000010773*(AN24^4-AM24^4))-AL24*44100)/(L24*51.4+0.00000043092*AM24^3)</f>
        <v>-9.8451807076010454</v>
      </c>
      <c r="AQ24">
        <f>0.61365*EXP(17.502*J24/(240.97+J24))</f>
        <v>4.8170201235114627</v>
      </c>
      <c r="AR24">
        <f>AQ24*1000/AA24</f>
        <v>54.645613931299096</v>
      </c>
      <c r="AS24">
        <f>(AR24-U24)</f>
        <v>21.513243936181908</v>
      </c>
      <c r="AT24">
        <f>IF(D24,P24,(O24+P24)/2)</f>
        <v>32.124094009399414</v>
      </c>
      <c r="AU24">
        <f>0.61365*EXP(17.502*AT24/(240.97+AT24))</f>
        <v>4.8087251335514178</v>
      </c>
      <c r="AV24">
        <f>IF(AS24&lt;&gt;0,(1000-(AR24+U24)/2)/AS24*AL24,0)</f>
        <v>1.2205739570635528</v>
      </c>
      <c r="AW24">
        <f>U24*AA24/1000</f>
        <v>2.9206240267838584</v>
      </c>
      <c r="AX24">
        <f>(AU24-AW24)</f>
        <v>1.8881011067675595</v>
      </c>
      <c r="AY24">
        <f>1/(1.6/F24+1.37/N24)</f>
        <v>0.79926191643633471</v>
      </c>
      <c r="AZ24">
        <f>G24*AA24*0.001</f>
        <v>34.753837909805782</v>
      </c>
      <c r="BA24">
        <f>G24/S24</f>
        <v>0.99186893964453959</v>
      </c>
      <c r="BB24">
        <f>(1-AL24*AA24/AQ24/F24)*100</f>
        <v>71.870400910572002</v>
      </c>
      <c r="BC24">
        <f>(S24-E24/(N24/1.35))</f>
        <v>400.39397944293131</v>
      </c>
      <c r="BD24">
        <f>E24*BB24/100/BC24</f>
        <v>-1.4878666041530009E-2</v>
      </c>
    </row>
    <row r="25" spans="1:56" x14ac:dyDescent="0.35">
      <c r="A25" s="1" t="s">
        <v>9</v>
      </c>
      <c r="B25" s="1" t="s">
        <v>2278</v>
      </c>
      <c r="K25" s="1">
        <f t="shared" si="0"/>
        <v>2.72</v>
      </c>
    </row>
    <row r="26" spans="1:56" x14ac:dyDescent="0.35">
      <c r="A26" s="1" t="s">
        <v>9</v>
      </c>
      <c r="B26" s="1" t="s">
        <v>2277</v>
      </c>
      <c r="K26" s="1">
        <f t="shared" si="0"/>
        <v>2.72</v>
      </c>
    </row>
    <row r="27" spans="1:56" x14ac:dyDescent="0.35">
      <c r="A27" s="1">
        <v>4</v>
      </c>
      <c r="B27" s="1" t="s">
        <v>2276</v>
      </c>
      <c r="C27" s="1">
        <v>1071.5000023581088</v>
      </c>
      <c r="D27" s="1">
        <v>0</v>
      </c>
      <c r="E27">
        <f>(R27-S27*(1000-T27)/(1000-U27))*AK27</f>
        <v>-7.1954858678777924</v>
      </c>
      <c r="F27">
        <f>IF(AV27&lt;&gt;0,1/(1/AV27-1/N27),0)</f>
        <v>1.6437387466526043</v>
      </c>
      <c r="G27">
        <f>((AY27-AL27/2)*S27-E27)/(AY27+AL27/2)</f>
        <v>392.80317890390575</v>
      </c>
      <c r="H27">
        <f>AL27*1000</f>
        <v>26.368387819278119</v>
      </c>
      <c r="I27">
        <f>(AQ27-AW27)</f>
        <v>1.929525874658959</v>
      </c>
      <c r="J27">
        <f>(P27+AP27*D27)</f>
        <v>32.071681976318359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32.020626068115234</v>
      </c>
      <c r="P27" s="1">
        <v>32.071681976318359</v>
      </c>
      <c r="Q27" s="1">
        <v>32.142337799072266</v>
      </c>
      <c r="R27" s="1">
        <v>400.04437255859375</v>
      </c>
      <c r="S27" s="1">
        <v>397.08062744140625</v>
      </c>
      <c r="T27" s="1">
        <v>9.4179563522338867</v>
      </c>
      <c r="U27" s="1">
        <v>32.505420684814453</v>
      </c>
      <c r="V27" s="1">
        <v>17.363302230834961</v>
      </c>
      <c r="W27" s="1">
        <v>59.928226470947266</v>
      </c>
      <c r="X27" s="1">
        <v>300.55557250976563</v>
      </c>
      <c r="Y27" s="1">
        <v>100.99992370605469</v>
      </c>
      <c r="Z27" s="1">
        <v>0.17157113552093506</v>
      </c>
      <c r="AA27" s="1">
        <v>88.138076782226563</v>
      </c>
      <c r="AB27" s="1">
        <v>11.867148399353027</v>
      </c>
      <c r="AC27" s="1">
        <v>0.46175625920295715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1.1049837224623733</v>
      </c>
      <c r="AL27">
        <f>(U27-T27)/(1000-U27)*AK27</f>
        <v>2.6368387819278118E-2</v>
      </c>
      <c r="AM27">
        <f>(P27+273.15)</f>
        <v>305.22168197631834</v>
      </c>
      <c r="AN27">
        <f>(O27+273.15)</f>
        <v>305.17062606811521</v>
      </c>
      <c r="AO27">
        <f>(Y27*AG27+Z27*AH27)*AI27</f>
        <v>16.159987431764876</v>
      </c>
      <c r="AP27">
        <f>((AO27+0.00000010773*(AN27^4-AM27^4))-AL27*44100)/(L27*51.4+0.00000043092*AM27^3)</f>
        <v>-9.3843492834997768</v>
      </c>
      <c r="AQ27">
        <f>0.61365*EXP(17.502*J27/(240.97+J27))</f>
        <v>4.7944911388157108</v>
      </c>
      <c r="AR27">
        <f>AQ27*1000/AA27</f>
        <v>54.39750121462307</v>
      </c>
      <c r="AS27">
        <f>(AR27-U27)</f>
        <v>21.892080529808617</v>
      </c>
      <c r="AT27">
        <f>IF(D27,P27,(O27+P27)/2)</f>
        <v>32.046154022216797</v>
      </c>
      <c r="AU27">
        <f>0.61365*EXP(17.502*AT27/(240.97+AT27))</f>
        <v>4.7875715815074331</v>
      </c>
      <c r="AV27">
        <f>IF(AS27&lt;&gt;0,(1000-(AR27+U27)/2)/AS27*AL27,0)</f>
        <v>1.1521354862228901</v>
      </c>
      <c r="AW27">
        <f>U27*AA27/1000</f>
        <v>2.8649652641567518</v>
      </c>
      <c r="AX27">
        <f>(AU27-AW27)</f>
        <v>1.9226063173506813</v>
      </c>
      <c r="AY27">
        <f>1/(1.6/F27+1.37/N27)</f>
        <v>0.75243345953691076</v>
      </c>
      <c r="AZ27">
        <f>G27*AA27*0.001</f>
        <v>34.620916742535123</v>
      </c>
      <c r="BA27">
        <f>G27/S27</f>
        <v>0.98922775818840047</v>
      </c>
      <c r="BB27">
        <f>(1-AL27*AA27/AQ27/F27)*100</f>
        <v>70.510199507963094</v>
      </c>
      <c r="BC27">
        <f>(S27-E27/(N27/1.35))</f>
        <v>399.60220483192921</v>
      </c>
      <c r="BD27">
        <f>E27*BB27/100/BC27</f>
        <v>-1.2696505123493582E-2</v>
      </c>
    </row>
    <row r="28" spans="1:56" x14ac:dyDescent="0.35">
      <c r="A28" s="1" t="s">
        <v>9</v>
      </c>
      <c r="B28" s="1" t="s">
        <v>2275</v>
      </c>
      <c r="K28" s="1">
        <f t="shared" si="0"/>
        <v>2.72</v>
      </c>
    </row>
    <row r="29" spans="1:56" x14ac:dyDescent="0.35">
      <c r="A29" s="1" t="s">
        <v>9</v>
      </c>
      <c r="B29" s="1" t="s">
        <v>2274</v>
      </c>
      <c r="K29" s="1">
        <f t="shared" si="0"/>
        <v>2.72</v>
      </c>
    </row>
    <row r="30" spans="1:56" x14ac:dyDescent="0.35">
      <c r="A30" s="1">
        <v>5</v>
      </c>
      <c r="B30" s="1" t="s">
        <v>2273</v>
      </c>
      <c r="C30" s="1">
        <v>1274.5000023581088</v>
      </c>
      <c r="D30" s="1">
        <v>0</v>
      </c>
      <c r="E30">
        <f>(R30-S30*(1000-T30)/(1000-U30))*AK30</f>
        <v>-6.4299387324627633</v>
      </c>
      <c r="F30">
        <f>IF(AV30&lt;&gt;0,1/(1/AV30-1/N30),0)</f>
        <v>1.5575562998903374</v>
      </c>
      <c r="G30">
        <f>((AY30-AL30/2)*S30-E30)/(AY30+AL30/2)</f>
        <v>391.60213009337372</v>
      </c>
      <c r="H30">
        <f>AL30*1000</f>
        <v>25.579084012460399</v>
      </c>
      <c r="I30">
        <f>(AQ30-AW30)</f>
        <v>1.945174280213172</v>
      </c>
      <c r="J30">
        <f>(P30+AP30*D30)</f>
        <v>31.999608993530273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31.970125198364258</v>
      </c>
      <c r="P30" s="1">
        <v>31.999608993530273</v>
      </c>
      <c r="Q30" s="1">
        <v>32.087303161621094</v>
      </c>
      <c r="R30" s="1">
        <v>400.01364135742188</v>
      </c>
      <c r="S30" s="1">
        <v>396.65167236328125</v>
      </c>
      <c r="T30" s="1">
        <v>9.7047204971313477</v>
      </c>
      <c r="U30" s="1">
        <v>32.103599548339844</v>
      </c>
      <c r="V30" s="1">
        <v>17.944816589355469</v>
      </c>
      <c r="W30" s="1">
        <v>59.362163543701172</v>
      </c>
      <c r="X30" s="1">
        <v>300.646728515625</v>
      </c>
      <c r="Y30" s="1">
        <v>150.81979370117188</v>
      </c>
      <c r="Z30" s="1">
        <v>0.31302526593208313</v>
      </c>
      <c r="AA30" s="1">
        <v>88.145980834960938</v>
      </c>
      <c r="AB30" s="1">
        <v>11.831920623779297</v>
      </c>
      <c r="AC30" s="1">
        <v>0.47466766834259033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1.1053188548368564</v>
      </c>
      <c r="AL30">
        <f>(U30-T30)/(1000-U30)*AK30</f>
        <v>2.5579084012460399E-2</v>
      </c>
      <c r="AM30">
        <f>(P30+273.15)</f>
        <v>305.14960899353025</v>
      </c>
      <c r="AN30">
        <f>(O30+273.15)</f>
        <v>305.12012519836424</v>
      </c>
      <c r="AO30">
        <f>(Y30*AG30+Z30*AH30)*AI30</f>
        <v>24.131166452813886</v>
      </c>
      <c r="AP30">
        <f>((AO30+0.00000010773*(AN30^4-AM30^4))-AL30*44100)/(L30*51.4+0.00000043092*AM30^3)</f>
        <v>-9.0329155939868535</v>
      </c>
      <c r="AQ30">
        <f>0.61365*EXP(17.502*J30/(240.97+J30))</f>
        <v>4.7749775507343966</v>
      </c>
      <c r="AR30">
        <f>AQ30*1000/AA30</f>
        <v>54.171245308107331</v>
      </c>
      <c r="AS30">
        <f>(AR30-U30)</f>
        <v>22.067645759767487</v>
      </c>
      <c r="AT30">
        <f>IF(D30,P30,(O30+P30)/2)</f>
        <v>31.984867095947266</v>
      </c>
      <c r="AU30">
        <f>0.61365*EXP(17.502*AT30/(240.97+AT30))</f>
        <v>4.7709947456277462</v>
      </c>
      <c r="AV30">
        <f>IF(AS30&lt;&gt;0,(1000-(AR30+U30)/2)/AS30*AL30,0)</f>
        <v>1.1091200450892937</v>
      </c>
      <c r="AW30">
        <f>U30*AA30/1000</f>
        <v>2.8298032705212246</v>
      </c>
      <c r="AX30">
        <f>(AU30-AW30)</f>
        <v>1.9411914751065216</v>
      </c>
      <c r="AY30">
        <f>1/(1.6/F30+1.37/N30)</f>
        <v>0.72312819468569123</v>
      </c>
      <c r="AZ30">
        <f>G30*AA30*0.001</f>
        <v>34.518153854140401</v>
      </c>
      <c r="BA30">
        <f>G30/S30</f>
        <v>0.9872695802848328</v>
      </c>
      <c r="BB30">
        <f>(1-AL30*AA30/AQ30/F30)*100</f>
        <v>69.683963927384767</v>
      </c>
      <c r="BC30">
        <f>(S30-E30/(N30/1.35))</f>
        <v>398.90497233884048</v>
      </c>
      <c r="BD30">
        <f>E30*BB30/100/BC30</f>
        <v>-1.123233977408615E-2</v>
      </c>
    </row>
    <row r="31" spans="1:56" x14ac:dyDescent="0.35">
      <c r="A31" s="1" t="s">
        <v>9</v>
      </c>
      <c r="B31" s="1" t="s">
        <v>2272</v>
      </c>
      <c r="K31" s="1">
        <f t="shared" si="0"/>
        <v>2.72</v>
      </c>
    </row>
    <row r="32" spans="1:56" x14ac:dyDescent="0.35">
      <c r="A32" s="1" t="s">
        <v>9</v>
      </c>
      <c r="B32" s="1" t="s">
        <v>2271</v>
      </c>
      <c r="K32" s="1">
        <f t="shared" si="0"/>
        <v>2.72</v>
      </c>
    </row>
    <row r="33" spans="1:56" x14ac:dyDescent="0.35">
      <c r="A33" s="1">
        <v>6</v>
      </c>
      <c r="B33" s="1" t="s">
        <v>2270</v>
      </c>
      <c r="C33" s="1">
        <v>1477.5000023581088</v>
      </c>
      <c r="D33" s="1">
        <v>0</v>
      </c>
      <c r="E33">
        <f>(R33-S33*(1000-T33)/(1000-U33))*AK33</f>
        <v>-5.0474564155863435</v>
      </c>
      <c r="F33">
        <f>IF(AV33&lt;&gt;0,1/(1/AV33-1/N33),0)</f>
        <v>1.5416462259516486</v>
      </c>
      <c r="G33">
        <f>((AY33-AL33/2)*S33-E33)/(AY33+AL33/2)</f>
        <v>388.75530486432302</v>
      </c>
      <c r="H33">
        <f>AL33*1000</f>
        <v>25.254784058537705</v>
      </c>
      <c r="I33">
        <f>(AQ33-AW33)</f>
        <v>1.9346771346126661</v>
      </c>
      <c r="J33">
        <f>(P33+AP33*D33)</f>
        <v>31.958580017089844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31.944028854370117</v>
      </c>
      <c r="P33" s="1">
        <v>31.958580017089844</v>
      </c>
      <c r="Q33" s="1">
        <v>32.053882598876953</v>
      </c>
      <c r="R33" s="1">
        <v>399.99429321289063</v>
      </c>
      <c r="S33" s="1">
        <v>395.52194213867188</v>
      </c>
      <c r="T33" s="1">
        <v>9.9743204116821289</v>
      </c>
      <c r="U33" s="1">
        <v>32.098331451416016</v>
      </c>
      <c r="V33" s="1">
        <v>18.469842910766602</v>
      </c>
      <c r="W33" s="1">
        <v>59.437751770019531</v>
      </c>
      <c r="X33" s="1">
        <v>300.5245361328125</v>
      </c>
      <c r="Y33" s="1">
        <v>299.61416625976563</v>
      </c>
      <c r="Z33" s="1">
        <v>0.25015875697135925</v>
      </c>
      <c r="AA33" s="1">
        <v>88.142364501953125</v>
      </c>
      <c r="AB33" s="1">
        <v>11.902716636657715</v>
      </c>
      <c r="AC33" s="1">
        <v>0.47303172945976257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1.1048696181353399</v>
      </c>
      <c r="AL33">
        <f>(U33-T33)/(1000-U33)*AK33</f>
        <v>2.5254784058537705E-2</v>
      </c>
      <c r="AM33">
        <f>(P33+273.15)</f>
        <v>305.10858001708982</v>
      </c>
      <c r="AN33">
        <f>(O33+273.15)</f>
        <v>305.09402885437009</v>
      </c>
      <c r="AO33">
        <f>(Y33*AG33+Z33*AH33)*AI33</f>
        <v>47.938265530058743</v>
      </c>
      <c r="AP33">
        <f>((AO33+0.00000010773*(AN33^4-AM33^4))-AL33*44100)/(L33*51.4+0.00000043092*AM33^3)</f>
        <v>-8.7200422704995777</v>
      </c>
      <c r="AQ33">
        <f>0.61365*EXP(17.502*J33/(240.97+J33))</f>
        <v>4.7638999653078828</v>
      </c>
      <c r="AR33">
        <f>AQ33*1000/AA33</f>
        <v>54.04778953033783</v>
      </c>
      <c r="AS33">
        <f>(AR33-U33)</f>
        <v>21.949458078921815</v>
      </c>
      <c r="AT33">
        <f>IF(D33,P33,(O33+P33)/2)</f>
        <v>31.95130443572998</v>
      </c>
      <c r="AU33">
        <f>0.61365*EXP(17.502*AT33/(240.97+AT33))</f>
        <v>4.7619379378087991</v>
      </c>
      <c r="AV33">
        <f>IF(AS33&lt;&gt;0,(1000-(AR33+U33)/2)/AS33*AL33,0)</f>
        <v>1.101028696481029</v>
      </c>
      <c r="AW33">
        <f>U33*AA33/1000</f>
        <v>2.8292228306952167</v>
      </c>
      <c r="AX33">
        <f>(AU33-AW33)</f>
        <v>1.9327151071135824</v>
      </c>
      <c r="AY33">
        <f>1/(1.6/F33+1.37/N33)</f>
        <v>0.71762673911370856</v>
      </c>
      <c r="AZ33">
        <f>G33*AA33*0.001</f>
        <v>34.265811783419075</v>
      </c>
      <c r="BA33">
        <f>G33/S33</f>
        <v>0.98289187892393481</v>
      </c>
      <c r="BB33">
        <f>(1-AL33*AA33/AQ33/F33)*100</f>
        <v>69.6903446076237</v>
      </c>
      <c r="BC33">
        <f>(S33-E33/(N33/1.35))</f>
        <v>397.29076667823648</v>
      </c>
      <c r="BD33">
        <f>E33*BB33/100/BC33</f>
        <v>-8.853942917809136E-3</v>
      </c>
    </row>
    <row r="34" spans="1:56" x14ac:dyDescent="0.35">
      <c r="A34" s="1" t="s">
        <v>9</v>
      </c>
      <c r="B34" s="1" t="s">
        <v>2269</v>
      </c>
      <c r="K34" s="1">
        <f t="shared" si="0"/>
        <v>2.72</v>
      </c>
    </row>
    <row r="35" spans="1:56" x14ac:dyDescent="0.35">
      <c r="A35" s="1" t="s">
        <v>9</v>
      </c>
      <c r="B35" s="1" t="s">
        <v>2268</v>
      </c>
      <c r="K35" s="1">
        <f t="shared" si="0"/>
        <v>2.72</v>
      </c>
    </row>
    <row r="36" spans="1:56" x14ac:dyDescent="0.35">
      <c r="A36" s="1">
        <v>7</v>
      </c>
      <c r="B36" s="1" t="s">
        <v>2267</v>
      </c>
      <c r="C36" s="1">
        <v>1680.5000023581088</v>
      </c>
      <c r="D36" s="1">
        <v>0</v>
      </c>
      <c r="E36">
        <f>(R36-S36*(1000-T36)/(1000-U36))*AK36</f>
        <v>-3.681601448833423</v>
      </c>
      <c r="F36">
        <f>IF(AV36&lt;&gt;0,1/(1/AV36-1/N36),0)</f>
        <v>1.5634918618383746</v>
      </c>
      <c r="G36">
        <f>((AY36-AL36/2)*S36-E36)/(AY36+AL36/2)</f>
        <v>385.78524265613481</v>
      </c>
      <c r="H36">
        <f>AL36*1000</f>
        <v>25.278302796422263</v>
      </c>
      <c r="I36">
        <f>(AQ36-AW36)</f>
        <v>1.9168585055453802</v>
      </c>
      <c r="J36">
        <f>(P36+AP36*D36)</f>
        <v>31.977333068847656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31.944547653198242</v>
      </c>
      <c r="P36" s="1">
        <v>31.977333068847656</v>
      </c>
      <c r="Q36" s="1">
        <v>32.041213989257813</v>
      </c>
      <c r="R36" s="1">
        <v>399.99197387695313</v>
      </c>
      <c r="S36" s="1">
        <v>394.3046875</v>
      </c>
      <c r="T36" s="1">
        <v>10.226067543029785</v>
      </c>
      <c r="U36" s="1">
        <v>32.357559204101563</v>
      </c>
      <c r="V36" s="1">
        <v>18.93565559387207</v>
      </c>
      <c r="W36" s="1">
        <v>59.916641235351563</v>
      </c>
      <c r="X36" s="1">
        <v>300.6221923828125</v>
      </c>
      <c r="Y36" s="1">
        <v>499.50076293945313</v>
      </c>
      <c r="Z36" s="1">
        <v>7.7273257076740265E-2</v>
      </c>
      <c r="AA36" s="1">
        <v>88.143295288085938</v>
      </c>
      <c r="AB36" s="1">
        <v>11.882524490356445</v>
      </c>
      <c r="AC36" s="1">
        <v>0.47070896625518799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1.1052286484662222</v>
      </c>
      <c r="AL36">
        <f>(U36-T36)/(1000-U36)*AK36</f>
        <v>2.5278302796422264E-2</v>
      </c>
      <c r="AM36">
        <f>(P36+273.15)</f>
        <v>305.12733306884763</v>
      </c>
      <c r="AN36">
        <f>(O36+273.15)</f>
        <v>305.09454765319822</v>
      </c>
      <c r="AO36">
        <f>(Y36*AG36+Z36*AH36)*AI36</f>
        <v>79.920120283958568</v>
      </c>
      <c r="AP36">
        <f>((AO36+0.00000010773*(AN36^4-AM36^4))-AL36*44100)/(L36*51.4+0.00000043092*AM36^3)</f>
        <v>-8.468573826926912</v>
      </c>
      <c r="AQ36">
        <f>0.61365*EXP(17.502*J36/(240.97+J36))</f>
        <v>4.768960401274227</v>
      </c>
      <c r="AR36">
        <f>AQ36*1000/AA36</f>
        <v>54.104630257893632</v>
      </c>
      <c r="AS36">
        <f>(AR36-U36)</f>
        <v>21.74707105379207</v>
      </c>
      <c r="AT36">
        <f>IF(D36,P36,(O36+P36)/2)</f>
        <v>31.960940361022949</v>
      </c>
      <c r="AU36">
        <f>0.61365*EXP(17.502*AT36/(240.97+AT36))</f>
        <v>4.7645366373984794</v>
      </c>
      <c r="AV36">
        <f>IF(AS36&lt;&gt;0,(1000-(AR36+U36)/2)/AS36*AL36,0)</f>
        <v>1.1121265035538672</v>
      </c>
      <c r="AW36">
        <f>U36*AA36/1000</f>
        <v>2.8521018957288469</v>
      </c>
      <c r="AX36">
        <f>(AU36-AW36)</f>
        <v>1.9124347416696326</v>
      </c>
      <c r="AY36">
        <f>1/(1.6/F36+1.37/N36)</f>
        <v>0.72517322382557725</v>
      </c>
      <c r="AZ36">
        <f>G36*AA36*0.001</f>
        <v>34.004382561225576</v>
      </c>
      <c r="BA36">
        <f>G36/S36</f>
        <v>0.97839375205534374</v>
      </c>
      <c r="BB36">
        <f>(1-AL36*AA36/AQ36/F36)*100</f>
        <v>70.117436350106573</v>
      </c>
      <c r="BC36">
        <f>(S36-E36/(N36/1.35))</f>
        <v>395.59486347209639</v>
      </c>
      <c r="BD36">
        <f>E36*BB36/100/BC36</f>
        <v>-6.5254754065644247E-3</v>
      </c>
    </row>
    <row r="37" spans="1:56" x14ac:dyDescent="0.35">
      <c r="A37" s="1" t="s">
        <v>9</v>
      </c>
      <c r="B37" s="1" t="s">
        <v>2266</v>
      </c>
      <c r="K37" s="1">
        <f t="shared" si="0"/>
        <v>2.72</v>
      </c>
    </row>
    <row r="38" spans="1:56" x14ac:dyDescent="0.35">
      <c r="A38" s="1" t="s">
        <v>9</v>
      </c>
      <c r="B38" s="1" t="s">
        <v>2265</v>
      </c>
      <c r="K38" s="1">
        <f t="shared" si="0"/>
        <v>2.72</v>
      </c>
    </row>
    <row r="39" spans="1:56" x14ac:dyDescent="0.35">
      <c r="A39" s="1">
        <v>8</v>
      </c>
      <c r="B39" s="1" t="s">
        <v>2264</v>
      </c>
      <c r="C39" s="1">
        <v>1883.5000023581088</v>
      </c>
      <c r="D39" s="1">
        <v>0</v>
      </c>
      <c r="E39">
        <f>(R39-S39*(1000-T39)/(1000-U39))*AK39</f>
        <v>-2.7238087521735665</v>
      </c>
      <c r="F39">
        <f>IF(AV39&lt;&gt;0,1/(1/AV39-1/N39),0)</f>
        <v>1.6549845321356107</v>
      </c>
      <c r="G39">
        <f>((AY39-AL39/2)*S39-E39)/(AY39+AL39/2)</f>
        <v>383.91981661186389</v>
      </c>
      <c r="H39">
        <f>AL39*1000</f>
        <v>25.552041194629588</v>
      </c>
      <c r="I39">
        <f>(AQ39-AW39)</f>
        <v>1.8609172031579742</v>
      </c>
      <c r="J39">
        <f>(P39+AP39*D39)</f>
        <v>31.927207946777344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31.969223022460938</v>
      </c>
      <c r="P39" s="1">
        <v>31.927207946777344</v>
      </c>
      <c r="Q39" s="1">
        <v>32.0491943359375</v>
      </c>
      <c r="R39" s="1">
        <v>400.08773803710938</v>
      </c>
      <c r="S39" s="1">
        <v>393.45159912109375</v>
      </c>
      <c r="T39" s="1">
        <v>10.467531204223633</v>
      </c>
      <c r="U39" s="1">
        <v>32.842029571533203</v>
      </c>
      <c r="V39" s="1">
        <v>19.353862762451172</v>
      </c>
      <c r="W39" s="1">
        <v>60.723018646240234</v>
      </c>
      <c r="X39" s="1">
        <v>300.4267578125</v>
      </c>
      <c r="Y39" s="1">
        <v>750.52984619140625</v>
      </c>
      <c r="Z39" s="1">
        <v>0.22527235746383667</v>
      </c>
      <c r="AA39" s="1">
        <v>88.134857177734375</v>
      </c>
      <c r="AB39" s="1">
        <v>11.970775604248047</v>
      </c>
      <c r="AC39" s="1">
        <v>0.47050029039382935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1.1045101390165439</v>
      </c>
      <c r="AL39">
        <f>(U39-T39)/(1000-U39)*AK39</f>
        <v>2.5552041194629588E-2</v>
      </c>
      <c r="AM39">
        <f>(P39+273.15)</f>
        <v>305.07720794677732</v>
      </c>
      <c r="AN39">
        <f>(O39+273.15)</f>
        <v>305.11922302246091</v>
      </c>
      <c r="AO39">
        <f>(Y39*AG39+Z39*AH39)*AI39</f>
        <v>120.08477270652111</v>
      </c>
      <c r="AP39">
        <f>((AO39+0.00000010773*(AN39^4-AM39^4))-AL39*44100)/(L39*51.4+0.00000043092*AM39^3)</f>
        <v>-8.2316870264776707</v>
      </c>
      <c r="AQ39">
        <f>0.61365*EXP(17.502*J39/(240.97+J39))</f>
        <v>4.7554447888719817</v>
      </c>
      <c r="AR39">
        <f>AQ39*1000/AA39</f>
        <v>53.956458785450394</v>
      </c>
      <c r="AS39">
        <f>(AR39-U39)</f>
        <v>21.114429213917191</v>
      </c>
      <c r="AT39">
        <f>IF(D39,P39,(O39+P39)/2)</f>
        <v>31.948215484619141</v>
      </c>
      <c r="AU39">
        <f>0.61365*EXP(17.502*AT39/(240.97+AT39))</f>
        <v>4.7611051440094556</v>
      </c>
      <c r="AV39">
        <f>IF(AS39&lt;&gt;0,(1000-(AR39+U39)/2)/AS39*AL39,0)</f>
        <v>1.1576491920252219</v>
      </c>
      <c r="AW39">
        <f>U39*AA39/1000</f>
        <v>2.8945275857140076</v>
      </c>
      <c r="AX39">
        <f>(AU39-AW39)</f>
        <v>1.866577558295448</v>
      </c>
      <c r="AY39">
        <f>1/(1.6/F39+1.37/N39)</f>
        <v>0.75619690860705513</v>
      </c>
      <c r="AZ39">
        <f>G39*AA39*0.001</f>
        <v>33.836718204788596</v>
      </c>
      <c r="BA39">
        <f>G39/S39</f>
        <v>0.97577393882621832</v>
      </c>
      <c r="BB39">
        <f>(1-AL39*AA39/AQ39/F39)*100</f>
        <v>71.38536430622689</v>
      </c>
      <c r="BC39">
        <f>(S39-E39/(N39/1.35))</f>
        <v>394.40612737557217</v>
      </c>
      <c r="BD39">
        <f>E39*BB39/100/BC39</f>
        <v>-4.9299457229082114E-3</v>
      </c>
    </row>
    <row r="40" spans="1:56" x14ac:dyDescent="0.35">
      <c r="A40" s="1" t="s">
        <v>9</v>
      </c>
      <c r="B40" s="1" t="s">
        <v>2263</v>
      </c>
      <c r="K40" s="1">
        <f t="shared" si="0"/>
        <v>2.72</v>
      </c>
    </row>
    <row r="41" spans="1:56" x14ac:dyDescent="0.35">
      <c r="A41" s="1" t="s">
        <v>9</v>
      </c>
      <c r="B41" s="1" t="s">
        <v>2262</v>
      </c>
      <c r="K41" s="1">
        <f t="shared" si="0"/>
        <v>2.72</v>
      </c>
    </row>
    <row r="42" spans="1:56" x14ac:dyDescent="0.35">
      <c r="A42" s="1">
        <v>9</v>
      </c>
      <c r="B42" s="1" t="s">
        <v>2261</v>
      </c>
      <c r="C42" s="1">
        <v>2086.5000023581088</v>
      </c>
      <c r="D42" s="1">
        <v>0</v>
      </c>
      <c r="E42">
        <f>(R42-S42*(1000-T42)/(1000-U42))*AK42</f>
        <v>-2.1486931374495701</v>
      </c>
      <c r="F42">
        <f>IF(AV42&lt;&gt;0,1/(1/AV42-1/N42),0)</f>
        <v>1.7613476771317442</v>
      </c>
      <c r="G42">
        <f>((AY42-AL42/2)*S42-E42)/(AY42+AL42/2)</f>
        <v>382.80937712844963</v>
      </c>
      <c r="H42">
        <f>AL42*1000</f>
        <v>26.047924329155247</v>
      </c>
      <c r="I42">
        <f>(AQ42-AW42)</f>
        <v>1.8160724807801056</v>
      </c>
      <c r="J42">
        <f>(P42+AP42*D42)</f>
        <v>31.972499847412109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32.022712707519531</v>
      </c>
      <c r="P42" s="1">
        <v>31.972499847412109</v>
      </c>
      <c r="Q42" s="1">
        <v>32.082839965820313</v>
      </c>
      <c r="R42" s="1">
        <v>400.17926025390625</v>
      </c>
      <c r="S42" s="1">
        <v>392.86297607421875</v>
      </c>
      <c r="T42" s="1">
        <v>10.707738876342773</v>
      </c>
      <c r="U42" s="1">
        <v>33.490829467773438</v>
      </c>
      <c r="V42" s="1">
        <v>19.737297058105469</v>
      </c>
      <c r="W42" s="1">
        <v>61.732776641845703</v>
      </c>
      <c r="X42" s="1">
        <v>300.56289672851563</v>
      </c>
      <c r="Y42" s="1">
        <v>998.8426513671875</v>
      </c>
      <c r="Z42" s="1">
        <v>0.40862700343132019</v>
      </c>
      <c r="AA42" s="1">
        <v>88.131088256835938</v>
      </c>
      <c r="AB42" s="1">
        <v>12.153141021728516</v>
      </c>
      <c r="AC42" s="1">
        <v>0.4705815315246582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1.1050106497371894</v>
      </c>
      <c r="AL42">
        <f>(U42-T42)/(1000-U42)*AK42</f>
        <v>2.6047924329155248E-2</v>
      </c>
      <c r="AM42">
        <f>(P42+273.15)</f>
        <v>305.12249984741209</v>
      </c>
      <c r="AN42">
        <f>(O42+273.15)</f>
        <v>305.17271270751951</v>
      </c>
      <c r="AO42">
        <f>(Y42*AG42+Z42*AH42)*AI42</f>
        <v>159.81482064661031</v>
      </c>
      <c r="AP42">
        <f>((AO42+0.00000010773*(AN42^4-AM42^4))-AL42*44100)/(L42*51.4+0.00000043092*AM42^3)</f>
        <v>-8.0843849529133749</v>
      </c>
      <c r="AQ42">
        <f>0.61365*EXP(17.502*J42/(240.97+J42))</f>
        <v>4.7676557283990881</v>
      </c>
      <c r="AR42">
        <f>AQ42*1000/AA42</f>
        <v>54.097320510838941</v>
      </c>
      <c r="AS42">
        <f>(AR42-U42)</f>
        <v>20.606491043065503</v>
      </c>
      <c r="AT42">
        <f>IF(D42,P42,(O42+P42)/2)</f>
        <v>31.99760627746582</v>
      </c>
      <c r="AU42">
        <f>0.61365*EXP(17.502*AT42/(240.97+AT42))</f>
        <v>4.7744363089103095</v>
      </c>
      <c r="AV42">
        <f>IF(AS42&lt;&gt;0,(1000-(AR42+U42)/2)/AS42*AL42,0)</f>
        <v>1.2087055251529695</v>
      </c>
      <c r="AW42">
        <f>U42*AA42/1000</f>
        <v>2.9515832476189825</v>
      </c>
      <c r="AX42">
        <f>(AU42-AW42)</f>
        <v>1.822853061291327</v>
      </c>
      <c r="AY42">
        <f>1/(1.6/F42+1.37/N42)</f>
        <v>0.79112308792842756</v>
      </c>
      <c r="AZ42">
        <f>G42*AA42*0.001</f>
        <v>33.737407001251782</v>
      </c>
      <c r="BA42">
        <f>G42/S42</f>
        <v>0.97440940083936589</v>
      </c>
      <c r="BB42">
        <f>(1-AL42*AA42/AQ42/F42)*100</f>
        <v>72.662910417627003</v>
      </c>
      <c r="BC42">
        <f>(S42-E42/(N42/1.35))</f>
        <v>393.61596150620358</v>
      </c>
      <c r="BD42">
        <f>E42*BB42/100/BC42</f>
        <v>-3.9665641699087283E-3</v>
      </c>
    </row>
    <row r="43" spans="1:56" x14ac:dyDescent="0.35">
      <c r="A43" s="1" t="s">
        <v>9</v>
      </c>
      <c r="B43" s="1" t="s">
        <v>2260</v>
      </c>
      <c r="K43" s="1">
        <f t="shared" si="0"/>
        <v>2.72</v>
      </c>
    </row>
    <row r="44" spans="1:56" x14ac:dyDescent="0.35">
      <c r="A44" s="1" t="s">
        <v>9</v>
      </c>
      <c r="B44" s="1" t="s">
        <v>2259</v>
      </c>
      <c r="K44" s="1">
        <f t="shared" si="0"/>
        <v>2.72</v>
      </c>
    </row>
    <row r="45" spans="1:56" x14ac:dyDescent="0.35">
      <c r="A45" s="1">
        <v>10</v>
      </c>
      <c r="B45" s="1" t="s">
        <v>2258</v>
      </c>
      <c r="C45" s="1">
        <v>2289.5000023581088</v>
      </c>
      <c r="D45" s="1">
        <v>0</v>
      </c>
      <c r="E45">
        <f>(R45-S45*(1000-T45)/(1000-U45))*AK45</f>
        <v>-1.8322676082738012</v>
      </c>
      <c r="F45">
        <f>IF(AV45&lt;&gt;0,1/(1/AV45-1/N45),0)</f>
        <v>1.8496962147621256</v>
      </c>
      <c r="G45">
        <f>((AY45-AL45/2)*S45-E45)/(AY45+AL45/2)</f>
        <v>381.85846035640907</v>
      </c>
      <c r="H45">
        <f>AL45*1000</f>
        <v>26.477090524173821</v>
      </c>
      <c r="I45">
        <f>(AQ45-AW45)</f>
        <v>1.784613316135613</v>
      </c>
      <c r="J45">
        <f>(P45+AP45*D45)</f>
        <v>32.052135467529297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32.092681884765625</v>
      </c>
      <c r="P45" s="1">
        <v>32.052135467529297</v>
      </c>
      <c r="Q45" s="1">
        <v>32.136207580566406</v>
      </c>
      <c r="R45" s="1">
        <v>399.86831665039063</v>
      </c>
      <c r="S45" s="1">
        <v>392.129150390625</v>
      </c>
      <c r="T45" s="1">
        <v>10.945102691650391</v>
      </c>
      <c r="U45" s="1">
        <v>34.093696594238281</v>
      </c>
      <c r="V45" s="1">
        <v>20.094209671020508</v>
      </c>
      <c r="W45" s="1">
        <v>62.592914581298828</v>
      </c>
      <c r="X45" s="1">
        <v>300.50350952148438</v>
      </c>
      <c r="Y45" s="1">
        <v>1250.667236328125</v>
      </c>
      <c r="Z45" s="1">
        <v>0.26325306296348572</v>
      </c>
      <c r="AA45" s="1">
        <v>88.127105712890625</v>
      </c>
      <c r="AB45" s="1">
        <v>12.265829086303711</v>
      </c>
      <c r="AC45" s="1">
        <v>0.46725624799728394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1.1047923144172216</v>
      </c>
      <c r="AL45">
        <f>(U45-T45)/(1000-U45)*AK45</f>
        <v>2.6477090524173821E-2</v>
      </c>
      <c r="AM45">
        <f>(P45+273.15)</f>
        <v>305.20213546752927</v>
      </c>
      <c r="AN45">
        <f>(O45+273.15)</f>
        <v>305.2426818847656</v>
      </c>
      <c r="AO45">
        <f>(Y45*AG45+Z45*AH45)*AI45</f>
        <v>200.10675333976542</v>
      </c>
      <c r="AP45">
        <f>((AO45+0.00000010773*(AN45^4-AM45^4))-AL45*44100)/(L45*51.4+0.00000043092*AM45^3)</f>
        <v>-7.9099535358317237</v>
      </c>
      <c r="AQ45">
        <f>0.61365*EXP(17.502*J45/(240.97+J45))</f>
        <v>4.7891921200392691</v>
      </c>
      <c r="AR45">
        <f>AQ45*1000/AA45</f>
        <v>54.344143964536656</v>
      </c>
      <c r="AS45">
        <f>(AR45-U45)</f>
        <v>20.250447370298374</v>
      </c>
      <c r="AT45">
        <f>IF(D45,P45,(O45+P45)/2)</f>
        <v>32.072408676147461</v>
      </c>
      <c r="AU45">
        <f>0.61365*EXP(17.502*AT45/(240.97+AT45))</f>
        <v>4.7946882440263661</v>
      </c>
      <c r="AV45">
        <f>IF(AS45&lt;&gt;0,(1000-(AR45+U45)/2)/AS45*AL45,0)</f>
        <v>1.2496663261954584</v>
      </c>
      <c r="AW45">
        <f>U45*AA45/1000</f>
        <v>3.0045788039036561</v>
      </c>
      <c r="AX45">
        <f>(AU45-AW45)</f>
        <v>1.79010944012271</v>
      </c>
      <c r="AY45">
        <f>1/(1.6/F45+1.37/N45)</f>
        <v>0.81924411902842698</v>
      </c>
      <c r="AZ45">
        <f>G45*AA45*0.001</f>
        <v>33.652080903190914</v>
      </c>
      <c r="BA45">
        <f>G45/S45</f>
        <v>0.97380788950787101</v>
      </c>
      <c r="BB45">
        <f>(1-AL45*AA45/AQ45/F45)*100</f>
        <v>73.659919350720486</v>
      </c>
      <c r="BC45">
        <f>(S45-E45/(N45/1.35))</f>
        <v>392.77124804174213</v>
      </c>
      <c r="BD45">
        <f>E45*BB45/100/BC45</f>
        <v>-3.4362159890084982E-3</v>
      </c>
    </row>
    <row r="46" spans="1:56" x14ac:dyDescent="0.35">
      <c r="A46" s="1" t="s">
        <v>9</v>
      </c>
      <c r="B46" s="1" t="s">
        <v>2257</v>
      </c>
      <c r="K46" s="1">
        <f t="shared" si="0"/>
        <v>2.72</v>
      </c>
    </row>
    <row r="47" spans="1:56" x14ac:dyDescent="0.35">
      <c r="A47" s="1" t="s">
        <v>9</v>
      </c>
      <c r="B47" s="1" t="s">
        <v>2256</v>
      </c>
      <c r="K47" s="1">
        <f t="shared" si="0"/>
        <v>2.72</v>
      </c>
    </row>
    <row r="48" spans="1:56" x14ac:dyDescent="0.35">
      <c r="A48" s="1">
        <v>11</v>
      </c>
      <c r="B48" s="1" t="s">
        <v>2255</v>
      </c>
      <c r="C48" s="1">
        <v>2492.5000023581088</v>
      </c>
      <c r="D48" s="1">
        <v>0</v>
      </c>
      <c r="E48">
        <f>(R48-S48*(1000-T48)/(1000-U48))*AK48</f>
        <v>-1.5552039601582741</v>
      </c>
      <c r="F48">
        <f>IF(AV48&lt;&gt;0,1/(1/AV48-1/N48),0)</f>
        <v>1.9889547563353123</v>
      </c>
      <c r="G48">
        <f>((AY48-AL48/2)*S48-E48)/(AY48+AL48/2)</f>
        <v>381.44617620345019</v>
      </c>
      <c r="H48">
        <f>AL48*1000</f>
        <v>27.010672605052285</v>
      </c>
      <c r="I48">
        <f>(AQ48-AW48)</f>
        <v>1.7336685074960161</v>
      </c>
      <c r="J48">
        <f>(P48+AP48*D48)</f>
        <v>32.090988159179688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32.173564910888672</v>
      </c>
      <c r="P48" s="1">
        <v>32.090988159179688</v>
      </c>
      <c r="Q48" s="1">
        <v>32.195777893066406</v>
      </c>
      <c r="R48" s="1">
        <v>399.92623901367188</v>
      </c>
      <c r="S48" s="1">
        <v>391.75592041015625</v>
      </c>
      <c r="T48" s="1">
        <v>11.193962097167969</v>
      </c>
      <c r="U48" s="1">
        <v>34.792289733886719</v>
      </c>
      <c r="V48" s="1">
        <v>20.456766128540039</v>
      </c>
      <c r="W48" s="1">
        <v>63.582290649414063</v>
      </c>
      <c r="X48" s="1">
        <v>300.49957275390625</v>
      </c>
      <c r="Y48" s="1">
        <v>1601.3031005859375</v>
      </c>
      <c r="Z48" s="1">
        <v>0.35493466258049011</v>
      </c>
      <c r="AA48" s="1">
        <v>88.124740600585938</v>
      </c>
      <c r="AB48" s="1">
        <v>12.418256759643555</v>
      </c>
      <c r="AC48" s="1">
        <v>0.46628579497337341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1.1047778410070079</v>
      </c>
      <c r="AL48">
        <f>(U48-T48)/(1000-U48)*AK48</f>
        <v>2.7010672605052286E-2</v>
      </c>
      <c r="AM48">
        <f>(P48+273.15)</f>
        <v>305.24098815917966</v>
      </c>
      <c r="AN48">
        <f>(O48+273.15)</f>
        <v>305.32356491088865</v>
      </c>
      <c r="AO48">
        <f>(Y48*AG48+Z48*AH48)*AI48</f>
        <v>256.20849036704385</v>
      </c>
      <c r="AP48">
        <f>((AO48+0.00000010773*(AN48^4-AM48^4))-AL48*44100)/(L48*51.4+0.00000043092*AM48^3)</f>
        <v>-7.6390284509756228</v>
      </c>
      <c r="AQ48">
        <f>0.61365*EXP(17.502*J48/(240.97+J48))</f>
        <v>4.7997300151952125</v>
      </c>
      <c r="AR48">
        <f>AQ48*1000/AA48</f>
        <v>54.465181769434892</v>
      </c>
      <c r="AS48">
        <f>(AR48-U48)</f>
        <v>19.672892035548173</v>
      </c>
      <c r="AT48">
        <f>IF(D48,P48,(O48+P48)/2)</f>
        <v>32.13227653503418</v>
      </c>
      <c r="AU48">
        <f>0.61365*EXP(17.502*AT48/(240.97+AT48))</f>
        <v>4.8109506501355925</v>
      </c>
      <c r="AV48">
        <f>IF(AS48&lt;&gt;0,(1000-(AR48+U48)/2)/AS48*AL48,0)</f>
        <v>1.3117146369866577</v>
      </c>
      <c r="AW48">
        <f>U48*AA48/1000</f>
        <v>3.0660615076991964</v>
      </c>
      <c r="AX48">
        <f>(AU48-AW48)</f>
        <v>1.7448891424363961</v>
      </c>
      <c r="AY48">
        <f>1/(1.6/F48+1.37/N48)</f>
        <v>0.86201463452857119</v>
      </c>
      <c r="AZ48">
        <f>G48*AA48*0.001</f>
        <v>33.61484533101445</v>
      </c>
      <c r="BA48">
        <f>G48/S48</f>
        <v>0.97368324594581224</v>
      </c>
      <c r="BB48">
        <f>(1-AL48*AA48/AQ48/F48)*100</f>
        <v>75.066023984717887</v>
      </c>
      <c r="BC48">
        <f>(S48-E48/(N48/1.35))</f>
        <v>392.30092421053803</v>
      </c>
      <c r="BD48">
        <f>E48*BB48/100/BC48</f>
        <v>-2.9758527336967537E-3</v>
      </c>
    </row>
    <row r="49" spans="1:56" x14ac:dyDescent="0.35">
      <c r="A49" s="1" t="s">
        <v>9</v>
      </c>
      <c r="B49" s="1" t="s">
        <v>2254</v>
      </c>
      <c r="K49" s="1">
        <f t="shared" si="0"/>
        <v>2.72</v>
      </c>
    </row>
    <row r="50" spans="1:56" x14ac:dyDescent="0.35">
      <c r="A50" s="1" t="s">
        <v>9</v>
      </c>
      <c r="B50" s="1" t="s">
        <v>2249</v>
      </c>
      <c r="K50" s="1">
        <f t="shared" si="0"/>
        <v>2.72</v>
      </c>
    </row>
    <row r="51" spans="1:56" x14ac:dyDescent="0.35">
      <c r="A51" s="1">
        <v>12</v>
      </c>
      <c r="B51" s="1" t="s">
        <v>2253</v>
      </c>
      <c r="C51" s="1">
        <v>2695.5000023581088</v>
      </c>
      <c r="D51" s="1">
        <v>0</v>
      </c>
      <c r="E51">
        <f>(R51-S51*(1000-T51)/(1000-U51))*AK51</f>
        <v>-1.755559100705304</v>
      </c>
      <c r="F51">
        <f>IF(AV51&lt;&gt;0,1/(1/AV51-1/N51),0)</f>
        <v>2.1023783156451796</v>
      </c>
      <c r="G51">
        <f>((AY51-AL51/2)*S51-E51)/(AY51+AL51/2)</f>
        <v>382.04019511028491</v>
      </c>
      <c r="H51">
        <f>AL51*1000</f>
        <v>27.324643864684486</v>
      </c>
      <c r="I51">
        <f>(AQ51-AW51)</f>
        <v>1.6909714306094576</v>
      </c>
      <c r="J51">
        <f>(P51+AP51*D51)</f>
        <v>32.104091644287109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32.283180236816406</v>
      </c>
      <c r="P51" s="1">
        <v>32.104091644287109</v>
      </c>
      <c r="Q51" s="1">
        <v>32.275634765625</v>
      </c>
      <c r="R51" s="1">
        <v>399.99465942382813</v>
      </c>
      <c r="S51" s="1">
        <v>391.88711547851563</v>
      </c>
      <c r="T51" s="1">
        <v>11.444683074951172</v>
      </c>
      <c r="U51" s="1">
        <v>35.316135406494141</v>
      </c>
      <c r="V51" s="1">
        <v>20.786422729492188</v>
      </c>
      <c r="W51" s="1">
        <v>64.142990112304688</v>
      </c>
      <c r="X51" s="1">
        <v>300.35134887695313</v>
      </c>
      <c r="Y51" s="1">
        <v>2000.3599853515625</v>
      </c>
      <c r="Z51" s="1">
        <v>0.26063129305839539</v>
      </c>
      <c r="AA51" s="1">
        <v>88.127342224121094</v>
      </c>
      <c r="AB51" s="1">
        <v>12.469236373901367</v>
      </c>
      <c r="AC51" s="1">
        <v>0.47737434506416321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1.1042329002829157</v>
      </c>
      <c r="AL51">
        <f>(U51-T51)/(1000-U51)*AK51</f>
        <v>2.7324643864684486E-2</v>
      </c>
      <c r="AM51">
        <f>(P51+273.15)</f>
        <v>305.25409164428709</v>
      </c>
      <c r="AN51">
        <f>(O51+273.15)</f>
        <v>305.43318023681638</v>
      </c>
      <c r="AO51">
        <f>(Y51*AG51+Z51*AH51)*AI51</f>
        <v>320.05759050240522</v>
      </c>
      <c r="AP51">
        <f>((AO51+0.00000010773*(AN51^4-AM51^4))-AL51*44100)/(L51*51.4+0.00000043092*AM51^3)</f>
        <v>-7.2202583208792728</v>
      </c>
      <c r="AQ51">
        <f>0.61365*EXP(17.502*J51/(240.97+J51))</f>
        <v>4.8032885816109667</v>
      </c>
      <c r="AR51">
        <f>AQ51*1000/AA51</f>
        <v>54.503953715017083</v>
      </c>
      <c r="AS51">
        <f>(AR51-U51)</f>
        <v>19.187818308522942</v>
      </c>
      <c r="AT51">
        <f>IF(D51,P51,(O51+P51)/2)</f>
        <v>32.193635940551758</v>
      </c>
      <c r="AU51">
        <f>0.61365*EXP(17.502*AT51/(240.97+AT51))</f>
        <v>4.8276680204546505</v>
      </c>
      <c r="AV51">
        <f>IF(AS51&lt;&gt;0,(1000-(AR51+U51)/2)/AS51*AL51,0)</f>
        <v>1.3601073593407236</v>
      </c>
      <c r="AW51">
        <f>U51*AA51/1000</f>
        <v>3.1123171510015091</v>
      </c>
      <c r="AX51">
        <f>(AU51-AW51)</f>
        <v>1.7153508694531414</v>
      </c>
      <c r="AY51">
        <f>1/(1.6/F51+1.37/N51)</f>
        <v>0.89551703873230082</v>
      </c>
      <c r="AZ51">
        <f>G51*AA51*0.001</f>
        <v>33.668187017854073</v>
      </c>
      <c r="BA51">
        <f>G51/S51</f>
        <v>0.97487306936282636</v>
      </c>
      <c r="BB51">
        <f>(1-AL51*AA51/AQ51/F51)*100</f>
        <v>76.153994781526706</v>
      </c>
      <c r="BC51">
        <f>(S51-E51/(N51/1.35))</f>
        <v>392.502331492743</v>
      </c>
      <c r="BD51">
        <f>E51*BB51/100/BC51</f>
        <v>-3.4061667375406483E-3</v>
      </c>
    </row>
    <row r="52" spans="1:56" x14ac:dyDescent="0.35">
      <c r="A52" s="1" t="s">
        <v>9</v>
      </c>
      <c r="B52" s="1" t="s">
        <v>2252</v>
      </c>
      <c r="K52" s="1">
        <v>1.4470400000000001</v>
      </c>
    </row>
    <row r="53" spans="1:56" x14ac:dyDescent="0.35">
      <c r="A53" s="1" t="s">
        <v>9</v>
      </c>
      <c r="B53" s="1" t="s">
        <v>2251</v>
      </c>
      <c r="K53" s="1">
        <v>1.4470400000000001</v>
      </c>
    </row>
    <row r="54" spans="1:56" x14ac:dyDescent="0.35">
      <c r="A54" s="1" t="s">
        <v>9</v>
      </c>
      <c r="B54" s="1" t="s">
        <v>2250</v>
      </c>
    </row>
    <row r="55" spans="1:56" x14ac:dyDescent="0.35">
      <c r="A55" s="1" t="s">
        <v>9</v>
      </c>
      <c r="B55" s="1" t="s">
        <v>2249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C358E-0A1B-405D-B203-BDB540FAB6A4}">
  <dimension ref="A1:BD55"/>
  <sheetViews>
    <sheetView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2248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2247</v>
      </c>
    </row>
    <row r="12" spans="1:56" x14ac:dyDescent="0.35">
      <c r="A12" s="1" t="s">
        <v>9</v>
      </c>
      <c r="B12" s="1" t="s">
        <v>2246</v>
      </c>
    </row>
    <row r="13" spans="1:56" x14ac:dyDescent="0.35">
      <c r="A13" s="1" t="s">
        <v>9</v>
      </c>
      <c r="B13" s="1" t="s">
        <v>2245</v>
      </c>
    </row>
    <row r="14" spans="1:56" x14ac:dyDescent="0.35">
      <c r="A14" s="1" t="s">
        <v>9</v>
      </c>
      <c r="B14" s="1" t="s">
        <v>2244</v>
      </c>
    </row>
    <row r="15" spans="1:56" x14ac:dyDescent="0.35">
      <c r="A15" s="1" t="s">
        <v>9</v>
      </c>
      <c r="B15" s="1" t="s">
        <v>2243</v>
      </c>
    </row>
    <row r="16" spans="1:56" x14ac:dyDescent="0.35">
      <c r="A16" s="1" t="s">
        <v>9</v>
      </c>
      <c r="B16" s="1" t="s">
        <v>2242</v>
      </c>
    </row>
    <row r="17" spans="1:56" x14ac:dyDescent="0.35">
      <c r="A17" s="1" t="s">
        <v>9</v>
      </c>
      <c r="B17" s="1" t="s">
        <v>2241</v>
      </c>
    </row>
    <row r="18" spans="1:56" x14ac:dyDescent="0.35">
      <c r="A18" s="1">
        <v>1</v>
      </c>
      <c r="B18" s="1" t="s">
        <v>2240</v>
      </c>
      <c r="C18" s="1">
        <v>347.00000232458115</v>
      </c>
      <c r="D18" s="1">
        <v>0</v>
      </c>
      <c r="E18">
        <f>(R18-S18*(1000-T18)/(1000-U18))*AK18</f>
        <v>-12.15072716252854</v>
      </c>
      <c r="F18">
        <f>IF(AV18&lt;&gt;0,1/(1/AV18-1/N18),0)</f>
        <v>33.450559780550016</v>
      </c>
      <c r="G18">
        <f>((AY18-AL18/2)*S18-E18)/(AY18+AL18/2)</f>
        <v>398.74384853575356</v>
      </c>
      <c r="H18">
        <f>AL18*1000</f>
        <v>32.756517275333948</v>
      </c>
      <c r="I18">
        <f>(AQ18-AW18)</f>
        <v>0.79800051242666648</v>
      </c>
      <c r="J18">
        <f>(P18+AP18*D18)</f>
        <v>30.401975631713867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32.321731567382813</v>
      </c>
      <c r="P18" s="1">
        <v>30.401975631713867</v>
      </c>
      <c r="Q18" s="1">
        <v>32.376194000244141</v>
      </c>
      <c r="R18" s="1">
        <v>399.948974609375</v>
      </c>
      <c r="S18" s="1">
        <v>399.11373901367188</v>
      </c>
      <c r="T18" s="1">
        <v>11.97291088104248</v>
      </c>
      <c r="U18" s="1">
        <v>40.421237945556641</v>
      </c>
      <c r="V18" s="1">
        <v>21.696079254150391</v>
      </c>
      <c r="W18" s="1">
        <v>73.247215270996094</v>
      </c>
      <c r="X18" s="1">
        <v>300.5318603515625</v>
      </c>
      <c r="Y18" s="1">
        <v>3.7966623902320862E-2</v>
      </c>
      <c r="Z18" s="1">
        <v>4.9769274890422821E-2</v>
      </c>
      <c r="AA18" s="1">
        <v>88.117408752441406</v>
      </c>
      <c r="AB18" s="1">
        <v>13.223403930664063</v>
      </c>
      <c r="AC18" s="1">
        <v>0.44733226299285889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1.104896545410156</v>
      </c>
      <c r="AL18">
        <f>(U18-T18)/(1000-U18)*AK18</f>
        <v>3.2756517275333949E-2</v>
      </c>
      <c r="AM18">
        <f>(P18+273.15)</f>
        <v>303.55197563171384</v>
      </c>
      <c r="AN18">
        <f>(O18+273.15)</f>
        <v>305.47173156738279</v>
      </c>
      <c r="AO18">
        <f>(Y18*AG18+Z18*AH18)*AI18</f>
        <v>6.07465968859211E-3</v>
      </c>
      <c r="AP18">
        <f>((AO18+0.00000010773*(AN18^4-AM18^4))-AL18*44100)/(L18*51.4+0.00000043092*AM18^3)</f>
        <v>-11.64362415666657</v>
      </c>
      <c r="AQ18">
        <f>0.61365*EXP(17.502*J18/(240.97+J18))</f>
        <v>4.3598152587549759</v>
      </c>
      <c r="AR18">
        <f>AQ18*1000/AA18</f>
        <v>49.477343018602795</v>
      </c>
      <c r="AS18">
        <f>(AR18-U18)</f>
        <v>9.0561050730461545</v>
      </c>
      <c r="AT18">
        <f>IF(D18,P18,(O18+P18)/2)</f>
        <v>31.36185359954834</v>
      </c>
      <c r="AU18">
        <f>0.61365*EXP(17.502*AT18/(240.97+AT18))</f>
        <v>4.6052977016995458</v>
      </c>
      <c r="AV18">
        <f>IF(AS18&lt;&gt;0,(1000-(AR18+U18)/2)/AS18*AL18,0)</f>
        <v>3.4544801338773361</v>
      </c>
      <c r="AW18">
        <f>U18*AA18/1000</f>
        <v>3.5618147463283094</v>
      </c>
      <c r="AX18">
        <f>(AU18-AW18)</f>
        <v>1.0434829553712364</v>
      </c>
      <c r="AY18">
        <f>1/(1.6/F18+1.37/N18)</f>
        <v>2.4785465350189257</v>
      </c>
      <c r="AZ18">
        <f>G18*AA18*0.001</f>
        <v>35.136274688946578</v>
      </c>
      <c r="BA18">
        <f>G18/S18</f>
        <v>0.99907322038366198</v>
      </c>
      <c r="BB18">
        <f>(1-AL18*AA18/AQ18/F18)*100</f>
        <v>98.020807843325258</v>
      </c>
      <c r="BC18">
        <f>(S18-E18/(N18/1.35))</f>
        <v>403.37182518798073</v>
      </c>
      <c r="BD18">
        <f>E18*BB18/100/BC18</f>
        <v>-2.9526705089028899E-2</v>
      </c>
    </row>
    <row r="19" spans="1:56" x14ac:dyDescent="0.35">
      <c r="A19" s="1" t="s">
        <v>9</v>
      </c>
      <c r="B19" s="1" t="s">
        <v>2239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2238</v>
      </c>
      <c r="K20" s="1">
        <f t="shared" si="0"/>
        <v>2.72</v>
      </c>
    </row>
    <row r="21" spans="1:56" x14ac:dyDescent="0.35">
      <c r="A21" s="1">
        <v>2</v>
      </c>
      <c r="B21" s="1" t="s">
        <v>2237</v>
      </c>
      <c r="C21" s="1">
        <v>551.00000232458115</v>
      </c>
      <c r="D21" s="1">
        <v>0</v>
      </c>
      <c r="E21">
        <f>(R21-S21*(1000-T21)/(1000-U21))*AK21</f>
        <v>-11.579470754418306</v>
      </c>
      <c r="F21">
        <f>IF(AV21&lt;&gt;0,1/(1/AV21-1/N21),0)</f>
        <v>22.231552332923602</v>
      </c>
      <c r="G21">
        <f>((AY21-AL21/2)*S21-E21)/(AY21+AL21/2)</f>
        <v>398.58589406033963</v>
      </c>
      <c r="H21">
        <f>AL21*1000</f>
        <v>31.702738187843298</v>
      </c>
      <c r="I21">
        <f>(AQ21-AW21)</f>
        <v>0.81303495429834971</v>
      </c>
      <c r="J21">
        <f>(P21+AP21*D21)</f>
        <v>30.240703582763672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32.292282104492188</v>
      </c>
      <c r="P21" s="1">
        <v>30.240703582763672</v>
      </c>
      <c r="Q21" s="1">
        <v>32.391223907470703</v>
      </c>
      <c r="R21" s="1">
        <v>400.01123046875</v>
      </c>
      <c r="S21" s="1">
        <v>399.04086303710938</v>
      </c>
      <c r="T21" s="1">
        <v>12.220431327819824</v>
      </c>
      <c r="U21" s="1">
        <v>39.795658111572266</v>
      </c>
      <c r="V21" s="1">
        <v>22.181371688842773</v>
      </c>
      <c r="W21" s="1">
        <v>72.233322143554688</v>
      </c>
      <c r="X21" s="1">
        <v>300.26882934570313</v>
      </c>
      <c r="Y21" s="1">
        <v>25.552759170532227</v>
      </c>
      <c r="Z21" s="1">
        <v>0.18335986137390137</v>
      </c>
      <c r="AA21" s="1">
        <v>88.117027282714844</v>
      </c>
      <c r="AB21" s="1">
        <v>13.027944564819336</v>
      </c>
      <c r="AC21" s="1">
        <v>0.45890015363693237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1.1039295196533201</v>
      </c>
      <c r="AL21">
        <f>(U21-T21)/(1000-U21)*AK21</f>
        <v>3.1702738187843298E-2</v>
      </c>
      <c r="AM21">
        <f>(P21+273.15)</f>
        <v>303.39070358276365</v>
      </c>
      <c r="AN21">
        <f>(O21+273.15)</f>
        <v>305.44228210449216</v>
      </c>
      <c r="AO21">
        <f>(Y21*AG21+Z21*AH21)*AI21</f>
        <v>4.0884413759013682</v>
      </c>
      <c r="AP21">
        <f>((AO21+0.00000010773*(AN21^4-AM21^4))-AL21*44100)/(L21*51.4+0.00000043092*AM21^3)</f>
        <v>-11.218258914693081</v>
      </c>
      <c r="AQ21">
        <f>0.61365*EXP(17.502*J21/(240.97+J21))</f>
        <v>4.3197100458493551</v>
      </c>
      <c r="AR21">
        <f>AQ21*1000/AA21</f>
        <v>49.022421421344468</v>
      </c>
      <c r="AS21">
        <f>(AR21-U21)</f>
        <v>9.2267633097722026</v>
      </c>
      <c r="AT21">
        <f>IF(D21,P21,(O21+P21)/2)</f>
        <v>31.26649284362793</v>
      </c>
      <c r="AU21">
        <f>0.61365*EXP(17.502*AT21/(240.97+AT21))</f>
        <v>4.5803829913290119</v>
      </c>
      <c r="AV21">
        <f>IF(AS21&lt;&gt;0,(1000-(AR21+U21)/2)/AS21*AL21,0)</f>
        <v>3.2833669847006934</v>
      </c>
      <c r="AW21">
        <f>U21*AA21/1000</f>
        <v>3.5066750915510054</v>
      </c>
      <c r="AX21">
        <f>(AU21-AW21)</f>
        <v>1.0737078997780065</v>
      </c>
      <c r="AY21">
        <f>1/(1.6/F21+1.37/N21)</f>
        <v>2.3386327988242521</v>
      </c>
      <c r="AZ21">
        <f>G21*AA21*0.001</f>
        <v>35.12220410142023</v>
      </c>
      <c r="BA21">
        <f>G21/S21</f>
        <v>0.99885984364281144</v>
      </c>
      <c r="BB21">
        <f>(1-AL21*AA21/AQ21/F21)*100</f>
        <v>97.091076993712079</v>
      </c>
      <c r="BC21">
        <f>(S21-E21/(N21/1.35))</f>
        <v>403.09875880463659</v>
      </c>
      <c r="BD21">
        <f>E21*BB21/100/BC21</f>
        <v>-2.7890517199745179E-2</v>
      </c>
    </row>
    <row r="22" spans="1:56" x14ac:dyDescent="0.35">
      <c r="A22" s="1" t="s">
        <v>9</v>
      </c>
      <c r="B22" s="1" t="s">
        <v>2236</v>
      </c>
      <c r="K22" s="1">
        <f t="shared" si="0"/>
        <v>2.72</v>
      </c>
    </row>
    <row r="23" spans="1:56" x14ac:dyDescent="0.35">
      <c r="A23" s="1" t="s">
        <v>9</v>
      </c>
      <c r="B23" s="1" t="s">
        <v>2235</v>
      </c>
      <c r="K23" s="1">
        <f t="shared" si="0"/>
        <v>2.72</v>
      </c>
    </row>
    <row r="24" spans="1:56" x14ac:dyDescent="0.35">
      <c r="A24" s="1">
        <v>3</v>
      </c>
      <c r="B24" s="1" t="s">
        <v>2234</v>
      </c>
      <c r="C24" s="1">
        <v>754.00000232458115</v>
      </c>
      <c r="D24" s="1">
        <v>0</v>
      </c>
      <c r="E24">
        <f>(R24-S24*(1000-T24)/(1000-U24))*AK24</f>
        <v>-11.528097149912265</v>
      </c>
      <c r="F24">
        <f>IF(AV24&lt;&gt;0,1/(1/AV24-1/N24),0)</f>
        <v>17.001197133152104</v>
      </c>
      <c r="G24">
        <f>((AY24-AL24/2)*S24-E24)/(AY24+AL24/2)</f>
        <v>398.79112641969772</v>
      </c>
      <c r="H24">
        <f>AL24*1000</f>
        <v>30.958617898657693</v>
      </c>
      <c r="I24">
        <f>(AQ24-AW24)</f>
        <v>0.83029471430404467</v>
      </c>
      <c r="J24">
        <f>(P24+AP24*D24)</f>
        <v>30.154743194580078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32.241359710693359</v>
      </c>
      <c r="P24" s="1">
        <v>30.154743194580078</v>
      </c>
      <c r="Q24" s="1">
        <v>32.358783721923828</v>
      </c>
      <c r="R24" s="1">
        <v>399.91213989257813</v>
      </c>
      <c r="S24" s="1">
        <v>399.16156005859375</v>
      </c>
      <c r="T24" s="1">
        <v>12.445802688598633</v>
      </c>
      <c r="U24" s="1">
        <v>39.359836578369141</v>
      </c>
      <c r="V24" s="1">
        <v>22.65485954284668</v>
      </c>
      <c r="W24" s="1">
        <v>71.645965576171875</v>
      </c>
      <c r="X24" s="1">
        <v>300.56085205078125</v>
      </c>
      <c r="Y24" s="1">
        <v>51.023433685302734</v>
      </c>
      <c r="Z24" s="1">
        <v>0.15585508942604065</v>
      </c>
      <c r="AA24" s="1">
        <v>88.114448547363281</v>
      </c>
      <c r="AB24" s="1">
        <v>12.903610229492188</v>
      </c>
      <c r="AC24" s="1">
        <v>0.46366280317306519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1.1050031325396366</v>
      </c>
      <c r="AL24">
        <f>(U24-T24)/(1000-U24)*AK24</f>
        <v>3.0958617898657694E-2</v>
      </c>
      <c r="AM24">
        <f>(P24+273.15)</f>
        <v>303.30474319458006</v>
      </c>
      <c r="AN24">
        <f>(O24+273.15)</f>
        <v>305.39135971069334</v>
      </c>
      <c r="AO24">
        <f>(Y24*AG24+Z24*AH24)*AI24</f>
        <v>8.1637492071744191</v>
      </c>
      <c r="AP24">
        <f>((AO24+0.00000010773*(AN24^4-AM24^4))-AL24*44100)/(L24*51.4+0.00000043092*AM24^3)</f>
        <v>-10.913533972832493</v>
      </c>
      <c r="AQ24">
        <f>0.61365*EXP(17.502*J24/(240.97+J24))</f>
        <v>4.2984650093213794</v>
      </c>
      <c r="AR24">
        <f>AQ24*1000/AA24</f>
        <v>48.782748802097629</v>
      </c>
      <c r="AS24">
        <f>(AR24-U24)</f>
        <v>9.4229122237284884</v>
      </c>
      <c r="AT24">
        <f>IF(D24,P24,(O24+P24)/2)</f>
        <v>31.198051452636719</v>
      </c>
      <c r="AU24">
        <f>0.61365*EXP(17.502*AT24/(240.97+AT24))</f>
        <v>4.5625738850415836</v>
      </c>
      <c r="AV24">
        <f>IF(AS24&lt;&gt;0,(1000-(AR24+U24)/2)/AS24*AL24,0)</f>
        <v>3.1406672253019154</v>
      </c>
      <c r="AW24">
        <f>U24*AA24/1000</f>
        <v>3.4681702950173348</v>
      </c>
      <c r="AX24">
        <f>(AU24-AW24)</f>
        <v>1.0944035900242488</v>
      </c>
      <c r="AY24">
        <f>1/(1.6/F24+1.37/N24)</f>
        <v>2.2234995004416866</v>
      </c>
      <c r="AZ24">
        <f>G24*AA24*0.001</f>
        <v>35.139260190053498</v>
      </c>
      <c r="BA24">
        <f>G24/S24</f>
        <v>0.9990719706605975</v>
      </c>
      <c r="BB24">
        <f>(1-AL24*AA24/AQ24/F24)*100</f>
        <v>96.267190792920914</v>
      </c>
      <c r="BC24">
        <f>(S24-E24/(N24/1.35))</f>
        <v>403.20145252210915</v>
      </c>
      <c r="BD24">
        <f>E24*BB24/100/BC24</f>
        <v>-2.7524145085987217E-2</v>
      </c>
    </row>
    <row r="25" spans="1:56" x14ac:dyDescent="0.35">
      <c r="A25" s="1" t="s">
        <v>9</v>
      </c>
      <c r="B25" s="1" t="s">
        <v>2233</v>
      </c>
      <c r="K25" s="1">
        <f t="shared" si="0"/>
        <v>2.72</v>
      </c>
    </row>
    <row r="26" spans="1:56" x14ac:dyDescent="0.35">
      <c r="A26" s="1" t="s">
        <v>9</v>
      </c>
      <c r="B26" s="1" t="s">
        <v>2232</v>
      </c>
      <c r="K26" s="1">
        <f t="shared" si="0"/>
        <v>2.72</v>
      </c>
    </row>
    <row r="27" spans="1:56" x14ac:dyDescent="0.35">
      <c r="A27" s="1">
        <v>4</v>
      </c>
      <c r="B27" s="1" t="s">
        <v>2231</v>
      </c>
      <c r="C27" s="1">
        <v>957.00000232458115</v>
      </c>
      <c r="D27" s="1">
        <v>0</v>
      </c>
      <c r="E27">
        <f>(R27-S27*(1000-T27)/(1000-U27))*AK27</f>
        <v>-11.747684987148782</v>
      </c>
      <c r="F27">
        <f>IF(AV27&lt;&gt;0,1/(1/AV27-1/N27),0)</f>
        <v>14.142877521708503</v>
      </c>
      <c r="G27">
        <f>((AY27-AL27/2)*S27-E27)/(AY27+AL27/2)</f>
        <v>399.39829311348416</v>
      </c>
      <c r="H27">
        <f>AL27*1000</f>
        <v>30.57376103697375</v>
      </c>
      <c r="I27">
        <f>(AQ27-AW27)</f>
        <v>0.85057747305165865</v>
      </c>
      <c r="J27">
        <f>(P27+AP27*D27)</f>
        <v>30.198650360107422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32.207958221435547</v>
      </c>
      <c r="P27" s="1">
        <v>30.198650360107422</v>
      </c>
      <c r="Q27" s="1">
        <v>32.332557678222656</v>
      </c>
      <c r="R27" s="1">
        <v>400.04254150390625</v>
      </c>
      <c r="S27" s="1">
        <v>399.61709594726563</v>
      </c>
      <c r="T27" s="1">
        <v>12.670007705688477</v>
      </c>
      <c r="U27" s="1">
        <v>39.252769470214844</v>
      </c>
      <c r="V27" s="1">
        <v>23.106491088867188</v>
      </c>
      <c r="W27" s="1">
        <v>71.585891723632813</v>
      </c>
      <c r="X27" s="1">
        <v>300.55697631835938</v>
      </c>
      <c r="Y27" s="1">
        <v>99.783973693847656</v>
      </c>
      <c r="Z27" s="1">
        <v>6.0246124863624573E-2</v>
      </c>
      <c r="AA27" s="1">
        <v>88.114234924316406</v>
      </c>
      <c r="AB27" s="1">
        <v>12.964635848999023</v>
      </c>
      <c r="AC27" s="1">
        <v>0.46350717544555664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1.1049888835233799</v>
      </c>
      <c r="AL27">
        <f>(U27-T27)/(1000-U27)*AK27</f>
        <v>3.0573761036973748E-2</v>
      </c>
      <c r="AM27">
        <f>(P27+273.15)</f>
        <v>303.3486503601074</v>
      </c>
      <c r="AN27">
        <f>(O27+273.15)</f>
        <v>305.35795822143552</v>
      </c>
      <c r="AO27">
        <f>(Y27*AG27+Z27*AH27)*AI27</f>
        <v>15.965435434160327</v>
      </c>
      <c r="AP27">
        <f>((AO27+0.00000010773*(AN27^4-AM27^4))-AL27*44100)/(L27*51.4+0.00000043092*AM27^3)</f>
        <v>-10.717744312913489</v>
      </c>
      <c r="AQ27">
        <f>0.61365*EXP(17.502*J27/(240.97+J27))</f>
        <v>4.3093052235802043</v>
      </c>
      <c r="AR27">
        <f>AQ27*1000/AA27</f>
        <v>48.905891622183155</v>
      </c>
      <c r="AS27">
        <f>(AR27-U27)</f>
        <v>9.6531221519683115</v>
      </c>
      <c r="AT27">
        <f>IF(D27,P27,(O27+P27)/2)</f>
        <v>31.203304290771484</v>
      </c>
      <c r="AU27">
        <f>0.61365*EXP(17.502*AT27/(240.97+AT27))</f>
        <v>4.5639385839940125</v>
      </c>
      <c r="AV27">
        <f>IF(AS27&lt;&gt;0,(1000-(AR27+U27)/2)/AS27*AL27,0)</f>
        <v>3.0276308181001483</v>
      </c>
      <c r="AW27">
        <f>U27*AA27/1000</f>
        <v>3.4587277505285456</v>
      </c>
      <c r="AX27">
        <f>(AU27-AW27)</f>
        <v>1.1052108334654669</v>
      </c>
      <c r="AY27">
        <f>1/(1.6/F27+1.37/N27)</f>
        <v>2.1332804049569325</v>
      </c>
      <c r="AZ27">
        <f>G27*AA27*0.001</f>
        <v>35.19267502777253</v>
      </c>
      <c r="BA27">
        <f>G27/S27</f>
        <v>0.99945246878574401</v>
      </c>
      <c r="BB27">
        <f>(1-AL27*AA27/AQ27/F27)*100</f>
        <v>95.579718727644021</v>
      </c>
      <c r="BC27">
        <f>(S27-E27/(N27/1.35))</f>
        <v>403.73394050766183</v>
      </c>
      <c r="BD27">
        <f>E27*BB27/100/BC27</f>
        <v>-2.7811395429395123E-2</v>
      </c>
    </row>
    <row r="28" spans="1:56" x14ac:dyDescent="0.35">
      <c r="A28" s="1" t="s">
        <v>9</v>
      </c>
      <c r="B28" s="1" t="s">
        <v>2230</v>
      </c>
      <c r="K28" s="1">
        <f t="shared" si="0"/>
        <v>2.72</v>
      </c>
    </row>
    <row r="29" spans="1:56" x14ac:dyDescent="0.35">
      <c r="A29" s="1" t="s">
        <v>9</v>
      </c>
      <c r="B29" s="1" t="s">
        <v>2229</v>
      </c>
      <c r="K29" s="1">
        <f t="shared" si="0"/>
        <v>2.72</v>
      </c>
    </row>
    <row r="30" spans="1:56" x14ac:dyDescent="0.35">
      <c r="A30" s="1">
        <v>5</v>
      </c>
      <c r="B30" s="1" t="s">
        <v>2228</v>
      </c>
      <c r="C30" s="1">
        <v>1161.0000023245811</v>
      </c>
      <c r="D30" s="1">
        <v>0</v>
      </c>
      <c r="E30">
        <f>(R30-S30*(1000-T30)/(1000-U30))*AK30</f>
        <v>-11.752305278481069</v>
      </c>
      <c r="F30">
        <f>IF(AV30&lt;&gt;0,1/(1/AV30-1/N30),0)</f>
        <v>15.330524386244839</v>
      </c>
      <c r="G30">
        <f>((AY30-AL30/2)*S30-E30)/(AY30+AL30/2)</f>
        <v>399.61890597212795</v>
      </c>
      <c r="H30">
        <f>AL30*1000</f>
        <v>30.337535685530042</v>
      </c>
      <c r="I30">
        <f>(AQ30-AW30)</f>
        <v>0.8299829491403159</v>
      </c>
      <c r="J30">
        <f>(P30+AP30*D30)</f>
        <v>30.122339248657227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32.198005676269531</v>
      </c>
      <c r="P30" s="1">
        <v>30.122339248657227</v>
      </c>
      <c r="Q30" s="1">
        <v>32.319652557373047</v>
      </c>
      <c r="R30" s="1">
        <v>400.1314697265625</v>
      </c>
      <c r="S30" s="1">
        <v>399.79083251953125</v>
      </c>
      <c r="T30" s="1">
        <v>12.898526191711426</v>
      </c>
      <c r="U30" s="1">
        <v>39.277801513671875</v>
      </c>
      <c r="V30" s="1">
        <v>23.533512115478516</v>
      </c>
      <c r="W30" s="1">
        <v>71.662811279296875</v>
      </c>
      <c r="X30" s="1">
        <v>300.5274658203125</v>
      </c>
      <c r="Y30" s="1">
        <v>150.20314025878906</v>
      </c>
      <c r="Z30" s="1">
        <v>0.15454734861850739</v>
      </c>
      <c r="AA30" s="1">
        <v>88.103126525878906</v>
      </c>
      <c r="AB30" s="1">
        <v>12.948281288146973</v>
      </c>
      <c r="AC30" s="1">
        <v>0.46478605270385742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1.1048803890452663</v>
      </c>
      <c r="AL30">
        <f>(U30-T30)/(1000-U30)*AK30</f>
        <v>3.0337535685530041E-2</v>
      </c>
      <c r="AM30">
        <f>(P30+273.15)</f>
        <v>303.2723392486572</v>
      </c>
      <c r="AN30">
        <f>(O30+273.15)</f>
        <v>305.34800567626951</v>
      </c>
      <c r="AO30">
        <f>(Y30*AG30+Z30*AH30)*AI30</f>
        <v>24.032501904237961</v>
      </c>
      <c r="AP30">
        <f>((AO30+0.00000010773*(AN30^4-AM30^4))-AL30*44100)/(L30*51.4+0.00000043092*AM30^3)</f>
        <v>-10.560539945631543</v>
      </c>
      <c r="AQ30">
        <f>0.61365*EXP(17.502*J30/(240.97+J30))</f>
        <v>4.2904800655577073</v>
      </c>
      <c r="AR30">
        <f>AQ30*1000/AA30</f>
        <v>48.698386024898291</v>
      </c>
      <c r="AS30">
        <f>(AR30-U30)</f>
        <v>9.4205845112264157</v>
      </c>
      <c r="AT30">
        <f>IF(D30,P30,(O30+P30)/2)</f>
        <v>31.160172462463379</v>
      </c>
      <c r="AU30">
        <f>0.61365*EXP(17.502*AT30/(240.97+AT30))</f>
        <v>4.5527433573070439</v>
      </c>
      <c r="AV30">
        <f>IF(AS30&lt;&gt;0,(1000-(AR30+U30)/2)/AS30*AL30,0)</f>
        <v>3.0786885130644785</v>
      </c>
      <c r="AW30">
        <f>U30*AA30/1000</f>
        <v>3.4604971164173914</v>
      </c>
      <c r="AX30">
        <f>(AU30-AW30)</f>
        <v>1.0922462408896525</v>
      </c>
      <c r="AY30">
        <f>1/(1.6/F30+1.37/N30)</f>
        <v>2.1739252116049741</v>
      </c>
      <c r="AZ30">
        <f>G30*AA30*0.001</f>
        <v>35.207675034995695</v>
      </c>
      <c r="BA30">
        <f>G30/S30</f>
        <v>0.99956995875488241</v>
      </c>
      <c r="BB30">
        <f>(1-AL30*AA30/AQ30/F30)*100</f>
        <v>95.936420862937496</v>
      </c>
      <c r="BC30">
        <f>(S30-E30/(N30/1.35))</f>
        <v>403.90929620925033</v>
      </c>
      <c r="BD30">
        <f>E30*BB30/100/BC30</f>
        <v>-2.7914041986346838E-2</v>
      </c>
    </row>
    <row r="31" spans="1:56" x14ac:dyDescent="0.35">
      <c r="A31" s="1" t="s">
        <v>9</v>
      </c>
      <c r="B31" s="1" t="s">
        <v>2227</v>
      </c>
      <c r="K31" s="1">
        <f t="shared" si="0"/>
        <v>2.72</v>
      </c>
    </row>
    <row r="32" spans="1:56" x14ac:dyDescent="0.35">
      <c r="A32" s="1" t="s">
        <v>9</v>
      </c>
      <c r="B32" s="1" t="s">
        <v>2226</v>
      </c>
      <c r="K32" s="1">
        <f t="shared" si="0"/>
        <v>2.72</v>
      </c>
    </row>
    <row r="33" spans="1:56" x14ac:dyDescent="0.35">
      <c r="A33" s="1">
        <v>6</v>
      </c>
      <c r="B33" s="1" t="s">
        <v>2225</v>
      </c>
      <c r="C33" s="1">
        <v>1364.0000023245811</v>
      </c>
      <c r="D33" s="1">
        <v>0</v>
      </c>
      <c r="E33">
        <f>(R33-S33*(1000-T33)/(1000-U33))*AK33</f>
        <v>-11.82372583664948</v>
      </c>
      <c r="F33">
        <f>IF(AV33&lt;&gt;0,1/(1/AV33-1/N33),0)</f>
        <v>19.90053506285367</v>
      </c>
      <c r="G33">
        <f>((AY33-AL33/2)*S33-E33)/(AY33+AL33/2)</f>
        <v>399.654958820177</v>
      </c>
      <c r="H33">
        <f>AL33*1000</f>
        <v>30.379561030401184</v>
      </c>
      <c r="I33">
        <f>(AQ33-AW33)</f>
        <v>0.79271514826349332</v>
      </c>
      <c r="J33">
        <f>(P33+AP33*D33)</f>
        <v>30.067342758178711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32.201644897460938</v>
      </c>
      <c r="P33" s="1">
        <v>30.067342758178711</v>
      </c>
      <c r="Q33" s="1">
        <v>32.319995880126953</v>
      </c>
      <c r="R33" s="1">
        <v>400.08587646484375</v>
      </c>
      <c r="S33" s="1">
        <v>399.79437255859375</v>
      </c>
      <c r="T33" s="1">
        <v>13.122392654418945</v>
      </c>
      <c r="U33" s="1">
        <v>39.549228668212891</v>
      </c>
      <c r="V33" s="1">
        <v>23.935878753662109</v>
      </c>
      <c r="W33" s="1">
        <v>72.139701843261719</v>
      </c>
      <c r="X33" s="1">
        <v>300.31729125976563</v>
      </c>
      <c r="Y33" s="1">
        <v>300.25125122070313</v>
      </c>
      <c r="Z33" s="1">
        <v>9.953618049621582E-2</v>
      </c>
      <c r="AA33" s="1">
        <v>88.098869323730469</v>
      </c>
      <c r="AB33" s="1">
        <v>13.062121391296387</v>
      </c>
      <c r="AC33" s="1">
        <v>0.46311196684837341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1.1041076884550205</v>
      </c>
      <c r="AL33">
        <f>(U33-T33)/(1000-U33)*AK33</f>
        <v>3.0379561030401184E-2</v>
      </c>
      <c r="AM33">
        <f>(P33+273.15)</f>
        <v>303.21734275817869</v>
      </c>
      <c r="AN33">
        <f>(O33+273.15)</f>
        <v>305.35164489746091</v>
      </c>
      <c r="AO33">
        <f>(Y33*AG33+Z33*AH33)*AI33</f>
        <v>48.04019912153035</v>
      </c>
      <c r="AP33">
        <f>((AO33+0.00000010773*(AN33^4-AM33^4))-AL33*44100)/(L33*51.4+0.00000043092*AM33^3)</f>
        <v>-10.373757507049955</v>
      </c>
      <c r="AQ33">
        <f>0.61365*EXP(17.502*J33/(240.97+J33))</f>
        <v>4.2769574765587155</v>
      </c>
      <c r="AR33">
        <f>AQ33*1000/AA33</f>
        <v>48.547245945262851</v>
      </c>
      <c r="AS33">
        <f>(AR33-U33)</f>
        <v>8.9980172770499607</v>
      </c>
      <c r="AT33">
        <f>IF(D33,P33,(O33+P33)/2)</f>
        <v>31.134493827819824</v>
      </c>
      <c r="AU33">
        <f>0.61365*EXP(17.502*AT33/(240.97+AT33))</f>
        <v>4.5460896178047534</v>
      </c>
      <c r="AV33">
        <f>IF(AS33&lt;&gt;0,(1000-(AR33+U33)/2)/AS33*AL33,0)</f>
        <v>3.2275326911109126</v>
      </c>
      <c r="AW33">
        <f>U33*AA33/1000</f>
        <v>3.4842423282952222</v>
      </c>
      <c r="AX33">
        <f>(AU33-AW33)</f>
        <v>1.0618472895095312</v>
      </c>
      <c r="AY33">
        <f>1/(1.6/F33+1.37/N33)</f>
        <v>2.2934184510734652</v>
      </c>
      <c r="AZ33">
        <f>G33*AA33*0.001</f>
        <v>35.209149991679652</v>
      </c>
      <c r="BA33">
        <f>G33/S33</f>
        <v>0.99965128639124023</v>
      </c>
      <c r="BB33">
        <f>(1-AL33*AA33/AQ33/F33)*100</f>
        <v>96.855496060474763</v>
      </c>
      <c r="BC33">
        <f>(S33-E33/(N33/1.35))</f>
        <v>403.93786478259153</v>
      </c>
      <c r="BD33">
        <f>E33*BB33/100/BC33</f>
        <v>-2.8350717549296994E-2</v>
      </c>
    </row>
    <row r="34" spans="1:56" x14ac:dyDescent="0.35">
      <c r="A34" s="1" t="s">
        <v>9</v>
      </c>
      <c r="B34" s="1" t="s">
        <v>2224</v>
      </c>
      <c r="K34" s="1">
        <f t="shared" si="0"/>
        <v>2.72</v>
      </c>
    </row>
    <row r="35" spans="1:56" x14ac:dyDescent="0.35">
      <c r="A35" s="1" t="s">
        <v>9</v>
      </c>
      <c r="B35" s="1" t="s">
        <v>2223</v>
      </c>
      <c r="K35" s="1">
        <f t="shared" si="0"/>
        <v>2.72</v>
      </c>
    </row>
    <row r="36" spans="1:56" x14ac:dyDescent="0.35">
      <c r="A36" s="1">
        <v>7</v>
      </c>
      <c r="B36" s="1" t="s">
        <v>2222</v>
      </c>
      <c r="C36" s="1">
        <v>1567.0000023245811</v>
      </c>
      <c r="D36" s="1">
        <v>0</v>
      </c>
      <c r="E36">
        <f>(R36-S36*(1000-T36)/(1000-U36))*AK36</f>
        <v>-11.587553823715391</v>
      </c>
      <c r="F36">
        <f>IF(AV36&lt;&gt;0,1/(1/AV36-1/N36),0)</f>
        <v>15.128683682329445</v>
      </c>
      <c r="G36">
        <f>((AY36-AL36/2)*S36-E36)/(AY36+AL36/2)</f>
        <v>399.45103451133525</v>
      </c>
      <c r="H36">
        <f>AL36*1000</f>
        <v>30.723086535608726</v>
      </c>
      <c r="I36">
        <f>(AQ36-AW36)</f>
        <v>0.84194004421325097</v>
      </c>
      <c r="J36">
        <f>(P36+AP36*D36)</f>
        <v>30.438470840454102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32.234851837158203</v>
      </c>
      <c r="P36" s="1">
        <v>30.438470840454102</v>
      </c>
      <c r="Q36" s="1">
        <v>32.341190338134766</v>
      </c>
      <c r="R36" s="1">
        <v>400.39794921875</v>
      </c>
      <c r="S36" s="1">
        <v>399.76925659179688</v>
      </c>
      <c r="T36" s="1">
        <v>13.343064308166504</v>
      </c>
      <c r="U36" s="1">
        <v>40.037929534912109</v>
      </c>
      <c r="V36" s="1">
        <v>24.290695190429688</v>
      </c>
      <c r="W36" s="1">
        <v>72.887985229492188</v>
      </c>
      <c r="X36" s="1">
        <v>300.51080322265625</v>
      </c>
      <c r="Y36" s="1">
        <v>499.72933959960938</v>
      </c>
      <c r="Z36" s="1">
        <v>0.15061682462692261</v>
      </c>
      <c r="AA36" s="1">
        <v>88.091361999511719</v>
      </c>
      <c r="AB36" s="1">
        <v>13.162148475646973</v>
      </c>
      <c r="AC36" s="1">
        <v>0.46424761414527893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1.1048191294950596</v>
      </c>
      <c r="AL36">
        <f>(U36-T36)/(1000-U36)*AK36</f>
        <v>3.0723086535608724E-2</v>
      </c>
      <c r="AM36">
        <f>(P36+273.15)</f>
        <v>303.58847084045408</v>
      </c>
      <c r="AN36">
        <f>(O36+273.15)</f>
        <v>305.38485183715818</v>
      </c>
      <c r="AO36">
        <f>(Y36*AG36+Z36*AH36)*AI36</f>
        <v>79.956692548766114</v>
      </c>
      <c r="AP36">
        <f>((AO36+0.00000010773*(AN36^4-AM36^4))-AL36*44100)/(L36*51.4+0.00000043092*AM36^3)</f>
        <v>-10.265894387672182</v>
      </c>
      <c r="AQ36">
        <f>0.61365*EXP(17.502*J36/(240.97+J36))</f>
        <v>4.3689357885841353</v>
      </c>
      <c r="AR36">
        <f>AQ36*1000/AA36</f>
        <v>49.595507316691865</v>
      </c>
      <c r="AS36">
        <f>(AR36-U36)</f>
        <v>9.5575777817797558</v>
      </c>
      <c r="AT36">
        <f>IF(D36,P36,(O36+P36)/2)</f>
        <v>31.336661338806152</v>
      </c>
      <c r="AU36">
        <f>0.61365*EXP(17.502*AT36/(240.97+AT36))</f>
        <v>4.5987043274431736</v>
      </c>
      <c r="AV36">
        <f>IF(AS36&lt;&gt;0,(1000-(AR36+U36)/2)/AS36*AL36,0)</f>
        <v>3.0704619190351101</v>
      </c>
      <c r="AW36">
        <f>U36*AA36/1000</f>
        <v>3.5269957443708844</v>
      </c>
      <c r="AX36">
        <f>(AU36-AW36)</f>
        <v>1.0717085830722892</v>
      </c>
      <c r="AY36">
        <f>1/(1.6/F36+1.37/N36)</f>
        <v>2.1673645573936371</v>
      </c>
      <c r="AZ36">
        <f>G36*AA36*0.001</f>
        <v>35.18818568221748</v>
      </c>
      <c r="BA36">
        <f>G36/S36</f>
        <v>0.9992039856111633</v>
      </c>
      <c r="BB36">
        <f>(1-AL36*AA36/AQ36/F36)*100</f>
        <v>95.905306825890918</v>
      </c>
      <c r="BC36">
        <f>(S36-E36/(N36/1.35))</f>
        <v>403.8299849803812</v>
      </c>
      <c r="BD36">
        <f>E36*BB36/100/BC36</f>
        <v>-2.7519202291997696E-2</v>
      </c>
    </row>
    <row r="37" spans="1:56" x14ac:dyDescent="0.35">
      <c r="A37" s="1" t="s">
        <v>9</v>
      </c>
      <c r="B37" s="1" t="s">
        <v>2221</v>
      </c>
      <c r="K37" s="1">
        <f t="shared" si="0"/>
        <v>2.72</v>
      </c>
    </row>
    <row r="38" spans="1:56" x14ac:dyDescent="0.35">
      <c r="A38" s="1" t="s">
        <v>9</v>
      </c>
      <c r="B38" s="1" t="s">
        <v>2220</v>
      </c>
      <c r="K38" s="1">
        <f t="shared" si="0"/>
        <v>2.72</v>
      </c>
    </row>
    <row r="39" spans="1:56" x14ac:dyDescent="0.35">
      <c r="A39" s="1">
        <v>8</v>
      </c>
      <c r="B39" s="1" t="s">
        <v>2219</v>
      </c>
      <c r="C39" s="1">
        <v>1771.0000023245811</v>
      </c>
      <c r="D39" s="1">
        <v>0</v>
      </c>
      <c r="E39">
        <f>(R39-S39*(1000-T39)/(1000-U39))*AK39</f>
        <v>-12.527490156118148</v>
      </c>
      <c r="F39">
        <f>IF(AV39&lt;&gt;0,1/(1/AV39-1/N39),0)</f>
        <v>14.249718927792555</v>
      </c>
      <c r="G39">
        <f>((AY39-AL39/2)*S39-E39)/(AY39+AL39/2)</f>
        <v>400.07069016736432</v>
      </c>
      <c r="H39">
        <f>AL39*1000</f>
        <v>31.239173968605041</v>
      </c>
      <c r="I39">
        <f>(AQ39-AW39)</f>
        <v>0.86616044174696283</v>
      </c>
      <c r="J39">
        <f>(P39+AP39*D39)</f>
        <v>30.761417388916016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32.2889404296875</v>
      </c>
      <c r="P39" s="1">
        <v>30.761417388916016</v>
      </c>
      <c r="Q39" s="1">
        <v>32.379165649414063</v>
      </c>
      <c r="R39" s="1">
        <v>400.029541015625</v>
      </c>
      <c r="S39" s="1">
        <v>400.05673217773438</v>
      </c>
      <c r="T39" s="1">
        <v>13.565376281738281</v>
      </c>
      <c r="U39" s="1">
        <v>40.684085845947266</v>
      </c>
      <c r="V39" s="1">
        <v>24.62208366394043</v>
      </c>
      <c r="W39" s="1">
        <v>73.844390869140625</v>
      </c>
      <c r="X39" s="1">
        <v>300.5806884765625</v>
      </c>
      <c r="Y39" s="1">
        <v>748.8779296875</v>
      </c>
      <c r="Z39" s="1">
        <v>0.18335872888565063</v>
      </c>
      <c r="AA39" s="1">
        <v>88.098579406738281</v>
      </c>
      <c r="AB39" s="1">
        <v>13.427921295166016</v>
      </c>
      <c r="AC39" s="1">
        <v>0.47131416201591492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1.1050760605755972</v>
      </c>
      <c r="AL39">
        <f>(U39-T39)/(1000-U39)*AK39</f>
        <v>3.1239173968605042E-2</v>
      </c>
      <c r="AM39">
        <f>(P39+273.15)</f>
        <v>303.91141738891599</v>
      </c>
      <c r="AN39">
        <f>(O39+273.15)</f>
        <v>305.43894042968748</v>
      </c>
      <c r="AO39">
        <f>(Y39*AG39+Z39*AH39)*AI39</f>
        <v>119.82046607180382</v>
      </c>
      <c r="AP39">
        <f>((AO39+0.00000010773*(AN39^4-AM39^4))-AL39*44100)/(L39*51.4+0.00000043092*AM39^3)</f>
        <v>-10.149075850461697</v>
      </c>
      <c r="AQ39">
        <f>0.61365*EXP(17.502*J39/(240.97+J39))</f>
        <v>4.450370609236705</v>
      </c>
      <c r="AR39">
        <f>AQ39*1000/AA39</f>
        <v>50.515804445495007</v>
      </c>
      <c r="AS39">
        <f>(AR39-U39)</f>
        <v>9.8317185995477416</v>
      </c>
      <c r="AT39">
        <f>IF(D39,P39,(O39+P39)/2)</f>
        <v>31.525178909301758</v>
      </c>
      <c r="AU39">
        <f>0.61365*EXP(17.502*AT39/(240.97+AT39))</f>
        <v>4.6482436044952484</v>
      </c>
      <c r="AV39">
        <f>IF(AS39&lt;&gt;0,(1000-(AR39+U39)/2)/AS39*AL39,0)</f>
        <v>3.0324982399934113</v>
      </c>
      <c r="AW39">
        <f>U39*AA39/1000</f>
        <v>3.5842101674897422</v>
      </c>
      <c r="AX39">
        <f>(AU39-AW39)</f>
        <v>1.0640334370055062</v>
      </c>
      <c r="AY39">
        <f>1/(1.6/F39+1.37/N39)</f>
        <v>2.1371476168089214</v>
      </c>
      <c r="AZ39">
        <f>G39*AA39*0.001</f>
        <v>35.245659466018139</v>
      </c>
      <c r="BA39">
        <f>G39/S39</f>
        <v>1.0000348900256071</v>
      </c>
      <c r="BB39">
        <f>(1-AL39*AA39/AQ39/F39)*100</f>
        <v>95.660237425181322</v>
      </c>
      <c r="BC39">
        <f>(S39-E39/(N39/1.35))</f>
        <v>404.44685072117932</v>
      </c>
      <c r="BD39">
        <f>E39*BB39/100/BC39</f>
        <v>-2.9630164767979219E-2</v>
      </c>
    </row>
    <row r="40" spans="1:56" x14ac:dyDescent="0.35">
      <c r="A40" s="1" t="s">
        <v>9</v>
      </c>
      <c r="B40" s="1" t="s">
        <v>2218</v>
      </c>
      <c r="K40" s="1">
        <f t="shared" si="0"/>
        <v>2.72</v>
      </c>
    </row>
    <row r="41" spans="1:56" x14ac:dyDescent="0.35">
      <c r="A41" s="1" t="s">
        <v>9</v>
      </c>
      <c r="B41" s="1" t="s">
        <v>2217</v>
      </c>
      <c r="K41" s="1">
        <f t="shared" si="0"/>
        <v>2.72</v>
      </c>
    </row>
    <row r="42" spans="1:56" x14ac:dyDescent="0.35">
      <c r="A42" s="1">
        <v>9</v>
      </c>
      <c r="B42" s="1" t="s">
        <v>2216</v>
      </c>
      <c r="C42" s="1">
        <v>1975.0000023245811</v>
      </c>
      <c r="D42" s="1">
        <v>0</v>
      </c>
      <c r="E42">
        <f>(R42-S42*(1000-T42)/(1000-U42))*AK42</f>
        <v>-12.892120007597232</v>
      </c>
      <c r="F42">
        <f>IF(AV42&lt;&gt;0,1/(1/AV42-1/N42),0)</f>
        <v>38.727530837830059</v>
      </c>
      <c r="G42">
        <f>((AY42-AL42/2)*S42-E42)/(AY42+AL42/2)</f>
        <v>400.30235438060208</v>
      </c>
      <c r="H42">
        <f>AL42*1000</f>
        <v>31.83962153703515</v>
      </c>
      <c r="I42">
        <f>(AQ42-AW42)</f>
        <v>0.76388451376650801</v>
      </c>
      <c r="J42">
        <f>(P42+AP42*D42)</f>
        <v>30.609268188476563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32.353343963623047</v>
      </c>
      <c r="P42" s="1">
        <v>30.609268188476563</v>
      </c>
      <c r="Q42" s="1">
        <v>32.429489135742188</v>
      </c>
      <c r="R42" s="1">
        <v>400.109375</v>
      </c>
      <c r="S42" s="1">
        <v>400.2437744140625</v>
      </c>
      <c r="T42" s="1">
        <v>13.789821624755859</v>
      </c>
      <c r="U42" s="1">
        <v>41.411041259765625</v>
      </c>
      <c r="V42" s="1">
        <v>24.936573028564453</v>
      </c>
      <c r="W42" s="1">
        <v>74.884910583496094</v>
      </c>
      <c r="X42" s="1">
        <v>300.55667114257813</v>
      </c>
      <c r="Y42" s="1">
        <v>999.17926025390625</v>
      </c>
      <c r="Z42" s="1">
        <v>0.18728826940059662</v>
      </c>
      <c r="AA42" s="1">
        <v>88.091400146484375</v>
      </c>
      <c r="AB42" s="1">
        <v>13.487804412841797</v>
      </c>
      <c r="AC42" s="1">
        <v>0.4768296480178833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1.1049877615535957</v>
      </c>
      <c r="AL42">
        <f>(U42-T42)/(1000-U42)*AK42</f>
        <v>3.1839621537035151E-2</v>
      </c>
      <c r="AM42">
        <f>(P42+273.15)</f>
        <v>303.75926818847654</v>
      </c>
      <c r="AN42">
        <f>(O42+273.15)</f>
        <v>305.50334396362302</v>
      </c>
      <c r="AO42">
        <f>(Y42*AG42+Z42*AH42)*AI42</f>
        <v>159.86867806728151</v>
      </c>
      <c r="AP42">
        <f>((AO42+0.00000010773*(AN42^4-AM42^4))-AL42*44100)/(L42*51.4+0.00000043092*AM42^3)</f>
        <v>-10.017900311050381</v>
      </c>
      <c r="AQ42">
        <f>0.61365*EXP(17.502*J42/(240.97+J42))</f>
        <v>4.4118411198630962</v>
      </c>
      <c r="AR42">
        <f>AQ42*1000/AA42</f>
        <v>50.082540549097722</v>
      </c>
      <c r="AS42">
        <f>(AR42-U42)</f>
        <v>8.6714992893320968</v>
      </c>
      <c r="AT42">
        <f>IF(D42,P42,(O42+P42)/2)</f>
        <v>31.481306076049805</v>
      </c>
      <c r="AU42">
        <f>0.61365*EXP(17.502*AT42/(240.97+AT42))</f>
        <v>4.636673256521437</v>
      </c>
      <c r="AV42">
        <f>IF(AS42&lt;&gt;0,(1000-(AR42+U42)/2)/AS42*AL42,0)</f>
        <v>3.5037840648251213</v>
      </c>
      <c r="AW42">
        <f>U42*AA42/1000</f>
        <v>3.6479566060965882</v>
      </c>
      <c r="AX42">
        <f>(AU42-AW42)</f>
        <v>0.9887166504248488</v>
      </c>
      <c r="AY42">
        <f>1/(1.6/F42+1.37/N42)</f>
        <v>2.5192422330467874</v>
      </c>
      <c r="AZ42">
        <f>G42*AA42*0.001</f>
        <v>35.263194879321411</v>
      </c>
      <c r="BA42">
        <f>G42/S42</f>
        <v>1.0001463607188528</v>
      </c>
      <c r="BB42">
        <f>(1-AL42*AA42/AQ42/F42)*100</f>
        <v>98.358421191433749</v>
      </c>
      <c r="BC42">
        <f>(S42-E42/(N42/1.35))</f>
        <v>404.7616734029537</v>
      </c>
      <c r="BD42">
        <f>E42*BB42/100/BC42</f>
        <v>-3.1328276689264849E-2</v>
      </c>
    </row>
    <row r="43" spans="1:56" x14ac:dyDescent="0.35">
      <c r="A43" s="1" t="s">
        <v>9</v>
      </c>
      <c r="B43" s="1" t="s">
        <v>2215</v>
      </c>
      <c r="K43" s="1">
        <f t="shared" si="0"/>
        <v>2.72</v>
      </c>
    </row>
    <row r="44" spans="1:56" x14ac:dyDescent="0.35">
      <c r="A44" s="1" t="s">
        <v>9</v>
      </c>
      <c r="B44" s="1" t="s">
        <v>2214</v>
      </c>
      <c r="K44" s="1">
        <f t="shared" si="0"/>
        <v>2.72</v>
      </c>
    </row>
    <row r="45" spans="1:56" x14ac:dyDescent="0.35">
      <c r="A45" s="1">
        <v>10</v>
      </c>
      <c r="B45" s="1" t="s">
        <v>2213</v>
      </c>
      <c r="C45" s="1">
        <v>2178.5000023134053</v>
      </c>
      <c r="D45" s="1">
        <v>0</v>
      </c>
      <c r="E45">
        <f>(R45-S45*(1000-T45)/(1000-U45))*AK45</f>
        <v>-13.398272631107796</v>
      </c>
      <c r="F45">
        <f>IF(AV45&lt;&gt;0,1/(1/AV45-1/N45),0)</f>
        <v>45.31775333187111</v>
      </c>
      <c r="G45">
        <f>((AY45-AL45/2)*S45-E45)/(AY45+AL45/2)</f>
        <v>400.5884905634087</v>
      </c>
      <c r="H45">
        <f>AL45*1000</f>
        <v>32.383669365651414</v>
      </c>
      <c r="I45">
        <f>(AQ45-AW45)</f>
        <v>0.76610863509137062</v>
      </c>
      <c r="J45">
        <f>(P45+AP45*D45)</f>
        <v>30.862676620483398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32.412029266357422</v>
      </c>
      <c r="P45" s="1">
        <v>30.862676620483398</v>
      </c>
      <c r="Q45" s="1">
        <v>32.471385955810547</v>
      </c>
      <c r="R45" s="1">
        <v>400.03054809570313</v>
      </c>
      <c r="S45" s="1">
        <v>400.42098999023438</v>
      </c>
      <c r="T45" s="1">
        <v>14.028142929077148</v>
      </c>
      <c r="U45" s="1">
        <v>42.117668151855469</v>
      </c>
      <c r="V45" s="1">
        <v>25.282709121704102</v>
      </c>
      <c r="W45" s="1">
        <v>75.908035278320313</v>
      </c>
      <c r="X45" s="1">
        <v>300.374267578125</v>
      </c>
      <c r="Y45" s="1">
        <v>1249.648193359375</v>
      </c>
      <c r="Z45" s="1">
        <v>2.7503719553351402E-2</v>
      </c>
      <c r="AA45" s="1">
        <v>88.088127136230469</v>
      </c>
      <c r="AB45" s="1">
        <v>13.705724716186523</v>
      </c>
      <c r="AC45" s="1">
        <v>0.4793994128704071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1.1043171602136945</v>
      </c>
      <c r="AL45">
        <f>(U45-T45)/(1000-U45)*AK45</f>
        <v>3.2383669365651416E-2</v>
      </c>
      <c r="AM45">
        <f>(P45+273.15)</f>
        <v>304.01267662048338</v>
      </c>
      <c r="AN45">
        <f>(O45+273.15)</f>
        <v>305.5620292663574</v>
      </c>
      <c r="AO45">
        <f>(Y45*AG45+Z45*AH45)*AI45</f>
        <v>199.9437064684098</v>
      </c>
      <c r="AP45">
        <f>((AO45+0.00000010773*(AN45^4-AM45^4))-AL45*44100)/(L45*51.4+0.00000043092*AM45^3)</f>
        <v>-9.9029048948569969</v>
      </c>
      <c r="AQ45">
        <f>0.61365*EXP(17.502*J45/(240.97+J45))</f>
        <v>4.47617514193358</v>
      </c>
      <c r="AR45">
        <f>AQ45*1000/AA45</f>
        <v>50.814738460849142</v>
      </c>
      <c r="AS45">
        <f>(AR45-U45)</f>
        <v>8.6970703089936734</v>
      </c>
      <c r="AT45">
        <f>IF(D45,P45,(O45+P45)/2)</f>
        <v>31.63735294342041</v>
      </c>
      <c r="AU45">
        <f>0.61365*EXP(17.502*AT45/(240.97+AT45))</f>
        <v>4.6779410540872188</v>
      </c>
      <c r="AV45">
        <f>IF(AS45&lt;&gt;0,(1000-(AR45+U45)/2)/AS45*AL45,0)</f>
        <v>3.5504971334047228</v>
      </c>
      <c r="AW45">
        <f>U45*AA45/1000</f>
        <v>3.7100665068422094</v>
      </c>
      <c r="AX45">
        <f>(AU45-AW45)</f>
        <v>0.96787454724500943</v>
      </c>
      <c r="AY45">
        <f>1/(1.6/F45+1.37/N45)</f>
        <v>2.5579586653786155</v>
      </c>
      <c r="AZ45">
        <f>G45*AA45*0.001</f>
        <v>35.287089886060201</v>
      </c>
      <c r="BA45">
        <f>G45/S45</f>
        <v>1.0004183111708964</v>
      </c>
      <c r="BB45">
        <f>(1-AL45*AA45/AQ45/F45)*100</f>
        <v>98.593732335079835</v>
      </c>
      <c r="BC45">
        <f>(S45-E45/(N45/1.35))</f>
        <v>405.11626449414058</v>
      </c>
      <c r="BD45">
        <f>E45*BB45/100/BC45</f>
        <v>-3.2607570253772769E-2</v>
      </c>
    </row>
    <row r="46" spans="1:56" x14ac:dyDescent="0.35">
      <c r="A46" s="1" t="s">
        <v>9</v>
      </c>
      <c r="B46" s="1" t="s">
        <v>2212</v>
      </c>
      <c r="K46" s="1">
        <f t="shared" si="0"/>
        <v>2.72</v>
      </c>
    </row>
    <row r="47" spans="1:56" x14ac:dyDescent="0.35">
      <c r="A47" s="1" t="s">
        <v>9</v>
      </c>
      <c r="B47" s="1" t="s">
        <v>2211</v>
      </c>
      <c r="K47" s="1">
        <f t="shared" si="0"/>
        <v>2.72</v>
      </c>
    </row>
    <row r="48" spans="1:56" x14ac:dyDescent="0.35">
      <c r="A48" s="1">
        <v>11</v>
      </c>
      <c r="B48" s="1" t="s">
        <v>2210</v>
      </c>
      <c r="C48" s="1">
        <v>2382.5000023134053</v>
      </c>
      <c r="D48" s="1">
        <v>0</v>
      </c>
      <c r="E48">
        <f>(R48-S48*(1000-T48)/(1000-U48))*AK48</f>
        <v>-14.033688771669528</v>
      </c>
      <c r="F48">
        <f>IF(AV48&lt;&gt;0,1/(1/AV48-1/N48),0)</f>
        <v>-214.91203428702156</v>
      </c>
      <c r="G48">
        <f>((AY48-AL48/2)*S48-E48)/(AY48+AL48/2)</f>
        <v>400.76674435603428</v>
      </c>
      <c r="H48">
        <f>AL48*1000</f>
        <v>33.293804483242319</v>
      </c>
      <c r="I48">
        <f>(AQ48-AW48)</f>
        <v>0.71237328708447878</v>
      </c>
      <c r="J48">
        <f>(P48+AP48*D48)</f>
        <v>30.986347198486328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32.480640411376953</v>
      </c>
      <c r="P48" s="1">
        <v>30.986347198486328</v>
      </c>
      <c r="Q48" s="1">
        <v>32.521366119384766</v>
      </c>
      <c r="R48" s="1">
        <v>399.8927001953125</v>
      </c>
      <c r="S48" s="1">
        <v>400.52487182617188</v>
      </c>
      <c r="T48" s="1">
        <v>14.264297485351563</v>
      </c>
      <c r="U48" s="1">
        <v>43.090248107910156</v>
      </c>
      <c r="V48" s="1">
        <v>25.607357025146484</v>
      </c>
      <c r="W48" s="1">
        <v>77.355888366699219</v>
      </c>
      <c r="X48" s="1">
        <v>300.62124633789063</v>
      </c>
      <c r="Y48" s="1">
        <v>1600.02880859375</v>
      </c>
      <c r="Z48" s="1">
        <v>0.19515043497085571</v>
      </c>
      <c r="AA48" s="1">
        <v>88.082443237304688</v>
      </c>
      <c r="AB48" s="1">
        <v>14.178101539611816</v>
      </c>
      <c r="AC48" s="1">
        <v>0.48860371112823486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1.1052251703598919</v>
      </c>
      <c r="AL48">
        <f>(U48-T48)/(1000-U48)*AK48</f>
        <v>3.3293804483242317E-2</v>
      </c>
      <c r="AM48">
        <f>(P48+273.15)</f>
        <v>304.13634719848631</v>
      </c>
      <c r="AN48">
        <f>(O48+273.15)</f>
        <v>305.63064041137693</v>
      </c>
      <c r="AO48">
        <f>(Y48*AG48+Z48*AH48)*AI48</f>
        <v>256.00460365285107</v>
      </c>
      <c r="AP48">
        <f>((AO48+0.00000010773*(AN48^4-AM48^4))-AL48*44100)/(L48*51.4+0.00000043092*AM48^3)</f>
        <v>-9.7766779721519423</v>
      </c>
      <c r="AQ48">
        <f>0.61365*EXP(17.502*J48/(240.97+J48))</f>
        <v>4.5078676201308507</v>
      </c>
      <c r="AR48">
        <f>AQ48*1000/AA48</f>
        <v>51.177822213515512</v>
      </c>
      <c r="AS48">
        <f>(AR48-U48)</f>
        <v>8.0875741056053556</v>
      </c>
      <c r="AT48">
        <f>IF(D48,P48,(O48+P48)/2)</f>
        <v>31.733493804931641</v>
      </c>
      <c r="AU48">
        <f>0.61365*EXP(17.502*AT48/(240.97+AT48))</f>
        <v>4.7035251482544709</v>
      </c>
      <c r="AV48">
        <f>IF(AS48&lt;&gt;0,(1000-(AR48+U48)/2)/AS48*AL48,0)</f>
        <v>3.9226265772461431</v>
      </c>
      <c r="AW48">
        <f>U48*AA48/1000</f>
        <v>3.795494333046372</v>
      </c>
      <c r="AX48">
        <f>(AU48-AW48)</f>
        <v>0.90803081520809892</v>
      </c>
      <c r="AY48">
        <f>1/(1.6/F48+1.37/N48)</f>
        <v>2.8720316873068614</v>
      </c>
      <c r="AZ48">
        <f>G48*AA48*0.001</f>
        <v>35.300514011139789</v>
      </c>
      <c r="BA48">
        <f>G48/S48</f>
        <v>1.0006038889139632</v>
      </c>
      <c r="BB48">
        <f>(1-AL48*AA48/AQ48/F48)*100</f>
        <v>100.3027059018593</v>
      </c>
      <c r="BC48">
        <f>(S48-E48/(N48/1.35))</f>
        <v>405.44282079612998</v>
      </c>
      <c r="BD48">
        <f>E48*BB48/100/BC48</f>
        <v>-3.471801411649092E-2</v>
      </c>
    </row>
    <row r="49" spans="1:56" x14ac:dyDescent="0.35">
      <c r="A49" s="1" t="s">
        <v>9</v>
      </c>
      <c r="B49" s="1" t="s">
        <v>2209</v>
      </c>
      <c r="K49" s="1">
        <f t="shared" si="0"/>
        <v>2.72</v>
      </c>
    </row>
    <row r="50" spans="1:56" x14ac:dyDescent="0.35">
      <c r="A50" s="1" t="s">
        <v>9</v>
      </c>
      <c r="B50" s="1" t="s">
        <v>2204</v>
      </c>
      <c r="K50" s="1">
        <f t="shared" si="0"/>
        <v>2.72</v>
      </c>
    </row>
    <row r="51" spans="1:56" x14ac:dyDescent="0.35">
      <c r="A51" s="1">
        <v>12</v>
      </c>
      <c r="B51" s="1" t="s">
        <v>2208</v>
      </c>
      <c r="C51" s="1">
        <v>2586.5000023134053</v>
      </c>
      <c r="D51" s="1">
        <v>0</v>
      </c>
      <c r="E51">
        <f>(R51-S51*(1000-T51)/(1000-U51))*AK51</f>
        <v>-14.663267790114697</v>
      </c>
      <c r="F51">
        <f>IF(AV51&lt;&gt;0,1/(1/AV51-1/N51),0)</f>
        <v>-62.219108184432976</v>
      </c>
      <c r="G51">
        <f>((AY51-AL51/2)*S51-E51)/(AY51+AL51/2)</f>
        <v>400.91005271183525</v>
      </c>
      <c r="H51">
        <f>AL51*1000</f>
        <v>34.549554962912232</v>
      </c>
      <c r="I51">
        <f>(AQ51-AW51)</f>
        <v>0.70519046096220839</v>
      </c>
      <c r="J51">
        <f>(P51+AP51*D51)</f>
        <v>31.392679214477539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32.589492797851563</v>
      </c>
      <c r="P51" s="1">
        <v>31.392679214477539</v>
      </c>
      <c r="Q51" s="1">
        <v>32.597129821777344</v>
      </c>
      <c r="R51" s="1">
        <v>399.8975830078125</v>
      </c>
      <c r="S51" s="1">
        <v>400.640625</v>
      </c>
      <c r="T51" s="1">
        <v>14.500774383544922</v>
      </c>
      <c r="U51" s="1">
        <v>44.370880126953125</v>
      </c>
      <c r="V51" s="1">
        <v>25.871891021728516</v>
      </c>
      <c r="W51" s="1">
        <v>79.165321350097656</v>
      </c>
      <c r="X51" s="1">
        <v>300.65191650390625</v>
      </c>
      <c r="Y51" s="1">
        <v>1999.46728515625</v>
      </c>
      <c r="Z51" s="1">
        <v>4.0601231157779694E-2</v>
      </c>
      <c r="AA51" s="1">
        <v>88.079978942871094</v>
      </c>
      <c r="AB51" s="1">
        <v>14.511966705322266</v>
      </c>
      <c r="AC51" s="1">
        <v>0.48138591647148132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1.1053379283231843</v>
      </c>
      <c r="AL51">
        <f>(U51-T51)/(1000-U51)*AK51</f>
        <v>3.4549554962912232E-2</v>
      </c>
      <c r="AM51">
        <f>(P51+273.15)</f>
        <v>304.54267921447752</v>
      </c>
      <c r="AN51">
        <f>(O51+273.15)</f>
        <v>305.73949279785154</v>
      </c>
      <c r="AO51">
        <f>(Y51*AG51+Z51*AH51)*AI51</f>
        <v>319.91475847434776</v>
      </c>
      <c r="AP51">
        <f>((AO51+0.00000010773*(AN51^4-AM51^4))-AL51*44100)/(L51*51.4+0.00000043092*AM51^3)</f>
        <v>-9.7323867840561853</v>
      </c>
      <c r="AQ51">
        <f>0.61365*EXP(17.502*J51/(240.97+J51))</f>
        <v>4.6133766482208971</v>
      </c>
      <c r="AR51">
        <f>AQ51*1000/AA51</f>
        <v>52.377131597785073</v>
      </c>
      <c r="AS51">
        <f>(AR51-U51)</f>
        <v>8.0062514708319483</v>
      </c>
      <c r="AT51">
        <f>IF(D51,P51,(O51+P51)/2)</f>
        <v>31.991086006164551</v>
      </c>
      <c r="AU51">
        <f>0.61365*EXP(17.502*AT51/(240.97+AT51))</f>
        <v>4.7726745501487171</v>
      </c>
      <c r="AV51">
        <f>IF(AS51&lt;&gt;0,(1000-(AR51+U51)/2)/AS51*AL51,0)</f>
        <v>4.1065728085577629</v>
      </c>
      <c r="AW51">
        <f>U51*AA51/1000</f>
        <v>3.9081861872586887</v>
      </c>
      <c r="AX51">
        <f>(AU51-AW51)</f>
        <v>0.86448836289002839</v>
      </c>
      <c r="AY51">
        <f>1/(1.6/F51+1.37/N51)</f>
        <v>3.0310846162397507</v>
      </c>
      <c r="AZ51">
        <f>G51*AA51*0.001</f>
        <v>35.312149000843789</v>
      </c>
      <c r="BA51">
        <f>G51/S51</f>
        <v>1.0006724922412331</v>
      </c>
      <c r="BB51">
        <f>(1-AL51*AA51/AQ51/F51)*100</f>
        <v>101.06017354972496</v>
      </c>
      <c r="BC51">
        <f>(S51-E51/(N51/1.35))</f>
        <v>405.77920288197447</v>
      </c>
      <c r="BD51">
        <f>E51*BB51/100/BC51</f>
        <v>-3.6519180311616481E-2</v>
      </c>
    </row>
    <row r="52" spans="1:56" x14ac:dyDescent="0.35">
      <c r="A52" s="1" t="s">
        <v>9</v>
      </c>
      <c r="B52" s="1" t="s">
        <v>2207</v>
      </c>
      <c r="K52" s="1">
        <v>2.53504</v>
      </c>
    </row>
    <row r="53" spans="1:56" x14ac:dyDescent="0.35">
      <c r="A53" s="1" t="s">
        <v>9</v>
      </c>
      <c r="B53" s="1" t="s">
        <v>2206</v>
      </c>
    </row>
    <row r="54" spans="1:56" x14ac:dyDescent="0.35">
      <c r="A54" s="1" t="s">
        <v>9</v>
      </c>
      <c r="B54" s="1" t="s">
        <v>2205</v>
      </c>
    </row>
    <row r="55" spans="1:56" x14ac:dyDescent="0.35">
      <c r="A55" s="1" t="s">
        <v>9</v>
      </c>
      <c r="B55" s="1" t="s">
        <v>2204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D0D58-6FDD-425D-92EF-F03F456B2246}">
  <dimension ref="A1:BH55"/>
  <sheetViews>
    <sheetView zoomScale="4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5488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5487</v>
      </c>
    </row>
    <row r="12" spans="1:60" x14ac:dyDescent="0.35">
      <c r="A12" s="1" t="s">
        <v>9</v>
      </c>
      <c r="B12" s="1" t="s">
        <v>5486</v>
      </c>
    </row>
    <row r="13" spans="1:60" x14ac:dyDescent="0.35">
      <c r="A13" s="1" t="s">
        <v>9</v>
      </c>
      <c r="B13" s="1" t="s">
        <v>5485</v>
      </c>
    </row>
    <row r="14" spans="1:60" x14ac:dyDescent="0.35">
      <c r="A14" s="1" t="s">
        <v>9</v>
      </c>
      <c r="B14" s="1" t="s">
        <v>5484</v>
      </c>
    </row>
    <row r="15" spans="1:60" x14ac:dyDescent="0.35">
      <c r="A15" s="1" t="s">
        <v>9</v>
      </c>
      <c r="B15" s="1" t="s">
        <v>5483</v>
      </c>
    </row>
    <row r="16" spans="1:60" x14ac:dyDescent="0.35">
      <c r="A16" s="1" t="s">
        <v>9</v>
      </c>
      <c r="B16" s="1" t="s">
        <v>5482</v>
      </c>
    </row>
    <row r="17" spans="1:60" x14ac:dyDescent="0.35">
      <c r="A17" s="1" t="s">
        <v>9</v>
      </c>
      <c r="B17" s="1" t="s">
        <v>5481</v>
      </c>
    </row>
    <row r="18" spans="1:60" x14ac:dyDescent="0.35">
      <c r="A18" s="1">
        <v>1</v>
      </c>
      <c r="B18" s="1" t="s">
        <v>5480</v>
      </c>
      <c r="C18" s="1">
        <v>440.00000214576721</v>
      </c>
      <c r="D18" s="1">
        <v>0</v>
      </c>
      <c r="E18">
        <f>(R18-S18*(1000-T18)/(1000-U18))*AO18</f>
        <v>-1.9727422953283626</v>
      </c>
      <c r="F18">
        <f>IF(AZ18&lt;&gt;0,1/(1/AZ18-1/N18),0)</f>
        <v>11.457089177203533</v>
      </c>
      <c r="G18">
        <f>((BC18-AP18/2)*S18-E18)/(BC18+AP18/2)</f>
        <v>388.73982074047314</v>
      </c>
      <c r="H18">
        <f>AP18*1000</f>
        <v>26.030277989620448</v>
      </c>
      <c r="I18">
        <f>(AU18-BA18)</f>
        <v>0.70892585872154879</v>
      </c>
      <c r="J18">
        <f>(P18+AT18*D18)</f>
        <v>28.802225112915039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31.225412368774414</v>
      </c>
      <c r="P18" s="1">
        <v>28.802225112915039</v>
      </c>
      <c r="Q18" s="1">
        <v>31.327009201049805</v>
      </c>
      <c r="R18" s="1">
        <v>399.97406005859375</v>
      </c>
      <c r="S18" s="1">
        <v>392.50735473632813</v>
      </c>
      <c r="T18" s="1">
        <v>14.215766906738281</v>
      </c>
      <c r="U18" s="1">
        <v>36.920398712158203</v>
      </c>
      <c r="V18" s="1">
        <v>27.527908325195313</v>
      </c>
      <c r="W18" s="1">
        <v>71.493949890136719</v>
      </c>
      <c r="X18" s="1">
        <v>300.32772827148438</v>
      </c>
      <c r="Y18" s="1">
        <v>0.27186578512191772</v>
      </c>
      <c r="Z18" s="1">
        <v>5.6022461503744125E-2</v>
      </c>
      <c r="AA18" s="1">
        <v>88.489006042480469</v>
      </c>
      <c r="AB18" s="1">
        <v>17.537992477416992</v>
      </c>
      <c r="AC18" s="1">
        <v>0.17623622715473175</v>
      </c>
      <c r="AD18" s="1">
        <v>0.13356223702430725</v>
      </c>
      <c r="AE18" s="1">
        <v>4.3799960985779762E-3</v>
      </c>
      <c r="AF18" s="1">
        <v>2.0672660320997238E-2</v>
      </c>
      <c r="AG18" s="1">
        <v>1.5176586806774139E-2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1.1041460598216335</v>
      </c>
      <c r="AP18">
        <f>(U18-T18)/(1000-U18)*AO18</f>
        <v>2.6030277989620449E-2</v>
      </c>
      <c r="AQ18">
        <f>(P18+273.15)</f>
        <v>301.95222511291502</v>
      </c>
      <c r="AR18">
        <f>(O18+273.15)</f>
        <v>304.37541236877439</v>
      </c>
      <c r="AS18">
        <f>(Y18*AK18+Z18*AL18)*AM18</f>
        <v>4.3498524647239023E-2</v>
      </c>
      <c r="AT18">
        <f>((AS18+0.00000010773*(AR18^4-AQ18^4))-AP18*44100)/(L18*0.92*2*29.3+0.00000043092*AQ18^3)</f>
        <v>-8.7924923147117031</v>
      </c>
      <c r="AU18">
        <f>0.61365*EXP(17.502*J18/(240.97+J18))</f>
        <v>3.975975243452504</v>
      </c>
      <c r="AV18">
        <f>AU18*1000/AA18</f>
        <v>44.931855619937437</v>
      </c>
      <c r="AW18">
        <f>(AV18-U18)</f>
        <v>8.0114569077792339</v>
      </c>
      <c r="AX18">
        <f>IF(D18,P18,(O18+P18)/2)</f>
        <v>30.013818740844727</v>
      </c>
      <c r="AY18">
        <f>0.61365*EXP(17.502*AX18/(240.97+AX18))</f>
        <v>4.2638326195280101</v>
      </c>
      <c r="AZ18">
        <f>IF(AW18&lt;&gt;0,(1000-(AV18+U18)/2)/AW18*AP18,0)</f>
        <v>3.1161572495270309</v>
      </c>
      <c r="BA18">
        <f>U18*AA18/1000</f>
        <v>3.2670493847309552</v>
      </c>
      <c r="BB18">
        <f>(AY18-BA18)</f>
        <v>0.99678323479705488</v>
      </c>
      <c r="BC18">
        <f>1/(1.6/F18+1.37/N18)</f>
        <v>2.1752420261692502</v>
      </c>
      <c r="BD18">
        <f>G18*AA18*0.001</f>
        <v>34.399200346456496</v>
      </c>
      <c r="BE18">
        <f>G18/S18</f>
        <v>0.99040136713263405</v>
      </c>
      <c r="BF18">
        <f>(1-AP18*AA18/AU18/F18)*100</f>
        <v>94.943498295119994</v>
      </c>
      <c r="BG18">
        <f>(S18-E18/(N18/1.35))</f>
        <v>393.12954762427358</v>
      </c>
      <c r="BH18">
        <f>E18*BF18/100/BG18</f>
        <v>-4.7643087599263121E-3</v>
      </c>
    </row>
    <row r="19" spans="1:60" x14ac:dyDescent="0.35">
      <c r="A19" s="1" t="s">
        <v>9</v>
      </c>
      <c r="B19" s="1" t="s">
        <v>5479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5478</v>
      </c>
      <c r="K20" s="1">
        <f t="shared" si="0"/>
        <v>2.72</v>
      </c>
    </row>
    <row r="21" spans="1:60" x14ac:dyDescent="0.35">
      <c r="A21" s="1">
        <v>2</v>
      </c>
      <c r="B21" s="1" t="s">
        <v>5477</v>
      </c>
      <c r="C21" s="1">
        <v>644.50000215694308</v>
      </c>
      <c r="D21" s="1">
        <v>0</v>
      </c>
      <c r="E21">
        <f>(R21-S21*(1000-T21)/(1000-U21))*AO21</f>
        <v>-2.2755242199938968</v>
      </c>
      <c r="F21">
        <f>IF(AZ21&lt;&gt;0,1/(1/AZ21-1/N21),0)</f>
        <v>9.2086314490947387</v>
      </c>
      <c r="G21">
        <f>((BC21-AP21/2)*S21-E21)/(BC21+AP21/2)</f>
        <v>389.48579769461645</v>
      </c>
      <c r="H21">
        <f>AP21*1000</f>
        <v>24.788102568405574</v>
      </c>
      <c r="I21">
        <f>(AU21-BA21)</f>
        <v>0.72028736262457871</v>
      </c>
      <c r="J21">
        <f>(P21+AT21*D21)</f>
        <v>28.634271621704102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31.172523498535156</v>
      </c>
      <c r="P21" s="1">
        <v>28.634271621704102</v>
      </c>
      <c r="Q21" s="1">
        <v>31.316839218139648</v>
      </c>
      <c r="R21" s="1">
        <v>399.91671752929688</v>
      </c>
      <c r="S21" s="1">
        <v>393.15216064453125</v>
      </c>
      <c r="T21" s="1">
        <v>14.726183891296387</v>
      </c>
      <c r="U21" s="1">
        <v>36.357337951660156</v>
      </c>
      <c r="V21" s="1">
        <v>28.601663589477539</v>
      </c>
      <c r="W21" s="1">
        <v>70.6143798828125</v>
      </c>
      <c r="X21" s="1">
        <v>300.36444091796875</v>
      </c>
      <c r="Y21" s="1">
        <v>26.086526870727539</v>
      </c>
      <c r="Z21" s="1">
        <v>5.0305373966693878E-2</v>
      </c>
      <c r="AA21" s="1">
        <v>88.487052917480469</v>
      </c>
      <c r="AB21" s="1">
        <v>17.461523056030273</v>
      </c>
      <c r="AC21" s="1">
        <v>0.20322902500629425</v>
      </c>
      <c r="AD21" s="1">
        <v>2.7975019067525864E-2</v>
      </c>
      <c r="AE21" s="1">
        <v>1.0857723653316498E-2</v>
      </c>
      <c r="AF21" s="1">
        <v>5.253152921795845E-2</v>
      </c>
      <c r="AG21" s="1">
        <v>3.6953762173652649E-3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1.1042810327866497</v>
      </c>
      <c r="AP21">
        <f>(U21-T21)/(1000-U21)*AO21</f>
        <v>2.4788102568405572E-2</v>
      </c>
      <c r="AQ21">
        <f>(P21+273.15)</f>
        <v>301.78427162170408</v>
      </c>
      <c r="AR21">
        <f>(O21+273.15)</f>
        <v>304.32252349853513</v>
      </c>
      <c r="AS21">
        <f>(Y21*AK21+Z21*AL21)*AM21</f>
        <v>4.1738442060237162</v>
      </c>
      <c r="AT21">
        <f>((AS21+0.00000010773*(AR21^4-AQ21^4))-AP21*44100)/(L21*0.92*2*29.3+0.00000043092*AQ21^3)</f>
        <v>-8.3202204532414701</v>
      </c>
      <c r="AU21">
        <f>0.61365*EXP(17.502*J21/(240.97+J21))</f>
        <v>3.9374410498918517</v>
      </c>
      <c r="AV21">
        <f>AU21*1000/AA21</f>
        <v>44.497369050857124</v>
      </c>
      <c r="AW21">
        <f>(AV21-U21)</f>
        <v>8.1400310991969675</v>
      </c>
      <c r="AX21">
        <f>IF(D21,P21,(O21+P21)/2)</f>
        <v>29.903397560119629</v>
      </c>
      <c r="AY21">
        <f>0.61365*EXP(17.502*AX21/(240.97+AX21))</f>
        <v>4.2368666196327966</v>
      </c>
      <c r="AZ21">
        <f>IF(AW21&lt;&gt;0,(1000-(AV21+U21)/2)/AW21*AP21,0)</f>
        <v>2.9221000378725486</v>
      </c>
      <c r="BA21">
        <f>U21*AA21/1000</f>
        <v>3.217153687267273</v>
      </c>
      <c r="BB21">
        <f>(AY21-BA21)</f>
        <v>1.0197129323655236</v>
      </c>
      <c r="BC21">
        <f>1/(1.6/F21+1.37/N21)</f>
        <v>2.0250397666705791</v>
      </c>
      <c r="BD21">
        <f>G21*AA21*0.001</f>
        <v>34.464450391210619</v>
      </c>
      <c r="BE21">
        <f>G21/S21</f>
        <v>0.99067444283174177</v>
      </c>
      <c r="BF21">
        <f>(1-AP21*AA21/AU21/F21)*100</f>
        <v>93.95057831193337</v>
      </c>
      <c r="BG21">
        <f>(S21-E21/(N21/1.35))</f>
        <v>393.86984941177701</v>
      </c>
      <c r="BH21">
        <f>E21*BF21/100/BG21</f>
        <v>-5.4278543216881563E-3</v>
      </c>
    </row>
    <row r="22" spans="1:60" x14ac:dyDescent="0.35">
      <c r="A22" s="1" t="s">
        <v>9</v>
      </c>
      <c r="B22" s="1" t="s">
        <v>5476</v>
      </c>
      <c r="K22" s="1">
        <f t="shared" si="0"/>
        <v>2.72</v>
      </c>
    </row>
    <row r="23" spans="1:60" x14ac:dyDescent="0.35">
      <c r="A23" s="1" t="s">
        <v>9</v>
      </c>
      <c r="B23" s="1" t="s">
        <v>5475</v>
      </c>
      <c r="K23" s="1">
        <f t="shared" si="0"/>
        <v>2.72</v>
      </c>
    </row>
    <row r="24" spans="1:60" x14ac:dyDescent="0.35">
      <c r="A24" s="1">
        <v>3</v>
      </c>
      <c r="B24" s="1" t="s">
        <v>5474</v>
      </c>
      <c r="C24" s="1">
        <v>849.50000215694308</v>
      </c>
      <c r="D24" s="1">
        <v>0</v>
      </c>
      <c r="E24">
        <f>(R24-S24*(1000-T24)/(1000-U24))*AO24</f>
        <v>-2.4097108475437854</v>
      </c>
      <c r="F24">
        <f>IF(AZ24&lt;&gt;0,1/(1/AZ24-1/N24),0)</f>
        <v>7.9182594864612064</v>
      </c>
      <c r="G24">
        <f>((BC24-AP24/2)*S24-E24)/(BC24+AP24/2)</f>
        <v>390.13738598360561</v>
      </c>
      <c r="H24">
        <f>AP24*1000</f>
        <v>23.738672799609429</v>
      </c>
      <c r="I24">
        <f>(AU24-BA24)</f>
        <v>0.72577672771947199</v>
      </c>
      <c r="J24">
        <f>(P24+AT24*D24)</f>
        <v>28.475749969482422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31.092905044555664</v>
      </c>
      <c r="P24" s="1">
        <v>28.475749969482422</v>
      </c>
      <c r="Q24" s="1">
        <v>31.260898590087891</v>
      </c>
      <c r="R24" s="1">
        <v>400.01980590820313</v>
      </c>
      <c r="S24" s="1">
        <v>393.73715209960938</v>
      </c>
      <c r="T24" s="1">
        <v>15.160894393920898</v>
      </c>
      <c r="U24" s="1">
        <v>35.888526916503906</v>
      </c>
      <c r="V24" s="1">
        <v>29.579105377197266</v>
      </c>
      <c r="W24" s="1">
        <v>70.018989562988281</v>
      </c>
      <c r="X24" s="1">
        <v>300.3328857421875</v>
      </c>
      <c r="Y24" s="1">
        <v>50.153202056884766</v>
      </c>
      <c r="Z24" s="1">
        <v>0.19779773056507111</v>
      </c>
      <c r="AA24" s="1">
        <v>88.484916687011719</v>
      </c>
      <c r="AB24" s="1">
        <v>17.340328216552734</v>
      </c>
      <c r="AC24" s="1">
        <v>0.20427672564983368</v>
      </c>
      <c r="AD24" s="1">
        <v>4.9101267009973526E-2</v>
      </c>
      <c r="AE24" s="1">
        <v>3.832890884950757E-3</v>
      </c>
      <c r="AF24" s="1">
        <v>1.7838215455412865E-2</v>
      </c>
      <c r="AG24" s="1">
        <v>1.3055767863988876E-2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1.1041650211109832</v>
      </c>
      <c r="AP24">
        <f>(U24-T24)/(1000-U24)*AO24</f>
        <v>2.373867279960943E-2</v>
      </c>
      <c r="AQ24">
        <f>(P24+273.15)</f>
        <v>301.6257499694824</v>
      </c>
      <c r="AR24">
        <f>(O24+273.15)</f>
        <v>304.24290504455564</v>
      </c>
      <c r="AS24">
        <f>(Y24*AK24+Z24*AL24)*AM24</f>
        <v>8.0245121497397349</v>
      </c>
      <c r="AT24">
        <f>((AS24+0.00000010773*(AR24^4-AQ24^4))-AP24*44100)/(L24*0.92*2*29.3+0.00000043092*AQ24^3)</f>
        <v>-7.9202024274426011</v>
      </c>
      <c r="AU24">
        <f>0.61365*EXP(17.502*J24/(240.97+J24))</f>
        <v>3.9013700419458979</v>
      </c>
      <c r="AV24">
        <f>AU24*1000/AA24</f>
        <v>44.09079183230515</v>
      </c>
      <c r="AW24">
        <f>(AV24-U24)</f>
        <v>8.2022649158012442</v>
      </c>
      <c r="AX24">
        <f>IF(D24,P24,(O24+P24)/2)</f>
        <v>29.784327507019043</v>
      </c>
      <c r="AY24">
        <f>0.61365*EXP(17.502*AX24/(240.97+AX24))</f>
        <v>4.2079551453635107</v>
      </c>
      <c r="AZ24">
        <f>IF(AW24&lt;&gt;0,(1000-(AV24+U24)/2)/AW24*AP24,0)</f>
        <v>2.7784242028625594</v>
      </c>
      <c r="BA24">
        <f>U24*AA24/1000</f>
        <v>3.1755933142264259</v>
      </c>
      <c r="BB24">
        <f>(AY24-BA24)</f>
        <v>1.0323618311370848</v>
      </c>
      <c r="BC24">
        <f>1/(1.6/F24+1.37/N24)</f>
        <v>1.9152243557037305</v>
      </c>
      <c r="BD24">
        <f>G24*AA24*0.001</f>
        <v>34.521274095247875</v>
      </c>
      <c r="BE24">
        <f>G24/S24</f>
        <v>0.99085743853022767</v>
      </c>
      <c r="BF24">
        <f>(1-AP24*AA24/AU24/F24)*100</f>
        <v>93.200471378449322</v>
      </c>
      <c r="BG24">
        <f>(S24-E24/(N24/1.35))</f>
        <v>394.4971626468041</v>
      </c>
      <c r="BH24">
        <f>E24*BF24/100/BG24</f>
        <v>-5.692973439150358E-3</v>
      </c>
    </row>
    <row r="25" spans="1:60" x14ac:dyDescent="0.35">
      <c r="A25" s="1" t="s">
        <v>9</v>
      </c>
      <c r="B25" s="1" t="s">
        <v>5473</v>
      </c>
      <c r="K25" s="1">
        <f t="shared" si="0"/>
        <v>2.72</v>
      </c>
    </row>
    <row r="26" spans="1:60" x14ac:dyDescent="0.35">
      <c r="A26" s="1" t="s">
        <v>9</v>
      </c>
      <c r="B26" s="1" t="s">
        <v>5472</v>
      </c>
      <c r="K26" s="1">
        <f t="shared" si="0"/>
        <v>2.72</v>
      </c>
    </row>
    <row r="27" spans="1:60" x14ac:dyDescent="0.35">
      <c r="A27" s="1">
        <v>4</v>
      </c>
      <c r="B27" s="1" t="s">
        <v>5471</v>
      </c>
      <c r="C27" s="1">
        <v>1054.5000021569431</v>
      </c>
      <c r="D27" s="1">
        <v>0</v>
      </c>
      <c r="E27">
        <f>(R27-S27*(1000-T27)/(1000-U27))*AO27</f>
        <v>-2.6565319202182454</v>
      </c>
      <c r="F27">
        <f>IF(AZ27&lt;&gt;0,1/(1/AZ27-1/N27),0)</f>
        <v>7.202101469591411</v>
      </c>
      <c r="G27">
        <f>((BC27-AP27/2)*S27-E27)/(BC27+AP27/2)</f>
        <v>390.56156424829965</v>
      </c>
      <c r="H27">
        <f>AP27*1000</f>
        <v>23.054684638288791</v>
      </c>
      <c r="I27">
        <f>(AU27-BA27)</f>
        <v>0.72957849858218626</v>
      </c>
      <c r="J27">
        <f>(P27+AT27*D27)</f>
        <v>28.419553756713867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31.041475296020508</v>
      </c>
      <c r="P27" s="1">
        <v>28.419553756713867</v>
      </c>
      <c r="Q27" s="1">
        <v>31.213315963745117</v>
      </c>
      <c r="R27" s="1">
        <v>399.84576416015625</v>
      </c>
      <c r="S27" s="1">
        <v>394.02511596679688</v>
      </c>
      <c r="T27" s="1">
        <v>15.569790840148926</v>
      </c>
      <c r="U27" s="1">
        <v>35.702091217041016</v>
      </c>
      <c r="V27" s="1">
        <v>30.465810775756836</v>
      </c>
      <c r="W27" s="1">
        <v>69.859199523925781</v>
      </c>
      <c r="X27" s="1">
        <v>300.36264038085938</v>
      </c>
      <c r="Y27" s="1">
        <v>100.96132659912109</v>
      </c>
      <c r="Z27" s="1">
        <v>5.1448818296194077E-2</v>
      </c>
      <c r="AA27" s="1">
        <v>88.484275817871094</v>
      </c>
      <c r="AB27" s="1">
        <v>17.420768737792969</v>
      </c>
      <c r="AC27" s="1">
        <v>0.21202608942985535</v>
      </c>
      <c r="AD27" s="1">
        <v>6.7940264940261841E-2</v>
      </c>
      <c r="AE27" s="1">
        <v>8.6637027561664581E-3</v>
      </c>
      <c r="AF27" s="1">
        <v>4.6259164810180664E-2</v>
      </c>
      <c r="AG27" s="1">
        <v>1.1375689879059792E-2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1.104274413164924</v>
      </c>
      <c r="AP27">
        <f>(U27-T27)/(1000-U27)*AO27</f>
        <v>2.3054684638288792E-2</v>
      </c>
      <c r="AQ27">
        <f>(P27+273.15)</f>
        <v>301.56955375671384</v>
      </c>
      <c r="AR27">
        <f>(O27+273.15)</f>
        <v>304.19147529602049</v>
      </c>
      <c r="AS27">
        <f>(Y27*AK27+Z27*AL27)*AM27</f>
        <v>16.153811894793535</v>
      </c>
      <c r="AT27">
        <f>((AS27+0.00000010773*(AR27^4-AQ27^4))-AP27*44100)/(L27*0.92*2*29.3+0.00000043092*AQ27^3)</f>
        <v>-7.6192482938399362</v>
      </c>
      <c r="AU27">
        <f>0.61365*EXP(17.502*J27/(240.97+J27))</f>
        <v>3.8886521851056366</v>
      </c>
      <c r="AV27">
        <f>AU27*1000/AA27</f>
        <v>43.947381036487492</v>
      </c>
      <c r="AW27">
        <f>(AV27-U27)</f>
        <v>8.2452898194464765</v>
      </c>
      <c r="AX27">
        <f>IF(D27,P27,(O27+P27)/2)</f>
        <v>29.730514526367188</v>
      </c>
      <c r="AY27">
        <f>0.61365*EXP(17.502*AX27/(240.97+AX27))</f>
        <v>4.1949453012543332</v>
      </c>
      <c r="AZ27">
        <f>IF(AW27&lt;&gt;0,(1000-(AV27+U27)/2)/AW27*AP27,0)</f>
        <v>2.684749522554593</v>
      </c>
      <c r="BA27">
        <f>U27*AA27/1000</f>
        <v>3.1590736865234503</v>
      </c>
      <c r="BB27">
        <f>(AY27-BA27)</f>
        <v>1.0358716147308829</v>
      </c>
      <c r="BC27">
        <f>1/(1.6/F27+1.37/N27)</f>
        <v>1.8442534833675515</v>
      </c>
      <c r="BD27">
        <f>G27*AA27*0.001</f>
        <v>34.558557174805728</v>
      </c>
      <c r="BE27">
        <f>G27/S27</f>
        <v>0.9912098199374958</v>
      </c>
      <c r="BF27">
        <f>(1-AP27*AA27/AU27/F27)*100</f>
        <v>92.716050084144328</v>
      </c>
      <c r="BG27">
        <f>(S27-E27/(N27/1.35))</f>
        <v>394.86297262515211</v>
      </c>
      <c r="BH27">
        <f>E27*BF27/100/BG27</f>
        <v>-6.2376865809319962E-3</v>
      </c>
    </row>
    <row r="28" spans="1:60" x14ac:dyDescent="0.35">
      <c r="A28" s="1" t="s">
        <v>9</v>
      </c>
      <c r="B28" s="1" t="s">
        <v>5470</v>
      </c>
      <c r="K28" s="1">
        <f t="shared" si="0"/>
        <v>2.72</v>
      </c>
    </row>
    <row r="29" spans="1:60" x14ac:dyDescent="0.35">
      <c r="A29" s="1" t="s">
        <v>9</v>
      </c>
      <c r="B29" s="1" t="s">
        <v>5469</v>
      </c>
      <c r="K29" s="1">
        <f t="shared" si="0"/>
        <v>2.72</v>
      </c>
    </row>
    <row r="30" spans="1:60" x14ac:dyDescent="0.35">
      <c r="A30" s="1">
        <v>5</v>
      </c>
      <c r="B30" s="1" t="s">
        <v>5468</v>
      </c>
      <c r="C30" s="1">
        <v>1259.5000021569431</v>
      </c>
      <c r="D30" s="1">
        <v>0</v>
      </c>
      <c r="E30">
        <f>(R30-S30*(1000-T30)/(1000-U30))*AO30</f>
        <v>-2.7041265190226098</v>
      </c>
      <c r="F30">
        <f>IF(AZ30&lt;&gt;0,1/(1/AZ30-1/N30),0)</f>
        <v>6.6613507085694996</v>
      </c>
      <c r="G30">
        <f>((BC30-AP30/2)*S30-E30)/(BC30+AP30/2)</f>
        <v>391.0073155408553</v>
      </c>
      <c r="H30">
        <f>AP30*1000</f>
        <v>22.561619647543246</v>
      </c>
      <c r="I30">
        <f>(AU30-BA30)</f>
        <v>0.73558082711969464</v>
      </c>
      <c r="J30">
        <f>(P30+AT30*D30)</f>
        <v>28.42902946472168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31.0108642578125</v>
      </c>
      <c r="P30" s="1">
        <v>28.42902946472168</v>
      </c>
      <c r="Q30" s="1">
        <v>31.179069519042969</v>
      </c>
      <c r="R30" s="1">
        <v>400.0673828125</v>
      </c>
      <c r="S30" s="1">
        <v>394.45657348632813</v>
      </c>
      <c r="T30" s="1">
        <v>15.954840660095215</v>
      </c>
      <c r="U30" s="1">
        <v>35.658798217773438</v>
      </c>
      <c r="V30" s="1">
        <v>31.273481369018555</v>
      </c>
      <c r="W30" s="1">
        <v>69.895706176757813</v>
      </c>
      <c r="X30" s="1">
        <v>300.34225463867188</v>
      </c>
      <c r="Y30" s="1">
        <v>149.80111694335938</v>
      </c>
      <c r="Z30" s="1">
        <v>6.7455887794494629E-2</v>
      </c>
      <c r="AA30" s="1">
        <v>88.483444213867188</v>
      </c>
      <c r="AB30" s="1">
        <v>17.408405303955078</v>
      </c>
      <c r="AC30" s="1">
        <v>0.21052691340446472</v>
      </c>
      <c r="AD30" s="1">
        <v>5.5743720382452011E-2</v>
      </c>
      <c r="AE30" s="1">
        <v>2.8953989967703819E-3</v>
      </c>
      <c r="AF30" s="1">
        <v>4.2636450380086899E-2</v>
      </c>
      <c r="AG30" s="1">
        <v>1.3973883353173733E-2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1.1041994655833522</v>
      </c>
      <c r="AP30">
        <f>(U30-T30)/(1000-U30)*AO30</f>
        <v>2.2561619647543246E-2</v>
      </c>
      <c r="AQ30">
        <f>(P30+273.15)</f>
        <v>301.57902946472166</v>
      </c>
      <c r="AR30">
        <f>(O30+273.15)</f>
        <v>304.16086425781248</v>
      </c>
      <c r="AS30">
        <f>(Y30*AK30+Z30*AL30)*AM30</f>
        <v>23.968178175206958</v>
      </c>
      <c r="AT30">
        <f>((AS30+0.00000010773*(AR30^4-AQ30^4))-AP30*44100)/(L30*0.92*2*29.3+0.00000043092*AQ30^3)</f>
        <v>-7.3906031896585835</v>
      </c>
      <c r="AU30">
        <f>0.61365*EXP(17.502*J30/(240.97+J30))</f>
        <v>3.8907941099555972</v>
      </c>
      <c r="AV30">
        <f>AU30*1000/AA30</f>
        <v>43.972001141269196</v>
      </c>
      <c r="AW30">
        <f>(AV30-U30)</f>
        <v>8.3132029234957585</v>
      </c>
      <c r="AX30">
        <f>IF(D30,P30,(O30+P30)/2)</f>
        <v>29.71994686126709</v>
      </c>
      <c r="AY30">
        <f>0.61365*EXP(17.502*AX30/(240.97+AX30))</f>
        <v>4.1923945816266412</v>
      </c>
      <c r="AZ30">
        <f>IF(AW30&lt;&gt;0,(1000-(AV30+U30)/2)/AW30*AP30,0)</f>
        <v>2.6058932932614374</v>
      </c>
      <c r="BA30">
        <f>U30*AA30/1000</f>
        <v>3.1552132828359025</v>
      </c>
      <c r="BB30">
        <f>(AY30-BA30)</f>
        <v>1.0371812987907387</v>
      </c>
      <c r="BC30">
        <f>1/(1.6/F30+1.37/N30)</f>
        <v>1.7848889047609773</v>
      </c>
      <c r="BD30">
        <f>G30*AA30*0.001</f>
        <v>34.597673991873236</v>
      </c>
      <c r="BE30">
        <f>G30/S30</f>
        <v>0.99125567127710101</v>
      </c>
      <c r="BF30">
        <f>(1-AP30*AA30/AU30/F30)*100</f>
        <v>92.297499347714293</v>
      </c>
      <c r="BG30">
        <f>(S30-E30/(N30/1.35))</f>
        <v>395.30944123911308</v>
      </c>
      <c r="BH30">
        <f>E30*BF30/100/BG30</f>
        <v>-6.3136391289642605E-3</v>
      </c>
    </row>
    <row r="31" spans="1:60" x14ac:dyDescent="0.35">
      <c r="A31" s="1" t="s">
        <v>9</v>
      </c>
      <c r="B31" s="1" t="s">
        <v>5467</v>
      </c>
      <c r="K31" s="1">
        <f t="shared" si="0"/>
        <v>2.72</v>
      </c>
    </row>
    <row r="32" spans="1:60" x14ac:dyDescent="0.35">
      <c r="A32" s="1" t="s">
        <v>9</v>
      </c>
      <c r="B32" s="1" t="s">
        <v>5466</v>
      </c>
      <c r="K32" s="1">
        <f t="shared" si="0"/>
        <v>2.72</v>
      </c>
    </row>
    <row r="33" spans="1:60" x14ac:dyDescent="0.35">
      <c r="A33" s="1">
        <v>6</v>
      </c>
      <c r="B33" s="1" t="s">
        <v>5465</v>
      </c>
      <c r="C33" s="1">
        <v>1464.000002168119</v>
      </c>
      <c r="D33" s="1">
        <v>0</v>
      </c>
      <c r="E33">
        <f>(R33-S33*(1000-T33)/(1000-U33))*AO33</f>
        <v>-2.1607345474062143</v>
      </c>
      <c r="F33">
        <f>IF(AZ33&lt;&gt;0,1/(1/AZ33-1/N33),0)</f>
        <v>6.5486989437893657</v>
      </c>
      <c r="G33">
        <f>((BC33-AP33/2)*S33-E33)/(BC33+AP33/2)</f>
        <v>390.16510091783761</v>
      </c>
      <c r="H33">
        <f>AP33*1000</f>
        <v>22.372164763471915</v>
      </c>
      <c r="I33">
        <f>(AU33-BA33)</f>
        <v>0.73414843831651</v>
      </c>
      <c r="J33">
        <f>(P33+AT33*D33)</f>
        <v>28.49702262878418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31.002424240112305</v>
      </c>
      <c r="P33" s="1">
        <v>28.49702262878418</v>
      </c>
      <c r="Q33" s="1">
        <v>31.164003372192383</v>
      </c>
      <c r="R33" s="1">
        <v>399.91983032226563</v>
      </c>
      <c r="S33" s="1">
        <v>393.8956298828125</v>
      </c>
      <c r="T33" s="1">
        <v>16.314519882202148</v>
      </c>
      <c r="U33" s="1">
        <v>35.850185394287109</v>
      </c>
      <c r="V33" s="1">
        <v>31.992855072021484</v>
      </c>
      <c r="W33" s="1">
        <v>70.302398681640625</v>
      </c>
      <c r="X33" s="1">
        <v>300.32620239257813</v>
      </c>
      <c r="Y33" s="1">
        <v>300.00714111328125</v>
      </c>
      <c r="Z33" s="1">
        <v>4.6876873821020126E-2</v>
      </c>
      <c r="AA33" s="1">
        <v>88.480583190917969</v>
      </c>
      <c r="AB33" s="1">
        <v>17.454696655273438</v>
      </c>
      <c r="AC33" s="1">
        <v>0.21531607210636139</v>
      </c>
      <c r="AD33" s="1">
        <v>2.6191568002104759E-2</v>
      </c>
      <c r="AE33" s="1">
        <v>3.7509019020944834E-3</v>
      </c>
      <c r="AF33" s="1">
        <v>3.5990782082080841E-2</v>
      </c>
      <c r="AG33" s="1">
        <v>1.5667755156755447E-2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1.1041404499727134</v>
      </c>
      <c r="AP33">
        <f>(U33-T33)/(1000-U33)*AO33</f>
        <v>2.2372164763471914E-2</v>
      </c>
      <c r="AQ33">
        <f>(P33+273.15)</f>
        <v>301.64702262878416</v>
      </c>
      <c r="AR33">
        <f>(O33+273.15)</f>
        <v>304.15242424011228</v>
      </c>
      <c r="AS33">
        <f>(Y33*AK33+Z33*AL33)*AM33</f>
        <v>48.001141505215855</v>
      </c>
      <c r="AT33">
        <f>((AS33+0.00000010773*(AR33^4-AQ33^4))-AP33*44100)/(L33*0.92*2*29.3+0.00000043092*AQ33^3)</f>
        <v>-7.1426579343167944</v>
      </c>
      <c r="AU33">
        <f>0.61365*EXP(17.502*J33/(240.97+J33))</f>
        <v>3.906193749505563</v>
      </c>
      <c r="AV33">
        <f>AU33*1000/AA33</f>
        <v>44.147468389499856</v>
      </c>
      <c r="AW33">
        <f>(AV33-U33)</f>
        <v>8.2972829952127469</v>
      </c>
      <c r="AX33">
        <f>IF(D33,P33,(O33+P33)/2)</f>
        <v>29.749723434448242</v>
      </c>
      <c r="AY33">
        <f>0.61365*EXP(17.502*AX33/(240.97+AX33))</f>
        <v>4.1995852237832976</v>
      </c>
      <c r="AZ33">
        <f>IF(AW33&lt;&gt;0,(1000-(AV33+U33)/2)/AW33*AP33,0)</f>
        <v>2.5884743753217245</v>
      </c>
      <c r="BA33">
        <f>U33*AA33/1000</f>
        <v>3.172045311189053</v>
      </c>
      <c r="BB33">
        <f>(AY33-BA33)</f>
        <v>1.0275399125942446</v>
      </c>
      <c r="BC33">
        <f>1/(1.6/F33+1.37/N33)</f>
        <v>1.7718220235446915</v>
      </c>
      <c r="BD33">
        <f>G33*AA33*0.001</f>
        <v>34.522035669953638</v>
      </c>
      <c r="BE33">
        <f>G33/S33</f>
        <v>0.99052914355489352</v>
      </c>
      <c r="BF33">
        <f>(1-AP33*AA33/AU33/F33)*100</f>
        <v>92.261671192281653</v>
      </c>
      <c r="BG33">
        <f>(S33-E33/(N33/1.35))</f>
        <v>394.5771145710649</v>
      </c>
      <c r="BH33">
        <f>E33*BF33/100/BG33</f>
        <v>-5.0523198884280807E-3</v>
      </c>
    </row>
    <row r="34" spans="1:60" x14ac:dyDescent="0.35">
      <c r="A34" s="1" t="s">
        <v>9</v>
      </c>
      <c r="B34" s="1" t="s">
        <v>5464</v>
      </c>
      <c r="K34" s="1">
        <f t="shared" si="0"/>
        <v>2.72</v>
      </c>
    </row>
    <row r="35" spans="1:60" x14ac:dyDescent="0.35">
      <c r="A35" s="1" t="s">
        <v>9</v>
      </c>
      <c r="B35" s="1" t="s">
        <v>5463</v>
      </c>
      <c r="K35" s="1">
        <f t="shared" si="0"/>
        <v>2.72</v>
      </c>
    </row>
    <row r="36" spans="1:60" x14ac:dyDescent="0.35">
      <c r="A36" s="1">
        <v>7</v>
      </c>
      <c r="B36" s="1" t="s">
        <v>5462</v>
      </c>
      <c r="C36" s="1">
        <v>1669.5000021569431</v>
      </c>
      <c r="D36" s="1">
        <v>0</v>
      </c>
      <c r="E36">
        <f>(R36-S36*(1000-T36)/(1000-U36))*AO36</f>
        <v>-1.7140390057010535</v>
      </c>
      <c r="F36">
        <f>IF(AZ36&lt;&gt;0,1/(1/AZ36-1/N36),0)</f>
        <v>6.3897860137448008</v>
      </c>
      <c r="G36">
        <f>((BC36-AP36/2)*S36-E36)/(BC36+AP36/2)</f>
        <v>389.61554282080078</v>
      </c>
      <c r="H36">
        <f>AP36*1000</f>
        <v>22.318682933184022</v>
      </c>
      <c r="I36">
        <f>(AU36-BA36)</f>
        <v>0.73931069981980313</v>
      </c>
      <c r="J36">
        <f>(P36+AT36*D36)</f>
        <v>28.634405136108398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31.012884140014648</v>
      </c>
      <c r="P36" s="1">
        <v>28.634405136108398</v>
      </c>
      <c r="Q36" s="1">
        <v>31.163118362426758</v>
      </c>
      <c r="R36" s="1">
        <v>400.02764892578125</v>
      </c>
      <c r="S36" s="1">
        <v>393.62387084960938</v>
      </c>
      <c r="T36" s="1">
        <v>16.665153503417969</v>
      </c>
      <c r="U36" s="1">
        <v>36.146862030029297</v>
      </c>
      <c r="V36" s="1">
        <v>32.659587860107422</v>
      </c>
      <c r="W36" s="1">
        <v>70.838935852050781</v>
      </c>
      <c r="X36" s="1">
        <v>300.34561157226563</v>
      </c>
      <c r="Y36" s="1">
        <v>499.51385498046875</v>
      </c>
      <c r="Z36" s="1">
        <v>7.7745206654071808E-2</v>
      </c>
      <c r="AA36" s="1">
        <v>88.476860046386719</v>
      </c>
      <c r="AB36" s="1">
        <v>17.508632659912109</v>
      </c>
      <c r="AC36" s="1">
        <v>0.22168757021427155</v>
      </c>
      <c r="AD36" s="1">
        <v>4.6442706137895584E-2</v>
      </c>
      <c r="AE36" s="1">
        <v>4.9947351217269897E-3</v>
      </c>
      <c r="AF36" s="1">
        <v>2.6186585426330566E-2</v>
      </c>
      <c r="AG36" s="1">
        <v>1.1359718628227711E-2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1.1042118072509763</v>
      </c>
      <c r="AP36">
        <f>(U36-T36)/(1000-U36)*AO36</f>
        <v>2.2318682933184023E-2</v>
      </c>
      <c r="AQ36">
        <f>(P36+273.15)</f>
        <v>301.78440513610838</v>
      </c>
      <c r="AR36">
        <f>(O36+273.15)</f>
        <v>304.16288414001463</v>
      </c>
      <c r="AS36">
        <f>(Y36*AK36+Z36*AL36)*AM36</f>
        <v>79.922215010474247</v>
      </c>
      <c r="AT36">
        <f>((AS36+0.00000010773*(AR36^4-AQ36^4))-AP36*44100)/(L36*0.92*2*29.3+0.00000043092*AQ36^3)</f>
        <v>-6.8840924754104496</v>
      </c>
      <c r="AU36">
        <f>0.61365*EXP(17.502*J36/(240.97+J36))</f>
        <v>3.9374715527667554</v>
      </c>
      <c r="AV36">
        <f>AU36*1000/AA36</f>
        <v>44.502840072561511</v>
      </c>
      <c r="AW36">
        <f>(AV36-U36)</f>
        <v>8.3559780425322145</v>
      </c>
      <c r="AX36">
        <f>IF(D36,P36,(O36+P36)/2)</f>
        <v>29.823644638061523</v>
      </c>
      <c r="AY36">
        <f>0.61365*EXP(17.502*AX36/(240.97+AX36))</f>
        <v>4.2174826879934884</v>
      </c>
      <c r="AZ36">
        <f>IF(AW36&lt;&gt;0,(1000-(AV36+U36)/2)/AW36*AP36,0)</f>
        <v>2.5632768850301479</v>
      </c>
      <c r="BA36">
        <f>U36*AA36/1000</f>
        <v>3.1981608529469523</v>
      </c>
      <c r="BB36">
        <f>(AY36-BA36)</f>
        <v>1.0193218350465361</v>
      </c>
      <c r="BC36">
        <f>1/(1.6/F36+1.37/N36)</f>
        <v>1.7529496116686081</v>
      </c>
      <c r="BD36">
        <f>G36*AA36*0.001</f>
        <v>34.471959854052983</v>
      </c>
      <c r="BE36">
        <f>G36/S36</f>
        <v>0.98981685734618452</v>
      </c>
      <c r="BF36">
        <f>(1-AP36*AA36/AU36/F36)*100</f>
        <v>92.15135799176835</v>
      </c>
      <c r="BG36">
        <f>(S36-E36/(N36/1.35))</f>
        <v>394.16447003559216</v>
      </c>
      <c r="BH36">
        <f>E36*BF36/100/BG36</f>
        <v>-4.0072364211809815E-3</v>
      </c>
    </row>
    <row r="37" spans="1:60" x14ac:dyDescent="0.35">
      <c r="A37" s="1" t="s">
        <v>9</v>
      </c>
      <c r="B37" s="1" t="s">
        <v>5461</v>
      </c>
      <c r="K37" s="1">
        <f t="shared" si="0"/>
        <v>2.72</v>
      </c>
    </row>
    <row r="38" spans="1:60" x14ac:dyDescent="0.35">
      <c r="A38" s="1" t="s">
        <v>9</v>
      </c>
      <c r="B38" s="1" t="s">
        <v>5460</v>
      </c>
      <c r="K38" s="1">
        <f t="shared" si="0"/>
        <v>2.72</v>
      </c>
    </row>
    <row r="39" spans="1:60" x14ac:dyDescent="0.35">
      <c r="A39" s="1">
        <v>8</v>
      </c>
      <c r="B39" s="1" t="s">
        <v>5459</v>
      </c>
      <c r="C39" s="1">
        <v>1874.5000021569431</v>
      </c>
      <c r="D39" s="1">
        <v>0</v>
      </c>
      <c r="E39">
        <f>(R39-S39*(1000-T39)/(1000-U39))*AO39</f>
        <v>-0.78291684643891002</v>
      </c>
      <c r="F39">
        <f>IF(AZ39&lt;&gt;0,1/(1/AZ39-1/N39),0)</f>
        <v>6.0791893849042751</v>
      </c>
      <c r="G39">
        <f>((BC39-AP39/2)*S39-E39)/(BC39+AP39/2)</f>
        <v>387.99704860794765</v>
      </c>
      <c r="H39">
        <f>AP39*1000</f>
        <v>22.351234760668969</v>
      </c>
      <c r="I39">
        <f>(AU39-BA39)</f>
        <v>0.75517075785464494</v>
      </c>
      <c r="J39">
        <f>(P39+AT39*D39)</f>
        <v>28.842395782470703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31.051061630249023</v>
      </c>
      <c r="P39" s="1">
        <v>28.842395782470703</v>
      </c>
      <c r="Q39" s="1">
        <v>31.184160232543945</v>
      </c>
      <c r="R39" s="1">
        <v>399.86672973632813</v>
      </c>
      <c r="S39" s="1">
        <v>392.62875366210938</v>
      </c>
      <c r="T39" s="1">
        <v>17.00787353515625</v>
      </c>
      <c r="U39" s="1">
        <v>36.509288787841797</v>
      </c>
      <c r="V39" s="1">
        <v>33.257156372070313</v>
      </c>
      <c r="W39" s="1">
        <v>71.390174865722656</v>
      </c>
      <c r="X39" s="1">
        <v>300.36672973632813</v>
      </c>
      <c r="Y39" s="1">
        <v>749.99798583984375</v>
      </c>
      <c r="Z39" s="1">
        <v>6.0596451163291931E-2</v>
      </c>
      <c r="AA39" s="1">
        <v>88.472541809082031</v>
      </c>
      <c r="AB39" s="1">
        <v>17.515729904174805</v>
      </c>
      <c r="AC39" s="1">
        <v>0.20970885455608368</v>
      </c>
      <c r="AD39" s="1">
        <v>6.6260896623134613E-2</v>
      </c>
      <c r="AE39" s="1">
        <v>4.043294582515955E-3</v>
      </c>
      <c r="AF39" s="1">
        <v>3.560950979590416E-2</v>
      </c>
      <c r="AG39" s="1">
        <v>1.3009775429964066E-2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1.1042894475600296</v>
      </c>
      <c r="AP39">
        <f>(U39-T39)/(1000-U39)*AO39</f>
        <v>2.235123476066897E-2</v>
      </c>
      <c r="AQ39">
        <f>(P39+273.15)</f>
        <v>301.99239578247068</v>
      </c>
      <c r="AR39">
        <f>(O39+273.15)</f>
        <v>304.201061630249</v>
      </c>
      <c r="AS39">
        <f>(Y39*AK39+Z39*AL39)*AM39</f>
        <v>119.99967505217319</v>
      </c>
      <c r="AT39">
        <f>((AS39+0.00000010773*(AR39^4-AQ39^4))-AP39*44100)/(L39*0.92*2*29.3+0.00000043092*AQ39^3)</f>
        <v>-6.5948356216943695</v>
      </c>
      <c r="AU39">
        <f>0.61365*EXP(17.502*J39/(240.97+J39))</f>
        <v>3.9852403365568283</v>
      </c>
      <c r="AV39">
        <f>AU39*1000/AA39</f>
        <v>45.044939990044789</v>
      </c>
      <c r="AW39">
        <f>(AV39-U39)</f>
        <v>8.5356512022029918</v>
      </c>
      <c r="AX39">
        <f>IF(D39,P39,(O39+P39)/2)</f>
        <v>29.946728706359863</v>
      </c>
      <c r="AY39">
        <f>0.61365*EXP(17.502*AX39/(240.97+AX39))</f>
        <v>4.2474307637971744</v>
      </c>
      <c r="AZ39">
        <f>IF(AW39&lt;&gt;0,(1000-(AV39+U39)/2)/AW39*AP39,0)</f>
        <v>2.5117961589814701</v>
      </c>
      <c r="BA39">
        <f>U39*AA39/1000</f>
        <v>3.2300695787021834</v>
      </c>
      <c r="BB39">
        <f>(AY39-BA39)</f>
        <v>1.0173611850949911</v>
      </c>
      <c r="BC39">
        <f>1/(1.6/F39+1.37/N39)</f>
        <v>1.714500026251182</v>
      </c>
      <c r="BD39">
        <f>G39*AA39*0.001</f>
        <v>34.327085104767079</v>
      </c>
      <c r="BE39">
        <f>G39/S39</f>
        <v>0.98820334728172332</v>
      </c>
      <c r="BF39">
        <f>(1-AP39*AA39/AU39/F39)*100</f>
        <v>91.837751096162151</v>
      </c>
      <c r="BG39">
        <f>(S39-E39/(N39/1.35))</f>
        <v>392.87568165410335</v>
      </c>
      <c r="BH39">
        <f>E39*BF39/100/BG39</f>
        <v>-1.8301291179318238E-3</v>
      </c>
    </row>
    <row r="40" spans="1:60" x14ac:dyDescent="0.35">
      <c r="A40" s="1" t="s">
        <v>9</v>
      </c>
      <c r="B40" s="1" t="s">
        <v>5458</v>
      </c>
      <c r="K40" s="1">
        <f t="shared" si="0"/>
        <v>2.72</v>
      </c>
    </row>
    <row r="41" spans="1:60" x14ac:dyDescent="0.35">
      <c r="A41" s="1" t="s">
        <v>9</v>
      </c>
      <c r="B41" s="1" t="s">
        <v>5457</v>
      </c>
      <c r="K41" s="1">
        <f t="shared" si="0"/>
        <v>2.72</v>
      </c>
    </row>
    <row r="42" spans="1:60" x14ac:dyDescent="0.35">
      <c r="A42" s="1">
        <v>9</v>
      </c>
      <c r="B42" s="1" t="s">
        <v>5456</v>
      </c>
      <c r="C42" s="1">
        <v>2079.5000021569431</v>
      </c>
      <c r="D42" s="1">
        <v>0</v>
      </c>
      <c r="E42">
        <f>(R42-S42*(1000-T42)/(1000-U42))*AO42</f>
        <v>-0.48461942306348588</v>
      </c>
      <c r="F42">
        <f>IF(AZ42&lt;&gt;0,1/(1/AZ42-1/N42),0)</f>
        <v>5.6657095904006427</v>
      </c>
      <c r="G42">
        <f>((BC42-AP42/2)*S42-E42)/(BC42+AP42/2)</f>
        <v>387.44879700296485</v>
      </c>
      <c r="H42">
        <f>AP42*1000</f>
        <v>22.325802736321414</v>
      </c>
      <c r="I42">
        <f>(AU42-BA42)</f>
        <v>0.77666126016550852</v>
      </c>
      <c r="J42">
        <f>(P42+AT42*D42)</f>
        <v>29.058967590332031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31.107965469360352</v>
      </c>
      <c r="P42" s="1">
        <v>29.058967590332031</v>
      </c>
      <c r="Q42" s="1">
        <v>31.222385406494141</v>
      </c>
      <c r="R42" s="1">
        <v>399.89602661132813</v>
      </c>
      <c r="S42" s="1">
        <v>392.40155029296875</v>
      </c>
      <c r="T42" s="1">
        <v>17.363527297973633</v>
      </c>
      <c r="U42" s="1">
        <v>36.836170196533203</v>
      </c>
      <c r="V42" s="1">
        <v>33.841285705566406</v>
      </c>
      <c r="W42" s="1">
        <v>71.793205261230469</v>
      </c>
      <c r="X42" s="1">
        <v>300.3663330078125</v>
      </c>
      <c r="Y42" s="1">
        <v>1000.71875</v>
      </c>
      <c r="Z42" s="1">
        <v>5.0307054072618484E-2</v>
      </c>
      <c r="AA42" s="1">
        <v>88.468887329101563</v>
      </c>
      <c r="AB42" s="1">
        <v>17.520608901977539</v>
      </c>
      <c r="AC42" s="1">
        <v>0.22408683598041534</v>
      </c>
      <c r="AD42" s="1">
        <v>6.0530491173267365E-2</v>
      </c>
      <c r="AE42" s="1">
        <v>4.7767683863639832E-3</v>
      </c>
      <c r="AF42" s="1">
        <v>1.6853783279657364E-2</v>
      </c>
      <c r="AG42" s="1">
        <v>9.6986955031752586E-3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1.1042879889993105</v>
      </c>
      <c r="AP42">
        <f>(U42-T42)/(1000-U42)*AO42</f>
        <v>2.2325802736321412E-2</v>
      </c>
      <c r="AQ42">
        <f>(P42+273.15)</f>
        <v>302.20896759033201</v>
      </c>
      <c r="AR42">
        <f>(O42+273.15)</f>
        <v>304.25796546936033</v>
      </c>
      <c r="AS42">
        <f>(Y42*AK42+Z42*AL42)*AM42</f>
        <v>160.11499642115086</v>
      </c>
      <c r="AT42">
        <f>((AS42+0.00000010773*(AR42^4-AQ42^4))-AP42*44100)/(L42*0.92*2*29.3+0.00000043092*AQ42^3)</f>
        <v>-6.2843046689064028</v>
      </c>
      <c r="AU42">
        <f>0.61365*EXP(17.502*J42/(240.97+J42))</f>
        <v>4.0355162509182136</v>
      </c>
      <c r="AV42">
        <f>AU42*1000/AA42</f>
        <v>45.615089923152489</v>
      </c>
      <c r="AW42">
        <f>(AV42-U42)</f>
        <v>8.7789197266192858</v>
      </c>
      <c r="AX42">
        <f>IF(D42,P42,(O42+P42)/2)</f>
        <v>30.083466529846191</v>
      </c>
      <c r="AY42">
        <f>0.61365*EXP(17.502*AX42/(240.97+AX42))</f>
        <v>4.280918150980356</v>
      </c>
      <c r="AZ42">
        <f>IF(AW42&lt;&gt;0,(1000-(AV42+U42)/2)/AW42*AP42,0)</f>
        <v>2.438273514111275</v>
      </c>
      <c r="BA42">
        <f>U42*AA42/1000</f>
        <v>3.2588549907527051</v>
      </c>
      <c r="BB42">
        <f>(AY42-BA42)</f>
        <v>1.0220631602276509</v>
      </c>
      <c r="BC42">
        <f>1/(1.6/F42+1.37/N42)</f>
        <v>1.659839003553587</v>
      </c>
      <c r="BD42">
        <f>G42*AA42*0.001</f>
        <v>34.277163967851244</v>
      </c>
      <c r="BE42">
        <f>G42/S42</f>
        <v>0.98737835442722854</v>
      </c>
      <c r="BF42">
        <f>(1-AP42*AA42/AU42/F42)*100</f>
        <v>91.36138263785746</v>
      </c>
      <c r="BG42">
        <f>(S42-E42/(N42/1.35))</f>
        <v>392.55439679456418</v>
      </c>
      <c r="BH42">
        <f>E42*BF42/100/BG42</f>
        <v>-1.1278819166407551E-3</v>
      </c>
    </row>
    <row r="43" spans="1:60" x14ac:dyDescent="0.35">
      <c r="A43" s="1" t="s">
        <v>9</v>
      </c>
      <c r="B43" s="1" t="s">
        <v>5455</v>
      </c>
      <c r="K43" s="1">
        <f t="shared" si="0"/>
        <v>2.72</v>
      </c>
    </row>
    <row r="44" spans="1:60" x14ac:dyDescent="0.35">
      <c r="A44" s="1" t="s">
        <v>9</v>
      </c>
      <c r="B44" s="1" t="s">
        <v>5454</v>
      </c>
      <c r="K44" s="1">
        <f t="shared" si="0"/>
        <v>2.72</v>
      </c>
    </row>
    <row r="45" spans="1:60" x14ac:dyDescent="0.35">
      <c r="A45" s="1">
        <v>10</v>
      </c>
      <c r="B45" s="1" t="s">
        <v>5453</v>
      </c>
      <c r="C45" s="1">
        <v>2284.5000021569431</v>
      </c>
      <c r="D45" s="1">
        <v>0</v>
      </c>
      <c r="E45">
        <f>(R45-S45*(1000-T45)/(1000-U45))*AO45</f>
        <v>0.18594930600930001</v>
      </c>
      <c r="F45">
        <f>IF(AZ45&lt;&gt;0,1/(1/AZ45-1/N45),0)</f>
        <v>4.8244376451991871</v>
      </c>
      <c r="G45">
        <f>((BC45-AP45/2)*S45-E45)/(BC45+AP45/2)</f>
        <v>386.41042923982735</v>
      </c>
      <c r="H45">
        <f>AP45*1000</f>
        <v>22.07397870287636</v>
      </c>
      <c r="I45">
        <f>(AU45-BA45)</f>
        <v>0.82514964947808966</v>
      </c>
      <c r="J45">
        <f>(P45+AT45*D45)</f>
        <v>29.318181991577148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31.171594619750977</v>
      </c>
      <c r="P45" s="1">
        <v>29.318181991577148</v>
      </c>
      <c r="Q45" s="1">
        <v>31.266286849975586</v>
      </c>
      <c r="R45" s="1">
        <v>400.13809204101563</v>
      </c>
      <c r="S45" s="1">
        <v>392.13162231445313</v>
      </c>
      <c r="T45" s="1">
        <v>17.728092193603516</v>
      </c>
      <c r="U45" s="1">
        <v>36.977386474609375</v>
      </c>
      <c r="V45" s="1">
        <v>34.425975799560547</v>
      </c>
      <c r="W45" s="1">
        <v>71.805961608886719</v>
      </c>
      <c r="X45" s="1">
        <v>300.380126953125</v>
      </c>
      <c r="Y45" s="1">
        <v>1249.357421875</v>
      </c>
      <c r="Z45" s="1">
        <v>2.9726594686508179E-2</v>
      </c>
      <c r="AA45" s="1">
        <v>88.466720581054688</v>
      </c>
      <c r="AB45" s="1">
        <v>17.557968139648438</v>
      </c>
      <c r="AC45" s="1">
        <v>0.22485415637493134</v>
      </c>
      <c r="AD45" s="1">
        <v>5.2170518785715103E-2</v>
      </c>
      <c r="AE45" s="1">
        <v>7.1042333729565144E-3</v>
      </c>
      <c r="AF45" s="1">
        <v>4.3690882623195648E-2</v>
      </c>
      <c r="AG45" s="1">
        <v>5.5314335040748119E-3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1.1043387020335476</v>
      </c>
      <c r="AP45">
        <f>(U45-T45)/(1000-U45)*AO45</f>
        <v>2.2073978702876359E-2</v>
      </c>
      <c r="AQ45">
        <f>(P45+273.15)</f>
        <v>302.46818199157713</v>
      </c>
      <c r="AR45">
        <f>(O45+273.15)</f>
        <v>304.32159461975095</v>
      </c>
      <c r="AS45">
        <f>(Y45*AK45+Z45*AL45)*AM45</f>
        <v>199.89718303194968</v>
      </c>
      <c r="AT45">
        <f>((AS45+0.00000010773*(AR45^4-AQ45^4))-AP45*44100)/(L45*0.92*2*29.3+0.00000043092*AQ45^3)</f>
        <v>-5.9012444293814488</v>
      </c>
      <c r="AU45">
        <f>0.61365*EXP(17.502*J45/(240.97+J45))</f>
        <v>4.0964177665450281</v>
      </c>
      <c r="AV45">
        <f>AU45*1000/AA45</f>
        <v>46.304618727127128</v>
      </c>
      <c r="AW45">
        <f>(AV45-U45)</f>
        <v>9.3272322525177529</v>
      </c>
      <c r="AX45">
        <f>IF(D45,P45,(O45+P45)/2)</f>
        <v>30.244888305664063</v>
      </c>
      <c r="AY45">
        <f>0.61365*EXP(17.502*AX45/(240.97+AX45))</f>
        <v>4.3207466279614657</v>
      </c>
      <c r="AZ45">
        <f>IF(AW45&lt;&gt;0,(1000-(AV45+U45)/2)/AW45*AP45,0)</f>
        <v>2.2680679032719424</v>
      </c>
      <c r="BA45">
        <f>U45*AA45/1000</f>
        <v>3.2712681170669384</v>
      </c>
      <c r="BB45">
        <f>(AY45-BA45)</f>
        <v>1.0494785108945273</v>
      </c>
      <c r="BC45">
        <f>1/(1.6/F45+1.37/N45)</f>
        <v>1.5344193989179342</v>
      </c>
      <c r="BD45">
        <f>G45*AA45*0.001</f>
        <v>34.184463473165209</v>
      </c>
      <c r="BE45">
        <f>G45/S45</f>
        <v>0.98541001860329969</v>
      </c>
      <c r="BF45">
        <f>(1-AP45*AA45/AU45/F45)*100</f>
        <v>90.118801835578111</v>
      </c>
      <c r="BG45">
        <f>(S45-E45/(N45/1.35))</f>
        <v>392.07297484894718</v>
      </c>
      <c r="BH45">
        <f>E45*BF45/100/BG45</f>
        <v>4.2740840952303609E-4</v>
      </c>
    </row>
    <row r="46" spans="1:60" x14ac:dyDescent="0.35">
      <c r="A46" s="1" t="s">
        <v>9</v>
      </c>
      <c r="B46" s="1" t="s">
        <v>5452</v>
      </c>
      <c r="K46" s="1">
        <f t="shared" si="0"/>
        <v>2.72</v>
      </c>
    </row>
    <row r="47" spans="1:60" x14ac:dyDescent="0.35">
      <c r="A47" s="1" t="s">
        <v>9</v>
      </c>
      <c r="B47" s="1" t="s">
        <v>5451</v>
      </c>
      <c r="K47" s="1">
        <f t="shared" si="0"/>
        <v>2.72</v>
      </c>
    </row>
    <row r="48" spans="1:60" x14ac:dyDescent="0.35">
      <c r="A48" s="1">
        <v>11</v>
      </c>
      <c r="B48" s="1" t="s">
        <v>5450</v>
      </c>
      <c r="C48" s="1">
        <v>2489.5000021569431</v>
      </c>
      <c r="D48" s="1">
        <v>0</v>
      </c>
      <c r="E48">
        <f>(R48-S48*(1000-T48)/(1000-U48))*AO48</f>
        <v>0.5695708139759168</v>
      </c>
      <c r="F48">
        <f>IF(AZ48&lt;&gt;0,1/(1/AZ48-1/N48),0)</f>
        <v>4.0910387445023044</v>
      </c>
      <c r="G48">
        <f>((BC48-AP48/2)*S48-E48)/(BC48+AP48/2)</f>
        <v>385.24301416781714</v>
      </c>
      <c r="H48">
        <f>AP48*1000</f>
        <v>22.046453985425337</v>
      </c>
      <c r="I48">
        <f>(AU48-BA48)</f>
        <v>0.89286584495832955</v>
      </c>
      <c r="J48">
        <f>(P48+AT48*D48)</f>
        <v>29.725418090820313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31.266944885253906</v>
      </c>
      <c r="P48" s="1">
        <v>29.725418090820313</v>
      </c>
      <c r="Q48" s="1">
        <v>31.333093643188477</v>
      </c>
      <c r="R48" s="1">
        <v>400.07656860351563</v>
      </c>
      <c r="S48" s="1">
        <v>391.73910522460938</v>
      </c>
      <c r="T48" s="1">
        <v>18.092023849487305</v>
      </c>
      <c r="U48" s="1">
        <v>37.313434600830078</v>
      </c>
      <c r="V48" s="1">
        <v>34.940948486328125</v>
      </c>
      <c r="W48" s="1">
        <v>72.063064575195313</v>
      </c>
      <c r="X48" s="1">
        <v>300.3359375</v>
      </c>
      <c r="Y48" s="1">
        <v>1600.7371826171875</v>
      </c>
      <c r="Z48" s="1">
        <v>0.1189047247171402</v>
      </c>
      <c r="AA48" s="1">
        <v>88.462753295898438</v>
      </c>
      <c r="AB48" s="1">
        <v>17.605480194091797</v>
      </c>
      <c r="AC48" s="1">
        <v>0.22819145023822784</v>
      </c>
      <c r="AD48" s="1">
        <v>2.6950910687446594E-2</v>
      </c>
      <c r="AE48" s="1">
        <v>7.6834852807223797E-3</v>
      </c>
      <c r="AF48" s="1">
        <v>3.5391408950090408E-2</v>
      </c>
      <c r="AG48" s="1">
        <v>9.5969755202531815E-3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1.1041762408088232</v>
      </c>
      <c r="AP48">
        <f>(U48-T48)/(1000-U48)*AO48</f>
        <v>2.2046453985425339E-2</v>
      </c>
      <c r="AQ48">
        <f>(P48+273.15)</f>
        <v>302.87541809082029</v>
      </c>
      <c r="AR48">
        <f>(O48+273.15)</f>
        <v>304.41694488525388</v>
      </c>
      <c r="AS48">
        <f>(Y48*AK48+Z48*AL48)*AM48</f>
        <v>256.11794349406773</v>
      </c>
      <c r="AT48">
        <f>((AS48+0.00000010773*(AR48^4-AQ48^4))-AP48*44100)/(L48*0.92*2*29.3+0.00000043092*AQ48^3)</f>
        <v>-5.4771347385336648</v>
      </c>
      <c r="AU48">
        <f>0.61365*EXP(17.502*J48/(240.97+J48))</f>
        <v>4.1937150046742016</v>
      </c>
      <c r="AV48">
        <f>AU48*1000/AA48</f>
        <v>47.40656206625939</v>
      </c>
      <c r="AW48">
        <f>(AV48-U48)</f>
        <v>10.093127465429312</v>
      </c>
      <c r="AX48">
        <f>IF(D48,P48,(O48+P48)/2)</f>
        <v>30.496181488037109</v>
      </c>
      <c r="AY48">
        <f>0.61365*EXP(17.502*AX48/(240.97+AX48))</f>
        <v>4.3833922055632497</v>
      </c>
      <c r="AZ48">
        <f>IF(AW48&lt;&gt;0,(1000-(AV48+U48)/2)/AW48*AP48,0)</f>
        <v>2.0917764393302574</v>
      </c>
      <c r="BA48">
        <f>U48*AA48/1000</f>
        <v>3.300849159715872</v>
      </c>
      <c r="BB48">
        <f>(AY48-BA48)</f>
        <v>1.0825430458473777</v>
      </c>
      <c r="BC48">
        <f>1/(1.6/F48+1.37/N48)</f>
        <v>1.4061411709687621</v>
      </c>
      <c r="BD48">
        <f>G48*AA48*0.001</f>
        <v>34.079657721295916</v>
      </c>
      <c r="BE48">
        <f>G48/S48</f>
        <v>0.98341730256143922</v>
      </c>
      <c r="BF48">
        <f>(1-AP48*AA48/AU48/F48)*100</f>
        <v>88.632454730680848</v>
      </c>
      <c r="BG48">
        <f>(S48-E48/(N48/1.35))</f>
        <v>391.55946548632409</v>
      </c>
      <c r="BH48">
        <f>E48*BF48/100/BG48</f>
        <v>1.2892667355886122E-3</v>
      </c>
    </row>
    <row r="49" spans="1:60" x14ac:dyDescent="0.35">
      <c r="A49" s="1" t="s">
        <v>9</v>
      </c>
      <c r="B49" s="1" t="s">
        <v>5449</v>
      </c>
      <c r="K49" s="1">
        <f t="shared" si="0"/>
        <v>2.72</v>
      </c>
    </row>
    <row r="50" spans="1:60" x14ac:dyDescent="0.35">
      <c r="A50" s="1" t="s">
        <v>9</v>
      </c>
      <c r="B50" s="1" t="s">
        <v>5444</v>
      </c>
      <c r="K50" s="1">
        <f t="shared" si="0"/>
        <v>2.72</v>
      </c>
    </row>
    <row r="51" spans="1:60" x14ac:dyDescent="0.35">
      <c r="A51" s="1">
        <v>12</v>
      </c>
      <c r="B51" s="1" t="s">
        <v>5448</v>
      </c>
      <c r="C51" s="1">
        <v>2694.5000021569431</v>
      </c>
      <c r="D51" s="1">
        <v>0</v>
      </c>
      <c r="E51">
        <f>(R51-S51*(1000-T51)/(1000-U51))*AO51</f>
        <v>0.93465923395752626</v>
      </c>
      <c r="F51">
        <f>IF(AZ51&lt;&gt;0,1/(1/AZ51-1/N51),0)</f>
        <v>3.6471364789558938</v>
      </c>
      <c r="G51">
        <f>((BC51-AP51/2)*S51-E51)/(BC51+AP51/2)</f>
        <v>383.96816156845875</v>
      </c>
      <c r="H51">
        <f>AP51*1000</f>
        <v>22.217791732884585</v>
      </c>
      <c r="I51">
        <f>(AU51-BA51)</f>
        <v>0.95491089825013509</v>
      </c>
      <c r="J51">
        <f>(P51+AT51*D51)</f>
        <v>30.1593017578125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31.374143600463867</v>
      </c>
      <c r="P51" s="1">
        <v>30.1593017578125</v>
      </c>
      <c r="Q51" s="1">
        <v>31.409496307373047</v>
      </c>
      <c r="R51" s="1">
        <v>399.9290771484375</v>
      </c>
      <c r="S51" s="1">
        <v>391.21139526367188</v>
      </c>
      <c r="T51" s="1">
        <v>18.451183319091797</v>
      </c>
      <c r="U51" s="1">
        <v>37.810653686523438</v>
      </c>
      <c r="V51" s="1">
        <v>35.416301727294922</v>
      </c>
      <c r="W51" s="1">
        <v>72.576026916503906</v>
      </c>
      <c r="X51" s="1">
        <v>300.35638427734375</v>
      </c>
      <c r="Y51" s="1">
        <v>2000.8043212890625</v>
      </c>
      <c r="Z51" s="1">
        <v>0.13948769867420197</v>
      </c>
      <c r="AA51" s="1">
        <v>88.458625793457031</v>
      </c>
      <c r="AB51" s="1">
        <v>17.842735290527344</v>
      </c>
      <c r="AC51" s="1">
        <v>0.23286464810371399</v>
      </c>
      <c r="AD51" s="1">
        <v>5.3952191025018692E-2</v>
      </c>
      <c r="AE51" s="1">
        <v>3.9505544118583202E-3</v>
      </c>
      <c r="AF51" s="1">
        <v>2.6541402563452721E-2</v>
      </c>
      <c r="AG51" s="1">
        <v>1.5104670077562332E-2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1.1042514127843517</v>
      </c>
      <c r="AP51">
        <f>(U51-T51)/(1000-U51)*AO51</f>
        <v>2.2217791732884584E-2</v>
      </c>
      <c r="AQ51">
        <f>(P51+273.15)</f>
        <v>303.30930175781248</v>
      </c>
      <c r="AR51">
        <f>(O51+273.15)</f>
        <v>304.52414360046384</v>
      </c>
      <c r="AS51">
        <f>(Y51*AK51+Z51*AL51)*AM51</f>
        <v>320.12868425081615</v>
      </c>
      <c r="AT51">
        <f>((AS51+0.00000010773*(AR51^4-AQ51^4))-AP51*44100)/(L51*0.92*2*29.3+0.00000043092*AQ51^3)</f>
        <v>-5.062434917366736</v>
      </c>
      <c r="AU51">
        <f>0.61365*EXP(17.502*J51/(240.97+J51))</f>
        <v>4.2995893637123084</v>
      </c>
      <c r="AV51">
        <f>AU51*1000/AA51</f>
        <v>48.605654057428659</v>
      </c>
      <c r="AW51">
        <f>(AV51-U51)</f>
        <v>10.795000370905221</v>
      </c>
      <c r="AX51">
        <f>IF(D51,P51,(O51+P51)/2)</f>
        <v>30.766722679138184</v>
      </c>
      <c r="AY51">
        <f>0.61365*EXP(17.502*AX51/(240.97+AX51))</f>
        <v>4.4517193658804057</v>
      </c>
      <c r="AZ51">
        <f>IF(AW51&lt;&gt;0,(1000-(AV51+U51)/2)/AW51*AP51,0)</f>
        <v>1.9692266084852394</v>
      </c>
      <c r="BA51">
        <f>U51*AA51/1000</f>
        <v>3.3446784654621733</v>
      </c>
      <c r="BB51">
        <f>(AY51-BA51)</f>
        <v>1.1070409004182324</v>
      </c>
      <c r="BC51">
        <f>1/(1.6/F51+1.37/N51)</f>
        <v>1.3179263034008228</v>
      </c>
      <c r="BD51">
        <f>G51*AA51*0.001</f>
        <v>33.965295920785948</v>
      </c>
      <c r="BE51">
        <f>G51/S51</f>
        <v>0.98148511576373876</v>
      </c>
      <c r="BF51">
        <f>(1-AP51*AA51/AU51/F51)*100</f>
        <v>87.466796693989451</v>
      </c>
      <c r="BG51">
        <f>(S51-E51/(N51/1.35))</f>
        <v>390.91660849431128</v>
      </c>
      <c r="BH51">
        <f>E51*BF51/100/BG51</f>
        <v>2.0912810409771205E-3</v>
      </c>
    </row>
    <row r="52" spans="1:60" x14ac:dyDescent="0.35">
      <c r="A52" s="1" t="s">
        <v>9</v>
      </c>
      <c r="B52" s="1" t="s">
        <v>5447</v>
      </c>
    </row>
    <row r="53" spans="1:60" x14ac:dyDescent="0.35">
      <c r="A53" s="1" t="s">
        <v>9</v>
      </c>
      <c r="B53" s="1" t="s">
        <v>5446</v>
      </c>
    </row>
    <row r="54" spans="1:60" x14ac:dyDescent="0.35">
      <c r="A54" s="1" t="s">
        <v>9</v>
      </c>
      <c r="B54" s="1" t="s">
        <v>5445</v>
      </c>
    </row>
    <row r="55" spans="1:60" x14ac:dyDescent="0.35">
      <c r="A55" s="1" t="s">
        <v>9</v>
      </c>
      <c r="B55" s="1" t="s">
        <v>5444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C96C1-EFCF-415C-9058-7A3832E3A2C8}">
  <dimension ref="A1:BD56"/>
  <sheetViews>
    <sheetView topLeftCell="A3"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1839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1838</v>
      </c>
    </row>
    <row r="12" spans="1:56" x14ac:dyDescent="0.35">
      <c r="A12" s="1" t="s">
        <v>9</v>
      </c>
      <c r="B12" s="1" t="s">
        <v>1837</v>
      </c>
    </row>
    <row r="13" spans="1:56" x14ac:dyDescent="0.35">
      <c r="A13" s="1" t="s">
        <v>9</v>
      </c>
      <c r="B13" s="1" t="s">
        <v>1836</v>
      </c>
    </row>
    <row r="14" spans="1:56" x14ac:dyDescent="0.35">
      <c r="A14" s="1" t="s">
        <v>9</v>
      </c>
      <c r="B14" s="1" t="s">
        <v>1835</v>
      </c>
    </row>
    <row r="15" spans="1:56" x14ac:dyDescent="0.35">
      <c r="A15" s="1" t="s">
        <v>9</v>
      </c>
      <c r="B15" s="1" t="s">
        <v>1834</v>
      </c>
    </row>
    <row r="16" spans="1:56" x14ac:dyDescent="0.35">
      <c r="A16" s="1" t="s">
        <v>9</v>
      </c>
      <c r="B16" s="1" t="s">
        <v>1833</v>
      </c>
    </row>
    <row r="17" spans="1:56" x14ac:dyDescent="0.35">
      <c r="A17" s="1" t="s">
        <v>9</v>
      </c>
      <c r="B17" s="1" t="s">
        <v>1832</v>
      </c>
    </row>
    <row r="18" spans="1:56" x14ac:dyDescent="0.35">
      <c r="A18" s="1">
        <v>1</v>
      </c>
      <c r="B18" s="1" t="s">
        <v>1831</v>
      </c>
      <c r="C18" s="1">
        <v>447.50000267103314</v>
      </c>
      <c r="D18" s="1">
        <v>0</v>
      </c>
      <c r="E18">
        <f>(R18-S18*(1000-T18)/(1000-U18))*AK18</f>
        <v>-9.4940632674155427</v>
      </c>
      <c r="F18">
        <f>IF(AV18&lt;&gt;0,1/(1/AV18-1/N18),0)</f>
        <v>4.0803381963142797</v>
      </c>
      <c r="G18">
        <f>((AY18-AL18/2)*S18-E18)/(AY18+AL18/2)</f>
        <v>390.63176807831593</v>
      </c>
      <c r="H18">
        <f>AL18*1000</f>
        <v>39.079311035153907</v>
      </c>
      <c r="I18">
        <f>(AQ18-AW18)</f>
        <v>1.5769513330491418</v>
      </c>
      <c r="J18">
        <f>(P18+AP18*D18)</f>
        <v>31.299869537353516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32.261558532714844</v>
      </c>
      <c r="P18" s="1">
        <v>31.299869537353516</v>
      </c>
      <c r="Q18" s="1">
        <v>32.352577209472656</v>
      </c>
      <c r="R18" s="1">
        <v>400.17739868164063</v>
      </c>
      <c r="S18" s="1">
        <v>394.80023193359375</v>
      </c>
      <c r="T18" s="1">
        <v>-7.2837020270526409E-3</v>
      </c>
      <c r="U18" s="1">
        <v>34.191478729248047</v>
      </c>
      <c r="V18" s="1">
        <v>-1.3240518048405647E-2</v>
      </c>
      <c r="W18" s="1">
        <v>62.154232025146484</v>
      </c>
      <c r="X18" s="1">
        <v>300.19015502929688</v>
      </c>
      <c r="Y18" s="1">
        <v>-0.11717966943979263</v>
      </c>
      <c r="Z18" s="1">
        <v>0.12414006143808365</v>
      </c>
      <c r="AA18" s="1">
        <v>88.096176147460938</v>
      </c>
      <c r="AB18" s="1">
        <v>31.791261672973633</v>
      </c>
      <c r="AC18" s="1">
        <v>1.787197470664978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1.1036402758430028</v>
      </c>
      <c r="AL18">
        <f>(U18-T18)/(1000-U18)*AK18</f>
        <v>3.9079311035153906E-2</v>
      </c>
      <c r="AM18">
        <f>(P18+273.15)</f>
        <v>304.44986953735349</v>
      </c>
      <c r="AN18">
        <f>(O18+273.15)</f>
        <v>305.41155853271482</v>
      </c>
      <c r="AO18">
        <f>(Y18*AG18+Z18*AH18)*AI18</f>
        <v>-1.8748746691299667E-2</v>
      </c>
      <c r="AP18">
        <f>((AO18+0.00000010773*(AN18^4-AM18^4))-AL18*44100)/(L18*51.4+0.00000043092*AM18^3)</f>
        <v>-14.011075999758281</v>
      </c>
      <c r="AQ18">
        <f>0.61365*EXP(17.502*J18/(240.97+J18))</f>
        <v>4.5890898659231416</v>
      </c>
      <c r="AR18">
        <f>AQ18*1000/AA18</f>
        <v>52.091816769000658</v>
      </c>
      <c r="AS18">
        <f>(AR18-U18)</f>
        <v>17.900338039752612</v>
      </c>
      <c r="AT18">
        <f>IF(D18,P18,(O18+P18)/2)</f>
        <v>31.78071403503418</v>
      </c>
      <c r="AU18">
        <f>0.61365*EXP(17.502*AT18/(240.97+AT18))</f>
        <v>4.716135498819269</v>
      </c>
      <c r="AV18">
        <f>IF(AS18&lt;&gt;0,(1000-(AR18+U18)/2)/AS18*AL18,0)</f>
        <v>2.088975363546465</v>
      </c>
      <c r="AW18">
        <f>U18*AA18/1000</f>
        <v>3.0121385328739998</v>
      </c>
      <c r="AX18">
        <f>(AU18-AW18)</f>
        <v>1.7039969659452692</v>
      </c>
      <c r="AY18">
        <f>1/(1.6/F18+1.37/N18)</f>
        <v>1.4041161560961961</v>
      </c>
      <c r="AZ18">
        <f>G18*AA18*0.001</f>
        <v>34.41316504942143</v>
      </c>
      <c r="BA18">
        <f>G18/S18</f>
        <v>0.98944158711644581</v>
      </c>
      <c r="BB18">
        <f>(1-AL18*AA18/AQ18/F18)*100</f>
        <v>81.614254955422624</v>
      </c>
      <c r="BC18">
        <f>(S18-E18/(N18/1.35))</f>
        <v>397.7946112079058</v>
      </c>
      <c r="BD18">
        <f>E18*BB18/100/BC18</f>
        <v>-1.9478667589712322E-2</v>
      </c>
    </row>
    <row r="19" spans="1:56" x14ac:dyDescent="0.35">
      <c r="A19" s="1" t="s">
        <v>9</v>
      </c>
      <c r="B19" s="1" t="s">
        <v>1830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1829</v>
      </c>
      <c r="K20" s="1">
        <f t="shared" si="0"/>
        <v>2.72</v>
      </c>
    </row>
    <row r="21" spans="1:56" x14ac:dyDescent="0.35">
      <c r="A21" s="1">
        <v>2</v>
      </c>
      <c r="B21" s="1" t="s">
        <v>1828</v>
      </c>
      <c r="C21" s="1">
        <v>651.00000268220901</v>
      </c>
      <c r="D21" s="1">
        <v>0</v>
      </c>
      <c r="E21">
        <f>(R21-S21*(1000-T21)/(1000-U21))*AK21</f>
        <v>-9.8463117049673947</v>
      </c>
      <c r="F21">
        <f>IF(AV21&lt;&gt;0,1/(1/AV21-1/N21),0)</f>
        <v>3.741508060280093</v>
      </c>
      <c r="G21">
        <f>((AY21-AL21/2)*S21-E21)/(AY21+AL21/2)</f>
        <v>391.31667168807007</v>
      </c>
      <c r="H21">
        <f>AL21*1000</f>
        <v>38.33749105773402</v>
      </c>
      <c r="I21">
        <f>(AQ21-AW21)</f>
        <v>1.619237045697453</v>
      </c>
      <c r="J21">
        <f>(P21+AP21*D21)</f>
        <v>31.248981475830078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32.258407592773438</v>
      </c>
      <c r="P21" s="1">
        <v>31.248981475830078</v>
      </c>
      <c r="Q21" s="1">
        <v>32.378215789794922</v>
      </c>
      <c r="R21" s="1">
        <v>400.03509521484375</v>
      </c>
      <c r="S21" s="1">
        <v>395.22772216796875</v>
      </c>
      <c r="T21" s="1">
        <v>-6.4982329495251179E-3</v>
      </c>
      <c r="U21" s="1">
        <v>33.564140319824219</v>
      </c>
      <c r="V21" s="1">
        <v>-1.1813619174063206E-2</v>
      </c>
      <c r="W21" s="1">
        <v>61.018741607666016</v>
      </c>
      <c r="X21" s="1">
        <v>300.19677734375</v>
      </c>
      <c r="Y21" s="1">
        <v>24.022516250610352</v>
      </c>
      <c r="Z21" s="1">
        <v>0.10124044120311737</v>
      </c>
      <c r="AA21" s="1">
        <v>88.087570190429688</v>
      </c>
      <c r="AB21" s="1">
        <v>31.789926528930664</v>
      </c>
      <c r="AC21" s="1">
        <v>1.8241535425186157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1.1036646225873159</v>
      </c>
      <c r="AL21">
        <f>(U21-T21)/(1000-U21)*AK21</f>
        <v>3.833749105773402E-2</v>
      </c>
      <c r="AM21">
        <f>(P21+273.15)</f>
        <v>304.39898147583006</v>
      </c>
      <c r="AN21">
        <f>(O21+273.15)</f>
        <v>305.40840759277341</v>
      </c>
      <c r="AO21">
        <f>(Y21*AG21+Z21*AH21)*AI21</f>
        <v>3.8436025141864434</v>
      </c>
      <c r="AP21">
        <f>((AO21+0.00000010773*(AN21^4-AM21^4))-AL21*44100)/(L21*51.4+0.00000043092*AM21^3)</f>
        <v>-13.707609801053618</v>
      </c>
      <c r="AQ21">
        <f>0.61365*EXP(17.502*J21/(240.97+J21))</f>
        <v>4.5758206120014</v>
      </c>
      <c r="AR21">
        <f>AQ21*1000/AA21</f>
        <v>51.946268947018162</v>
      </c>
      <c r="AS21">
        <f>(AR21-U21)</f>
        <v>18.382128627193943</v>
      </c>
      <c r="AT21">
        <f>IF(D21,P21,(O21+P21)/2)</f>
        <v>31.753694534301758</v>
      </c>
      <c r="AU21">
        <f>0.61365*EXP(17.502*AT21/(240.97+AT21))</f>
        <v>4.7089162356895296</v>
      </c>
      <c r="AV21">
        <f>IF(AS21&lt;&gt;0,(1000-(AR21+U21)/2)/AS21*AL21,0)</f>
        <v>1.9964153513830951</v>
      </c>
      <c r="AW21">
        <f>U21*AA21/1000</f>
        <v>2.956583566303947</v>
      </c>
      <c r="AX21">
        <f>(AU21-AW21)</f>
        <v>1.7523326693855825</v>
      </c>
      <c r="AY21">
        <f>1/(1.6/F21+1.37/N21)</f>
        <v>1.3374303540442656</v>
      </c>
      <c r="AZ21">
        <f>G21*AA21*0.001</f>
        <v>34.470134784008202</v>
      </c>
      <c r="BA21">
        <f>G21/S21</f>
        <v>0.99010431136144716</v>
      </c>
      <c r="BB21">
        <f>(1-AL21*AA21/AQ21/F21)*100</f>
        <v>80.27474424933942</v>
      </c>
      <c r="BC21">
        <f>(S21-E21/(N21/1.35))</f>
        <v>398.33319880819306</v>
      </c>
      <c r="BD21">
        <f>E21*BB21/100/BC21</f>
        <v>-1.984293943563906E-2</v>
      </c>
    </row>
    <row r="22" spans="1:56" x14ac:dyDescent="0.35">
      <c r="A22" s="1" t="s">
        <v>9</v>
      </c>
      <c r="B22" s="1" t="s">
        <v>1827</v>
      </c>
      <c r="K22" s="1">
        <f t="shared" si="0"/>
        <v>2.72</v>
      </c>
    </row>
    <row r="23" spans="1:56" x14ac:dyDescent="0.35">
      <c r="A23" s="1" t="s">
        <v>9</v>
      </c>
      <c r="B23" s="1" t="s">
        <v>1826</v>
      </c>
      <c r="K23" s="1">
        <f t="shared" si="0"/>
        <v>2.72</v>
      </c>
    </row>
    <row r="24" spans="1:56" x14ac:dyDescent="0.35">
      <c r="A24" s="1">
        <v>3</v>
      </c>
      <c r="B24" s="1" t="s">
        <v>1825</v>
      </c>
      <c r="C24" s="1">
        <v>854.00000268220901</v>
      </c>
      <c r="D24" s="1">
        <v>0</v>
      </c>
      <c r="E24">
        <f>(R24-S24*(1000-T24)/(1000-U24))*AK24</f>
        <v>-9.0629642994405337</v>
      </c>
      <c r="F24">
        <f>IF(AV24&lt;&gt;0,1/(1/AV24-1/N24),0)</f>
        <v>3.4013752956439309</v>
      </c>
      <c r="G24">
        <f>((AY24-AL24/2)*S24-E24)/(AY24+AL24/2)</f>
        <v>390.34808625312428</v>
      </c>
      <c r="H24">
        <f>AL24*1000</f>
        <v>37.54937598577218</v>
      </c>
      <c r="I24">
        <f>(AQ24-AW24)</f>
        <v>1.6710873289869359</v>
      </c>
      <c r="J24">
        <f>(P24+AP24*D24)</f>
        <v>31.221094131469727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32.253856658935547</v>
      </c>
      <c r="P24" s="1">
        <v>31.221094131469727</v>
      </c>
      <c r="Q24" s="1">
        <v>32.386192321777344</v>
      </c>
      <c r="R24" s="1">
        <v>400.05844116210938</v>
      </c>
      <c r="S24" s="1">
        <v>394.83685302734375</v>
      </c>
      <c r="T24" s="1">
        <v>-7.2570471093058586E-3</v>
      </c>
      <c r="U24" s="1">
        <v>32.895820617675781</v>
      </c>
      <c r="V24" s="1">
        <v>-1.319543644785881E-2</v>
      </c>
      <c r="W24" s="1">
        <v>59.814231872558594</v>
      </c>
      <c r="X24" s="1">
        <v>300.19839477539063</v>
      </c>
      <c r="Y24" s="1">
        <v>50.797512054443359</v>
      </c>
      <c r="Z24" s="1">
        <v>0.16511878371238708</v>
      </c>
      <c r="AA24" s="1">
        <v>88.080360412597656</v>
      </c>
      <c r="AB24" s="1">
        <v>31.71240234375</v>
      </c>
      <c r="AC24" s="1">
        <v>1.8560746908187866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1.1036705690271711</v>
      </c>
      <c r="AL24">
        <f>(U24-T24)/(1000-U24)*AK24</f>
        <v>3.7549375985772182E-2</v>
      </c>
      <c r="AM24">
        <f>(P24+273.15)</f>
        <v>304.3710941314697</v>
      </c>
      <c r="AN24">
        <f>(O24+273.15)</f>
        <v>305.40385665893552</v>
      </c>
      <c r="AO24">
        <f>(Y24*AG24+Z24*AH24)*AI24</f>
        <v>8.1276017470448778</v>
      </c>
      <c r="AP24">
        <f>((AO24+0.00000010773*(AN24^4-AM24^4))-AL24*44100)/(L24*51.4+0.00000043092*AM24^3)</f>
        <v>-13.386076761299705</v>
      </c>
      <c r="AQ24">
        <f>0.61365*EXP(17.502*J24/(240.97+J24))</f>
        <v>4.5685630650599798</v>
      </c>
      <c r="AR24">
        <f>AQ24*1000/AA24</f>
        <v>51.868124104616662</v>
      </c>
      <c r="AS24">
        <f>(AR24-U24)</f>
        <v>18.972303486940881</v>
      </c>
      <c r="AT24">
        <f>IF(D24,P24,(O24+P24)/2)</f>
        <v>31.737475395202637</v>
      </c>
      <c r="AU24">
        <f>0.61365*EXP(17.502*AT24/(240.97+AT24))</f>
        <v>4.7045873132417633</v>
      </c>
      <c r="AV24">
        <f>IF(AS24&lt;&gt;0,(1000-(AR24+U24)/2)/AS24*AL24,0)</f>
        <v>1.8952869584505474</v>
      </c>
      <c r="AW24">
        <f>U24*AA24/1000</f>
        <v>2.8974757360730439</v>
      </c>
      <c r="AX24">
        <f>(AU24-AW24)</f>
        <v>1.8071115771687194</v>
      </c>
      <c r="AY24">
        <f>1/(1.6/F24+1.37/N24)</f>
        <v>1.2650775230465996</v>
      </c>
      <c r="AZ24">
        <f>G24*AA24*0.001</f>
        <v>34.382000123542944</v>
      </c>
      <c r="BA24">
        <f>G24/S24</f>
        <v>0.98863133788094337</v>
      </c>
      <c r="BB24">
        <f>(1-AL24*AA24/AQ24/F24)*100</f>
        <v>78.716275452210652</v>
      </c>
      <c r="BC24">
        <f>(S24-E24/(N24/1.35))</f>
        <v>397.69526587942727</v>
      </c>
      <c r="BD24">
        <f>E24*BB24/100/BC24</f>
        <v>-1.7938428123622695E-2</v>
      </c>
    </row>
    <row r="25" spans="1:56" x14ac:dyDescent="0.35">
      <c r="A25" s="1" t="s">
        <v>9</v>
      </c>
      <c r="B25" s="1" t="s">
        <v>1824</v>
      </c>
      <c r="K25" s="1">
        <f t="shared" si="0"/>
        <v>2.72</v>
      </c>
    </row>
    <row r="26" spans="1:56" x14ac:dyDescent="0.35">
      <c r="A26" s="1" t="s">
        <v>9</v>
      </c>
      <c r="B26" s="1" t="s">
        <v>1823</v>
      </c>
      <c r="K26" s="1">
        <f t="shared" si="0"/>
        <v>2.72</v>
      </c>
    </row>
    <row r="27" spans="1:56" x14ac:dyDescent="0.35">
      <c r="A27" s="1">
        <v>4</v>
      </c>
      <c r="B27" s="1" t="s">
        <v>1822</v>
      </c>
      <c r="C27" s="1">
        <v>1057.000002682209</v>
      </c>
      <c r="D27" s="1">
        <v>0</v>
      </c>
      <c r="E27">
        <f>(R27-S27*(1000-T27)/(1000-U27))*AK27</f>
        <v>-7.7656068475732152</v>
      </c>
      <c r="F27">
        <f>IF(AV27&lt;&gt;0,1/(1/AV27-1/N27),0)</f>
        <v>2.9964662297088371</v>
      </c>
      <c r="G27">
        <f>((AY27-AL27/2)*S27-E27)/(AY27+AL27/2)</f>
        <v>388.44420230021399</v>
      </c>
      <c r="H27">
        <f>AL27*1000</f>
        <v>36.675164393112688</v>
      </c>
      <c r="I27">
        <f>(AQ27-AW27)</f>
        <v>1.7554402568256764</v>
      </c>
      <c r="J27">
        <f>(P27+AP27*D27)</f>
        <v>31.295083999633789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32.263912200927734</v>
      </c>
      <c r="P27" s="1">
        <v>31.295083999633789</v>
      </c>
      <c r="Q27" s="1">
        <v>32.397823333740234</v>
      </c>
      <c r="R27" s="1">
        <v>400.12689208984375</v>
      </c>
      <c r="S27" s="1">
        <v>394.06692504882813</v>
      </c>
      <c r="T27" s="1">
        <v>-8.9961187914013863E-3</v>
      </c>
      <c r="U27" s="1">
        <v>32.15899658203125</v>
      </c>
      <c r="V27" s="1">
        <v>-1.634727418422699E-2</v>
      </c>
      <c r="W27" s="1">
        <v>58.437633514404297</v>
      </c>
      <c r="X27" s="1">
        <v>300.13803100585938</v>
      </c>
      <c r="Y27" s="1">
        <v>101.19377899169922</v>
      </c>
      <c r="Z27" s="1">
        <v>1.9284587353467941E-2</v>
      </c>
      <c r="AA27" s="1">
        <v>88.074897766113281</v>
      </c>
      <c r="AB27" s="1">
        <v>31.688343048095703</v>
      </c>
      <c r="AC27" s="1">
        <v>1.8852250576019287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1.1034486434038946</v>
      </c>
      <c r="AL27">
        <f>(U27-T27)/(1000-U27)*AK27</f>
        <v>3.6675164393112684E-2</v>
      </c>
      <c r="AM27">
        <f>(P27+273.15)</f>
        <v>304.44508399963377</v>
      </c>
      <c r="AN27">
        <f>(O27+273.15)</f>
        <v>305.41391220092771</v>
      </c>
      <c r="AO27">
        <f>(Y27*AG27+Z27*AH27)*AI27</f>
        <v>16.19100427677472</v>
      </c>
      <c r="AP27">
        <f>((AO27+0.00000010773*(AN27^4-AM27^4))-AL27*44100)/(L27*51.4+0.00000043092*AM27^3)</f>
        <v>-13.00987263964018</v>
      </c>
      <c r="AQ27">
        <f>0.61365*EXP(17.502*J27/(240.97+J27))</f>
        <v>4.587840593048865</v>
      </c>
      <c r="AR27">
        <f>AQ27*1000/AA27</f>
        <v>52.09021763763014</v>
      </c>
      <c r="AS27">
        <f>(AR27-U27)</f>
        <v>19.93122105559889</v>
      </c>
      <c r="AT27">
        <f>IF(D27,P27,(O27+P27)/2)</f>
        <v>31.779498100280762</v>
      </c>
      <c r="AU27">
        <f>0.61365*EXP(17.502*AT27/(240.97+AT27))</f>
        <v>4.7158104097418718</v>
      </c>
      <c r="AV27">
        <f>IF(AS27&lt;&gt;0,(1000-(AR27+U27)/2)/AS27*AL27,0)</f>
        <v>1.7625732715706299</v>
      </c>
      <c r="AW27">
        <f>U27*AA27/1000</f>
        <v>2.8324003362231887</v>
      </c>
      <c r="AX27">
        <f>(AU27-AW27)</f>
        <v>1.8834100735186832</v>
      </c>
      <c r="AY27">
        <f>1/(1.6/F27+1.37/N27)</f>
        <v>1.1709194218286048</v>
      </c>
      <c r="AZ27">
        <f>G27*AA27*0.001</f>
        <v>34.212183405430771</v>
      </c>
      <c r="BA27">
        <f>G27/S27</f>
        <v>0.98573155372550636</v>
      </c>
      <c r="BB27">
        <f>(1-AL27*AA27/AQ27/F27)*100</f>
        <v>76.50331959899917</v>
      </c>
      <c r="BC27">
        <f>(S27-E27/(N27/1.35))</f>
        <v>396.51615795805424</v>
      </c>
      <c r="BD27">
        <f>E27*BB27/100/BC27</f>
        <v>-1.498286237815602E-2</v>
      </c>
    </row>
    <row r="28" spans="1:56" x14ac:dyDescent="0.35">
      <c r="A28" s="1" t="s">
        <v>9</v>
      </c>
      <c r="B28" s="1" t="s">
        <v>1821</v>
      </c>
      <c r="K28" s="1">
        <f t="shared" si="0"/>
        <v>2.72</v>
      </c>
    </row>
    <row r="29" spans="1:56" x14ac:dyDescent="0.35">
      <c r="A29" s="1" t="s">
        <v>9</v>
      </c>
      <c r="B29" s="1" t="s">
        <v>1820</v>
      </c>
      <c r="K29" s="1">
        <f t="shared" si="0"/>
        <v>2.72</v>
      </c>
    </row>
    <row r="30" spans="1:56" x14ac:dyDescent="0.35">
      <c r="A30" s="1">
        <v>5</v>
      </c>
      <c r="B30" s="1" t="s">
        <v>1819</v>
      </c>
      <c r="C30" s="1">
        <v>1260.000002682209</v>
      </c>
      <c r="D30" s="1">
        <v>0</v>
      </c>
      <c r="E30">
        <f>(R30-S30*(1000-T30)/(1000-U30))*AK30</f>
        <v>-6.3874467319771275</v>
      </c>
      <c r="F30">
        <f>IF(AV30&lt;&gt;0,1/(1/AV30-1/N30),0)</f>
        <v>2.6027439119914897</v>
      </c>
      <c r="G30">
        <f>((AY30-AL30/2)*S30-E30)/(AY30+AL30/2)</f>
        <v>386.20355437350906</v>
      </c>
      <c r="H30">
        <f>AL30*1000</f>
        <v>35.626580255826937</v>
      </c>
      <c r="I30">
        <f>(AQ30-AW30)</f>
        <v>1.8574998966456153</v>
      </c>
      <c r="J30">
        <f>(P30+AP30*D30)</f>
        <v>31.38334846496582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32.286380767822266</v>
      </c>
      <c r="P30" s="1">
        <v>31.38334846496582</v>
      </c>
      <c r="Q30" s="1">
        <v>32.416336059570313</v>
      </c>
      <c r="R30" s="1">
        <v>400.1177978515625</v>
      </c>
      <c r="S30" s="1">
        <v>393.2113037109375</v>
      </c>
      <c r="T30" s="1">
        <v>-1.1688803322613239E-2</v>
      </c>
      <c r="U30" s="1">
        <v>31.263980865478516</v>
      </c>
      <c r="V30" s="1">
        <v>-2.1212244406342506E-2</v>
      </c>
      <c r="W30" s="1">
        <v>56.736278533935547</v>
      </c>
      <c r="X30" s="1">
        <v>300.15243530273438</v>
      </c>
      <c r="Y30" s="1">
        <v>150.05851745605469</v>
      </c>
      <c r="Z30" s="1">
        <v>4.7004282474517822E-2</v>
      </c>
      <c r="AA30" s="1">
        <v>88.070358276367188</v>
      </c>
      <c r="AB30" s="1">
        <v>31.677921295166016</v>
      </c>
      <c r="AC30" s="1">
        <v>1.8996460437774658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1.1035016003776996</v>
      </c>
      <c r="AL30">
        <f>(U30-T30)/(1000-U30)*AK30</f>
        <v>3.5626580255826934E-2</v>
      </c>
      <c r="AM30">
        <f>(P30+273.15)</f>
        <v>304.5333484649658</v>
      </c>
      <c r="AN30">
        <f>(O30+273.15)</f>
        <v>305.43638076782224</v>
      </c>
      <c r="AO30">
        <f>(Y30*AG30+Z30*AH30)*AI30</f>
        <v>24.009362256317672</v>
      </c>
      <c r="AP30">
        <f>((AO30+0.00000010773*(AN30^4-AM30^4))-AL30*44100)/(L30*51.4+0.00000043092*AM30^3)</f>
        <v>-12.572790050095351</v>
      </c>
      <c r="AQ30">
        <f>0.61365*EXP(17.502*J30/(240.97+J30))</f>
        <v>4.6109298926137967</v>
      </c>
      <c r="AR30">
        <f>AQ30*1000/AA30</f>
        <v>52.355071364017533</v>
      </c>
      <c r="AS30">
        <f>(AR30-U30)</f>
        <v>21.091090498539018</v>
      </c>
      <c r="AT30">
        <f>IF(D30,P30,(O30+P30)/2)</f>
        <v>31.834864616394043</v>
      </c>
      <c r="AU30">
        <f>0.61365*EXP(17.502*AT30/(240.97+AT30))</f>
        <v>4.7306328514754998</v>
      </c>
      <c r="AV30">
        <f>IF(AS30&lt;&gt;0,(1000-(AR30+U30)/2)/AS30*AL30,0)</f>
        <v>1.6185530957067606</v>
      </c>
      <c r="AW30">
        <f>U30*AA30/1000</f>
        <v>2.7534299959681814</v>
      </c>
      <c r="AX30">
        <f>(AU30-AW30)</f>
        <v>1.9772028555073184</v>
      </c>
      <c r="AY30">
        <f>1/(1.6/F30+1.37/N30)</f>
        <v>1.0697437799392799</v>
      </c>
      <c r="AZ30">
        <f>G30*AA30*0.001</f>
        <v>34.013085401281401</v>
      </c>
      <c r="BA30">
        <f>G30/S30</f>
        <v>0.98217815899163452</v>
      </c>
      <c r="BB30">
        <f>(1-AL30*AA30/AQ30/F30)*100</f>
        <v>73.855283203949625</v>
      </c>
      <c r="BC30">
        <f>(S30-E30/(N30/1.35))</f>
        <v>395.22587192807254</v>
      </c>
      <c r="BD30">
        <f>E30*BB30/100/BC30</f>
        <v>-1.1936128701264953E-2</v>
      </c>
    </row>
    <row r="31" spans="1:56" x14ac:dyDescent="0.35">
      <c r="A31" s="1" t="s">
        <v>9</v>
      </c>
      <c r="B31" s="1" t="s">
        <v>1818</v>
      </c>
      <c r="K31" s="1">
        <f t="shared" si="0"/>
        <v>2.72</v>
      </c>
    </row>
    <row r="32" spans="1:56" x14ac:dyDescent="0.35">
      <c r="A32" s="1" t="s">
        <v>9</v>
      </c>
      <c r="B32" s="1" t="s">
        <v>1817</v>
      </c>
      <c r="K32" s="1">
        <f t="shared" si="0"/>
        <v>2.72</v>
      </c>
    </row>
    <row r="33" spans="1:56" x14ac:dyDescent="0.35">
      <c r="A33" s="1">
        <v>6</v>
      </c>
      <c r="B33" s="1" t="s">
        <v>1816</v>
      </c>
      <c r="C33" s="1">
        <v>1463.000002682209</v>
      </c>
      <c r="D33" s="1">
        <v>0</v>
      </c>
      <c r="E33">
        <f>(R33-S33*(1000-T33)/(1000-U33))*AK33</f>
        <v>-4.6212793647038675</v>
      </c>
      <c r="F33">
        <f>IF(AV33&lt;&gt;0,1/(1/AV33-1/N33),0)</f>
        <v>2.2946913303898042</v>
      </c>
      <c r="G33">
        <f>((AY33-AL33/2)*S33-E33)/(AY33+AL33/2)</f>
        <v>382.96794923503427</v>
      </c>
      <c r="H33">
        <f>AL33*1000</f>
        <v>34.852116489650314</v>
      </c>
      <c r="I33">
        <f>(AQ33-AW33)</f>
        <v>1.9687064318219845</v>
      </c>
      <c r="J33">
        <f>(P33+AP33*D33)</f>
        <v>31.584854125976563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32.327632904052734</v>
      </c>
      <c r="P33" s="1">
        <v>31.584854125976563</v>
      </c>
      <c r="Q33" s="1">
        <v>32.449813842773438</v>
      </c>
      <c r="R33" s="1">
        <v>400.19854736328125</v>
      </c>
      <c r="S33" s="1">
        <v>392.00534057617188</v>
      </c>
      <c r="T33" s="1">
        <v>-1.0834529064595699E-2</v>
      </c>
      <c r="U33" s="1">
        <v>30.606662750244141</v>
      </c>
      <c r="V33" s="1">
        <v>-1.9614566117525101E-2</v>
      </c>
      <c r="W33" s="1">
        <v>55.409553527832031</v>
      </c>
      <c r="X33" s="1">
        <v>300.14312744140625</v>
      </c>
      <c r="Y33" s="1">
        <v>299.9085693359375</v>
      </c>
      <c r="Z33" s="1">
        <v>0.18801645934581757</v>
      </c>
      <c r="AA33" s="1">
        <v>88.063026428222656</v>
      </c>
      <c r="AB33" s="1">
        <v>31.685827255249023</v>
      </c>
      <c r="AC33" s="1">
        <v>1.9101161956787109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1.1034673802992874</v>
      </c>
      <c r="AL33">
        <f>(U33-T33)/(1000-U33)*AK33</f>
        <v>3.4852116489650316E-2</v>
      </c>
      <c r="AM33">
        <f>(P33+273.15)</f>
        <v>304.73485412597654</v>
      </c>
      <c r="AN33">
        <f>(O33+273.15)</f>
        <v>305.47763290405271</v>
      </c>
      <c r="AO33">
        <f>(Y33*AG33+Z33*AH33)*AI33</f>
        <v>47.985370021193376</v>
      </c>
      <c r="AP33">
        <f>((AO33+0.00000010773*(AN33^4-AM33^4))-AL33*44100)/(L33*51.4+0.00000043092*AM33^3)</f>
        <v>-12.110548747904421</v>
      </c>
      <c r="AQ33">
        <f>0.61365*EXP(17.502*J33/(240.97+J33))</f>
        <v>4.6640217824764321</v>
      </c>
      <c r="AR33">
        <f>AQ33*1000/AA33</f>
        <v>52.962315419376672</v>
      </c>
      <c r="AS33">
        <f>(AR33-U33)</f>
        <v>22.355652669132532</v>
      </c>
      <c r="AT33">
        <f>IF(D33,P33,(O33+P33)/2)</f>
        <v>31.956243515014648</v>
      </c>
      <c r="AU33">
        <f>0.61365*EXP(17.502*AT33/(240.97+AT33))</f>
        <v>4.7632697971968057</v>
      </c>
      <c r="AV33">
        <f>IF(AS33&lt;&gt;0,(1000-(AR33+U33)/2)/AS33*AL33,0)</f>
        <v>1.4938431502255864</v>
      </c>
      <c r="AW33">
        <f>U33*AA33/1000</f>
        <v>2.6953153506544476</v>
      </c>
      <c r="AX33">
        <f>(AU33-AW33)</f>
        <v>2.067954446542358</v>
      </c>
      <c r="AY33">
        <f>1/(1.6/F33+1.37/N33)</f>
        <v>0.98296621075742463</v>
      </c>
      <c r="AZ33">
        <f>G33*AA33*0.001</f>
        <v>33.725316634647051</v>
      </c>
      <c r="BA33">
        <f>G33/S33</f>
        <v>0.97694574434150716</v>
      </c>
      <c r="BB33">
        <f>(1-AL33*AA33/AQ33/F33)*100</f>
        <v>71.322722512009051</v>
      </c>
      <c r="BC33">
        <f>(S33-E33/(N33/1.35))</f>
        <v>393.46286858717303</v>
      </c>
      <c r="BD33">
        <f>E33*BB33/100/BC33</f>
        <v>-8.3769588465302143E-3</v>
      </c>
    </row>
    <row r="34" spans="1:56" x14ac:dyDescent="0.35">
      <c r="A34" s="1" t="s">
        <v>9</v>
      </c>
      <c r="B34" s="1" t="s">
        <v>1815</v>
      </c>
      <c r="K34" s="1">
        <f t="shared" si="0"/>
        <v>2.72</v>
      </c>
    </row>
    <row r="35" spans="1:56" x14ac:dyDescent="0.35">
      <c r="A35" s="1" t="s">
        <v>9</v>
      </c>
      <c r="B35" s="1" t="s">
        <v>1814</v>
      </c>
      <c r="K35" s="1">
        <f t="shared" si="0"/>
        <v>2.72</v>
      </c>
    </row>
    <row r="36" spans="1:56" x14ac:dyDescent="0.35">
      <c r="A36" s="1">
        <v>7</v>
      </c>
      <c r="B36" s="1" t="s">
        <v>1813</v>
      </c>
      <c r="C36" s="1">
        <v>1666.000002682209</v>
      </c>
      <c r="D36" s="1">
        <v>0</v>
      </c>
      <c r="E36">
        <f>(R36-S36*(1000-T36)/(1000-U36))*AK36</f>
        <v>-3.8650135683725586</v>
      </c>
      <c r="F36">
        <f>IF(AV36&lt;&gt;0,1/(1/AV36-1/N36),0)</f>
        <v>2.0990815127755873</v>
      </c>
      <c r="G36">
        <f>((AY36-AL36/2)*S36-E36)/(AY36+AL36/2)</f>
        <v>381.27213059560717</v>
      </c>
      <c r="H36">
        <f>AL36*1000</f>
        <v>34.326080204083183</v>
      </c>
      <c r="I36">
        <f>(AQ36-AW36)</f>
        <v>2.0563647258676312</v>
      </c>
      <c r="J36">
        <f>(P36+AP36*D36)</f>
        <v>31.763404846191406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32.389331817626953</v>
      </c>
      <c r="P36" s="1">
        <v>31.763404846191406</v>
      </c>
      <c r="Q36" s="1">
        <v>32.498340606689453</v>
      </c>
      <c r="R36" s="1">
        <v>400.11566162109375</v>
      </c>
      <c r="S36" s="1">
        <v>391.44268798828125</v>
      </c>
      <c r="T36" s="1">
        <v>-1.2412705458700657E-2</v>
      </c>
      <c r="U36" s="1">
        <v>30.152868270874023</v>
      </c>
      <c r="V36" s="1">
        <v>-2.2391770035028458E-2</v>
      </c>
      <c r="W36" s="1">
        <v>54.393951416015625</v>
      </c>
      <c r="X36" s="1">
        <v>300.18502807617188</v>
      </c>
      <c r="Y36" s="1">
        <v>500.66619873046875</v>
      </c>
      <c r="Z36" s="1">
        <v>5.5441457778215408E-2</v>
      </c>
      <c r="AA36" s="1">
        <v>88.056129455566406</v>
      </c>
      <c r="AB36" s="1">
        <v>31.749643325805664</v>
      </c>
      <c r="AC36" s="1">
        <v>1.9245694875717163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1.1036214267506317</v>
      </c>
      <c r="AL36">
        <f>(U36-T36)/(1000-U36)*AK36</f>
        <v>3.4326080204083183E-2</v>
      </c>
      <c r="AM36">
        <f>(P36+273.15)</f>
        <v>304.91340484619138</v>
      </c>
      <c r="AN36">
        <f>(O36+273.15)</f>
        <v>305.53933181762693</v>
      </c>
      <c r="AO36">
        <f>(Y36*AG36+Z36*AH36)*AI36</f>
        <v>80.106590006353144</v>
      </c>
      <c r="AP36">
        <f>((AO36+0.00000010773*(AN36^4-AM36^4))-AL36*44100)/(L36*51.4+0.00000043092*AM36^3)</f>
        <v>-11.667432538973809</v>
      </c>
      <c r="AQ36">
        <f>0.61365*EXP(17.502*J36/(240.97+J36))</f>
        <v>4.7115095977843549</v>
      </c>
      <c r="AR36">
        <f>AQ36*1000/AA36</f>
        <v>53.505753965279702</v>
      </c>
      <c r="AS36">
        <f>(AR36-U36)</f>
        <v>23.352885694405678</v>
      </c>
      <c r="AT36">
        <f>IF(D36,P36,(O36+P36)/2)</f>
        <v>32.07636833190918</v>
      </c>
      <c r="AU36">
        <f>0.61365*EXP(17.502*AT36/(240.97+AT36))</f>
        <v>4.7957623585600144</v>
      </c>
      <c r="AV36">
        <f>IF(AS36&lt;&gt;0,(1000-(AR36+U36)/2)/AS36*AL36,0)</f>
        <v>1.4084017001651141</v>
      </c>
      <c r="AW36">
        <f>U36*AA36/1000</f>
        <v>2.6551448719167237</v>
      </c>
      <c r="AX36">
        <f>(AU36-AW36)</f>
        <v>2.1406174866432908</v>
      </c>
      <c r="AY36">
        <f>1/(1.6/F36+1.37/N36)</f>
        <v>0.92395347546962669</v>
      </c>
      <c r="AZ36">
        <f>G36*AA36*0.001</f>
        <v>33.573348089526405</v>
      </c>
      <c r="BA36">
        <f>G36/S36</f>
        <v>0.9740177612080505</v>
      </c>
      <c r="BB36">
        <f>(1-AL36*AA36/AQ36/F36)*100</f>
        <v>69.437109813741941</v>
      </c>
      <c r="BC36">
        <f>(S36-E36/(N36/1.35))</f>
        <v>392.66169361296363</v>
      </c>
      <c r="BD36">
        <f>E36*BB36/100/BC36</f>
        <v>-6.8347734435032148E-3</v>
      </c>
    </row>
    <row r="37" spans="1:56" x14ac:dyDescent="0.35">
      <c r="A37" s="1" t="s">
        <v>9</v>
      </c>
      <c r="B37" s="1" t="s">
        <v>1812</v>
      </c>
      <c r="K37" s="1">
        <f t="shared" si="0"/>
        <v>2.72</v>
      </c>
    </row>
    <row r="38" spans="1:56" x14ac:dyDescent="0.35">
      <c r="A38" s="1" t="s">
        <v>9</v>
      </c>
      <c r="B38" s="1" t="s">
        <v>1811</v>
      </c>
      <c r="K38" s="1">
        <f t="shared" si="0"/>
        <v>2.72</v>
      </c>
    </row>
    <row r="39" spans="1:56" x14ac:dyDescent="0.35">
      <c r="A39" s="1">
        <v>8</v>
      </c>
      <c r="B39" s="1" t="s">
        <v>1810</v>
      </c>
      <c r="C39" s="1">
        <v>1869.000002682209</v>
      </c>
      <c r="D39" s="1">
        <v>0</v>
      </c>
      <c r="E39">
        <f>(R39-S39*(1000-T39)/(1000-U39))*AK39</f>
        <v>-3.0204996644957673</v>
      </c>
      <c r="F39">
        <f>IF(AV39&lt;&gt;0,1/(1/AV39-1/N39),0)</f>
        <v>1.9282975421566173</v>
      </c>
      <c r="G39">
        <f>((AY39-AL39/2)*S39-E39)/(AY39+AL39/2)</f>
        <v>379.52228064822879</v>
      </c>
      <c r="H39">
        <f>AL39*1000</f>
        <v>33.780228385369604</v>
      </c>
      <c r="I39">
        <f>(AQ39-AW39)</f>
        <v>2.1438119165516447</v>
      </c>
      <c r="J39">
        <f>(P39+AP39*D39)</f>
        <v>31.936054229736328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32.467639923095703</v>
      </c>
      <c r="P39" s="1">
        <v>31.936054229736328</v>
      </c>
      <c r="Q39" s="1">
        <v>32.562301635742188</v>
      </c>
      <c r="R39" s="1">
        <v>400.24456787109375</v>
      </c>
      <c r="S39" s="1">
        <v>391.01345825195313</v>
      </c>
      <c r="T39" s="1">
        <v>-1.2419866397976875E-2</v>
      </c>
      <c r="U39" s="1">
        <v>29.686363220214844</v>
      </c>
      <c r="V39" s="1">
        <v>-2.2305482998490334E-2</v>
      </c>
      <c r="W39" s="1">
        <v>53.315280914306641</v>
      </c>
      <c r="X39" s="1">
        <v>300.196044921875</v>
      </c>
      <c r="Y39" s="1">
        <v>750.9945068359375</v>
      </c>
      <c r="Z39" s="1">
        <v>0.10244438052177429</v>
      </c>
      <c r="AA39" s="1">
        <v>88.054428100585938</v>
      </c>
      <c r="AB39" s="1">
        <v>31.723333358764648</v>
      </c>
      <c r="AC39" s="1">
        <v>1.9384196996688843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1.1036619298598342</v>
      </c>
      <c r="AL39">
        <f>(U39-T39)/(1000-U39)*AK39</f>
        <v>3.3780228385369607E-2</v>
      </c>
      <c r="AM39">
        <f>(P39+273.15)</f>
        <v>305.08605422973631</v>
      </c>
      <c r="AN39">
        <f>(O39+273.15)</f>
        <v>305.61763992309568</v>
      </c>
      <c r="AO39">
        <f>(Y39*AG39+Z39*AH39)*AI39</f>
        <v>120.15911840798435</v>
      </c>
      <c r="AP39">
        <f>((AO39+0.00000010773*(AN39^4-AM39^4))-AL39*44100)/(L39*51.4+0.00000043092*AM39^3)</f>
        <v>-11.150269466112652</v>
      </c>
      <c r="AQ39">
        <f>0.61365*EXP(17.502*J39/(240.97+J39))</f>
        <v>4.7578276522939316</v>
      </c>
      <c r="AR39">
        <f>AQ39*1000/AA39</f>
        <v>54.032803970505505</v>
      </c>
      <c r="AS39">
        <f>(AR39-U39)</f>
        <v>24.346440750290661</v>
      </c>
      <c r="AT39">
        <f>IF(D39,P39,(O39+P39)/2)</f>
        <v>32.201847076416016</v>
      </c>
      <c r="AU39">
        <f>0.61365*EXP(17.502*AT39/(240.97+AT39))</f>
        <v>4.8299089760303193</v>
      </c>
      <c r="AV39">
        <f>IF(AS39&lt;&gt;0,(1000-(AR39+U39)/2)/AS39*AL39,0)</f>
        <v>1.3294017973044157</v>
      </c>
      <c r="AW39">
        <f>U39*AA39/1000</f>
        <v>2.6140157357422869</v>
      </c>
      <c r="AX39">
        <f>(AU39-AW39)</f>
        <v>2.2158932402880325</v>
      </c>
      <c r="AY39">
        <f>1/(1.6/F39+1.37/N39)</f>
        <v>0.86970520339308111</v>
      </c>
      <c r="AZ39">
        <f>G39*AA39*0.001</f>
        <v>33.418617373909861</v>
      </c>
      <c r="BA39">
        <f>G39/S39</f>
        <v>0.97061181051134082</v>
      </c>
      <c r="BB39">
        <f>(1-AL39*AA39/AQ39/F39)*100</f>
        <v>67.578654937041776</v>
      </c>
      <c r="BC39">
        <f>(S39-E39/(N39/1.35))</f>
        <v>391.96610848596561</v>
      </c>
      <c r="BD39">
        <f>E39*BB39/100/BC39</f>
        <v>-5.2076263775167313E-3</v>
      </c>
    </row>
    <row r="40" spans="1:56" x14ac:dyDescent="0.35">
      <c r="A40" s="1" t="s">
        <v>9</v>
      </c>
      <c r="B40" s="1" t="s">
        <v>1809</v>
      </c>
      <c r="K40" s="1">
        <f t="shared" si="0"/>
        <v>2.72</v>
      </c>
    </row>
    <row r="41" spans="1:56" x14ac:dyDescent="0.35">
      <c r="A41" s="1" t="s">
        <v>9</v>
      </c>
      <c r="B41" s="1" t="s">
        <v>1808</v>
      </c>
      <c r="K41" s="1">
        <f t="shared" si="0"/>
        <v>2.72</v>
      </c>
    </row>
    <row r="42" spans="1:56" x14ac:dyDescent="0.35">
      <c r="A42" s="1">
        <v>9</v>
      </c>
      <c r="B42" s="1" t="s">
        <v>1807</v>
      </c>
      <c r="C42" s="1">
        <v>2072.000002682209</v>
      </c>
      <c r="D42" s="1">
        <v>0</v>
      </c>
      <c r="E42">
        <f>(R42-S42*(1000-T42)/(1000-U42))*AK42</f>
        <v>-3.2897031494308364</v>
      </c>
      <c r="F42">
        <f>IF(AV42&lt;&gt;0,1/(1/AV42-1/N42),0)</f>
        <v>1.669985366227849</v>
      </c>
      <c r="G42">
        <f>((AY42-AL42/2)*S42-E42)/(AY42+AL42/2)</f>
        <v>379.68225769266314</v>
      </c>
      <c r="H42">
        <f>AL42*1000</f>
        <v>32.506405474156324</v>
      </c>
      <c r="I42">
        <f>(AQ42-AW42)</f>
        <v>2.2835491674955635</v>
      </c>
      <c r="J42">
        <f>(P42+AP42*D42)</f>
        <v>32.098686218261719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32.5626220703125</v>
      </c>
      <c r="P42" s="1">
        <v>32.098686218261719</v>
      </c>
      <c r="Q42" s="1">
        <v>32.639663696289063</v>
      </c>
      <c r="R42" s="1">
        <v>400.04940795898438</v>
      </c>
      <c r="S42" s="1">
        <v>391.49813842773438</v>
      </c>
      <c r="T42" s="1">
        <v>-1.4144521206617355E-2</v>
      </c>
      <c r="U42" s="1">
        <v>28.600397109985352</v>
      </c>
      <c r="V42" s="1">
        <v>-2.5265980511903763E-2</v>
      </c>
      <c r="W42" s="1">
        <v>51.088127136230469</v>
      </c>
      <c r="X42" s="1">
        <v>300.1573486328125</v>
      </c>
      <c r="Y42" s="1">
        <v>1000.825927734375</v>
      </c>
      <c r="Z42" s="1">
        <v>1.2052119709551334E-3</v>
      </c>
      <c r="AA42" s="1">
        <v>88.050216674804688</v>
      </c>
      <c r="AB42" s="1">
        <v>31.543601989746094</v>
      </c>
      <c r="AC42" s="1">
        <v>1.9694957733154297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1.1035196640912222</v>
      </c>
      <c r="AL42">
        <f>(U42-T42)/(1000-U42)*AK42</f>
        <v>3.2506405474156327E-2</v>
      </c>
      <c r="AM42">
        <f>(P42+273.15)</f>
        <v>305.2486862182617</v>
      </c>
      <c r="AN42">
        <f>(O42+273.15)</f>
        <v>305.71262207031248</v>
      </c>
      <c r="AO42">
        <f>(Y42*AG42+Z42*AH42)*AI42</f>
        <v>160.13214485826757</v>
      </c>
      <c r="AP42">
        <f>((AO42+0.00000010773*(AN42^4-AM42^4))-AL42*44100)/(L42*51.4+0.00000043092*AM42^3)</f>
        <v>-10.368793767843904</v>
      </c>
      <c r="AQ42">
        <f>0.61365*EXP(17.502*J42/(240.97+J42))</f>
        <v>4.8018203300152313</v>
      </c>
      <c r="AR42">
        <f>AQ42*1000/AA42</f>
        <v>54.535020030101286</v>
      </c>
      <c r="AS42">
        <f>(AR42-U42)</f>
        <v>25.934622920115935</v>
      </c>
      <c r="AT42">
        <f>IF(D42,P42,(O42+P42)/2)</f>
        <v>32.330654144287109</v>
      </c>
      <c r="AU42">
        <f>0.61365*EXP(17.502*AT42/(240.97+AT42))</f>
        <v>4.8651812683552729</v>
      </c>
      <c r="AV42">
        <f>IF(AS42&lt;&gt;0,(1000-(AR42+U42)/2)/AS42*AL42,0)</f>
        <v>1.201297153257691</v>
      </c>
      <c r="AW42">
        <f>U42*AA42/1000</f>
        <v>2.5182711625196679</v>
      </c>
      <c r="AX42">
        <f>(AU42-AW42)</f>
        <v>2.346910105835605</v>
      </c>
      <c r="AY42">
        <f>1/(1.6/F42+1.37/N42)</f>
        <v>0.78237487182275001</v>
      </c>
      <c r="AZ42">
        <f>G42*AA42*0.001</f>
        <v>33.431105057418023</v>
      </c>
      <c r="BA42">
        <f>G42/S42</f>
        <v>0.96981880735749071</v>
      </c>
      <c r="BB42">
        <f>(1-AL42*AA42/AQ42/F42)*100</f>
        <v>64.307184604933681</v>
      </c>
      <c r="BC42">
        <f>(S42-E42/(N42/1.35))</f>
        <v>392.53569407191287</v>
      </c>
      <c r="BD42">
        <f>E42*BB42/100/BC42</f>
        <v>-5.3893582397916686E-3</v>
      </c>
    </row>
    <row r="43" spans="1:56" x14ac:dyDescent="0.35">
      <c r="A43" s="1" t="s">
        <v>9</v>
      </c>
      <c r="B43" s="1" t="s">
        <v>1806</v>
      </c>
      <c r="K43" s="1">
        <f t="shared" si="0"/>
        <v>2.72</v>
      </c>
    </row>
    <row r="44" spans="1:56" x14ac:dyDescent="0.35">
      <c r="A44" s="1" t="s">
        <v>9</v>
      </c>
      <c r="B44" s="1" t="s">
        <v>1805</v>
      </c>
      <c r="K44" s="1">
        <f t="shared" si="0"/>
        <v>2.72</v>
      </c>
    </row>
    <row r="45" spans="1:56" x14ac:dyDescent="0.35">
      <c r="A45" s="1">
        <v>10</v>
      </c>
      <c r="B45" s="1" t="s">
        <v>1804</v>
      </c>
      <c r="C45" s="1">
        <v>2274.5000026933849</v>
      </c>
      <c r="D45" s="1">
        <v>0</v>
      </c>
      <c r="E45">
        <f>(R45-S45*(1000-T45)/(1000-U45))*AK45</f>
        <v>-3.5219358350992014</v>
      </c>
      <c r="F45">
        <f>IF(AV45&lt;&gt;0,1/(1/AV45-1/N45),0)</f>
        <v>1.2783384312414099</v>
      </c>
      <c r="G45">
        <f>((AY45-AL45/2)*S45-E45)/(AY45+AL45/2)</f>
        <v>380.20405726065241</v>
      </c>
      <c r="H45">
        <f>AL45*1000</f>
        <v>29.7380094276375</v>
      </c>
      <c r="I45">
        <f>(AQ45-AW45)</f>
        <v>2.5516019470827627</v>
      </c>
      <c r="J45">
        <f>(P45+AP45*D45)</f>
        <v>32.314170837402344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32.674633026123047</v>
      </c>
      <c r="P45" s="1">
        <v>32.314170837402344</v>
      </c>
      <c r="Q45" s="1">
        <v>32.736122131347656</v>
      </c>
      <c r="R45" s="1">
        <v>400.12310791015625</v>
      </c>
      <c r="S45" s="1">
        <v>392.73178100585938</v>
      </c>
      <c r="T45" s="1">
        <v>-1.377855334430933E-2</v>
      </c>
      <c r="U45" s="1">
        <v>26.225715637207031</v>
      </c>
      <c r="V45" s="1">
        <v>-2.4456076323986053E-2</v>
      </c>
      <c r="W45" s="1">
        <v>46.549015045166016</v>
      </c>
      <c r="X45" s="1">
        <v>300.18130493164063</v>
      </c>
      <c r="Y45" s="1">
        <v>1250.1092529296875</v>
      </c>
      <c r="Z45" s="1">
        <v>0.12895968556404114</v>
      </c>
      <c r="AA45" s="1">
        <v>88.045379638671875</v>
      </c>
      <c r="AB45" s="1">
        <v>31.074054718017578</v>
      </c>
      <c r="AC45" s="1">
        <v>2.0131309032440186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1.1036077387192667</v>
      </c>
      <c r="AL45">
        <f>(U45-T45)/(1000-U45)*AK45</f>
        <v>2.9738009427637501E-2</v>
      </c>
      <c r="AM45">
        <f>(P45+273.15)</f>
        <v>305.46417083740232</v>
      </c>
      <c r="AN45">
        <f>(O45+273.15)</f>
        <v>305.82463302612302</v>
      </c>
      <c r="AO45">
        <f>(Y45*AG45+Z45*AH45)*AI45</f>
        <v>200.01747599801092</v>
      </c>
      <c r="AP45">
        <f>((AO45+0.00000010773*(AN45^4-AM45^4))-AL45*44100)/(L45*51.4+0.00000043092*AM45^3)</f>
        <v>-9.0524092649714269</v>
      </c>
      <c r="AQ45">
        <f>0.61365*EXP(17.502*J45/(240.97+J45))</f>
        <v>4.8606550366565093</v>
      </c>
      <c r="AR45">
        <f>AQ45*1000/AA45</f>
        <v>55.206247694133182</v>
      </c>
      <c r="AS45">
        <f>(AR45-U45)</f>
        <v>28.980532056926151</v>
      </c>
      <c r="AT45">
        <f>IF(D45,P45,(O45+P45)/2)</f>
        <v>32.494401931762695</v>
      </c>
      <c r="AU45">
        <f>0.61365*EXP(17.502*AT45/(240.97+AT45))</f>
        <v>4.9103451953042434</v>
      </c>
      <c r="AV45">
        <f>IF(AS45&lt;&gt;0,(1000-(AR45+U45)/2)/AS45*AL45,0)</f>
        <v>0.98435726179811389</v>
      </c>
      <c r="AW45">
        <f>U45*AA45/1000</f>
        <v>2.3090530895737467</v>
      </c>
      <c r="AX45">
        <f>(AU45-AW45)</f>
        <v>2.6012921057304967</v>
      </c>
      <c r="AY45">
        <f>1/(1.6/F45+1.37/N45)</f>
        <v>0.63625690905058652</v>
      </c>
      <c r="AZ45">
        <f>G45*AA45*0.001</f>
        <v>33.475210561677478</v>
      </c>
      <c r="BA45">
        <f>G45/S45</f>
        <v>0.96810106960755471</v>
      </c>
      <c r="BB45">
        <f>(1-AL45*AA45/AQ45/F45)*100</f>
        <v>57.861621512178417</v>
      </c>
      <c r="BC45">
        <f>(S45-E45/(N45/1.35))</f>
        <v>393.84258165812309</v>
      </c>
      <c r="BD45">
        <f>E45*BB45/100/BC45</f>
        <v>-5.174273371424943E-3</v>
      </c>
    </row>
    <row r="46" spans="1:56" x14ac:dyDescent="0.35">
      <c r="A46" s="1" t="s">
        <v>9</v>
      </c>
      <c r="B46" s="1" t="s">
        <v>1803</v>
      </c>
      <c r="K46" s="1">
        <f t="shared" si="0"/>
        <v>2.72</v>
      </c>
    </row>
    <row r="47" spans="1:56" x14ac:dyDescent="0.35">
      <c r="A47" s="1" t="s">
        <v>9</v>
      </c>
      <c r="B47" s="1" t="s">
        <v>1802</v>
      </c>
      <c r="K47" s="1">
        <f t="shared" si="0"/>
        <v>2.72</v>
      </c>
    </row>
    <row r="48" spans="1:56" x14ac:dyDescent="0.35">
      <c r="A48" s="1">
        <v>11</v>
      </c>
      <c r="B48" s="1" t="s">
        <v>1801</v>
      </c>
      <c r="C48" s="1">
        <v>2476.5000026933849</v>
      </c>
      <c r="D48" s="1">
        <v>0</v>
      </c>
      <c r="E48">
        <f>(R48-S48*(1000-T48)/(1000-U48))*AK48</f>
        <v>-3.1315423678823757</v>
      </c>
      <c r="F48">
        <f>IF(AV48&lt;&gt;0,1/(1/AV48-1/N48),0)</f>
        <v>0.9038218898866911</v>
      </c>
      <c r="G48">
        <f>((AY48-AL48/2)*S48-E48)/(AY48+AL48/2)</f>
        <v>379.45324042575714</v>
      </c>
      <c r="H48">
        <f>AL48*1000</f>
        <v>25.819287175811297</v>
      </c>
      <c r="I48">
        <f>(AQ48-AW48)</f>
        <v>2.9258984076461783</v>
      </c>
      <c r="J48">
        <f>(P48+AP48*D48)</f>
        <v>32.592144012451172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32.816761016845703</v>
      </c>
      <c r="P48" s="1">
        <v>32.592144012451172</v>
      </c>
      <c r="Q48" s="1">
        <v>32.848453521728516</v>
      </c>
      <c r="R48" s="1">
        <v>400.1484375</v>
      </c>
      <c r="S48" s="1">
        <v>393.77310180664063</v>
      </c>
      <c r="T48" s="1">
        <v>-1.4105145819485188E-2</v>
      </c>
      <c r="U48" s="1">
        <v>22.848232269287109</v>
      </c>
      <c r="V48" s="1">
        <v>-2.4834988638758659E-2</v>
      </c>
      <c r="W48" s="1">
        <v>40.228977203369141</v>
      </c>
      <c r="X48" s="1">
        <v>300.16119384765625</v>
      </c>
      <c r="Y48" s="1">
        <v>1598.8651123046875</v>
      </c>
      <c r="Z48" s="1">
        <v>3.4951396286487579E-2</v>
      </c>
      <c r="AA48" s="1">
        <v>88.040901184082031</v>
      </c>
      <c r="AB48" s="1">
        <v>30.663415908813477</v>
      </c>
      <c r="AC48" s="1">
        <v>2.0377347469329834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1.1035338009105007</v>
      </c>
      <c r="AL48">
        <f>(U48-T48)/(1000-U48)*AK48</f>
        <v>2.5819287175811296E-2</v>
      </c>
      <c r="AM48">
        <f>(P48+273.15)</f>
        <v>305.74214401245115</v>
      </c>
      <c r="AN48">
        <f>(O48+273.15)</f>
        <v>305.96676101684568</v>
      </c>
      <c r="AO48">
        <f>(Y48*AG48+Z48*AH48)*AI48</f>
        <v>255.81841225076278</v>
      </c>
      <c r="AP48">
        <f>((AO48+0.00000010773*(AN48^4-AM48^4))-AL48*44100)/(L48*51.4+0.00000043092*AM48^3)</f>
        <v>-7.1945505362034785</v>
      </c>
      <c r="AQ48">
        <f>0.61365*EXP(17.502*J48/(240.97+J48))</f>
        <v>4.937477367097439</v>
      </c>
      <c r="AR48">
        <f>AQ48*1000/AA48</f>
        <v>56.081631386005675</v>
      </c>
      <c r="AS48">
        <f>(AR48-U48)</f>
        <v>33.233399116718566</v>
      </c>
      <c r="AT48">
        <f>IF(D48,P48,(O48+P48)/2)</f>
        <v>32.704452514648438</v>
      </c>
      <c r="AU48">
        <f>0.61365*EXP(17.502*AT48/(240.97+AT48))</f>
        <v>4.9688140259766849</v>
      </c>
      <c r="AV48">
        <f>IF(AS48&lt;&gt;0,(1000-(AR48+U48)/2)/AS48*AL48,0)</f>
        <v>0.74624719188303845</v>
      </c>
      <c r="AW48">
        <f>U48*AA48/1000</f>
        <v>2.0115789594512608</v>
      </c>
      <c r="AX48">
        <f>(AU48-AW48)</f>
        <v>2.9572350665254241</v>
      </c>
      <c r="AY48">
        <f>1/(1.6/F48+1.37/N48)</f>
        <v>0.4783938853111413</v>
      </c>
      <c r="AZ48">
        <f>G48*AA48*0.001</f>
        <v>33.40740524430381</v>
      </c>
      <c r="BA48">
        <f>G48/S48</f>
        <v>0.9636342317055594</v>
      </c>
      <c r="BB48">
        <f>(1-AL48*AA48/AQ48/F48)*100</f>
        <v>49.062133126127861</v>
      </c>
      <c r="BC48">
        <f>(S48-E48/(N48/1.35))</f>
        <v>394.76077434461496</v>
      </c>
      <c r="BD48">
        <f>E48*BB48/100/BC48</f>
        <v>-3.8919811320724412E-3</v>
      </c>
    </row>
    <row r="49" spans="1:56" x14ac:dyDescent="0.35">
      <c r="A49" s="1" t="s">
        <v>9</v>
      </c>
      <c r="B49" s="1" t="s">
        <v>1800</v>
      </c>
      <c r="K49" s="1">
        <f t="shared" si="0"/>
        <v>2.72</v>
      </c>
    </row>
    <row r="50" spans="1:56" x14ac:dyDescent="0.35">
      <c r="A50" s="1" t="s">
        <v>9</v>
      </c>
      <c r="B50" s="1" t="s">
        <v>1795</v>
      </c>
      <c r="K50" s="1">
        <f t="shared" si="0"/>
        <v>2.72</v>
      </c>
    </row>
    <row r="51" spans="1:56" x14ac:dyDescent="0.35">
      <c r="A51" s="1">
        <v>12</v>
      </c>
      <c r="B51" s="1" t="s">
        <v>1799</v>
      </c>
      <c r="C51" s="1">
        <v>2679.5000026933849</v>
      </c>
      <c r="D51" s="1">
        <v>0</v>
      </c>
      <c r="E51">
        <f>(R51-S51*(1000-T51)/(1000-U51))*AK51</f>
        <v>-2.8073252494463929</v>
      </c>
      <c r="F51">
        <f>IF(AV51&lt;&gt;0,1/(1/AV51-1/N51),0)</f>
        <v>0.62789735134233804</v>
      </c>
      <c r="G51">
        <f>((AY51-AL51/2)*S51-E51)/(AY51+AL51/2)</f>
        <v>378.75647318499614</v>
      </c>
      <c r="H51">
        <f>AL51*1000</f>
        <v>21.617585745619323</v>
      </c>
      <c r="I51">
        <f>(AQ51-AW51)</f>
        <v>3.3428531938662047</v>
      </c>
      <c r="J51">
        <f>(P51+AP51*D51)</f>
        <v>32.932468414306641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33.002059936523438</v>
      </c>
      <c r="P51" s="1">
        <v>32.932468414306641</v>
      </c>
      <c r="Q51" s="1">
        <v>32.998172760009766</v>
      </c>
      <c r="R51" s="1">
        <v>399.86996459960938</v>
      </c>
      <c r="S51" s="1">
        <v>394.68280029296875</v>
      </c>
      <c r="T51" s="1">
        <v>-1.3446672819554806E-2</v>
      </c>
      <c r="U51" s="1">
        <v>19.198038101196289</v>
      </c>
      <c r="V51" s="1">
        <v>-2.3428879678249359E-2</v>
      </c>
      <c r="W51" s="1">
        <v>33.449798583984375</v>
      </c>
      <c r="X51" s="1">
        <v>300.190185546875</v>
      </c>
      <c r="Y51" s="1">
        <v>1998.984375</v>
      </c>
      <c r="Z51" s="1">
        <v>1.2052147649228573E-2</v>
      </c>
      <c r="AA51" s="1">
        <v>88.035835266113281</v>
      </c>
      <c r="AB51" s="1">
        <v>30.061178207397461</v>
      </c>
      <c r="AC51" s="1">
        <v>2.0383217334747314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1.1036403880399814</v>
      </c>
      <c r="AL51">
        <f>(U51-T51)/(1000-U51)*AK51</f>
        <v>2.1617585745619321E-2</v>
      </c>
      <c r="AM51">
        <f>(P51+273.15)</f>
        <v>306.08246841430662</v>
      </c>
      <c r="AN51">
        <f>(O51+273.15)</f>
        <v>306.15205993652341</v>
      </c>
      <c r="AO51">
        <f>(Y51*AG51+Z51*AH51)*AI51</f>
        <v>319.83749285107478</v>
      </c>
      <c r="AP51">
        <f>((AO51+0.00000010773*(AN51^4-AM51^4))-AL51*44100)/(L51*51.4+0.00000043092*AM51^3)</f>
        <v>-5.1702182436619371</v>
      </c>
      <c r="AQ51">
        <f>0.61365*EXP(17.502*J51/(240.97+J51))</f>
        <v>5.0329685135756872</v>
      </c>
      <c r="AR51">
        <f>AQ51*1000/AA51</f>
        <v>57.169543497396397</v>
      </c>
      <c r="AS51">
        <f>(AR51-U51)</f>
        <v>37.971505396200108</v>
      </c>
      <c r="AT51">
        <f>IF(D51,P51,(O51+P51)/2)</f>
        <v>32.967264175415039</v>
      </c>
      <c r="AU51">
        <f>0.61365*EXP(17.502*AT51/(240.97+AT51))</f>
        <v>5.0428217504172723</v>
      </c>
      <c r="AV51">
        <f>IF(AS51&lt;&gt;0,(1000-(AR51+U51)/2)/AS51*AL51,0)</f>
        <v>0.54757229551408448</v>
      </c>
      <c r="AW51">
        <f>U51*AA51/1000</f>
        <v>1.6901153197094827</v>
      </c>
      <c r="AX51">
        <f>(AU51-AW51)</f>
        <v>3.3527064307077898</v>
      </c>
      <c r="AY51">
        <f>1/(1.6/F51+1.37/N51)</f>
        <v>0.34864407968198236</v>
      </c>
      <c r="AZ51">
        <f>G51*AA51*0.001</f>
        <v>33.344142479288372</v>
      </c>
      <c r="BA51">
        <f>G51/S51</f>
        <v>0.95964778020184649</v>
      </c>
      <c r="BB51">
        <f>(1-AL51*AA51/AQ51/F51)*100</f>
        <v>39.778188544364788</v>
      </c>
      <c r="BC51">
        <f>(S51-E51/(N51/1.35))</f>
        <v>395.56821640053209</v>
      </c>
      <c r="BD51">
        <f>E51*BB51/100/BC51</f>
        <v>-2.8230355333898438E-3</v>
      </c>
    </row>
    <row r="52" spans="1:56" x14ac:dyDescent="0.35">
      <c r="A52" s="1" t="s">
        <v>9</v>
      </c>
      <c r="B52" s="1" t="s">
        <v>1798</v>
      </c>
      <c r="K52" s="1">
        <v>1.7136</v>
      </c>
    </row>
    <row r="53" spans="1:56" x14ac:dyDescent="0.35">
      <c r="A53" s="1" t="s">
        <v>9</v>
      </c>
      <c r="B53" s="1" t="s">
        <v>1797</v>
      </c>
      <c r="K53" s="1">
        <v>1.7136</v>
      </c>
    </row>
    <row r="54" spans="1:56" x14ac:dyDescent="0.35">
      <c r="A54" s="1" t="s">
        <v>9</v>
      </c>
      <c r="B54" s="1" t="s">
        <v>1796</v>
      </c>
      <c r="K54" s="1">
        <v>1.7136</v>
      </c>
    </row>
    <row r="55" spans="1:56" x14ac:dyDescent="0.35">
      <c r="A55" s="1" t="s">
        <v>9</v>
      </c>
      <c r="B55" s="1" t="s">
        <v>1795</v>
      </c>
      <c r="K55" s="1">
        <v>1.7136</v>
      </c>
    </row>
    <row r="56" spans="1:56" x14ac:dyDescent="0.35">
      <c r="K56" s="1">
        <v>1.7136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CF49B-C8B8-4D1E-8BA6-15C188762C17}">
  <dimension ref="A1:BD55"/>
  <sheetViews>
    <sheetView topLeftCell="A4" zoomScale="5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1703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1702</v>
      </c>
    </row>
    <row r="12" spans="1:56" x14ac:dyDescent="0.35">
      <c r="A12" s="1" t="s">
        <v>9</v>
      </c>
      <c r="B12" s="1" t="s">
        <v>1701</v>
      </c>
    </row>
    <row r="13" spans="1:56" x14ac:dyDescent="0.35">
      <c r="A13" s="1" t="s">
        <v>9</v>
      </c>
      <c r="B13" s="1" t="s">
        <v>1700</v>
      </c>
    </row>
    <row r="14" spans="1:56" x14ac:dyDescent="0.35">
      <c r="A14" s="1" t="s">
        <v>9</v>
      </c>
      <c r="B14" s="1" t="s">
        <v>1699</v>
      </c>
    </row>
    <row r="15" spans="1:56" x14ac:dyDescent="0.35">
      <c r="A15" s="1" t="s">
        <v>9</v>
      </c>
      <c r="B15" s="1" t="s">
        <v>1698</v>
      </c>
    </row>
    <row r="16" spans="1:56" x14ac:dyDescent="0.35">
      <c r="A16" s="1" t="s">
        <v>9</v>
      </c>
      <c r="B16" s="1" t="s">
        <v>1697</v>
      </c>
    </row>
    <row r="17" spans="1:56" x14ac:dyDescent="0.35">
      <c r="A17" s="1" t="s">
        <v>9</v>
      </c>
      <c r="B17" s="1" t="s">
        <v>1696</v>
      </c>
    </row>
    <row r="18" spans="1:56" x14ac:dyDescent="0.35">
      <c r="A18" s="1">
        <v>1</v>
      </c>
      <c r="B18" s="1" t="s">
        <v>1695</v>
      </c>
      <c r="C18" s="1">
        <v>453.00000261515379</v>
      </c>
      <c r="D18" s="1">
        <v>0</v>
      </c>
      <c r="E18">
        <f>(R18-S18*(1000-T18)/(1000-U18))*AK18</f>
        <v>-9.7634728046312667</v>
      </c>
      <c r="F18">
        <f>IF(AV18&lt;&gt;0,1/(1/AV18-1/N18),0)</f>
        <v>6.6967053783836965</v>
      </c>
      <c r="G18">
        <f>((AY18-AL18/2)*S18-E18)/(AY18+AL18/2)</f>
        <v>389.75198334446395</v>
      </c>
      <c r="H18">
        <f>AL18*1000</f>
        <v>42.587140231156589</v>
      </c>
      <c r="I18">
        <f>(AQ18-AW18)</f>
        <v>1.3710844979726442</v>
      </c>
      <c r="J18">
        <f>(P18+AP18*D18)</f>
        <v>31.497772216796875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33.013843536376953</v>
      </c>
      <c r="P18" s="1">
        <v>31.497772216796875</v>
      </c>
      <c r="Q18" s="1">
        <v>33.122631072998047</v>
      </c>
      <c r="R18" s="1">
        <v>399.96124267578125</v>
      </c>
      <c r="S18" s="1">
        <v>393.61868286132813</v>
      </c>
      <c r="T18" s="1">
        <v>-8.3474460989236832E-3</v>
      </c>
      <c r="U18" s="1">
        <v>37.147590637207031</v>
      </c>
      <c r="V18" s="1">
        <v>-1.4532852917909622E-2</v>
      </c>
      <c r="W18" s="1">
        <v>64.673736572265625</v>
      </c>
      <c r="X18" s="1">
        <v>300.17800903320313</v>
      </c>
      <c r="Y18" s="1">
        <v>-9.157252311706543E-2</v>
      </c>
      <c r="Z18" s="1">
        <v>0.11931606382131577</v>
      </c>
      <c r="AA18" s="1">
        <v>88.025314331054688</v>
      </c>
      <c r="AB18" s="1">
        <v>32.700981140136719</v>
      </c>
      <c r="AC18" s="1">
        <v>1.699429988861084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1.1035956214455995</v>
      </c>
      <c r="AL18">
        <f>(U18-T18)/(1000-U18)*AK18</f>
        <v>4.2587140231156589E-2</v>
      </c>
      <c r="AM18">
        <f>(P18+273.15)</f>
        <v>304.64777221679685</v>
      </c>
      <c r="AN18">
        <f>(O18+273.15)</f>
        <v>306.16384353637693</v>
      </c>
      <c r="AO18">
        <f>(Y18*AG18+Z18*AH18)*AI18</f>
        <v>-1.4651603371241606E-2</v>
      </c>
      <c r="AP18">
        <f>((AO18+0.00000010773*(AN18^4-AM18^4))-AL18*44100)/(L18*51.4+0.00000043092*AM18^3)</f>
        <v>-15.218209986957836</v>
      </c>
      <c r="AQ18">
        <f>0.61365*EXP(17.502*J18/(240.97+J18))</f>
        <v>4.6410128404541373</v>
      </c>
      <c r="AR18">
        <f>AQ18*1000/AA18</f>
        <v>52.723615652194518</v>
      </c>
      <c r="AS18">
        <f>(AR18-U18)</f>
        <v>15.576025014987486</v>
      </c>
      <c r="AT18">
        <f>IF(D18,P18,(O18+P18)/2)</f>
        <v>32.255807876586914</v>
      </c>
      <c r="AU18">
        <f>0.61365*EXP(17.502*AT18/(240.97+AT18))</f>
        <v>4.844658316399272</v>
      </c>
      <c r="AV18">
        <f>IF(AS18&lt;&gt;0,(1000-(AR18+U18)/2)/AS18*AL18,0)</f>
        <v>2.6112863429228574</v>
      </c>
      <c r="AW18">
        <f>U18*AA18/1000</f>
        <v>3.2699283424814931</v>
      </c>
      <c r="AX18">
        <f>(AU18-AW18)</f>
        <v>1.5747299739177789</v>
      </c>
      <c r="AY18">
        <f>1/(1.6/F18+1.37/N18)</f>
        <v>1.7889379230374822</v>
      </c>
      <c r="AZ18">
        <f>G18*AA18*0.001</f>
        <v>34.308040845048431</v>
      </c>
      <c r="BA18">
        <f>G18/S18</f>
        <v>0.99017653458734223</v>
      </c>
      <c r="BB18">
        <f>(1-AL18*AA18/AQ18/F18)*100</f>
        <v>87.93820064666869</v>
      </c>
      <c r="BC18">
        <f>(S18-E18/(N18/1.35))</f>
        <v>396.69803253364768</v>
      </c>
      <c r="BD18">
        <f>E18*BB18/100/BC18</f>
        <v>-2.164321877318948E-2</v>
      </c>
    </row>
    <row r="19" spans="1:56" x14ac:dyDescent="0.35">
      <c r="A19" s="1" t="s">
        <v>9</v>
      </c>
      <c r="B19" s="1" t="s">
        <v>1694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1693</v>
      </c>
      <c r="K20" s="1">
        <f t="shared" si="0"/>
        <v>2.72</v>
      </c>
    </row>
    <row r="21" spans="1:56" x14ac:dyDescent="0.35">
      <c r="A21" s="1">
        <v>2</v>
      </c>
      <c r="B21" s="1" t="s">
        <v>1692</v>
      </c>
      <c r="C21" s="1">
        <v>656.50000262632966</v>
      </c>
      <c r="D21" s="1">
        <v>0</v>
      </c>
      <c r="E21">
        <f>(R21-S21*(1000-T21)/(1000-U21))*AK21</f>
        <v>-9.0009917868468392</v>
      </c>
      <c r="F21">
        <f>IF(AV21&lt;&gt;0,1/(1/AV21-1/N21),0)</f>
        <v>5.9620675957697422</v>
      </c>
      <c r="G21">
        <f>((AY21-AL21/2)*S21-E21)/(AY21+AL21/2)</f>
        <v>388.81420549698879</v>
      </c>
      <c r="H21">
        <f>AL21*1000</f>
        <v>41.724932198240417</v>
      </c>
      <c r="I21">
        <f>(AQ21-AW21)</f>
        <v>1.4085113440983279</v>
      </c>
      <c r="J21">
        <f>(P21+AP21*D21)</f>
        <v>31.399917602539063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32.956203460693359</v>
      </c>
      <c r="P21" s="1">
        <v>31.399917602539063</v>
      </c>
      <c r="Q21" s="1">
        <v>33.099178314208984</v>
      </c>
      <c r="R21" s="1">
        <v>399.82424926757813</v>
      </c>
      <c r="S21" s="1">
        <v>393.1168212890625</v>
      </c>
      <c r="T21" s="1">
        <v>-6.7113456316292286E-4</v>
      </c>
      <c r="U21" s="1">
        <v>36.432548522949219</v>
      </c>
      <c r="V21" s="1">
        <v>-1.1721507180482149E-3</v>
      </c>
      <c r="W21" s="1">
        <v>63.630214691162109</v>
      </c>
      <c r="X21" s="1">
        <v>300.15744018554688</v>
      </c>
      <c r="Y21" s="1">
        <v>25.510896682739258</v>
      </c>
      <c r="Z21" s="1">
        <v>0.16149769723415375</v>
      </c>
      <c r="AA21" s="1">
        <v>88.019210815429688</v>
      </c>
      <c r="AB21" s="1">
        <v>32.689231872558594</v>
      </c>
      <c r="AC21" s="1">
        <v>1.7648018598556519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1.1035200006821575</v>
      </c>
      <c r="AL21">
        <f>(U21-T21)/(1000-U21)*AK21</f>
        <v>4.1724932198240416E-2</v>
      </c>
      <c r="AM21">
        <f>(P21+273.15)</f>
        <v>304.54991760253904</v>
      </c>
      <c r="AN21">
        <f>(O21+273.15)</f>
        <v>306.10620346069334</v>
      </c>
      <c r="AO21">
        <f>(Y21*AG21+Z21*AH21)*AI21</f>
        <v>4.0817433780042052</v>
      </c>
      <c r="AP21">
        <f>((AO21+0.00000010773*(AN21^4-AM21^4))-AL21*44100)/(L21*51.4+0.00000043092*AM21^3)</f>
        <v>-14.87100765866442</v>
      </c>
      <c r="AQ21">
        <f>0.61365*EXP(17.502*J21/(240.97+J21))</f>
        <v>4.6152755130831666</v>
      </c>
      <c r="AR21">
        <f>AQ21*1000/AA21</f>
        <v>52.434865869918852</v>
      </c>
      <c r="AS21">
        <f>(AR21-U21)</f>
        <v>16.002317346969633</v>
      </c>
      <c r="AT21">
        <f>IF(D21,P21,(O21+P21)/2)</f>
        <v>32.178060531616211</v>
      </c>
      <c r="AU21">
        <f>0.61365*EXP(17.502*AT21/(240.97+AT21))</f>
        <v>4.8234197187737164</v>
      </c>
      <c r="AV21">
        <f>IF(AS21&lt;&gt;0,(1000-(AR21+U21)/2)/AS21*AL21,0)</f>
        <v>2.4915728087159272</v>
      </c>
      <c r="AW21">
        <f>U21*AA21/1000</f>
        <v>3.2067641689848387</v>
      </c>
      <c r="AX21">
        <f>(AU21-AW21)</f>
        <v>1.6166555497888777</v>
      </c>
      <c r="AY21">
        <f>1/(1.6/F21+1.37/N21)</f>
        <v>1.6994354375767402</v>
      </c>
      <c r="AZ21">
        <f>G21*AA21*0.001</f>
        <v>34.223119521673262</v>
      </c>
      <c r="BA21">
        <f>G21/S21</f>
        <v>0.98905512163543374</v>
      </c>
      <c r="BB21">
        <f>(1-AL21*AA21/AQ21/F21)*100</f>
        <v>86.653156054094168</v>
      </c>
      <c r="BC21">
        <f>(S21-E21/(N21/1.35))</f>
        <v>395.9556883258233</v>
      </c>
      <c r="BD21">
        <f>E21*BB21/100/BC21</f>
        <v>-1.9698273542807229E-2</v>
      </c>
    </row>
    <row r="22" spans="1:56" x14ac:dyDescent="0.35">
      <c r="A22" s="1" t="s">
        <v>9</v>
      </c>
      <c r="B22" s="1" t="s">
        <v>1691</v>
      </c>
      <c r="K22" s="1">
        <f t="shared" si="0"/>
        <v>2.72</v>
      </c>
    </row>
    <row r="23" spans="1:56" x14ac:dyDescent="0.35">
      <c r="A23" s="1" t="s">
        <v>9</v>
      </c>
      <c r="B23" s="1" t="s">
        <v>1690</v>
      </c>
      <c r="K23" s="1">
        <f t="shared" si="0"/>
        <v>2.72</v>
      </c>
    </row>
    <row r="24" spans="1:56" x14ac:dyDescent="0.35">
      <c r="A24" s="1">
        <v>3</v>
      </c>
      <c r="B24" s="1" t="s">
        <v>1689</v>
      </c>
      <c r="C24" s="1">
        <v>859.50000262632966</v>
      </c>
      <c r="D24" s="1">
        <v>0</v>
      </c>
      <c r="E24">
        <f>(R24-S24*(1000-T24)/(1000-U24))*AK24</f>
        <v>-7.88431163991664</v>
      </c>
      <c r="F24">
        <f>IF(AV24&lt;&gt;0,1/(1/AV24-1/N24),0)</f>
        <v>5.6886299147467287</v>
      </c>
      <c r="G24">
        <f>((AY24-AL24/2)*S24-E24)/(AY24+AL24/2)</f>
        <v>387.67067805157751</v>
      </c>
      <c r="H24">
        <f>AL24*1000</f>
        <v>41.131107824818557</v>
      </c>
      <c r="I24">
        <f>(AQ24-AW24)</f>
        <v>1.4168982829550862</v>
      </c>
      <c r="J24">
        <f>(P24+AP24*D24)</f>
        <v>31.265201568603516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32.896831512451172</v>
      </c>
      <c r="P24" s="1">
        <v>31.265201568603516</v>
      </c>
      <c r="Q24" s="1">
        <v>33.055667877197266</v>
      </c>
      <c r="R24" s="1">
        <v>400.06640625</v>
      </c>
      <c r="S24" s="1">
        <v>392.57870483398438</v>
      </c>
      <c r="T24" s="1">
        <v>7.1623134426772594E-3</v>
      </c>
      <c r="U24" s="1">
        <v>35.939979553222656</v>
      </c>
      <c r="V24" s="1">
        <v>1.2549920938909054E-2</v>
      </c>
      <c r="W24" s="1">
        <v>62.974609375</v>
      </c>
      <c r="X24" s="1">
        <v>300.15951538085938</v>
      </c>
      <c r="Y24" s="1">
        <v>50.801250457763672</v>
      </c>
      <c r="Z24" s="1">
        <v>0.19403943419456482</v>
      </c>
      <c r="AA24" s="1">
        <v>88.011962890625</v>
      </c>
      <c r="AB24" s="1">
        <v>32.527931213378906</v>
      </c>
      <c r="AC24" s="1">
        <v>1.7806147336959839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1.1035276300766885</v>
      </c>
      <c r="AL24">
        <f>(U24-T24)/(1000-U24)*AK24</f>
        <v>4.1131107824818554E-2</v>
      </c>
      <c r="AM24">
        <f>(P24+273.15)</f>
        <v>304.41520156860349</v>
      </c>
      <c r="AN24">
        <f>(O24+273.15)</f>
        <v>306.04683151245115</v>
      </c>
      <c r="AO24">
        <f>(Y24*AG24+Z24*AH24)*AI24</f>
        <v>8.1281998915627582</v>
      </c>
      <c r="AP24">
        <f>((AO24+0.00000010773*(AN24^4-AM24^4))-AL24*44100)/(L24*51.4+0.00000043092*AM24^3)</f>
        <v>-14.618070270881018</v>
      </c>
      <c r="AQ24">
        <f>0.61365*EXP(17.502*J24/(240.97+J24))</f>
        <v>4.58004642968314</v>
      </c>
      <c r="AR24">
        <f>AQ24*1000/AA24</f>
        <v>52.038907885452971</v>
      </c>
      <c r="AS24">
        <f>(AR24-U24)</f>
        <v>16.098928332230315</v>
      </c>
      <c r="AT24">
        <f>IF(D24,P24,(O24+P24)/2)</f>
        <v>32.081016540527344</v>
      </c>
      <c r="AU24">
        <f>0.61365*EXP(17.502*AT24/(240.97+AT24))</f>
        <v>4.7970235203927558</v>
      </c>
      <c r="AV24">
        <f>IF(AS24&lt;&gt;0,(1000-(AR24+U24)/2)/AS24*AL24,0)</f>
        <v>2.4425087472016291</v>
      </c>
      <c r="AW24">
        <f>U24*AA24/1000</f>
        <v>3.1631481467280538</v>
      </c>
      <c r="AX24">
        <f>(AU24-AW24)</f>
        <v>1.633875373664702</v>
      </c>
      <c r="AY24">
        <f>1/(1.6/F24+1.37/N24)</f>
        <v>1.6629797413081517</v>
      </c>
      <c r="AZ24">
        <f>G24*AA24*0.001</f>
        <v>34.119657330458878</v>
      </c>
      <c r="BA24">
        <f>G24/S24</f>
        <v>0.98749798009425294</v>
      </c>
      <c r="BB24">
        <f>(1-AL24*AA24/AQ24/F24)*100</f>
        <v>86.10576780052078</v>
      </c>
      <c r="BC24">
        <f>(S24-E24/(N24/1.35))</f>
        <v>395.06537663106525</v>
      </c>
      <c r="BD24">
        <f>E24*BB24/100/BC24</f>
        <v>-1.7184110466040334E-2</v>
      </c>
    </row>
    <row r="25" spans="1:56" x14ac:dyDescent="0.35">
      <c r="A25" s="1" t="s">
        <v>9</v>
      </c>
      <c r="B25" s="1" t="s">
        <v>1688</v>
      </c>
      <c r="K25" s="1">
        <f t="shared" si="0"/>
        <v>2.72</v>
      </c>
    </row>
    <row r="26" spans="1:56" x14ac:dyDescent="0.35">
      <c r="A26" s="1" t="s">
        <v>9</v>
      </c>
      <c r="B26" s="1" t="s">
        <v>1687</v>
      </c>
      <c r="K26" s="1">
        <f t="shared" si="0"/>
        <v>2.72</v>
      </c>
    </row>
    <row r="27" spans="1:56" x14ac:dyDescent="0.35">
      <c r="A27" s="1">
        <v>4</v>
      </c>
      <c r="B27" s="1" t="s">
        <v>1686</v>
      </c>
      <c r="C27" s="1">
        <v>1063.0000026151538</v>
      </c>
      <c r="D27" s="1">
        <v>0</v>
      </c>
      <c r="E27">
        <f>(R27-S27*(1000-T27)/(1000-U27))*AK27</f>
        <v>-6.4558527083831017</v>
      </c>
      <c r="F27">
        <f>IF(AV27&lt;&gt;0,1/(1/AV27-1/N27),0)</f>
        <v>5.6370239902575241</v>
      </c>
      <c r="G27">
        <f>((AY27-AL27/2)*S27-E27)/(AY27+AL27/2)</f>
        <v>385.5670431055907</v>
      </c>
      <c r="H27">
        <f>AL27*1000</f>
        <v>40.784234963162298</v>
      </c>
      <c r="I27">
        <f>(AQ27-AW27)</f>
        <v>1.4108345330438565</v>
      </c>
      <c r="J27">
        <f>(P27+AP27*D27)</f>
        <v>31.146535873413086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32.852062225341797</v>
      </c>
      <c r="P27" s="1">
        <v>31.146535873413086</v>
      </c>
      <c r="Q27" s="1">
        <v>33.015026092529297</v>
      </c>
      <c r="R27" s="1">
        <v>399.84426879882813</v>
      </c>
      <c r="S27" s="1">
        <v>391.23455810546875</v>
      </c>
      <c r="T27" s="1">
        <v>1.8255678936839104E-2</v>
      </c>
      <c r="U27" s="1">
        <v>35.660991668701172</v>
      </c>
      <c r="V27" s="1">
        <v>3.2066293060779572E-2</v>
      </c>
      <c r="W27" s="1">
        <v>62.638908386230469</v>
      </c>
      <c r="X27" s="1">
        <v>300.13726806640625</v>
      </c>
      <c r="Y27" s="1">
        <v>99.916061401367188</v>
      </c>
      <c r="Z27" s="1">
        <v>8.6774155497550964E-2</v>
      </c>
      <c r="AA27" s="1">
        <v>88.005805969238281</v>
      </c>
      <c r="AB27" s="1">
        <v>32.473323822021484</v>
      </c>
      <c r="AC27" s="1">
        <v>1.8009579181671143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1.1034458384794343</v>
      </c>
      <c r="AL27">
        <f>(U27-T27)/(1000-U27)*AK27</f>
        <v>4.0784234963162296E-2</v>
      </c>
      <c r="AM27">
        <f>(P27+273.15)</f>
        <v>304.29653587341306</v>
      </c>
      <c r="AN27">
        <f>(O27+273.15)</f>
        <v>306.00206222534177</v>
      </c>
      <c r="AO27">
        <f>(Y27*AG27+Z27*AH27)*AI27</f>
        <v>15.986569466891069</v>
      </c>
      <c r="AP27">
        <f>((AO27+0.00000010773*(AN27^4-AM27^4))-AL27*44100)/(L27*51.4+0.00000043092*AM27^3)</f>
        <v>-14.422923979174943</v>
      </c>
      <c r="AQ27">
        <f>0.61365*EXP(17.502*J27/(240.97+J27))</f>
        <v>4.5492088465101945</v>
      </c>
      <c r="AR27">
        <f>AQ27*1000/AA27</f>
        <v>51.69214458532808</v>
      </c>
      <c r="AS27">
        <f>(AR27-U27)</f>
        <v>16.031152916626908</v>
      </c>
      <c r="AT27">
        <f>IF(D27,P27,(O27+P27)/2)</f>
        <v>31.999299049377441</v>
      </c>
      <c r="AU27">
        <f>0.61365*EXP(17.502*AT27/(240.97+AT27))</f>
        <v>4.7748937836253633</v>
      </c>
      <c r="AV27">
        <f>IF(AS27&lt;&gt;0,(1000-(AR27+U27)/2)/AS27*AL27,0)</f>
        <v>2.4329453875917562</v>
      </c>
      <c r="AW27">
        <f>U27*AA27/1000</f>
        <v>3.138374313466338</v>
      </c>
      <c r="AX27">
        <f>(AU27-AW27)</f>
        <v>1.6365194701590253</v>
      </c>
      <c r="AY27">
        <f>1/(1.6/F27+1.37/N27)</f>
        <v>1.6558891866355969</v>
      </c>
      <c r="AZ27">
        <f>G27*AA27*0.001</f>
        <v>33.932138383683544</v>
      </c>
      <c r="BA27">
        <f>G27/S27</f>
        <v>0.98551376691434756</v>
      </c>
      <c r="BB27">
        <f>(1-AL27*AA27/AQ27/F27)*100</f>
        <v>86.003550334873736</v>
      </c>
      <c r="BC27">
        <f>(S27-E27/(N27/1.35))</f>
        <v>393.27070121969683</v>
      </c>
      <c r="BD27">
        <f>E27*BB27/100/BC27</f>
        <v>-1.4118169790883693E-2</v>
      </c>
    </row>
    <row r="28" spans="1:56" x14ac:dyDescent="0.35">
      <c r="A28" s="1" t="s">
        <v>9</v>
      </c>
      <c r="B28" s="1" t="s">
        <v>1685</v>
      </c>
      <c r="K28" s="1">
        <f t="shared" si="0"/>
        <v>2.72</v>
      </c>
    </row>
    <row r="29" spans="1:56" x14ac:dyDescent="0.35">
      <c r="A29" s="1" t="s">
        <v>9</v>
      </c>
      <c r="B29" s="1" t="s">
        <v>1684</v>
      </c>
      <c r="K29" s="1">
        <f t="shared" si="0"/>
        <v>2.72</v>
      </c>
    </row>
    <row r="30" spans="1:56" x14ac:dyDescent="0.35">
      <c r="A30" s="1">
        <v>5</v>
      </c>
      <c r="B30" s="1" t="s">
        <v>1683</v>
      </c>
      <c r="C30" s="1">
        <v>1266.5000026263297</v>
      </c>
      <c r="D30" s="1">
        <v>0</v>
      </c>
      <c r="E30">
        <f>(R30-S30*(1000-T30)/(1000-U30))*AK30</f>
        <v>-5.0071253212303883</v>
      </c>
      <c r="F30">
        <f>IF(AV30&lt;&gt;0,1/(1/AV30-1/N30),0)</f>
        <v>5.3264883531077531</v>
      </c>
      <c r="G30">
        <f>((AY30-AL30/2)*S30-E30)/(AY30+AL30/2)</f>
        <v>383.64371874362149</v>
      </c>
      <c r="H30">
        <f>AL30*1000</f>
        <v>40.480541145198693</v>
      </c>
      <c r="I30">
        <f>(AQ30-AW30)</f>
        <v>1.4357164335008856</v>
      </c>
      <c r="J30">
        <f>(P30+AP30*D30)</f>
        <v>31.159942626953125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32.822494506835938</v>
      </c>
      <c r="P30" s="1">
        <v>31.159942626953125</v>
      </c>
      <c r="Q30" s="1">
        <v>32.986446380615234</v>
      </c>
      <c r="R30" s="1">
        <v>400.03485107421875</v>
      </c>
      <c r="S30" s="1">
        <v>390.25576782226563</v>
      </c>
      <c r="T30" s="1">
        <v>3.1362127512693405E-2</v>
      </c>
      <c r="U30" s="1">
        <v>35.417774200439453</v>
      </c>
      <c r="V30" s="1">
        <v>5.5179566144943237E-2</v>
      </c>
      <c r="W30" s="1">
        <v>62.315204620361328</v>
      </c>
      <c r="X30" s="1">
        <v>300.13589477539063</v>
      </c>
      <c r="Y30" s="1">
        <v>149.14521789550781</v>
      </c>
      <c r="Z30" s="1">
        <v>0.19041982293128967</v>
      </c>
      <c r="AA30" s="1">
        <v>88.0057373046875</v>
      </c>
      <c r="AB30" s="1">
        <v>32.388942718505859</v>
      </c>
      <c r="AC30" s="1">
        <v>1.8075201511383057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1.1034407896154064</v>
      </c>
      <c r="AL30">
        <f>(U30-T30)/(1000-U30)*AK30</f>
        <v>4.0480541145198695E-2</v>
      </c>
      <c r="AM30">
        <f>(P30+273.15)</f>
        <v>304.3099426269531</v>
      </c>
      <c r="AN30">
        <f>(O30+273.15)</f>
        <v>305.97249450683591</v>
      </c>
      <c r="AO30">
        <f>(Y30*AG30+Z30*AH30)*AI30</f>
        <v>23.863234329896386</v>
      </c>
      <c r="AP30">
        <f>((AO30+0.00000010773*(AN30^4-AM30^4))-AL30*44100)/(L30*51.4+0.00000043092*AM30^3)</f>
        <v>-14.252926865337997</v>
      </c>
      <c r="AQ30">
        <f>0.61365*EXP(17.502*J30/(240.97+J30))</f>
        <v>4.5526837657014987</v>
      </c>
      <c r="AR30">
        <f>AQ30*1000/AA30</f>
        <v>51.731670060776892</v>
      </c>
      <c r="AS30">
        <f>(AR30-U30)</f>
        <v>16.313895860337439</v>
      </c>
      <c r="AT30">
        <f>IF(D30,P30,(O30+P30)/2)</f>
        <v>31.991218566894531</v>
      </c>
      <c r="AU30">
        <f>0.61365*EXP(17.502*AT30/(240.97+AT30))</f>
        <v>4.7727103620442177</v>
      </c>
      <c r="AV30">
        <f>IF(AS30&lt;&gt;0,(1000-(AR30+U30)/2)/AS30*AL30,0)</f>
        <v>2.3732291259274465</v>
      </c>
      <c r="AW30">
        <f>U30*AA30/1000</f>
        <v>3.1169673322006131</v>
      </c>
      <c r="AX30">
        <f>(AU30-AW30)</f>
        <v>1.6557430298436047</v>
      </c>
      <c r="AY30">
        <f>1/(1.6/F30+1.37/N30)</f>
        <v>1.6117257382856653</v>
      </c>
      <c r="AZ30">
        <f>G30*AA30*0.001</f>
        <v>33.762848330344568</v>
      </c>
      <c r="BA30">
        <f>G30/S30</f>
        <v>0.98305713938440631</v>
      </c>
      <c r="BB30">
        <f>(1-AL30*AA30/AQ30/F30)*100</f>
        <v>85.309085581420234</v>
      </c>
      <c r="BC30">
        <f>(S30-E30/(N30/1.35))</f>
        <v>391.83498968580994</v>
      </c>
      <c r="BD30">
        <f>E30*BB30/100/BC30</f>
        <v>-1.0901356279801589E-2</v>
      </c>
    </row>
    <row r="31" spans="1:56" x14ac:dyDescent="0.35">
      <c r="A31" s="1" t="s">
        <v>9</v>
      </c>
      <c r="B31" s="1" t="s">
        <v>1682</v>
      </c>
      <c r="K31" s="1">
        <f t="shared" si="0"/>
        <v>2.72</v>
      </c>
    </row>
    <row r="32" spans="1:56" x14ac:dyDescent="0.35">
      <c r="A32" s="1" t="s">
        <v>9</v>
      </c>
      <c r="B32" s="1" t="s">
        <v>1681</v>
      </c>
      <c r="K32" s="1">
        <f t="shared" si="0"/>
        <v>2.72</v>
      </c>
    </row>
    <row r="33" spans="1:56" x14ac:dyDescent="0.35">
      <c r="A33" s="1">
        <v>6</v>
      </c>
      <c r="B33" s="1" t="s">
        <v>1680</v>
      </c>
      <c r="C33" s="1">
        <v>1469.5000026263297</v>
      </c>
      <c r="D33" s="1">
        <v>0</v>
      </c>
      <c r="E33">
        <f>(R33-S33*(1000-T33)/(1000-U33))*AK33</f>
        <v>-3.3966190827149316</v>
      </c>
      <c r="F33">
        <f>IF(AV33&lt;&gt;0,1/(1/AV33-1/N33),0)</f>
        <v>5.1632077048551421</v>
      </c>
      <c r="G33">
        <f>((AY33-AL33/2)*S33-E33)/(AY33+AL33/2)</f>
        <v>381.24566449476322</v>
      </c>
      <c r="H33">
        <f>AL33*1000</f>
        <v>40.481814162660136</v>
      </c>
      <c r="I33">
        <f>(AQ33-AW33)</f>
        <v>1.4557159382317604</v>
      </c>
      <c r="J33">
        <f>(P33+AP33*D33)</f>
        <v>31.240390777587891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32.822235107421875</v>
      </c>
      <c r="P33" s="1">
        <v>31.240390777587891</v>
      </c>
      <c r="Q33" s="1">
        <v>32.979461669921875</v>
      </c>
      <c r="R33" s="1">
        <v>400.11517333984375</v>
      </c>
      <c r="S33" s="1">
        <v>388.92626953125</v>
      </c>
      <c r="T33" s="1">
        <v>4.7341521829366684E-2</v>
      </c>
      <c r="U33" s="1">
        <v>35.430034637451172</v>
      </c>
      <c r="V33" s="1">
        <v>8.3290696144104004E-2</v>
      </c>
      <c r="W33" s="1">
        <v>62.334121704101563</v>
      </c>
      <c r="X33" s="1">
        <v>300.17306518554688</v>
      </c>
      <c r="Y33" s="1">
        <v>301.13882446289063</v>
      </c>
      <c r="Z33" s="1">
        <v>2.6514217257499695E-2</v>
      </c>
      <c r="AA33" s="1">
        <v>88.000701904296875</v>
      </c>
      <c r="AB33" s="1">
        <v>32.297615051269531</v>
      </c>
      <c r="AC33" s="1">
        <v>1.8043365478515625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1.1035774455350984</v>
      </c>
      <c r="AL33">
        <f>(U33-T33)/(1000-U33)*AK33</f>
        <v>4.0481814162660133E-2</v>
      </c>
      <c r="AM33">
        <f>(P33+273.15)</f>
        <v>304.39039077758787</v>
      </c>
      <c r="AN33">
        <f>(O33+273.15)</f>
        <v>305.97223510742185</v>
      </c>
      <c r="AO33">
        <f>(Y33*AG33+Z33*AH33)*AI33</f>
        <v>48.18221083710614</v>
      </c>
      <c r="AP33">
        <f>((AO33+0.00000010773*(AN33^4-AM33^4))-AL33*44100)/(L33*51.4+0.00000043092*AM33^3)</f>
        <v>-14.061211173280672</v>
      </c>
      <c r="AQ33">
        <f>0.61365*EXP(17.502*J33/(240.97+J33))</f>
        <v>4.5735838548210141</v>
      </c>
      <c r="AR33">
        <f>AQ33*1000/AA33</f>
        <v>51.972129265456417</v>
      </c>
      <c r="AS33">
        <f>(AR33-U33)</f>
        <v>16.542094628005245</v>
      </c>
      <c r="AT33">
        <f>IF(D33,P33,(O33+P33)/2)</f>
        <v>32.031312942504883</v>
      </c>
      <c r="AU33">
        <f>0.61365*EXP(17.502*AT33/(240.97+AT33))</f>
        <v>4.7835527850294257</v>
      </c>
      <c r="AV33">
        <f>IF(AS33&lt;&gt;0,(1000-(AR33+U33)/2)/AS33*AL33,0)</f>
        <v>2.3402547231748265</v>
      </c>
      <c r="AW33">
        <f>U33*AA33/1000</f>
        <v>3.1178679165892538</v>
      </c>
      <c r="AX33">
        <f>(AU33-AW33)</f>
        <v>1.6656848684401719</v>
      </c>
      <c r="AY33">
        <f>1/(1.6/F33+1.37/N33)</f>
        <v>1.587421747718325</v>
      </c>
      <c r="AZ33">
        <f>G33*AA33*0.001</f>
        <v>33.549886073509242</v>
      </c>
      <c r="BA33">
        <f>G33/S33</f>
        <v>0.98025177099571148</v>
      </c>
      <c r="BB33">
        <f>(1-AL33*AA33/AQ33/F33)*100</f>
        <v>84.914147374503585</v>
      </c>
      <c r="BC33">
        <f>(S33-E33/(N33/1.35))</f>
        <v>389.99754591708592</v>
      </c>
      <c r="BD33">
        <f>E33*BB33/100/BC33</f>
        <v>-7.3954571351591437E-3</v>
      </c>
    </row>
    <row r="34" spans="1:56" x14ac:dyDescent="0.35">
      <c r="A34" s="1" t="s">
        <v>9</v>
      </c>
      <c r="B34" s="1" t="s">
        <v>1679</v>
      </c>
      <c r="K34" s="1">
        <f t="shared" si="0"/>
        <v>2.72</v>
      </c>
    </row>
    <row r="35" spans="1:56" x14ac:dyDescent="0.35">
      <c r="A35" s="1" t="s">
        <v>9</v>
      </c>
      <c r="B35" s="1" t="s">
        <v>1678</v>
      </c>
      <c r="K35" s="1">
        <f t="shared" si="0"/>
        <v>2.72</v>
      </c>
    </row>
    <row r="36" spans="1:56" x14ac:dyDescent="0.35">
      <c r="A36" s="1">
        <v>7</v>
      </c>
      <c r="B36" s="1" t="s">
        <v>1677</v>
      </c>
      <c r="C36" s="1">
        <v>1672.5000026263297</v>
      </c>
      <c r="D36" s="1">
        <v>0</v>
      </c>
      <c r="E36">
        <f>(R36-S36*(1000-T36)/(1000-U36))*AK36</f>
        <v>-2.11159078031729</v>
      </c>
      <c r="F36">
        <f>IF(AV36&lt;&gt;0,1/(1/AV36-1/N36),0)</f>
        <v>4.8691100165157231</v>
      </c>
      <c r="G36">
        <f>((AY36-AL36/2)*S36-E36)/(AY36+AL36/2)</f>
        <v>379.17241601313015</v>
      </c>
      <c r="H36">
        <f>AL36*1000</f>
        <v>40.312208320132733</v>
      </c>
      <c r="I36">
        <f>(AQ36-AW36)</f>
        <v>1.4891158730652561</v>
      </c>
      <c r="J36">
        <f>(P36+AP36*D36)</f>
        <v>31.326417922973633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32.845546722412109</v>
      </c>
      <c r="P36" s="1">
        <v>31.326417922973633</v>
      </c>
      <c r="Q36" s="1">
        <v>32.989688873291016</v>
      </c>
      <c r="R36" s="1">
        <v>400.085205078125</v>
      </c>
      <c r="S36" s="1">
        <v>387.83099365234375</v>
      </c>
      <c r="T36" s="1">
        <v>6.6600486636161804E-2</v>
      </c>
      <c r="U36" s="1">
        <v>35.307453155517578</v>
      </c>
      <c r="V36" s="1">
        <v>0.11701411753892899</v>
      </c>
      <c r="W36" s="1">
        <v>62.033634185791016</v>
      </c>
      <c r="X36" s="1">
        <v>300.15667724609375</v>
      </c>
      <c r="Y36" s="1">
        <v>500.6495361328125</v>
      </c>
      <c r="Z36" s="1">
        <v>4.7002006322145462E-2</v>
      </c>
      <c r="AA36" s="1">
        <v>87.995864868164063</v>
      </c>
      <c r="AB36" s="1">
        <v>32.397487640380859</v>
      </c>
      <c r="AC36" s="1">
        <v>1.8177201747894287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1.1035171957576972</v>
      </c>
      <c r="AL36">
        <f>(U36-T36)/(1000-U36)*AK36</f>
        <v>4.0312208320132735E-2</v>
      </c>
      <c r="AM36">
        <f>(P36+273.15)</f>
        <v>304.47641792297361</v>
      </c>
      <c r="AN36">
        <f>(O36+273.15)</f>
        <v>305.99554672241209</v>
      </c>
      <c r="AO36">
        <f>(Y36*AG36+Z36*AH36)*AI36</f>
        <v>80.103923990787735</v>
      </c>
      <c r="AP36">
        <f>((AO36+0.00000010773*(AN36^4-AM36^4))-AL36*44100)/(L36*51.4+0.00000043092*AM36^3)</f>
        <v>-13.743714235073732</v>
      </c>
      <c r="AQ36">
        <f>0.61365*EXP(17.502*J36/(240.97+J36))</f>
        <v>4.5960257497772137</v>
      </c>
      <c r="AR36">
        <f>AQ36*1000/AA36</f>
        <v>52.230019634024927</v>
      </c>
      <c r="AS36">
        <f>(AR36-U36)</f>
        <v>16.922566478507349</v>
      </c>
      <c r="AT36">
        <f>IF(D36,P36,(O36+P36)/2)</f>
        <v>32.085982322692871</v>
      </c>
      <c r="AU36">
        <f>0.61365*EXP(17.502*AT36/(240.97+AT36))</f>
        <v>4.7983711659152739</v>
      </c>
      <c r="AV36">
        <f>IF(AS36&lt;&gt;0,(1000-(AR36+U36)/2)/AS36*AL36,0)</f>
        <v>2.2778928922888673</v>
      </c>
      <c r="AW36">
        <f>U36*AA36/1000</f>
        <v>3.1069098767119576</v>
      </c>
      <c r="AX36">
        <f>(AU36-AW36)</f>
        <v>1.6914612892033163</v>
      </c>
      <c r="AY36">
        <f>1/(1.6/F36+1.37/N36)</f>
        <v>1.541616925114079</v>
      </c>
      <c r="AZ36">
        <f>G36*AA36*0.001</f>
        <v>33.365604681226685</v>
      </c>
      <c r="BA36">
        <f>G36/S36</f>
        <v>0.97767435356913412</v>
      </c>
      <c r="BB36">
        <f>(1-AL36*AA36/AQ36/F36)*100</f>
        <v>84.148629643011446</v>
      </c>
      <c r="BC36">
        <f>(S36-E36/(N36/1.35))</f>
        <v>388.4969786463675</v>
      </c>
      <c r="BD36">
        <f>E36*BB36/100/BC36</f>
        <v>-4.5737156347941286E-3</v>
      </c>
    </row>
    <row r="37" spans="1:56" x14ac:dyDescent="0.35">
      <c r="A37" s="1" t="s">
        <v>9</v>
      </c>
      <c r="B37" s="1" t="s">
        <v>1676</v>
      </c>
      <c r="K37" s="1">
        <f t="shared" si="0"/>
        <v>2.72</v>
      </c>
    </row>
    <row r="38" spans="1:56" x14ac:dyDescent="0.35">
      <c r="A38" s="1" t="s">
        <v>9</v>
      </c>
      <c r="B38" s="1" t="s">
        <v>1675</v>
      </c>
      <c r="K38" s="1">
        <f t="shared" si="0"/>
        <v>2.72</v>
      </c>
    </row>
    <row r="39" spans="1:56" x14ac:dyDescent="0.35">
      <c r="A39" s="1">
        <v>8</v>
      </c>
      <c r="B39" s="1" t="s">
        <v>1674</v>
      </c>
      <c r="C39" s="1">
        <v>1875.5000026263297</v>
      </c>
      <c r="D39" s="1">
        <v>0</v>
      </c>
      <c r="E39">
        <f>(R39-S39*(1000-T39)/(1000-U39))*AK39</f>
        <v>-1.1268839012209741</v>
      </c>
      <c r="F39">
        <f>IF(AV39&lt;&gt;0,1/(1/AV39-1/N39),0)</f>
        <v>4.3149053063358762</v>
      </c>
      <c r="G39">
        <f>((AY39-AL39/2)*S39-E39)/(AY39+AL39/2)</f>
        <v>377.45596712499633</v>
      </c>
      <c r="H39">
        <f>AL39*1000</f>
        <v>39.812275420828755</v>
      </c>
      <c r="I39">
        <f>(AQ39-AW39)</f>
        <v>1.5589233998563397</v>
      </c>
      <c r="J39">
        <f>(P39+AP39*D39)</f>
        <v>31.458478927612305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32.898239135742188</v>
      </c>
      <c r="P39" s="1">
        <v>31.458478927612305</v>
      </c>
      <c r="Q39" s="1">
        <v>33.022270202636719</v>
      </c>
      <c r="R39" s="1">
        <v>400.14059448242188</v>
      </c>
      <c r="S39" s="1">
        <v>387.19338989257813</v>
      </c>
      <c r="T39" s="1">
        <v>9.3415416777133942E-2</v>
      </c>
      <c r="U39" s="1">
        <v>34.909858703613281</v>
      </c>
      <c r="V39" s="1">
        <v>0.16363133490085602</v>
      </c>
      <c r="W39" s="1">
        <v>61.149936676025391</v>
      </c>
      <c r="X39" s="1">
        <v>300.17144775390625</v>
      </c>
      <c r="Y39" s="1">
        <v>750.52459716796875</v>
      </c>
      <c r="Z39" s="1">
        <v>4.0977228432893753E-2</v>
      </c>
      <c r="AA39" s="1">
        <v>87.990608215332031</v>
      </c>
      <c r="AB39" s="1">
        <v>32.463401794433594</v>
      </c>
      <c r="AC39" s="1">
        <v>1.8296293020248413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1.1035714990952432</v>
      </c>
      <c r="AL39">
        <f>(U39-T39)/(1000-U39)*AK39</f>
        <v>3.9812275420828755E-2</v>
      </c>
      <c r="AM39">
        <f>(P39+273.15)</f>
        <v>304.60847892761228</v>
      </c>
      <c r="AN39">
        <f>(O39+273.15)</f>
        <v>306.04823913574216</v>
      </c>
      <c r="AO39">
        <f>(Y39*AG39+Z39*AH39)*AI39</f>
        <v>120.08393286278988</v>
      </c>
      <c r="AP39">
        <f>((AO39+0.00000010773*(AN39^4-AM39^4))-AL39*44100)/(L39*51.4+0.00000043092*AM39^3)</f>
        <v>-13.242110865962713</v>
      </c>
      <c r="AQ39">
        <f>0.61365*EXP(17.502*J39/(240.97+J39))</f>
        <v>4.6306630998985749</v>
      </c>
      <c r="AR39">
        <f>AQ39*1000/AA39</f>
        <v>52.626788174555422</v>
      </c>
      <c r="AS39">
        <f>(AR39-U39)</f>
        <v>17.716929470942141</v>
      </c>
      <c r="AT39">
        <f>IF(D39,P39,(O39+P39)/2)</f>
        <v>32.178359031677246</v>
      </c>
      <c r="AU39">
        <f>0.61365*EXP(17.502*AT39/(240.97+AT39))</f>
        <v>4.823501106156515</v>
      </c>
      <c r="AV39">
        <f>IF(AS39&lt;&gt;0,(1000-(AR39+U39)/2)/AS39*AL39,0)</f>
        <v>2.1487785982217131</v>
      </c>
      <c r="AW39">
        <f>U39*AA39/1000</f>
        <v>3.0717397000422353</v>
      </c>
      <c r="AX39">
        <f>(AU39-AW39)</f>
        <v>1.7517614061142797</v>
      </c>
      <c r="AY39">
        <f>1/(1.6/F39+1.37/N39)</f>
        <v>1.4474396188973222</v>
      </c>
      <c r="AZ39">
        <f>G39*AA39*0.001</f>
        <v>33.212580121834797</v>
      </c>
      <c r="BA39">
        <f>G39/S39</f>
        <v>0.97485126806972788</v>
      </c>
      <c r="BB39">
        <f>(1-AL39*AA39/AQ39/F39)*100</f>
        <v>82.467701150973198</v>
      </c>
      <c r="BC39">
        <f>(S39-E39/(N39/1.35))</f>
        <v>387.54880334447211</v>
      </c>
      <c r="BD39">
        <f>E39*BB39/100/BC39</f>
        <v>-2.3979308927224857E-3</v>
      </c>
    </row>
    <row r="40" spans="1:56" x14ac:dyDescent="0.35">
      <c r="A40" s="1" t="s">
        <v>9</v>
      </c>
      <c r="B40" s="1" t="s">
        <v>1673</v>
      </c>
      <c r="K40" s="1">
        <f t="shared" si="0"/>
        <v>2.72</v>
      </c>
    </row>
    <row r="41" spans="1:56" x14ac:dyDescent="0.35">
      <c r="A41" s="1" t="s">
        <v>9</v>
      </c>
      <c r="B41" s="1" t="s">
        <v>1672</v>
      </c>
      <c r="K41" s="1">
        <f t="shared" si="0"/>
        <v>2.72</v>
      </c>
    </row>
    <row r="42" spans="1:56" x14ac:dyDescent="0.35">
      <c r="A42" s="1">
        <v>9</v>
      </c>
      <c r="B42" s="1" t="s">
        <v>1671</v>
      </c>
      <c r="C42" s="1">
        <v>2078.5000026263297</v>
      </c>
      <c r="D42" s="1">
        <v>0</v>
      </c>
      <c r="E42">
        <f>(R42-S42*(1000-T42)/(1000-U42))*AK42</f>
        <v>-0.57600356162862376</v>
      </c>
      <c r="F42">
        <f>IF(AV42&lt;&gt;0,1/(1/AV42-1/N42),0)</f>
        <v>3.8096349938539706</v>
      </c>
      <c r="G42">
        <f>((AY42-AL42/2)*S42-E42)/(AY42+AL42/2)</f>
        <v>376.05556385967839</v>
      </c>
      <c r="H42">
        <f>AL42*1000</f>
        <v>39.390953245960795</v>
      </c>
      <c r="I42">
        <f>(AQ42-AW42)</f>
        <v>1.6439385033886511</v>
      </c>
      <c r="J42">
        <f>(P42+AP42*D42)</f>
        <v>31.676523208618164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32.969566345214844</v>
      </c>
      <c r="P42" s="1">
        <v>31.676523208618164</v>
      </c>
      <c r="Q42" s="1">
        <v>33.076530456542969</v>
      </c>
      <c r="R42" s="1">
        <v>400.03131103515625</v>
      </c>
      <c r="S42" s="1">
        <v>386.74771118164063</v>
      </c>
      <c r="T42" s="1">
        <v>0.13910010457038879</v>
      </c>
      <c r="U42" s="1">
        <v>34.6005859375</v>
      </c>
      <c r="V42" s="1">
        <v>0.24267081916332245</v>
      </c>
      <c r="W42" s="1">
        <v>60.363380432128906</v>
      </c>
      <c r="X42" s="1">
        <v>300.15005493164063</v>
      </c>
      <c r="Y42" s="1">
        <v>999.10980224609375</v>
      </c>
      <c r="Z42" s="1">
        <v>8.9184790849685669E-2</v>
      </c>
      <c r="AA42" s="1">
        <v>87.987281799316406</v>
      </c>
      <c r="AB42" s="1">
        <v>32.506633758544922</v>
      </c>
      <c r="AC42" s="1">
        <v>1.8514668941497803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1.1034928490133844</v>
      </c>
      <c r="AL42">
        <f>(U42-T42)/(1000-U42)*AK42</f>
        <v>3.9390953245960793E-2</v>
      </c>
      <c r="AM42">
        <f>(P42+273.15)</f>
        <v>304.82652320861814</v>
      </c>
      <c r="AN42">
        <f>(O42+273.15)</f>
        <v>306.11956634521482</v>
      </c>
      <c r="AO42">
        <f>(Y42*AG42+Z42*AH42)*AI42</f>
        <v>159.85756478627991</v>
      </c>
      <c r="AP42">
        <f>((AO42+0.00000010773*(AN42^4-AM42^4))-AL42*44100)/(L42*51.4+0.00000043092*AM42^3)</f>
        <v>-12.776328606537593</v>
      </c>
      <c r="AQ42">
        <f>0.61365*EXP(17.502*J42/(240.97+J42))</f>
        <v>4.688350008692928</v>
      </c>
      <c r="AR42">
        <f>AQ42*1000/AA42</f>
        <v>53.284405573367231</v>
      </c>
      <c r="AS42">
        <f>(AR42-U42)</f>
        <v>18.683819635867231</v>
      </c>
      <c r="AT42">
        <f>IF(D42,P42,(O42+P42)/2)</f>
        <v>32.323044776916504</v>
      </c>
      <c r="AU42">
        <f>0.61365*EXP(17.502*AT42/(240.97+AT42))</f>
        <v>4.8630913193601195</v>
      </c>
      <c r="AV42">
        <f>IF(AS42&lt;&gt;0,(1000-(AR42+U42)/2)/AS42*AL42,0)</f>
        <v>2.0156486834122473</v>
      </c>
      <c r="AW42">
        <f>U42*AA42/1000</f>
        <v>3.0444115053042768</v>
      </c>
      <c r="AX42">
        <f>(AU42-AW42)</f>
        <v>1.8186798140558427</v>
      </c>
      <c r="AY42">
        <f>1/(1.6/F42+1.37/N42)</f>
        <v>1.3512506024121247</v>
      </c>
      <c r="AZ42">
        <f>G42*AA42*0.001</f>
        <v>33.088106869522349</v>
      </c>
      <c r="BA42">
        <f>G42/S42</f>
        <v>0.97235368946517042</v>
      </c>
      <c r="BB42">
        <f>(1-AL42*AA42/AQ42/F42)*100</f>
        <v>80.595028997907377</v>
      </c>
      <c r="BC42">
        <f>(S42-E42/(N42/1.35))</f>
        <v>386.92937977582307</v>
      </c>
      <c r="BD42">
        <f>E42*BB42/100/BC42</f>
        <v>-1.1997802746137594E-3</v>
      </c>
    </row>
    <row r="43" spans="1:56" x14ac:dyDescent="0.35">
      <c r="A43" s="1" t="s">
        <v>9</v>
      </c>
      <c r="B43" s="1" t="s">
        <v>1670</v>
      </c>
      <c r="K43" s="1">
        <f t="shared" si="0"/>
        <v>2.72</v>
      </c>
    </row>
    <row r="44" spans="1:56" x14ac:dyDescent="0.35">
      <c r="A44" s="1" t="s">
        <v>9</v>
      </c>
      <c r="B44" s="1" t="s">
        <v>1669</v>
      </c>
      <c r="K44" s="1">
        <f t="shared" si="0"/>
        <v>2.72</v>
      </c>
    </row>
    <row r="45" spans="1:56" x14ac:dyDescent="0.35">
      <c r="A45" s="1">
        <v>10</v>
      </c>
      <c r="B45" s="1" t="s">
        <v>1668</v>
      </c>
      <c r="C45" s="1">
        <v>2281.5000026263297</v>
      </c>
      <c r="D45" s="1">
        <v>0</v>
      </c>
      <c r="E45">
        <f>(R45-S45*(1000-T45)/(1000-U45))*AK45</f>
        <v>-0.26376211171587099</v>
      </c>
      <c r="F45">
        <f>IF(AV45&lt;&gt;0,1/(1/AV45-1/N45),0)</f>
        <v>3.5202117803554471</v>
      </c>
      <c r="G45">
        <f>((AY45-AL45/2)*S45-E45)/(AY45+AL45/2)</f>
        <v>375.24901156598042</v>
      </c>
      <c r="H45">
        <f>AL45*1000</f>
        <v>39.194509691346482</v>
      </c>
      <c r="I45">
        <f>(AQ45-AW45)</f>
        <v>1.7063390822631188</v>
      </c>
      <c r="J45">
        <f>(P45+AP45*D45)</f>
        <v>31.879228591918945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33.059326171875</v>
      </c>
      <c r="P45" s="1">
        <v>31.879228591918945</v>
      </c>
      <c r="Q45" s="1">
        <v>33.144325256347656</v>
      </c>
      <c r="R45" s="1">
        <v>400.100830078125</v>
      </c>
      <c r="S45" s="1">
        <v>386.60952758789063</v>
      </c>
      <c r="T45" s="1">
        <v>0.21993514895439148</v>
      </c>
      <c r="U45" s="1">
        <v>34.509006500244141</v>
      </c>
      <c r="V45" s="1">
        <v>0.381744384765625</v>
      </c>
      <c r="W45" s="1">
        <v>59.897743225097656</v>
      </c>
      <c r="X45" s="1">
        <v>300.18338012695313</v>
      </c>
      <c r="Y45" s="1">
        <v>1250.3179931640625</v>
      </c>
      <c r="Z45" s="1">
        <v>0.17113986611366272</v>
      </c>
      <c r="AA45" s="1">
        <v>87.982826232910156</v>
      </c>
      <c r="AB45" s="1">
        <v>32.547969818115234</v>
      </c>
      <c r="AC45" s="1">
        <v>1.8598535060882568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1.1036153681137981</v>
      </c>
      <c r="AL45">
        <f>(U45-T45)/(1000-U45)*AK45</f>
        <v>3.9194509691346482E-2</v>
      </c>
      <c r="AM45">
        <f>(P45+273.15)</f>
        <v>305.02922859191892</v>
      </c>
      <c r="AN45">
        <f>(O45+273.15)</f>
        <v>306.20932617187498</v>
      </c>
      <c r="AO45">
        <f>(Y45*AG45+Z45*AH45)*AI45</f>
        <v>200.05087443476441</v>
      </c>
      <c r="AP45">
        <f>((AO45+0.00000010773*(AN45^4-AM45^4))-AL45*44100)/(L45*51.4+0.00000043092*AM45^3)</f>
        <v>-12.385267776809243</v>
      </c>
      <c r="AQ45">
        <f>0.61365*EXP(17.502*J45/(240.97+J45))</f>
        <v>4.742539004644466</v>
      </c>
      <c r="AR45">
        <f>AQ45*1000/AA45</f>
        <v>53.903008208555477</v>
      </c>
      <c r="AS45">
        <f>(AR45-U45)</f>
        <v>19.394001708311336</v>
      </c>
      <c r="AT45">
        <f>IF(D45,P45,(O45+P45)/2)</f>
        <v>32.469277381896973</v>
      </c>
      <c r="AU45">
        <f>0.61365*EXP(17.502*AT45/(240.97+AT45))</f>
        <v>4.9033918851906808</v>
      </c>
      <c r="AV45">
        <f>IF(AS45&lt;&gt;0,(1000-(AR45+U45)/2)/AS45*AL45,0)</f>
        <v>1.9316218215874636</v>
      </c>
      <c r="AW45">
        <f>U45*AA45/1000</f>
        <v>3.0361999223813472</v>
      </c>
      <c r="AX45">
        <f>(AU45-AW45)</f>
        <v>1.8671919628093336</v>
      </c>
      <c r="AY45">
        <f>1/(1.6/F45+1.37/N45)</f>
        <v>1.2910129969579334</v>
      </c>
      <c r="AZ45">
        <f>G45*AA45*0.001</f>
        <v>33.015468578680952</v>
      </c>
      <c r="BA45">
        <f>G45/S45</f>
        <v>0.97061501279394224</v>
      </c>
      <c r="BB45">
        <f>(1-AL45*AA45/AQ45/F45)*100</f>
        <v>79.344132403998984</v>
      </c>
      <c r="BC45">
        <f>(S45-E45/(N45/1.35))</f>
        <v>386.69271681661439</v>
      </c>
      <c r="BD45">
        <f>E45*BB45/100/BC45</f>
        <v>-5.4120429490962839E-4</v>
      </c>
    </row>
    <row r="46" spans="1:56" x14ac:dyDescent="0.35">
      <c r="A46" s="1" t="s">
        <v>9</v>
      </c>
      <c r="B46" s="1" t="s">
        <v>1667</v>
      </c>
      <c r="K46" s="1">
        <f t="shared" si="0"/>
        <v>2.72</v>
      </c>
    </row>
    <row r="47" spans="1:56" x14ac:dyDescent="0.35">
      <c r="A47" s="1" t="s">
        <v>9</v>
      </c>
      <c r="B47" s="1" t="s">
        <v>1666</v>
      </c>
      <c r="K47" s="1">
        <f t="shared" si="0"/>
        <v>2.72</v>
      </c>
    </row>
    <row r="48" spans="1:56" x14ac:dyDescent="0.35">
      <c r="A48" s="1">
        <v>11</v>
      </c>
      <c r="B48" s="1" t="s">
        <v>1665</v>
      </c>
      <c r="C48" s="1">
        <v>2484.5000026263297</v>
      </c>
      <c r="D48" s="1">
        <v>0</v>
      </c>
      <c r="E48">
        <f>(R48-S48*(1000-T48)/(1000-U48))*AK48</f>
        <v>-0.22589938264047815</v>
      </c>
      <c r="F48">
        <f>IF(AV48&lt;&gt;0,1/(1/AV48-1/N48),0)</f>
        <v>3.3345061744125783</v>
      </c>
      <c r="G48">
        <f>((AY48-AL48/2)*S48-E48)/(AY48+AL48/2)</f>
        <v>374.73727645362027</v>
      </c>
      <c r="H48">
        <f>AL48*1000</f>
        <v>39.304947023128321</v>
      </c>
      <c r="I48">
        <f>(AQ48-AW48)</f>
        <v>1.7623632587381999</v>
      </c>
      <c r="J48">
        <f>(P48+AP48*D48)</f>
        <v>32.158893585205078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33.176429748535156</v>
      </c>
      <c r="P48" s="1">
        <v>32.158893585205078</v>
      </c>
      <c r="Q48" s="1">
        <v>33.232650756835938</v>
      </c>
      <c r="R48" s="1">
        <v>400.08636474609375</v>
      </c>
      <c r="S48" s="1">
        <v>386.52359008789063</v>
      </c>
      <c r="T48" s="1">
        <v>0.35200750827789307</v>
      </c>
      <c r="U48" s="1">
        <v>34.733592987060547</v>
      </c>
      <c r="V48" s="1">
        <v>0.60695540904998779</v>
      </c>
      <c r="W48" s="1">
        <v>59.890037536621094</v>
      </c>
      <c r="X48" s="1">
        <v>300.14935302734375</v>
      </c>
      <c r="Y48" s="1">
        <v>1601.014404296875</v>
      </c>
      <c r="Z48" s="1">
        <v>0.21452994644641876</v>
      </c>
      <c r="AA48" s="1">
        <v>87.979179382324219</v>
      </c>
      <c r="AB48" s="1">
        <v>32.599666595458984</v>
      </c>
      <c r="AC48" s="1">
        <v>1.8655438423156738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1.1034902684828811</v>
      </c>
      <c r="AL48">
        <f>(U48-T48)/(1000-U48)*AK48</f>
        <v>3.9304947023128319E-2</v>
      </c>
      <c r="AM48">
        <f>(P48+273.15)</f>
        <v>305.30889358520506</v>
      </c>
      <c r="AN48">
        <f>(O48+273.15)</f>
        <v>306.32642974853513</v>
      </c>
      <c r="AO48">
        <f>(Y48*AG48+Z48*AH48)*AI48</f>
        <v>256.16229896182631</v>
      </c>
      <c r="AP48">
        <f>((AO48+0.00000010773*(AN48^4-AM48^4))-AL48*44100)/(L48*51.4+0.00000043092*AM48^3)</f>
        <v>-11.978925420714003</v>
      </c>
      <c r="AQ48">
        <f>0.61365*EXP(17.502*J48/(240.97+J48))</f>
        <v>4.818196266739438</v>
      </c>
      <c r="AR48">
        <f>AQ48*1000/AA48</f>
        <v>54.765187633785267</v>
      </c>
      <c r="AS48">
        <f>(AR48-U48)</f>
        <v>20.03159464672472</v>
      </c>
      <c r="AT48">
        <f>IF(D48,P48,(O48+P48)/2)</f>
        <v>32.667661666870117</v>
      </c>
      <c r="AU48">
        <f>0.61365*EXP(17.502*AT48/(240.97+AT48))</f>
        <v>4.9585295249787782</v>
      </c>
      <c r="AV48">
        <f>IF(AS48&lt;&gt;0,(1000-(AR48+U48)/2)/AS48*AL48,0)</f>
        <v>1.8743427704992448</v>
      </c>
      <c r="AW48">
        <f>U48*AA48/1000</f>
        <v>3.0558330080012381</v>
      </c>
      <c r="AX48">
        <f>(AU48-AW48)</f>
        <v>1.9026965169775401</v>
      </c>
      <c r="AY48">
        <f>1/(1.6/F48+1.37/N48)</f>
        <v>1.2501584540914956</v>
      </c>
      <c r="AZ48">
        <f>G48*AA48*0.001</f>
        <v>32.96907806635668</v>
      </c>
      <c r="BA48">
        <f>G48/S48</f>
        <v>0.96950687115477141</v>
      </c>
      <c r="BB48">
        <f>(1-AL48*AA48/AQ48/F48)*100</f>
        <v>78.476588478159528</v>
      </c>
      <c r="BC48">
        <f>(S48-E48/(N48/1.35))</f>
        <v>386.59483760440759</v>
      </c>
      <c r="BD48">
        <f>E48*BB48/100/BC48</f>
        <v>-4.5856310443254052E-4</v>
      </c>
    </row>
    <row r="49" spans="1:56" x14ac:dyDescent="0.35">
      <c r="A49" s="1" t="s">
        <v>9</v>
      </c>
      <c r="B49" s="1" t="s">
        <v>1664</v>
      </c>
      <c r="K49" s="1">
        <f t="shared" si="0"/>
        <v>2.72</v>
      </c>
    </row>
    <row r="50" spans="1:56" x14ac:dyDescent="0.35">
      <c r="A50" s="1" t="s">
        <v>9</v>
      </c>
      <c r="B50" s="1" t="s">
        <v>1659</v>
      </c>
      <c r="K50" s="1">
        <f t="shared" si="0"/>
        <v>2.72</v>
      </c>
    </row>
    <row r="51" spans="1:56" x14ac:dyDescent="0.35">
      <c r="A51" s="1">
        <v>12</v>
      </c>
      <c r="B51" s="1" t="s">
        <v>1663</v>
      </c>
      <c r="C51" s="1">
        <v>2687.5000026263297</v>
      </c>
      <c r="D51" s="1">
        <v>0</v>
      </c>
      <c r="E51">
        <f>(R51-S51*(1000-T51)/(1000-U51))*AK51</f>
        <v>-0.5988034876156324</v>
      </c>
      <c r="F51">
        <f>IF(AV51&lt;&gt;0,1/(1/AV51-1/N51),0)</f>
        <v>2.8100862917169538</v>
      </c>
      <c r="G51">
        <f>((AY51-AL51/2)*S51-E51)/(AY51+AL51/2)</f>
        <v>374.43140891730388</v>
      </c>
      <c r="H51">
        <f>AL51*1000</f>
        <v>38.595776148071536</v>
      </c>
      <c r="I51">
        <f>(AQ51-AW51)</f>
        <v>1.9112363707648901</v>
      </c>
      <c r="J51">
        <f>(P51+AP51*D51)</f>
        <v>32.560955047607422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33.333179473876953</v>
      </c>
      <c r="P51" s="1">
        <v>32.560955047607422</v>
      </c>
      <c r="Q51" s="1">
        <v>33.354373931884766</v>
      </c>
      <c r="R51" s="1">
        <v>399.95855712890625</v>
      </c>
      <c r="S51" s="1">
        <v>386.9677734375</v>
      </c>
      <c r="T51" s="1">
        <v>0.52607345581054688</v>
      </c>
      <c r="U51" s="1">
        <v>34.299407958984375</v>
      </c>
      <c r="V51" s="1">
        <v>0.89913320541381836</v>
      </c>
      <c r="W51" s="1">
        <v>58.622489929199219</v>
      </c>
      <c r="X51" s="1">
        <v>300.1768798828125</v>
      </c>
      <c r="Y51" s="1">
        <v>2000.5283203125</v>
      </c>
      <c r="Z51" s="1">
        <v>8.0749250948429108E-2</v>
      </c>
      <c r="AA51" s="1">
        <v>87.977294921875</v>
      </c>
      <c r="AB51" s="1">
        <v>32.432991027832031</v>
      </c>
      <c r="AC51" s="1">
        <v>1.891589879989624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1.1035914701573986</v>
      </c>
      <c r="AL51">
        <f>(U51-T51)/(1000-U51)*AK51</f>
        <v>3.8595776148071539E-2</v>
      </c>
      <c r="AM51">
        <f>(P51+273.15)</f>
        <v>305.7109550476074</v>
      </c>
      <c r="AN51">
        <f>(O51+273.15)</f>
        <v>306.48317947387693</v>
      </c>
      <c r="AO51">
        <f>(Y51*AG51+Z51*AH51)*AI51</f>
        <v>320.08452409555321</v>
      </c>
      <c r="AP51">
        <f>((AO51+0.00000010773*(AN51^4-AM51^4))-AL51*44100)/(L51*51.4+0.00000043092*AM51^3)</f>
        <v>-11.220400767527098</v>
      </c>
      <c r="AQ51">
        <f>0.61365*EXP(17.502*J51/(240.97+J51))</f>
        <v>4.9288055004181652</v>
      </c>
      <c r="AR51">
        <f>AQ51*1000/AA51</f>
        <v>56.023608191124872</v>
      </c>
      <c r="AS51">
        <f>(AR51-U51)</f>
        <v>21.724200232140497</v>
      </c>
      <c r="AT51">
        <f>IF(D51,P51,(O51+P51)/2)</f>
        <v>32.947067260742188</v>
      </c>
      <c r="AU51">
        <f>0.61365*EXP(17.502*AT51/(240.97+AT51))</f>
        <v>5.0371004780991635</v>
      </c>
      <c r="AV51">
        <f>IF(AS51&lt;&gt;0,(1000-(AR51+U51)/2)/AS51*AL51,0)</f>
        <v>1.6963907668911358</v>
      </c>
      <c r="AW51">
        <f>U51*AA51/1000</f>
        <v>3.0175691296532752</v>
      </c>
      <c r="AX51">
        <f>(AU51-AW51)</f>
        <v>2.0195313484458883</v>
      </c>
      <c r="AY51">
        <f>1/(1.6/F51+1.37/N51)</f>
        <v>1.1242966563730137</v>
      </c>
      <c r="AZ51">
        <f>G51*AA51*0.001</f>
        <v>32.941462490330821</v>
      </c>
      <c r="BA51">
        <f>G51/S51</f>
        <v>0.96760359549108321</v>
      </c>
      <c r="BB51">
        <f>(1-AL51*AA51/AQ51/F51)*100</f>
        <v>75.484031963376921</v>
      </c>
      <c r="BC51">
        <f>(S51-E51/(N51/1.35))</f>
        <v>387.15663301239414</v>
      </c>
      <c r="BD51">
        <f>E51*BB51/100/BC51</f>
        <v>-1.1674887563533742E-3</v>
      </c>
    </row>
    <row r="52" spans="1:56" x14ac:dyDescent="0.35">
      <c r="A52" s="1" t="s">
        <v>9</v>
      </c>
      <c r="B52" s="1" t="s">
        <v>1662</v>
      </c>
      <c r="K52" s="1">
        <v>2.2004800000000002</v>
      </c>
    </row>
    <row r="53" spans="1:56" x14ac:dyDescent="0.35">
      <c r="A53" s="1" t="s">
        <v>9</v>
      </c>
      <c r="B53" s="1" t="s">
        <v>1661</v>
      </c>
      <c r="K53" s="1">
        <v>2.2004800000000002</v>
      </c>
    </row>
    <row r="54" spans="1:56" x14ac:dyDescent="0.35">
      <c r="A54" s="1" t="s">
        <v>9</v>
      </c>
      <c r="B54" s="1" t="s">
        <v>1660</v>
      </c>
    </row>
    <row r="55" spans="1:56" x14ac:dyDescent="0.35">
      <c r="A55" s="1" t="s">
        <v>9</v>
      </c>
      <c r="B55" s="1" t="s">
        <v>1659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2E6F5-D640-4E3A-8047-8CF1A9E5F936}">
  <dimension ref="A1:BD56"/>
  <sheetViews>
    <sheetView topLeftCell="A6"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1749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1748</v>
      </c>
    </row>
    <row r="12" spans="1:56" x14ac:dyDescent="0.35">
      <c r="A12" s="1" t="s">
        <v>9</v>
      </c>
      <c r="B12" s="1" t="s">
        <v>1747</v>
      </c>
    </row>
    <row r="13" spans="1:56" x14ac:dyDescent="0.35">
      <c r="A13" s="1" t="s">
        <v>9</v>
      </c>
      <c r="B13" s="1" t="s">
        <v>1746</v>
      </c>
    </row>
    <row r="14" spans="1:56" x14ac:dyDescent="0.35">
      <c r="A14" s="1" t="s">
        <v>9</v>
      </c>
      <c r="B14" s="1" t="s">
        <v>1745</v>
      </c>
    </row>
    <row r="15" spans="1:56" x14ac:dyDescent="0.35">
      <c r="A15" s="1" t="s">
        <v>9</v>
      </c>
      <c r="B15" s="1" t="s">
        <v>1744</v>
      </c>
    </row>
    <row r="16" spans="1:56" x14ac:dyDescent="0.35">
      <c r="A16" s="1" t="s">
        <v>9</v>
      </c>
      <c r="B16" s="1" t="s">
        <v>1743</v>
      </c>
    </row>
    <row r="17" spans="1:56" x14ac:dyDescent="0.35">
      <c r="A17" s="1" t="s">
        <v>9</v>
      </c>
      <c r="B17" s="1" t="s">
        <v>1742</v>
      </c>
    </row>
    <row r="18" spans="1:56" x14ac:dyDescent="0.35">
      <c r="A18" s="1">
        <v>1</v>
      </c>
      <c r="B18" s="1" t="s">
        <v>1741</v>
      </c>
      <c r="C18" s="1">
        <v>516.50000220164657</v>
      </c>
      <c r="D18" s="1">
        <v>0</v>
      </c>
      <c r="E18">
        <f>(R18-S18*(1000-T18)/(1000-U18))*AK18</f>
        <v>-10.163431763024775</v>
      </c>
      <c r="F18">
        <f>IF(AV18&lt;&gt;0,1/(1/AV18-1/N18),0)</f>
        <v>4.8154883376642177</v>
      </c>
      <c r="G18">
        <f>((AY18-AL18/2)*S18-E18)/(AY18+AL18/2)</f>
        <v>390.64118007210504</v>
      </c>
      <c r="H18">
        <f>AL18*1000</f>
        <v>40.95524292381603</v>
      </c>
      <c r="I18">
        <f>(AQ18-AW18)</f>
        <v>1.5170146792372874</v>
      </c>
      <c r="J18">
        <f>(P18+AP18*D18)</f>
        <v>32.068012237548828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33.367897033691406</v>
      </c>
      <c r="P18" s="1">
        <v>32.068012237548828</v>
      </c>
      <c r="Q18" s="1">
        <v>33.467151641845703</v>
      </c>
      <c r="R18" s="1">
        <v>399.93011474609375</v>
      </c>
      <c r="S18" s="1">
        <v>394.49929809570313</v>
      </c>
      <c r="T18" s="1">
        <v>1.5154764652252197</v>
      </c>
      <c r="U18" s="1">
        <v>37.244300842285156</v>
      </c>
      <c r="V18" s="1">
        <v>2.5849909782409668</v>
      </c>
      <c r="W18" s="1">
        <v>63.528656005859375</v>
      </c>
      <c r="X18" s="1">
        <v>300.17587280273438</v>
      </c>
      <c r="Y18" s="1">
        <v>-8.4531188011169434E-2</v>
      </c>
      <c r="Z18" s="1">
        <v>7.4722304940223694E-2</v>
      </c>
      <c r="AA18" s="1">
        <v>87.972686767578125</v>
      </c>
      <c r="AB18" s="1">
        <v>31.623641967773438</v>
      </c>
      <c r="AC18" s="1">
        <v>1.7877753973007202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1.1035877676571113</v>
      </c>
      <c r="AL18">
        <f>(U18-T18)/(1000-U18)*AK18</f>
        <v>4.0955242923816033E-2</v>
      </c>
      <c r="AM18">
        <f>(P18+273.15)</f>
        <v>305.21801223754881</v>
      </c>
      <c r="AN18">
        <f>(O18+273.15)</f>
        <v>306.51789703369138</v>
      </c>
      <c r="AO18">
        <f>(Y18*AG18+Z18*AH18)*AI18</f>
        <v>-1.3524989779480023E-2</v>
      </c>
      <c r="AP18">
        <f>((AO18+0.00000010773*(AN18^4-AM18^4))-AL18*44100)/(L18*51.4+0.00000043092*AM18^3)</f>
        <v>-14.642133143907067</v>
      </c>
      <c r="AQ18">
        <f>0.61365*EXP(17.502*J18/(240.97+J18))</f>
        <v>4.7934958911130856</v>
      </c>
      <c r="AR18">
        <f>AQ18*1000/AA18</f>
        <v>54.488456215704701</v>
      </c>
      <c r="AS18">
        <f>(AR18-U18)</f>
        <v>17.244155373419545</v>
      </c>
      <c r="AT18">
        <f>IF(D18,P18,(O18+P18)/2)</f>
        <v>32.717954635620117</v>
      </c>
      <c r="AU18">
        <f>0.61365*EXP(17.502*AT18/(240.97+AT18))</f>
        <v>4.9725930578176332</v>
      </c>
      <c r="AV18">
        <f>IF(AS18&lt;&gt;0,(1000-(AR18+U18)/2)/AS18*AL18,0)</f>
        <v>2.2660880398560428</v>
      </c>
      <c r="AW18">
        <f>U18*AA18/1000</f>
        <v>3.2764812118757982</v>
      </c>
      <c r="AX18">
        <f>(AU18-AW18)</f>
        <v>1.696111845941835</v>
      </c>
      <c r="AY18">
        <f>1/(1.6/F18+1.37/N18)</f>
        <v>1.5329696259010304</v>
      </c>
      <c r="AZ18">
        <f>G18*AA18*0.001</f>
        <v>34.365754173000383</v>
      </c>
      <c r="BA18">
        <f>G18/S18</f>
        <v>0.99022021574633545</v>
      </c>
      <c r="BB18">
        <f>(1-AL18*AA18/AQ18/F18)*100</f>
        <v>84.391374259028524</v>
      </c>
      <c r="BC18">
        <f>(S18-E18/(N18/1.35))</f>
        <v>397.70479278958572</v>
      </c>
      <c r="BD18">
        <f>E18*BB18/100/BC18</f>
        <v>-2.1566397720615596E-2</v>
      </c>
    </row>
    <row r="19" spans="1:56" x14ac:dyDescent="0.35">
      <c r="A19" s="1" t="s">
        <v>9</v>
      </c>
      <c r="B19" s="1" t="s">
        <v>1740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1739</v>
      </c>
      <c r="K20" s="1">
        <f t="shared" si="0"/>
        <v>2.72</v>
      </c>
    </row>
    <row r="21" spans="1:56" x14ac:dyDescent="0.35">
      <c r="A21" s="1">
        <v>2</v>
      </c>
      <c r="B21" s="1" t="s">
        <v>1738</v>
      </c>
      <c r="C21" s="1">
        <v>720.00000221282244</v>
      </c>
      <c r="D21" s="1">
        <v>0</v>
      </c>
      <c r="E21">
        <f>(R21-S21*(1000-T21)/(1000-U21))*AK21</f>
        <v>-9.6636863023613024</v>
      </c>
      <c r="F21">
        <f>IF(AV21&lt;&gt;0,1/(1/AV21-1/N21),0)</f>
        <v>4.390959013368807</v>
      </c>
      <c r="G21">
        <f>((AY21-AL21/2)*S21-E21)/(AY21+AL21/2)</f>
        <v>390.42636942485444</v>
      </c>
      <c r="H21">
        <f>AL21*1000</f>
        <v>39.684176676676969</v>
      </c>
      <c r="I21">
        <f>(AQ21-AW21)</f>
        <v>1.5375626087605494</v>
      </c>
      <c r="J21">
        <f>(P21+AP21*D21)</f>
        <v>31.941116333007813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33.300716400146484</v>
      </c>
      <c r="P21" s="1">
        <v>31.941116333007813</v>
      </c>
      <c r="Q21" s="1">
        <v>33.42706298828125</v>
      </c>
      <c r="R21" s="1">
        <v>399.900146484375</v>
      </c>
      <c r="S21" s="1">
        <v>394.47171020507813</v>
      </c>
      <c r="T21" s="1">
        <v>1.9790216684341431</v>
      </c>
      <c r="U21" s="1">
        <v>36.622261047363281</v>
      </c>
      <c r="V21" s="1">
        <v>3.3882720470428467</v>
      </c>
      <c r="W21" s="1">
        <v>62.700775146484375</v>
      </c>
      <c r="X21" s="1">
        <v>300.16799926757813</v>
      </c>
      <c r="Y21" s="1">
        <v>26.075937271118164</v>
      </c>
      <c r="Z21" s="1">
        <v>0.29889559745788574</v>
      </c>
      <c r="AA21" s="1">
        <v>87.969146728515625</v>
      </c>
      <c r="AB21" s="1">
        <v>31.483667373657227</v>
      </c>
      <c r="AC21" s="1">
        <v>1.8267799615859985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1.1035588208366842</v>
      </c>
      <c r="AL21">
        <f>(U21-T21)/(1000-U21)*AK21</f>
        <v>3.9684176676676973E-2</v>
      </c>
      <c r="AM21">
        <f>(P21+273.15)</f>
        <v>305.09111633300779</v>
      </c>
      <c r="AN21">
        <f>(O21+273.15)</f>
        <v>306.45071640014646</v>
      </c>
      <c r="AO21">
        <f>(Y21*AG21+Z21*AH21)*AI21</f>
        <v>4.1721498701240876</v>
      </c>
      <c r="AP21">
        <f>((AO21+0.00000010773*(AN21^4-AM21^4))-AL21*44100)/(L21*51.4+0.00000043092*AM21^3)</f>
        <v>-14.145280047499444</v>
      </c>
      <c r="AQ21">
        <f>0.61365*EXP(17.502*J21/(240.97+J21))</f>
        <v>4.7591916643660523</v>
      </c>
      <c r="AR21">
        <f>AQ21*1000/AA21</f>
        <v>54.100691450987298</v>
      </c>
      <c r="AS21">
        <f>(AR21-U21)</f>
        <v>17.478430403624017</v>
      </c>
      <c r="AT21">
        <f>IF(D21,P21,(O21+P21)/2)</f>
        <v>32.620916366577148</v>
      </c>
      <c r="AU21">
        <f>0.61365*EXP(17.502*AT21/(240.97+AT21))</f>
        <v>4.9454890843062822</v>
      </c>
      <c r="AV21">
        <f>IF(AS21&lt;&gt;0,(1000-(AR21+U21)/2)/AS21*AL21,0)</f>
        <v>2.1674740216395434</v>
      </c>
      <c r="AW21">
        <f>U21*AA21/1000</f>
        <v>3.2216290556055029</v>
      </c>
      <c r="AX21">
        <f>(AU21-AW21)</f>
        <v>1.7238600287007793</v>
      </c>
      <c r="AY21">
        <f>1/(1.6/F21+1.37/N21)</f>
        <v>1.4610217164254244</v>
      </c>
      <c r="AZ21">
        <f>G21*AA21*0.001</f>
        <v>34.345474578616667</v>
      </c>
      <c r="BA21">
        <f>G21/S21</f>
        <v>0.98974491534989772</v>
      </c>
      <c r="BB21">
        <f>(1-AL21*AA21/AQ21/F21)*100</f>
        <v>83.294665529216132</v>
      </c>
      <c r="BC21">
        <f>(S21-E21/(N21/1.35))</f>
        <v>397.51958772202681</v>
      </c>
      <c r="BD21">
        <f>E21*BB21/100/BC21</f>
        <v>-2.0248902021334288E-2</v>
      </c>
    </row>
    <row r="22" spans="1:56" x14ac:dyDescent="0.35">
      <c r="A22" s="1" t="s">
        <v>9</v>
      </c>
      <c r="B22" s="1" t="s">
        <v>1737</v>
      </c>
      <c r="K22" s="1">
        <f t="shared" si="0"/>
        <v>2.72</v>
      </c>
    </row>
    <row r="23" spans="1:56" x14ac:dyDescent="0.35">
      <c r="A23" s="1" t="s">
        <v>9</v>
      </c>
      <c r="B23" s="1" t="s">
        <v>1736</v>
      </c>
      <c r="K23" s="1">
        <f t="shared" si="0"/>
        <v>2.72</v>
      </c>
    </row>
    <row r="24" spans="1:56" x14ac:dyDescent="0.35">
      <c r="A24" s="1">
        <v>3</v>
      </c>
      <c r="B24" s="1" t="s">
        <v>1735</v>
      </c>
      <c r="C24" s="1">
        <v>923.50000220164657</v>
      </c>
      <c r="D24" s="1">
        <v>0</v>
      </c>
      <c r="E24">
        <f>(R24-S24*(1000-T24)/(1000-U24))*AK24</f>
        <v>-9.3114054555874972</v>
      </c>
      <c r="F24">
        <f>IF(AV24&lt;&gt;0,1/(1/AV24-1/N24),0)</f>
        <v>4.2308980976966666</v>
      </c>
      <c r="G24">
        <f>((AY24-AL24/2)*S24-E24)/(AY24+AL24/2)</f>
        <v>390.40627605464812</v>
      </c>
      <c r="H24">
        <f>AL24*1000</f>
        <v>38.77137699180679</v>
      </c>
      <c r="I24">
        <f>(AQ24-AW24)</f>
        <v>1.5308021413623112</v>
      </c>
      <c r="J24">
        <f>(P24+AP24*D24)</f>
        <v>31.813604354858398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33.225799560546875</v>
      </c>
      <c r="P24" s="1">
        <v>31.813604354858398</v>
      </c>
      <c r="Q24" s="1">
        <v>33.366397857666016</v>
      </c>
      <c r="R24" s="1">
        <v>399.95306396484375</v>
      </c>
      <c r="S24" s="1">
        <v>394.52944946289063</v>
      </c>
      <c r="T24" s="1">
        <v>2.451240062713623</v>
      </c>
      <c r="U24" s="1">
        <v>36.309921264648438</v>
      </c>
      <c r="V24" s="1">
        <v>4.2143993377685547</v>
      </c>
      <c r="W24" s="1">
        <v>62.427391052246094</v>
      </c>
      <c r="X24" s="1">
        <v>300.15631103515625</v>
      </c>
      <c r="Y24" s="1">
        <v>50.176555633544922</v>
      </c>
      <c r="Z24" s="1">
        <v>9.8826587200164795E-2</v>
      </c>
      <c r="AA24" s="1">
        <v>87.968635559082031</v>
      </c>
      <c r="AB24" s="1">
        <v>31.5306396484375</v>
      </c>
      <c r="AC24" s="1">
        <v>1.8440512418746948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1.1035158493939565</v>
      </c>
      <c r="AL24">
        <f>(U24-T24)/(1000-U24)*AK24</f>
        <v>3.8771376991806793E-2</v>
      </c>
      <c r="AM24">
        <f>(P24+273.15)</f>
        <v>304.96360435485838</v>
      </c>
      <c r="AN24">
        <f>(O24+273.15)</f>
        <v>306.37579956054685</v>
      </c>
      <c r="AO24">
        <f>(Y24*AG24+Z24*AH24)*AI24</f>
        <v>8.028248721921841</v>
      </c>
      <c r="AP24">
        <f>((AO24+0.00000010773*(AN24^4-AM24^4))-AL24*44100)/(L24*51.4+0.00000043092*AM24^3)</f>
        <v>-13.781004347980254</v>
      </c>
      <c r="AQ24">
        <f>0.61365*EXP(17.502*J24/(240.97+J24))</f>
        <v>4.7249363722711326</v>
      </c>
      <c r="AR24">
        <f>AQ24*1000/AA24</f>
        <v>53.711602348290846</v>
      </c>
      <c r="AS24">
        <f>(AR24-U24)</f>
        <v>17.401681083642409</v>
      </c>
      <c r="AT24">
        <f>IF(D24,P24,(O24+P24)/2)</f>
        <v>32.519701957702637</v>
      </c>
      <c r="AU24">
        <f>0.61365*EXP(17.502*AT24/(240.97+AT24))</f>
        <v>4.9173557391212057</v>
      </c>
      <c r="AV24">
        <f>IF(AS24&lt;&gt;0,(1000-(AR24+U24)/2)/AS24*AL24,0)</f>
        <v>2.1277397050980573</v>
      </c>
      <c r="AW24">
        <f>U24*AA24/1000</f>
        <v>3.1941342309088214</v>
      </c>
      <c r="AX24">
        <f>(AU24-AW24)</f>
        <v>1.7232215082123843</v>
      </c>
      <c r="AY24">
        <f>1/(1.6/F24+1.37/N24)</f>
        <v>1.4321769724253302</v>
      </c>
      <c r="AZ24">
        <f>G24*AA24*0.001</f>
        <v>34.34350741822972</v>
      </c>
      <c r="BA24">
        <f>G24/S24</f>
        <v>0.9895491365375747</v>
      </c>
      <c r="BB24">
        <f>(1-AL24*AA24/AQ24/F24)*100</f>
        <v>82.938761597798361</v>
      </c>
      <c r="BC24">
        <f>(S24-E24/(N24/1.35))</f>
        <v>397.46621939222325</v>
      </c>
      <c r="BD24">
        <f>E24*BB24/100/BC24</f>
        <v>-1.9429989255497486E-2</v>
      </c>
    </row>
    <row r="25" spans="1:56" x14ac:dyDescent="0.35">
      <c r="A25" s="1" t="s">
        <v>9</v>
      </c>
      <c r="B25" s="1" t="s">
        <v>1734</v>
      </c>
      <c r="K25" s="1">
        <f t="shared" si="0"/>
        <v>2.72</v>
      </c>
    </row>
    <row r="26" spans="1:56" x14ac:dyDescent="0.35">
      <c r="A26" s="1" t="s">
        <v>9</v>
      </c>
      <c r="B26" s="1" t="s">
        <v>1733</v>
      </c>
      <c r="K26" s="1">
        <f t="shared" si="0"/>
        <v>2.72</v>
      </c>
    </row>
    <row r="27" spans="1:56" x14ac:dyDescent="0.35">
      <c r="A27" s="1">
        <v>4</v>
      </c>
      <c r="B27" s="1" t="s">
        <v>1732</v>
      </c>
      <c r="C27" s="1">
        <v>1127.5000022016466</v>
      </c>
      <c r="D27" s="1">
        <v>0</v>
      </c>
      <c r="E27">
        <f>(R27-S27*(1000-T27)/(1000-U27))*AK27</f>
        <v>-8.2362463593454667</v>
      </c>
      <c r="F27">
        <f>IF(AV27&lt;&gt;0,1/(1/AV27-1/N27),0)</f>
        <v>4.1567662737967241</v>
      </c>
      <c r="G27">
        <f>((AY27-AL27/2)*S27-E27)/(AY27+AL27/2)</f>
        <v>389.05914859264431</v>
      </c>
      <c r="H27">
        <f>AL27*1000</f>
        <v>38.191900659001114</v>
      </c>
      <c r="I27">
        <f>(AQ27-AW27)</f>
        <v>1.521585865941347</v>
      </c>
      <c r="J27">
        <f>(P27+AP27*D27)</f>
        <v>31.757875442504883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33.1689453125</v>
      </c>
      <c r="P27" s="1">
        <v>31.757875442504883</v>
      </c>
      <c r="Q27" s="1">
        <v>33.310287475585938</v>
      </c>
      <c r="R27" s="1">
        <v>399.9566650390625</v>
      </c>
      <c r="S27" s="1">
        <v>393.79171752929688</v>
      </c>
      <c r="T27" s="1">
        <v>2.8929474353790283</v>
      </c>
      <c r="U27" s="1">
        <v>36.246353149414063</v>
      </c>
      <c r="V27" s="1">
        <v>4.9895658493041992</v>
      </c>
      <c r="W27" s="1">
        <v>62.515331268310547</v>
      </c>
      <c r="X27" s="1">
        <v>300.16912841796875</v>
      </c>
      <c r="Y27" s="1">
        <v>100.32621002197266</v>
      </c>
      <c r="Z27" s="1">
        <v>5.0619117915630341E-2</v>
      </c>
      <c r="AA27" s="1">
        <v>87.96600341796875</v>
      </c>
      <c r="AB27" s="1">
        <v>31.514907836914063</v>
      </c>
      <c r="AC27" s="1">
        <v>1.8528727293014526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1.1035629721248847</v>
      </c>
      <c r="AL27">
        <f>(U27-T27)/(1000-U27)*AK27</f>
        <v>3.8191900659001111E-2</v>
      </c>
      <c r="AM27">
        <f>(P27+273.15)</f>
        <v>304.90787544250486</v>
      </c>
      <c r="AN27">
        <f>(O27+273.15)</f>
        <v>306.31894531249998</v>
      </c>
      <c r="AO27">
        <f>(Y27*AG27+Z27*AH27)*AI27</f>
        <v>16.052193244721138</v>
      </c>
      <c r="AP27">
        <f>((AO27+0.00000010773*(AN27^4-AM27^4))-AL27*44100)/(L27*51.4+0.00000043092*AM27^3)</f>
        <v>-13.507210913627825</v>
      </c>
      <c r="AQ27">
        <f>0.61365*EXP(17.502*J27/(240.97+J27))</f>
        <v>4.710032690971607</v>
      </c>
      <c r="AR27">
        <f>AQ27*1000/AA27</f>
        <v>53.543784052481939</v>
      </c>
      <c r="AS27">
        <f>(AR27-U27)</f>
        <v>17.297430903067877</v>
      </c>
      <c r="AT27">
        <f>IF(D27,P27,(O27+P27)/2)</f>
        <v>32.463410377502441</v>
      </c>
      <c r="AU27">
        <f>0.61365*EXP(17.502*AT27/(240.97+AT27))</f>
        <v>4.9017694052499037</v>
      </c>
      <c r="AV27">
        <f>IF(AS27&lt;&gt;0,(1000-(AR27+U27)/2)/AS27*AL27,0)</f>
        <v>2.108826036844873</v>
      </c>
      <c r="AW27">
        <f>U27*AA27/1000</f>
        <v>3.18844682503026</v>
      </c>
      <c r="AX27">
        <f>(AU27-AW27)</f>
        <v>1.7133225802196437</v>
      </c>
      <c r="AY27">
        <f>1/(1.6/F27+1.37/N27)</f>
        <v>1.4184758817847887</v>
      </c>
      <c r="AZ27">
        <f>G27*AA27*0.001</f>
        <v>34.223978394892562</v>
      </c>
      <c r="BA27">
        <f>G27/S27</f>
        <v>0.98798205059683486</v>
      </c>
      <c r="BB27">
        <f>(1-AL27*AA27/AQ27/F27)*100</f>
        <v>82.84042189465211</v>
      </c>
      <c r="BC27">
        <f>(S27-E27/(N27/1.35))</f>
        <v>396.38938774718935</v>
      </c>
      <c r="BD27">
        <f>E27*BB27/100/BC27</f>
        <v>-1.721272426373904E-2</v>
      </c>
    </row>
    <row r="28" spans="1:56" x14ac:dyDescent="0.35">
      <c r="A28" s="1" t="s">
        <v>9</v>
      </c>
      <c r="B28" s="1" t="s">
        <v>1731</v>
      </c>
      <c r="K28" s="1">
        <f t="shared" si="0"/>
        <v>2.72</v>
      </c>
    </row>
    <row r="29" spans="1:56" x14ac:dyDescent="0.35">
      <c r="A29" s="1" t="s">
        <v>9</v>
      </c>
      <c r="B29" s="1" t="s">
        <v>1730</v>
      </c>
      <c r="K29" s="1">
        <f t="shared" si="0"/>
        <v>2.72</v>
      </c>
    </row>
    <row r="30" spans="1:56" x14ac:dyDescent="0.35">
      <c r="A30" s="1">
        <v>5</v>
      </c>
      <c r="B30" s="1" t="s">
        <v>1729</v>
      </c>
      <c r="C30" s="1">
        <v>1330.5000022016466</v>
      </c>
      <c r="D30" s="1">
        <v>0</v>
      </c>
      <c r="E30">
        <f>(R30-S30*(1000-T30)/(1000-U30))*AK30</f>
        <v>-7.1239906875892052</v>
      </c>
      <c r="F30">
        <f>IF(AV30&lt;&gt;0,1/(1/AV30-1/N30),0)</f>
        <v>4.0594117763308555</v>
      </c>
      <c r="G30">
        <f>((AY30-AL30/2)*S30-E30)/(AY30+AL30/2)</f>
        <v>387.57262381766054</v>
      </c>
      <c r="H30">
        <f>AL30*1000</f>
        <v>37.771013152218124</v>
      </c>
      <c r="I30">
        <f>(AQ30-AW30)</f>
        <v>1.5229430361088898</v>
      </c>
      <c r="J30">
        <f>(P30+AP30*D30)</f>
        <v>31.775135040283203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33.128215789794922</v>
      </c>
      <c r="P30" s="1">
        <v>31.775135040283203</v>
      </c>
      <c r="Q30" s="1">
        <v>33.268966674804688</v>
      </c>
      <c r="R30" s="1">
        <v>400.00930786132813</v>
      </c>
      <c r="S30" s="1">
        <v>393.01333618164063</v>
      </c>
      <c r="T30" s="1">
        <v>3.3015203475952148</v>
      </c>
      <c r="U30" s="1">
        <v>36.285896301269531</v>
      </c>
      <c r="V30" s="1">
        <v>5.7068772315979004</v>
      </c>
      <c r="W30" s="1">
        <v>62.722358703613281</v>
      </c>
      <c r="X30" s="1">
        <v>300.17013549804688</v>
      </c>
      <c r="Y30" s="1">
        <v>150.56990051269531</v>
      </c>
      <c r="Z30" s="1">
        <v>5.5438071489334106E-2</v>
      </c>
      <c r="AA30" s="1">
        <v>87.959823608398438</v>
      </c>
      <c r="AB30" s="1">
        <v>31.511150360107422</v>
      </c>
      <c r="AC30" s="1">
        <v>1.8588410615921021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1.103566674625172</v>
      </c>
      <c r="AL30">
        <f>(U30-T30)/(1000-U30)*AK30</f>
        <v>3.7771013152218126E-2</v>
      </c>
      <c r="AM30">
        <f>(P30+273.15)</f>
        <v>304.92513504028318</v>
      </c>
      <c r="AN30">
        <f>(O30+273.15)</f>
        <v>306.2782157897949</v>
      </c>
      <c r="AO30">
        <f>(Y30*AG30+Z30*AH30)*AI30</f>
        <v>24.091183543551324</v>
      </c>
      <c r="AP30">
        <f>((AO30+0.00000010773*(AN30^4-AM30^4))-AL30*44100)/(L30*51.4+0.00000043092*AM30^3)</f>
        <v>-13.295196031264377</v>
      </c>
      <c r="AQ30">
        <f>0.61365*EXP(17.502*J30/(240.97+J30))</f>
        <v>4.7146440742411952</v>
      </c>
      <c r="AR30">
        <f>AQ30*1000/AA30</f>
        <v>53.599971905708088</v>
      </c>
      <c r="AS30">
        <f>(AR30-U30)</f>
        <v>17.314075604438557</v>
      </c>
      <c r="AT30">
        <f>IF(D30,P30,(O30+P30)/2)</f>
        <v>32.451675415039063</v>
      </c>
      <c r="AU30">
        <f>0.61365*EXP(17.502*AT30/(240.97+AT30))</f>
        <v>4.8985255835167321</v>
      </c>
      <c r="AV30">
        <f>IF(AS30&lt;&gt;0,(1000-(AR30+U30)/2)/AS30*AL30,0)</f>
        <v>2.0834766938321758</v>
      </c>
      <c r="AW30">
        <f>U30*AA30/1000</f>
        <v>3.1917010381323054</v>
      </c>
      <c r="AX30">
        <f>(AU30-AW30)</f>
        <v>1.7068245453844266</v>
      </c>
      <c r="AY30">
        <f>1/(1.6/F30+1.37/N30)</f>
        <v>1.400142129113281</v>
      </c>
      <c r="AZ30">
        <f>G30*AA30*0.001</f>
        <v>34.090819626445587</v>
      </c>
      <c r="BA30">
        <f>G30/S30</f>
        <v>0.98615641795558429</v>
      </c>
      <c r="BB30">
        <f>(1-AL30*AA30/AQ30/F30)*100</f>
        <v>82.640749709975978</v>
      </c>
      <c r="BC30">
        <f>(S30-E30/(N30/1.35))</f>
        <v>395.26020661682327</v>
      </c>
      <c r="BD30">
        <f>E30*BB30/100/BC30</f>
        <v>-1.4894793897630909E-2</v>
      </c>
    </row>
    <row r="31" spans="1:56" x14ac:dyDescent="0.35">
      <c r="A31" s="1" t="s">
        <v>9</v>
      </c>
      <c r="B31" s="1" t="s">
        <v>1728</v>
      </c>
      <c r="K31" s="1">
        <f t="shared" si="0"/>
        <v>2.72</v>
      </c>
    </row>
    <row r="32" spans="1:56" x14ac:dyDescent="0.35">
      <c r="A32" s="1" t="s">
        <v>9</v>
      </c>
      <c r="B32" s="1" t="s">
        <v>1727</v>
      </c>
      <c r="K32" s="1">
        <f t="shared" si="0"/>
        <v>2.72</v>
      </c>
    </row>
    <row r="33" spans="1:56" x14ac:dyDescent="0.35">
      <c r="A33" s="1">
        <v>6</v>
      </c>
      <c r="B33" s="1" t="s">
        <v>1726</v>
      </c>
      <c r="C33" s="1">
        <v>1534.5000022016466</v>
      </c>
      <c r="D33" s="1">
        <v>0</v>
      </c>
      <c r="E33">
        <f>(R33-S33*(1000-T33)/(1000-U33))*AK33</f>
        <v>-5.1268493890407507</v>
      </c>
      <c r="F33">
        <f>IF(AV33&lt;&gt;0,1/(1/AV33-1/N33),0)</f>
        <v>4.0372440246884285</v>
      </c>
      <c r="G33">
        <f>((AY33-AL33/2)*S33-E33)/(AY33+AL33/2)</f>
        <v>384.52735486076796</v>
      </c>
      <c r="H33">
        <f>AL33*1000</f>
        <v>37.525362677942262</v>
      </c>
      <c r="I33">
        <f>(AQ33-AW33)</f>
        <v>1.5170371737507331</v>
      </c>
      <c r="J33">
        <f>(P33+AP33*D33)</f>
        <v>31.812253952026367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33.110115051269531</v>
      </c>
      <c r="P33" s="1">
        <v>31.812253952026367</v>
      </c>
      <c r="Q33" s="1">
        <v>33.245929718017578</v>
      </c>
      <c r="R33" s="1">
        <v>399.94110107421875</v>
      </c>
      <c r="S33" s="1">
        <v>391.28237915039063</v>
      </c>
      <c r="T33" s="1">
        <v>3.7053284645080566</v>
      </c>
      <c r="U33" s="1">
        <v>36.466682434082031</v>
      </c>
      <c r="V33" s="1">
        <v>6.4112648963928223</v>
      </c>
      <c r="W33" s="1">
        <v>63.097660064697266</v>
      </c>
      <c r="X33" s="1">
        <v>300.19171142578125</v>
      </c>
      <c r="Y33" s="1">
        <v>300.61734008789063</v>
      </c>
      <c r="Z33" s="1">
        <v>0.12895509600639343</v>
      </c>
      <c r="AA33" s="1">
        <v>87.958030700683594</v>
      </c>
      <c r="AB33" s="1">
        <v>31.557668685913086</v>
      </c>
      <c r="AC33" s="1">
        <v>1.844409704208374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1.1036459978889015</v>
      </c>
      <c r="AL33">
        <f>(U33-T33)/(1000-U33)*AK33</f>
        <v>3.7525362677942264E-2</v>
      </c>
      <c r="AM33">
        <f>(P33+273.15)</f>
        <v>304.96225395202634</v>
      </c>
      <c r="AN33">
        <f>(O33+273.15)</f>
        <v>306.26011505126951</v>
      </c>
      <c r="AO33">
        <f>(Y33*AG33+Z33*AH33)*AI33</f>
        <v>48.098773338971114</v>
      </c>
      <c r="AP33">
        <f>((AO33+0.00000010773*(AN33^4-AM33^4))-AL33*44100)/(L33*51.4+0.00000043092*AM33^3)</f>
        <v>-13.015204548497918</v>
      </c>
      <c r="AQ33">
        <f>0.61365*EXP(17.502*J33/(240.97+J33))</f>
        <v>4.7245747468397994</v>
      </c>
      <c r="AR33">
        <f>AQ33*1000/AA33</f>
        <v>53.713966868099526</v>
      </c>
      <c r="AS33">
        <f>(AR33-U33)</f>
        <v>17.247284434017494</v>
      </c>
      <c r="AT33">
        <f>IF(D33,P33,(O33+P33)/2)</f>
        <v>32.461184501647949</v>
      </c>
      <c r="AU33">
        <f>0.61365*EXP(17.502*AT33/(240.97+AT33))</f>
        <v>4.9011539767776746</v>
      </c>
      <c r="AV33">
        <f>IF(AS33&lt;&gt;0,(1000-(AR33+U33)/2)/AS33*AL33,0)</f>
        <v>2.0776216701957115</v>
      </c>
      <c r="AW33">
        <f>U33*AA33/1000</f>
        <v>3.2075375730890663</v>
      </c>
      <c r="AX33">
        <f>(AU33-AW33)</f>
        <v>1.6936164036886083</v>
      </c>
      <c r="AY33">
        <f>1/(1.6/F33+1.37/N33)</f>
        <v>1.3959122907031398</v>
      </c>
      <c r="AZ33">
        <f>G33*AA33*0.001</f>
        <v>33.822268884096083</v>
      </c>
      <c r="BA33">
        <f>G33/S33</f>
        <v>0.98273619092101683</v>
      </c>
      <c r="BB33">
        <f>(1-AL33*AA33/AQ33/F33)*100</f>
        <v>82.695754379277446</v>
      </c>
      <c r="BC33">
        <f>(S33-E33/(N33/1.35))</f>
        <v>392.89936137608862</v>
      </c>
      <c r="BD33">
        <f>E33*BB33/100/BC33</f>
        <v>-1.0790770347163633E-2</v>
      </c>
    </row>
    <row r="34" spans="1:56" x14ac:dyDescent="0.35">
      <c r="A34" s="1" t="s">
        <v>9</v>
      </c>
      <c r="B34" s="1" t="s">
        <v>1725</v>
      </c>
      <c r="K34" s="1">
        <f t="shared" si="0"/>
        <v>2.72</v>
      </c>
    </row>
    <row r="35" spans="1:56" x14ac:dyDescent="0.35">
      <c r="A35" s="1" t="s">
        <v>9</v>
      </c>
      <c r="B35" s="1" t="s">
        <v>1724</v>
      </c>
      <c r="K35" s="1">
        <f t="shared" si="0"/>
        <v>2.72</v>
      </c>
    </row>
    <row r="36" spans="1:56" x14ac:dyDescent="0.35">
      <c r="A36" s="1">
        <v>7</v>
      </c>
      <c r="B36" s="1" t="s">
        <v>1723</v>
      </c>
      <c r="C36" s="1">
        <v>1738.5000022016466</v>
      </c>
      <c r="D36" s="1">
        <v>0</v>
      </c>
      <c r="E36">
        <f>(R36-S36*(1000-T36)/(1000-U36))*AK36</f>
        <v>-3.7381006814674529</v>
      </c>
      <c r="F36">
        <f>IF(AV36&lt;&gt;0,1/(1/AV36-1/N36),0)</f>
        <v>3.9824942469275402</v>
      </c>
      <c r="G36">
        <f>((AY36-AL36/2)*S36-E36)/(AY36+AL36/2)</f>
        <v>382.29790253929343</v>
      </c>
      <c r="H36">
        <f>AL36*1000</f>
        <v>37.408114610081469</v>
      </c>
      <c r="I36">
        <f>(AQ36-AW36)</f>
        <v>1.5224462963120486</v>
      </c>
      <c r="J36">
        <f>(P36+AP36*D36)</f>
        <v>31.927963256835938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33.115684509277344</v>
      </c>
      <c r="P36" s="1">
        <v>31.927963256835938</v>
      </c>
      <c r="Q36" s="1">
        <v>33.240795135498047</v>
      </c>
      <c r="R36" s="1">
        <v>399.86099243164063</v>
      </c>
      <c r="S36" s="1">
        <v>390.02685546875</v>
      </c>
      <c r="T36" s="1">
        <v>4.1061844825744629</v>
      </c>
      <c r="U36" s="1">
        <v>36.759281158447266</v>
      </c>
      <c r="V36" s="1">
        <v>7.1024794578552246</v>
      </c>
      <c r="W36" s="1">
        <v>63.582637786865234</v>
      </c>
      <c r="X36" s="1">
        <v>300.15472412109375</v>
      </c>
      <c r="Y36" s="1">
        <v>499.78366088867188</v>
      </c>
      <c r="Z36" s="1">
        <v>0.16029453277587891</v>
      </c>
      <c r="AA36" s="1">
        <v>87.956069946289063</v>
      </c>
      <c r="AB36" s="1">
        <v>31.740129470825195</v>
      </c>
      <c r="AC36" s="1">
        <v>1.8295451402664185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1.1035100151510797</v>
      </c>
      <c r="AL36">
        <f>(U36-T36)/(1000-U36)*AK36</f>
        <v>3.7408114610081471E-2</v>
      </c>
      <c r="AM36">
        <f>(P36+273.15)</f>
        <v>305.07796325683591</v>
      </c>
      <c r="AN36">
        <f>(O36+273.15)</f>
        <v>306.26568450927732</v>
      </c>
      <c r="AO36">
        <f>(Y36*AG36+Z36*AH36)*AI36</f>
        <v>79.965383954821846</v>
      </c>
      <c r="AP36">
        <f>((AO36+0.00000010773*(AN36^4-AM36^4))-AL36*44100)/(L36*51.4+0.00000043092*AM36^3)</f>
        <v>-12.721747797344197</v>
      </c>
      <c r="AQ36">
        <f>0.61365*EXP(17.502*J36/(240.97+J36))</f>
        <v>4.7556482010597421</v>
      </c>
      <c r="AR36">
        <f>AQ36*1000/AA36</f>
        <v>54.068448078271452</v>
      </c>
      <c r="AS36">
        <f>(AR36-U36)</f>
        <v>17.309166919824186</v>
      </c>
      <c r="AT36">
        <f>IF(D36,P36,(O36+P36)/2)</f>
        <v>32.521823883056641</v>
      </c>
      <c r="AU36">
        <f>0.61365*EXP(17.502*AT36/(240.97+AT36))</f>
        <v>4.9179441125376835</v>
      </c>
      <c r="AV36">
        <f>IF(AS36&lt;&gt;0,(1000-(AR36+U36)/2)/AS36*AL36,0)</f>
        <v>2.0630263560895781</v>
      </c>
      <c r="AW36">
        <f>U36*AA36/1000</f>
        <v>3.2332019047476934</v>
      </c>
      <c r="AX36">
        <f>(AU36-AW36)</f>
        <v>1.6847422077899901</v>
      </c>
      <c r="AY36">
        <f>1/(1.6/F36+1.37/N36)</f>
        <v>1.3853759944129427</v>
      </c>
      <c r="AZ36">
        <f>G36*AA36*0.001</f>
        <v>33.625421056065697</v>
      </c>
      <c r="BA36">
        <f>G36/S36</f>
        <v>0.9801835365409195</v>
      </c>
      <c r="BB36">
        <f>(1-AL36*AA36/AQ36/F36)*100</f>
        <v>82.627322456623773</v>
      </c>
      <c r="BC36">
        <f>(S36-E36/(N36/1.35))</f>
        <v>391.20583341429352</v>
      </c>
      <c r="BD36">
        <f>E36*BB36/100/BC36</f>
        <v>-7.8953130040839287E-3</v>
      </c>
    </row>
    <row r="37" spans="1:56" x14ac:dyDescent="0.35">
      <c r="A37" s="1" t="s">
        <v>9</v>
      </c>
      <c r="B37" s="1" t="s">
        <v>1722</v>
      </c>
      <c r="K37" s="1">
        <f t="shared" si="0"/>
        <v>2.72</v>
      </c>
    </row>
    <row r="38" spans="1:56" x14ac:dyDescent="0.35">
      <c r="A38" s="1" t="s">
        <v>9</v>
      </c>
      <c r="B38" s="1" t="s">
        <v>1721</v>
      </c>
      <c r="K38" s="1">
        <f t="shared" si="0"/>
        <v>2.72</v>
      </c>
    </row>
    <row r="39" spans="1:56" x14ac:dyDescent="0.35">
      <c r="A39" s="1">
        <v>8</v>
      </c>
      <c r="B39" s="1" t="s">
        <v>1720</v>
      </c>
      <c r="C39" s="1">
        <v>1941.5000022016466</v>
      </c>
      <c r="D39" s="1">
        <v>0</v>
      </c>
      <c r="E39">
        <f>(R39-S39*(1000-T39)/(1000-U39))*AK39</f>
        <v>-2.4137328669580436</v>
      </c>
      <c r="F39">
        <f>IF(AV39&lt;&gt;0,1/(1/AV39-1/N39),0)</f>
        <v>3.9175150021116631</v>
      </c>
      <c r="G39">
        <f>((AY39-AL39/2)*S39-E39)/(AY39+AL39/2)</f>
        <v>380.35890862880052</v>
      </c>
      <c r="H39">
        <f>AL39*1000</f>
        <v>37.361288481271892</v>
      </c>
      <c r="I39">
        <f>(AQ39-AW39)</f>
        <v>1.532951011466452</v>
      </c>
      <c r="J39">
        <f>(P39+AP39*D39)</f>
        <v>32.077690124511719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33.141101837158203</v>
      </c>
      <c r="P39" s="1">
        <v>32.077690124511719</v>
      </c>
      <c r="Q39" s="1">
        <v>33.251834869384766</v>
      </c>
      <c r="R39" s="1">
        <v>400.05511474609375</v>
      </c>
      <c r="S39" s="1">
        <v>389.07144165039063</v>
      </c>
      <c r="T39" s="1">
        <v>4.5046467781066895</v>
      </c>
      <c r="U39" s="1">
        <v>37.100257873535156</v>
      </c>
      <c r="V39" s="1">
        <v>7.7805366516113281</v>
      </c>
      <c r="W39" s="1">
        <v>64.080474853515625</v>
      </c>
      <c r="X39" s="1">
        <v>300.20138549804688</v>
      </c>
      <c r="Y39" s="1">
        <v>750.1737060546875</v>
      </c>
      <c r="Z39" s="1">
        <v>8.6774267256259918E-2</v>
      </c>
      <c r="AA39" s="1">
        <v>87.955451965332031</v>
      </c>
      <c r="AB39" s="1">
        <v>31.753215789794922</v>
      </c>
      <c r="AC39" s="1">
        <v>1.8188185691833496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1.1036815643310542</v>
      </c>
      <c r="AL39">
        <f>(U39-T39)/(1000-U39)*AK39</f>
        <v>3.736128848127189E-2</v>
      </c>
      <c r="AM39">
        <f>(P39+273.15)</f>
        <v>305.2276901245117</v>
      </c>
      <c r="AN39">
        <f>(O39+273.15)</f>
        <v>306.29110183715818</v>
      </c>
      <c r="AO39">
        <f>(Y39*AG39+Z39*AH39)*AI39</f>
        <v>120.02779028591976</v>
      </c>
      <c r="AP39">
        <f>((AO39+0.00000010773*(AN39^4-AM39^4))-AL39*44100)/(L39*51.4+0.00000043092*AM39^3)</f>
        <v>-12.387717871574702</v>
      </c>
      <c r="AQ39">
        <f>0.61365*EXP(17.502*J39/(240.97+J39))</f>
        <v>4.7961209607636048</v>
      </c>
      <c r="AR39">
        <f>AQ39*1000/AA39</f>
        <v>54.528978631751144</v>
      </c>
      <c r="AS39">
        <f>(AR39-U39)</f>
        <v>17.428720758215988</v>
      </c>
      <c r="AT39">
        <f>IF(D39,P39,(O39+P39)/2)</f>
        <v>32.609395980834961</v>
      </c>
      <c r="AU39">
        <f>0.61365*EXP(17.502*AT39/(240.97+AT39))</f>
        <v>4.9422798537701187</v>
      </c>
      <c r="AV39">
        <f>IF(AS39&lt;&gt;0,(1000-(AR39+U39)/2)/AS39*AL39,0)</f>
        <v>2.0454510578620719</v>
      </c>
      <c r="AW39">
        <f>U39*AA39/1000</f>
        <v>3.2631699492971529</v>
      </c>
      <c r="AX39">
        <f>(AU39-AW39)</f>
        <v>1.6791099044729658</v>
      </c>
      <c r="AY39">
        <f>1/(1.6/F39+1.37/N39)</f>
        <v>1.3727031788480608</v>
      </c>
      <c r="AZ39">
        <f>G39*AA39*0.001</f>
        <v>33.454639717486579</v>
      </c>
      <c r="BA39">
        <f>G39/S39</f>
        <v>0.97760685547972204</v>
      </c>
      <c r="BB39">
        <f>(1-AL39*AA39/AQ39/F39)*100</f>
        <v>82.510241450285974</v>
      </c>
      <c r="BC39">
        <f>(S39-E39/(N39/1.35))</f>
        <v>389.83272072205546</v>
      </c>
      <c r="BD39">
        <f>E39*BB39/100/BC39</f>
        <v>-5.1087984938851614E-3</v>
      </c>
    </row>
    <row r="40" spans="1:56" x14ac:dyDescent="0.35">
      <c r="A40" s="1" t="s">
        <v>9</v>
      </c>
      <c r="B40" s="1" t="s">
        <v>1719</v>
      </c>
      <c r="K40" s="1">
        <f t="shared" si="0"/>
        <v>2.72</v>
      </c>
    </row>
    <row r="41" spans="1:56" x14ac:dyDescent="0.35">
      <c r="A41" s="1" t="s">
        <v>9</v>
      </c>
      <c r="B41" s="1" t="s">
        <v>1718</v>
      </c>
      <c r="K41" s="1">
        <f t="shared" si="0"/>
        <v>2.72</v>
      </c>
    </row>
    <row r="42" spans="1:56" x14ac:dyDescent="0.35">
      <c r="A42" s="1">
        <v>9</v>
      </c>
      <c r="B42" s="1" t="s">
        <v>1717</v>
      </c>
      <c r="C42" s="1">
        <v>2145.5000022016466</v>
      </c>
      <c r="D42" s="1">
        <v>0</v>
      </c>
      <c r="E42">
        <f>(R42-S42*(1000-T42)/(1000-U42))*AK42</f>
        <v>-1.4594241909020575</v>
      </c>
      <c r="F42">
        <f>IF(AV42&lt;&gt;0,1/(1/AV42-1/N42),0)</f>
        <v>3.8145023379834551</v>
      </c>
      <c r="G42">
        <f>((AY42-AL42/2)*S42-E42)/(AY42+AL42/2)</f>
        <v>378.59852830771985</v>
      </c>
      <c r="H42">
        <f>AL42*1000</f>
        <v>37.331555168369917</v>
      </c>
      <c r="I42">
        <f>(AQ42-AW42)</f>
        <v>1.5524786762094065</v>
      </c>
      <c r="J42">
        <f>(P42+AP42*D42)</f>
        <v>32.273807525634766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33.195796966552734</v>
      </c>
      <c r="P42" s="1">
        <v>32.273807525634766</v>
      </c>
      <c r="Q42" s="1">
        <v>33.287891387939453</v>
      </c>
      <c r="R42" s="1">
        <v>399.910888671875</v>
      </c>
      <c r="S42" s="1">
        <v>388.10256958007813</v>
      </c>
      <c r="T42" s="1">
        <v>4.9215502738952637</v>
      </c>
      <c r="U42" s="1">
        <v>37.487071990966797</v>
      </c>
      <c r="V42" s="1">
        <v>8.4743537902832031</v>
      </c>
      <c r="W42" s="1">
        <v>64.548507690429688</v>
      </c>
      <c r="X42" s="1">
        <v>300.1190185546875</v>
      </c>
      <c r="Y42" s="1">
        <v>1000.3090209960938</v>
      </c>
      <c r="Z42" s="1">
        <v>3.3745754510164261E-2</v>
      </c>
      <c r="AA42" s="1">
        <v>87.953208923339844</v>
      </c>
      <c r="AB42" s="1">
        <v>31.852167129516602</v>
      </c>
      <c r="AC42" s="1">
        <v>1.801476001739502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1.1033787446863508</v>
      </c>
      <c r="AL42">
        <f>(U42-T42)/(1000-U42)*AK42</f>
        <v>3.7331555168369918E-2</v>
      </c>
      <c r="AM42">
        <f>(P42+273.15)</f>
        <v>305.42380752563474</v>
      </c>
      <c r="AN42">
        <f>(O42+273.15)</f>
        <v>306.34579696655271</v>
      </c>
      <c r="AO42">
        <f>(Y42*AG42+Z42*AH42)*AI42</f>
        <v>160.04943978199117</v>
      </c>
      <c r="AP42">
        <f>((AO42+0.00000010773*(AN42^4-AM42^4))-AL42*44100)/(L42*51.4+0.00000043092*AM42^3)</f>
        <v>-12.061443222610416</v>
      </c>
      <c r="AQ42">
        <f>0.61365*EXP(17.502*J42/(240.97+J42))</f>
        <v>4.8495869509551905</v>
      </c>
      <c r="AR42">
        <f>AQ42*1000/AA42</f>
        <v>55.138260562864716</v>
      </c>
      <c r="AS42">
        <f>(AR42-U42)</f>
        <v>17.651188571897919</v>
      </c>
      <c r="AT42">
        <f>IF(D42,P42,(O42+P42)/2)</f>
        <v>32.73480224609375</v>
      </c>
      <c r="AU42">
        <f>0.61365*EXP(17.502*AT42/(240.97+AT42))</f>
        <v>4.9773119469599276</v>
      </c>
      <c r="AV42">
        <f>IF(AS42&lt;&gt;0,(1000-(AR42+U42)/2)/AS42*AL42,0)</f>
        <v>2.0170104221163396</v>
      </c>
      <c r="AW42">
        <f>U42*AA42/1000</f>
        <v>3.2971082747457841</v>
      </c>
      <c r="AX42">
        <f>(AU42-AW42)</f>
        <v>1.6802036722141436</v>
      </c>
      <c r="AY42">
        <f>1/(1.6/F42+1.37/N42)</f>
        <v>1.3522298154575543</v>
      </c>
      <c r="AZ42">
        <f>G42*AA42*0.001</f>
        <v>33.298955458317877</v>
      </c>
      <c r="BA42">
        <f>G42/S42</f>
        <v>0.97551152190865031</v>
      </c>
      <c r="BB42">
        <f>(1-AL42*AA42/AQ42/F42)*100</f>
        <v>82.250540383319986</v>
      </c>
      <c r="BC42">
        <f>(S42-E42/(N42/1.35))</f>
        <v>388.5628645482679</v>
      </c>
      <c r="BD42">
        <f>E42*BB42/100/BC42</f>
        <v>-3.0892923462909152E-3</v>
      </c>
    </row>
    <row r="43" spans="1:56" x14ac:dyDescent="0.35">
      <c r="A43" s="1" t="s">
        <v>9</v>
      </c>
      <c r="B43" s="1" t="s">
        <v>1716</v>
      </c>
      <c r="K43" s="1">
        <f t="shared" si="0"/>
        <v>2.72</v>
      </c>
    </row>
    <row r="44" spans="1:56" x14ac:dyDescent="0.35">
      <c r="A44" s="1" t="s">
        <v>9</v>
      </c>
      <c r="B44" s="1" t="s">
        <v>1715</v>
      </c>
      <c r="K44" s="1">
        <f t="shared" si="0"/>
        <v>2.72</v>
      </c>
    </row>
    <row r="45" spans="1:56" x14ac:dyDescent="0.35">
      <c r="A45" s="1">
        <v>10</v>
      </c>
      <c r="B45" s="1" t="s">
        <v>1714</v>
      </c>
      <c r="C45" s="1">
        <v>2349.5000022016466</v>
      </c>
      <c r="D45" s="1">
        <v>0</v>
      </c>
      <c r="E45">
        <f>(R45-S45*(1000-T45)/(1000-U45))*AK45</f>
        <v>-0.74453328930008478</v>
      </c>
      <c r="F45">
        <f>IF(AV45&lt;&gt;0,1/(1/AV45-1/N45),0)</f>
        <v>3.5789792868743833</v>
      </c>
      <c r="G45">
        <f>((AY45-AL45/2)*S45-E45)/(AY45+AL45/2)</f>
        <v>377.11386796065386</v>
      </c>
      <c r="H45">
        <f>AL45*1000</f>
        <v>37.120387255523468</v>
      </c>
      <c r="I45">
        <f>(AQ45-AW45)</f>
        <v>1.5965073441977218</v>
      </c>
      <c r="J45">
        <f>(P45+AP45*D45)</f>
        <v>32.515121459960938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33.268978118896484</v>
      </c>
      <c r="P45" s="1">
        <v>32.515121459960938</v>
      </c>
      <c r="Q45" s="1">
        <v>33.344043731689453</v>
      </c>
      <c r="R45" s="1">
        <v>399.78567504882813</v>
      </c>
      <c r="S45" s="1">
        <v>387.42822265625</v>
      </c>
      <c r="T45" s="1">
        <v>5.3759565353393555</v>
      </c>
      <c r="U45" s="1">
        <v>37.743877410888672</v>
      </c>
      <c r="V45" s="1">
        <v>9.2185459136962891</v>
      </c>
      <c r="W45" s="1">
        <v>64.722183227539063</v>
      </c>
      <c r="X45" s="1">
        <v>300.1630859375</v>
      </c>
      <c r="Y45" s="1">
        <v>1250.5107421875</v>
      </c>
      <c r="Z45" s="1">
        <v>0.20368202030658722</v>
      </c>
      <c r="AA45" s="1">
        <v>87.950119018554688</v>
      </c>
      <c r="AB45" s="1">
        <v>31.833517074584961</v>
      </c>
      <c r="AC45" s="1">
        <v>1.7912354469299316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1.1035407571231615</v>
      </c>
      <c r="AL45">
        <f>(U45-T45)/(1000-U45)*AK45</f>
        <v>3.7120387255523468E-2</v>
      </c>
      <c r="AM45">
        <f>(P45+273.15)</f>
        <v>305.66512145996091</v>
      </c>
      <c r="AN45">
        <f>(O45+273.15)</f>
        <v>306.41897811889646</v>
      </c>
      <c r="AO45">
        <f>(Y45*AG45+Z45*AH45)*AI45</f>
        <v>200.08171427782509</v>
      </c>
      <c r="AP45">
        <f>((AO45+0.00000010773*(AN45^4-AM45^4))-AL45*44100)/(L45*51.4+0.00000043092*AM45^3)</f>
        <v>-11.671971874326514</v>
      </c>
      <c r="AQ45">
        <f>0.61365*EXP(17.502*J45/(240.97+J45))</f>
        <v>4.9160858547071182</v>
      </c>
      <c r="AR45">
        <f>AQ45*1000/AA45</f>
        <v>55.896295645375766</v>
      </c>
      <c r="AS45">
        <f>(AR45-U45)</f>
        <v>18.152418234487094</v>
      </c>
      <c r="AT45">
        <f>IF(D45,P45,(O45+P45)/2)</f>
        <v>32.892049789428711</v>
      </c>
      <c r="AU45">
        <f>0.61365*EXP(17.502*AT45/(240.97+AT45))</f>
        <v>5.0215440654589605</v>
      </c>
      <c r="AV45">
        <f>IF(AS45&lt;&gt;0,(1000-(AR45+U45)/2)/AS45*AL45,0)</f>
        <v>1.9491842384415967</v>
      </c>
      <c r="AW45">
        <f>U45*AA45/1000</f>
        <v>3.3195785105093965</v>
      </c>
      <c r="AX45">
        <f>(AU45-AW45)</f>
        <v>1.701965554949564</v>
      </c>
      <c r="AY45">
        <f>1/(1.6/F45+1.37/N45)</f>
        <v>1.3035731605065084</v>
      </c>
      <c r="AZ45">
        <f>G45*AA45*0.001</f>
        <v>33.167209570687028</v>
      </c>
      <c r="BA45">
        <f>G45/S45</f>
        <v>0.97337737910552879</v>
      </c>
      <c r="BB45">
        <f>(1-AL45*AA45/AQ45/F45)*100</f>
        <v>81.444601488734463</v>
      </c>
      <c r="BC45">
        <f>(S45-E45/(N45/1.35))</f>
        <v>387.66304466951453</v>
      </c>
      <c r="BD45">
        <f>E45*BB45/100/BC45</f>
        <v>-1.5641990609096246E-3</v>
      </c>
    </row>
    <row r="46" spans="1:56" x14ac:dyDescent="0.35">
      <c r="A46" s="1" t="s">
        <v>9</v>
      </c>
      <c r="B46" s="1" t="s">
        <v>1713</v>
      </c>
      <c r="K46" s="1">
        <f t="shared" si="0"/>
        <v>2.72</v>
      </c>
    </row>
    <row r="47" spans="1:56" x14ac:dyDescent="0.35">
      <c r="A47" s="1" t="s">
        <v>9</v>
      </c>
      <c r="B47" s="1" t="s">
        <v>1712</v>
      </c>
      <c r="K47" s="1">
        <f t="shared" si="0"/>
        <v>2.72</v>
      </c>
    </row>
    <row r="48" spans="1:56" x14ac:dyDescent="0.35">
      <c r="A48" s="1">
        <v>11</v>
      </c>
      <c r="B48" s="1" t="s">
        <v>1711</v>
      </c>
      <c r="C48" s="1">
        <v>2553.5000022016466</v>
      </c>
      <c r="D48" s="1">
        <v>0</v>
      </c>
      <c r="E48">
        <f>(R48-S48*(1000-T48)/(1000-U48))*AK48</f>
        <v>-0.42945595167484302</v>
      </c>
      <c r="F48">
        <f>IF(AV48&lt;&gt;0,1/(1/AV48-1/N48),0)</f>
        <v>3.3886741859131622</v>
      </c>
      <c r="G48">
        <f>((AY48-AL48/2)*S48-E48)/(AY48+AL48/2)</f>
        <v>376.63573844634152</v>
      </c>
      <c r="H48">
        <f>AL48*1000</f>
        <v>37.025431741606681</v>
      </c>
      <c r="I48">
        <f>(AQ48-AW48)</f>
        <v>1.6399838592727911</v>
      </c>
      <c r="J48">
        <f>(P48+AP48*D48)</f>
        <v>32.796543121337891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33.367698669433594</v>
      </c>
      <c r="P48" s="1">
        <v>32.796543121337891</v>
      </c>
      <c r="Q48" s="1">
        <v>33.417217254638672</v>
      </c>
      <c r="R48" s="1">
        <v>400.11343383789063</v>
      </c>
      <c r="S48" s="1">
        <v>387.50259399414063</v>
      </c>
      <c r="T48" s="1">
        <v>5.8749828338623047</v>
      </c>
      <c r="U48" s="1">
        <v>38.143409729003906</v>
      </c>
      <c r="V48" s="1">
        <v>10.018477439880371</v>
      </c>
      <c r="W48" s="1">
        <v>65.045112609863281</v>
      </c>
      <c r="X48" s="1">
        <v>300.19369506835938</v>
      </c>
      <c r="Y48" s="1">
        <v>1600.5804443359375</v>
      </c>
      <c r="Z48" s="1">
        <v>8.4361303597688675E-3</v>
      </c>
      <c r="AA48" s="1">
        <v>87.948471069335938</v>
      </c>
      <c r="AB48" s="1">
        <v>31.842248916625977</v>
      </c>
      <c r="AC48" s="1">
        <v>1.7779206037521362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1.1036532906924974</v>
      </c>
      <c r="AL48">
        <f>(U48-T48)/(1000-U48)*AK48</f>
        <v>3.7025431741606683E-2</v>
      </c>
      <c r="AM48">
        <f>(P48+273.15)</f>
        <v>305.94654312133787</v>
      </c>
      <c r="AN48">
        <f>(O48+273.15)</f>
        <v>306.51769866943357</v>
      </c>
      <c r="AO48">
        <f>(Y48*AG48+Z48*AH48)*AI48</f>
        <v>256.09286536962827</v>
      </c>
      <c r="AP48">
        <f>((AO48+0.00000010773*(AN48^4-AM48^4))-AL48*44100)/(L48*51.4+0.00000043092*AM48^3)</f>
        <v>-11.195025638606779</v>
      </c>
      <c r="AQ48">
        <f>0.61365*EXP(17.502*J48/(240.97+J48))</f>
        <v>4.9946384263099182</v>
      </c>
      <c r="AR48">
        <f>AQ48*1000/AA48</f>
        <v>56.790508869361638</v>
      </c>
      <c r="AS48">
        <f>(AR48-U48)</f>
        <v>18.647099140357732</v>
      </c>
      <c r="AT48">
        <f>IF(D48,P48,(O48+P48)/2)</f>
        <v>33.082120895385742</v>
      </c>
      <c r="AU48">
        <f>0.61365*EXP(17.502*AT48/(240.97+AT48))</f>
        <v>5.0754653680201702</v>
      </c>
      <c r="AV48">
        <f>IF(AS48&lt;&gt;0,(1000-(AR48+U48)/2)/AS48*AL48,0)</f>
        <v>1.891336921342532</v>
      </c>
      <c r="AW48">
        <f>U48*AA48/1000</f>
        <v>3.3546545670371271</v>
      </c>
      <c r="AX48">
        <f>(AU48-AW48)</f>
        <v>1.7208108009830432</v>
      </c>
      <c r="AY48">
        <f>1/(1.6/F48+1.37/N48)</f>
        <v>1.2622620980328945</v>
      </c>
      <c r="AZ48">
        <f>G48*AA48*0.001</f>
        <v>33.124537346426038</v>
      </c>
      <c r="BA48">
        <f>G48/S48</f>
        <v>0.97195668953905523</v>
      </c>
      <c r="BB48">
        <f>(1-AL48*AA48/AQ48/F48)*100</f>
        <v>80.760465641586578</v>
      </c>
      <c r="BC48">
        <f>(S48-E48/(N48/1.35))</f>
        <v>387.63804221738332</v>
      </c>
      <c r="BD48">
        <f>E48*BB48/100/BC48</f>
        <v>-8.9472804143307303E-4</v>
      </c>
    </row>
    <row r="49" spans="1:56" x14ac:dyDescent="0.35">
      <c r="A49" s="1" t="s">
        <v>9</v>
      </c>
      <c r="B49" s="1" t="s">
        <v>1710</v>
      </c>
      <c r="K49" s="1">
        <f t="shared" si="0"/>
        <v>2.72</v>
      </c>
    </row>
    <row r="50" spans="1:56" x14ac:dyDescent="0.35">
      <c r="A50" s="1" t="s">
        <v>9</v>
      </c>
      <c r="B50" s="1" t="s">
        <v>1709</v>
      </c>
      <c r="K50" s="1">
        <f t="shared" si="0"/>
        <v>2.72</v>
      </c>
    </row>
    <row r="51" spans="1:56" x14ac:dyDescent="0.35">
      <c r="A51" s="1">
        <v>12</v>
      </c>
      <c r="B51" s="1" t="s">
        <v>1708</v>
      </c>
      <c r="C51" s="1">
        <v>2756.5000022016466</v>
      </c>
      <c r="D51" s="1">
        <v>0</v>
      </c>
      <c r="E51">
        <f>(R51-S51*(1000-T51)/(1000-U51))*AK51</f>
        <v>-1.1478566593321948</v>
      </c>
      <c r="F51">
        <f>IF(AV51&lt;&gt;0,1/(1/AV51-1/N51),0)</f>
        <v>2.9618410136692077</v>
      </c>
      <c r="G51">
        <f>((AY51-AL51/2)*S51-E51)/(AY51+AL51/2)</f>
        <v>377.32491606300835</v>
      </c>
      <c r="H51">
        <f>AL51*1000</f>
        <v>36.268105095667693</v>
      </c>
      <c r="I51">
        <f>(AQ51-AW51)</f>
        <v>1.7347898846489165</v>
      </c>
      <c r="J51">
        <f>(P51+AP51*D51)</f>
        <v>33.084522247314453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33.49169921875</v>
      </c>
      <c r="P51" s="1">
        <v>33.084522247314453</v>
      </c>
      <c r="Q51" s="1">
        <v>33.515918731689453</v>
      </c>
      <c r="R51" s="1">
        <v>400.00222778320313</v>
      </c>
      <c r="S51" s="1">
        <v>388.28106689453125</v>
      </c>
      <c r="T51" s="1">
        <v>6.3779468536376953</v>
      </c>
      <c r="U51" s="1">
        <v>37.995452880859375</v>
      </c>
      <c r="V51" s="1">
        <v>10.799980163574219</v>
      </c>
      <c r="W51" s="1">
        <v>64.338912963867188</v>
      </c>
      <c r="X51" s="1">
        <v>300.15341186523438</v>
      </c>
      <c r="Y51" s="1">
        <v>2000.7674560546875</v>
      </c>
      <c r="Z51" s="1">
        <v>2.4103627074509859E-3</v>
      </c>
      <c r="AA51" s="1">
        <v>87.941047668457031</v>
      </c>
      <c r="AB51" s="1">
        <v>31.993318557739258</v>
      </c>
      <c r="AC51" s="1">
        <v>1.836469292640686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1.1035051906810085</v>
      </c>
      <c r="AL51">
        <f>(U51-T51)/(1000-U51)*AK51</f>
        <v>3.6268105095667691E-2</v>
      </c>
      <c r="AM51">
        <f>(P51+273.15)</f>
        <v>306.23452224731443</v>
      </c>
      <c r="AN51">
        <f>(O51+273.15)</f>
        <v>306.64169921874998</v>
      </c>
      <c r="AO51">
        <f>(Y51*AG51+Z51*AH51)*AI51</f>
        <v>320.12278581344799</v>
      </c>
      <c r="AP51">
        <f>((AO51+0.00000010773*(AN51^4-AM51^4))-AL51*44100)/(L51*51.4+0.00000043092*AM51^3)</f>
        <v>-10.412224828407345</v>
      </c>
      <c r="AQ51">
        <f>0.61365*EXP(17.502*J51/(240.97+J51))</f>
        <v>5.0761498176291839</v>
      </c>
      <c r="AR51">
        <f>AQ51*1000/AA51</f>
        <v>57.722189491835145</v>
      </c>
      <c r="AS51">
        <f>(AR51-U51)</f>
        <v>19.72673661097577</v>
      </c>
      <c r="AT51">
        <f>IF(D51,P51,(O51+P51)/2)</f>
        <v>33.288110733032227</v>
      </c>
      <c r="AU51">
        <f>0.61365*EXP(17.502*AT51/(240.97+AT51))</f>
        <v>5.1344708009545821</v>
      </c>
      <c r="AV51">
        <f>IF(AS51&lt;&gt;0,(1000-(AR51+U51)/2)/AS51*AL51,0)</f>
        <v>1.7505356826183305</v>
      </c>
      <c r="AW51">
        <f>U51*AA51/1000</f>
        <v>3.3413599329802675</v>
      </c>
      <c r="AX51">
        <f>(AU51-AW51)</f>
        <v>1.7931108679743146</v>
      </c>
      <c r="AY51">
        <f>1/(1.6/F51+1.37/N51)</f>
        <v>1.1624230683200156</v>
      </c>
      <c r="AZ51">
        <f>G51*AA51*0.001</f>
        <v>33.182348429993567</v>
      </c>
      <c r="BA51">
        <f>G51/S51</f>
        <v>0.97178293827419893</v>
      </c>
      <c r="BB51">
        <f>(1-AL51*AA51/AQ51/F51)*100</f>
        <v>78.786109311381907</v>
      </c>
      <c r="BC51">
        <f>(S51-E51/(N51/1.35))</f>
        <v>388.64309504768056</v>
      </c>
      <c r="BD51">
        <f>E51*BB51/100/BC51</f>
        <v>-2.326946275086888E-3</v>
      </c>
    </row>
    <row r="52" spans="1:56" x14ac:dyDescent="0.35">
      <c r="A52" s="1" t="s">
        <v>9</v>
      </c>
      <c r="B52" s="1" t="s">
        <v>1707</v>
      </c>
      <c r="K52" s="1">
        <v>2.1488</v>
      </c>
    </row>
    <row r="53" spans="1:56" x14ac:dyDescent="0.35">
      <c r="A53" s="1" t="s">
        <v>9</v>
      </c>
      <c r="B53" s="1" t="s">
        <v>1706</v>
      </c>
      <c r="K53" s="1">
        <v>2.1488</v>
      </c>
    </row>
    <row r="54" spans="1:56" x14ac:dyDescent="0.35">
      <c r="A54" s="1" t="s">
        <v>9</v>
      </c>
      <c r="B54" s="1" t="s">
        <v>1705</v>
      </c>
      <c r="K54" s="1">
        <v>2.1488</v>
      </c>
    </row>
    <row r="55" spans="1:56" x14ac:dyDescent="0.35">
      <c r="A55" s="1" t="s">
        <v>9</v>
      </c>
      <c r="B55" s="1" t="s">
        <v>1704</v>
      </c>
      <c r="K55" s="1">
        <v>2.1488</v>
      </c>
    </row>
    <row r="56" spans="1:56" x14ac:dyDescent="0.35">
      <c r="K56" s="1">
        <v>2.1488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7F679-59B4-4660-B7A5-0CB4C1951802}">
  <dimension ref="A1:BD55"/>
  <sheetViews>
    <sheetView topLeftCell="A9" zoomScale="6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1794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1793</v>
      </c>
    </row>
    <row r="12" spans="1:56" x14ac:dyDescent="0.35">
      <c r="A12" s="1" t="s">
        <v>9</v>
      </c>
      <c r="B12" s="1" t="s">
        <v>1792</v>
      </c>
    </row>
    <row r="13" spans="1:56" x14ac:dyDescent="0.35">
      <c r="A13" s="1" t="s">
        <v>9</v>
      </c>
      <c r="B13" s="1" t="s">
        <v>1791</v>
      </c>
    </row>
    <row r="14" spans="1:56" x14ac:dyDescent="0.35">
      <c r="A14" s="1" t="s">
        <v>9</v>
      </c>
      <c r="B14" s="1" t="s">
        <v>1790</v>
      </c>
    </row>
    <row r="15" spans="1:56" x14ac:dyDescent="0.35">
      <c r="A15" s="1" t="s">
        <v>9</v>
      </c>
      <c r="B15" s="1" t="s">
        <v>1789</v>
      </c>
    </row>
    <row r="16" spans="1:56" x14ac:dyDescent="0.35">
      <c r="A16" s="1" t="s">
        <v>9</v>
      </c>
      <c r="B16" s="1" t="s">
        <v>1788</v>
      </c>
    </row>
    <row r="17" spans="1:56" x14ac:dyDescent="0.35">
      <c r="A17" s="1" t="s">
        <v>9</v>
      </c>
      <c r="B17" s="1" t="s">
        <v>1787</v>
      </c>
    </row>
    <row r="18" spans="1:56" x14ac:dyDescent="0.35">
      <c r="A18" s="1">
        <v>1</v>
      </c>
      <c r="B18" s="1" t="s">
        <v>1786</v>
      </c>
      <c r="C18" s="1">
        <v>248.50000892952085</v>
      </c>
      <c r="D18" s="1">
        <v>0</v>
      </c>
      <c r="E18">
        <f>(R18-S18*(1000-T18)/(1000-U18))*AK18</f>
        <v>-7.9583703115565854</v>
      </c>
      <c r="F18">
        <f>IF(AV18&lt;&gt;0,1/(1/AV18-1/N18),0)</f>
        <v>5.3648864606289299</v>
      </c>
      <c r="G18">
        <f>((AY18-AL18/2)*S18-E18)/(AY18+AL18/2)</f>
        <v>389.24103176598845</v>
      </c>
      <c r="H18">
        <f>AL18*1000</f>
        <v>38.097599548351795</v>
      </c>
      <c r="I18">
        <f>(AQ18-AW18)</f>
        <v>1.3387501586696491</v>
      </c>
      <c r="J18">
        <f>(P18+AP18*D18)</f>
        <v>32.591152191162109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33.649044036865234</v>
      </c>
      <c r="P18" s="1">
        <v>32.591152191162109</v>
      </c>
      <c r="Q18" s="1">
        <v>33.723705291748047</v>
      </c>
      <c r="R18" s="1">
        <v>399.91427612304688</v>
      </c>
      <c r="S18" s="1">
        <v>393.53988647460938</v>
      </c>
      <c r="T18" s="1">
        <v>7.8145818710327148</v>
      </c>
      <c r="U18" s="1">
        <v>40.924079895019531</v>
      </c>
      <c r="V18" s="1">
        <v>13.115029335021973</v>
      </c>
      <c r="W18" s="1">
        <v>68.681922912597656</v>
      </c>
      <c r="X18" s="1">
        <v>300.16973876953125</v>
      </c>
      <c r="Y18" s="1">
        <v>-0.17864046990871429</v>
      </c>
      <c r="Z18" s="1">
        <v>0.19644275307655334</v>
      </c>
      <c r="AA18" s="1">
        <v>87.929924011230469</v>
      </c>
      <c r="AB18" s="1">
        <v>30.976291656494141</v>
      </c>
      <c r="AC18" s="1">
        <v>1.2678165435791016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1.1035652160644529</v>
      </c>
      <c r="AL18">
        <f>(U18-T18)/(1000-U18)*AK18</f>
        <v>3.8097599548351797E-2</v>
      </c>
      <c r="AM18">
        <f>(P18+273.15)</f>
        <v>305.74115219116209</v>
      </c>
      <c r="AN18">
        <f>(O18+273.15)</f>
        <v>306.79904403686521</v>
      </c>
      <c r="AO18">
        <f>(Y18*AG18+Z18*AH18)*AI18</f>
        <v>-2.8582474546526182E-2</v>
      </c>
      <c r="AP18">
        <f>((AO18+0.00000010773*(AN18^4-AM18^4))-AL18*44100)/(L18*51.4+0.00000043092*AM18^3)</f>
        <v>-13.628415652566719</v>
      </c>
      <c r="AQ18">
        <f>0.61365*EXP(17.502*J18/(240.97+J18))</f>
        <v>4.9372013940682411</v>
      </c>
      <c r="AR18">
        <f>AQ18*1000/AA18</f>
        <v>56.149273976827935</v>
      </c>
      <c r="AS18">
        <f>(AR18-U18)</f>
        <v>15.225194081808404</v>
      </c>
      <c r="AT18">
        <f>IF(D18,P18,(O18+P18)/2)</f>
        <v>33.120098114013672</v>
      </c>
      <c r="AU18">
        <f>0.61365*EXP(17.502*AT18/(240.97+AT18))</f>
        <v>5.0862993041556575</v>
      </c>
      <c r="AV18">
        <f>IF(AS18&lt;&gt;0,(1000-(AR18+U18)/2)/AS18*AL18,0)</f>
        <v>2.3808214510940253</v>
      </c>
      <c r="AW18">
        <f>U18*AA18/1000</f>
        <v>3.598451235398592</v>
      </c>
      <c r="AX18">
        <f>(AU18-AW18)</f>
        <v>1.4878480687570654</v>
      </c>
      <c r="AY18">
        <f>1/(1.6/F18+1.37/N18)</f>
        <v>1.6173299956174934</v>
      </c>
      <c r="AZ18">
        <f>G18*AA18*0.001</f>
        <v>34.225934345236311</v>
      </c>
      <c r="BA18">
        <f>G18/S18</f>
        <v>0.98907644471026634</v>
      </c>
      <c r="BB18">
        <f>(1-AL18*AA18/AQ18/F18)*100</f>
        <v>87.352842349855848</v>
      </c>
      <c r="BC18">
        <f>(S18-E18/(N18/1.35))</f>
        <v>396.04991600011437</v>
      </c>
      <c r="BD18">
        <f>E18*BB18/100/BC18</f>
        <v>-1.7552996203311268E-2</v>
      </c>
    </row>
    <row r="19" spans="1:56" x14ac:dyDescent="0.35">
      <c r="A19" s="1" t="s">
        <v>9</v>
      </c>
      <c r="B19" s="1" t="s">
        <v>1785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1784</v>
      </c>
      <c r="K20" s="1">
        <f t="shared" si="0"/>
        <v>2.72</v>
      </c>
    </row>
    <row r="21" spans="1:56" x14ac:dyDescent="0.35">
      <c r="A21" s="1">
        <v>2</v>
      </c>
      <c r="B21" s="1" t="s">
        <v>1783</v>
      </c>
      <c r="C21" s="1">
        <v>452.50000895187259</v>
      </c>
      <c r="D21" s="1">
        <v>0</v>
      </c>
      <c r="E21">
        <f>(R21-S21*(1000-T21)/(1000-U21))*AK21</f>
        <v>-6.1770715233225051</v>
      </c>
      <c r="F21">
        <f>IF(AV21&lt;&gt;0,1/(1/AV21-1/N21),0)</f>
        <v>5.0169999982187221</v>
      </c>
      <c r="G21">
        <f>((AY21-AL21/2)*S21-E21)/(AY21+AL21/2)</f>
        <v>387.12603416978897</v>
      </c>
      <c r="H21">
        <f>AL21*1000</f>
        <v>36.998987063297015</v>
      </c>
      <c r="I21">
        <f>(AQ21-AW21)</f>
        <v>1.3408615619503532</v>
      </c>
      <c r="J21">
        <f>(P21+AP21*D21)</f>
        <v>32.4281005859375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33.573085784912109</v>
      </c>
      <c r="P21" s="1">
        <v>32.4281005859375</v>
      </c>
      <c r="Q21" s="1">
        <v>33.679622650146484</v>
      </c>
      <c r="R21" s="1">
        <v>399.95223999023438</v>
      </c>
      <c r="S21" s="1">
        <v>392.39358520507813</v>
      </c>
      <c r="T21" s="1">
        <v>8.2129287719726563</v>
      </c>
      <c r="U21" s="1">
        <v>40.387104034423828</v>
      </c>
      <c r="V21" s="1">
        <v>13.841935157775879</v>
      </c>
      <c r="W21" s="1">
        <v>68.067764282226563</v>
      </c>
      <c r="X21" s="1">
        <v>300.15625</v>
      </c>
      <c r="Y21" s="1">
        <v>26.433820724487305</v>
      </c>
      <c r="Z21" s="1">
        <v>1.9283123314380646E-2</v>
      </c>
      <c r="AA21" s="1">
        <v>87.927894592285156</v>
      </c>
      <c r="AB21" s="1">
        <v>31.384275436401367</v>
      </c>
      <c r="AC21" s="1">
        <v>1.3883390426635742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1.1035156249999998</v>
      </c>
      <c r="AL21">
        <f>(U21-T21)/(1000-U21)*AK21</f>
        <v>3.6998987063297017E-2</v>
      </c>
      <c r="AM21">
        <f>(P21+273.15)</f>
        <v>305.57810058593748</v>
      </c>
      <c r="AN21">
        <f>(O21+273.15)</f>
        <v>306.72308578491209</v>
      </c>
      <c r="AO21">
        <f>(Y21*AG21+Z21*AH21)*AI21</f>
        <v>4.2294112213832591</v>
      </c>
      <c r="AP21">
        <f>((AO21+0.00000010773*(AN21^4-AM21^4))-AL21*44100)/(L21*51.4+0.00000043092*AM21^3)</f>
        <v>-13.190969834141837</v>
      </c>
      <c r="AQ21">
        <f>0.61365*EXP(17.502*J21/(240.97+J21))</f>
        <v>4.892014588376826</v>
      </c>
      <c r="AR21">
        <f>AQ21*1000/AA21</f>
        <v>55.636662415957069</v>
      </c>
      <c r="AS21">
        <f>(AR21-U21)</f>
        <v>15.249558381533241</v>
      </c>
      <c r="AT21">
        <f>IF(D21,P21,(O21+P21)/2)</f>
        <v>33.000593185424805</v>
      </c>
      <c r="AU21">
        <f>0.61365*EXP(17.502*AT21/(240.97+AT21))</f>
        <v>5.05227537574015</v>
      </c>
      <c r="AV21">
        <f>IF(AS21&lt;&gt;0,(1000-(AR21+U21)/2)/AS21*AL21,0)</f>
        <v>2.3097453143047852</v>
      </c>
      <c r="AW21">
        <f>U21*AA21/1000</f>
        <v>3.5511530264264728</v>
      </c>
      <c r="AX21">
        <f>(AU21-AW21)</f>
        <v>1.5011223493136772</v>
      </c>
      <c r="AY21">
        <f>1/(1.6/F21+1.37/N21)</f>
        <v>1.5649865711540121</v>
      </c>
      <c r="AZ21">
        <f>G21*AA21*0.001</f>
        <v>34.039177126410586</v>
      </c>
      <c r="BA21">
        <f>G21/S21</f>
        <v>0.98657584824549016</v>
      </c>
      <c r="BB21">
        <f>(1-AL21*AA21/AQ21/F21)*100</f>
        <v>86.744849465014681</v>
      </c>
      <c r="BC21">
        <f>(S21-E21/(N21/1.35))</f>
        <v>394.34180215122615</v>
      </c>
      <c r="BD21">
        <f>E21*BB21/100/BC21</f>
        <v>-1.3587936569295144E-2</v>
      </c>
    </row>
    <row r="22" spans="1:56" x14ac:dyDescent="0.35">
      <c r="A22" s="1" t="s">
        <v>9</v>
      </c>
      <c r="B22" s="1" t="s">
        <v>1782</v>
      </c>
      <c r="K22" s="1">
        <f t="shared" si="0"/>
        <v>2.72</v>
      </c>
    </row>
    <row r="23" spans="1:56" x14ac:dyDescent="0.35">
      <c r="A23" s="1" t="s">
        <v>9</v>
      </c>
      <c r="B23" s="1" t="s">
        <v>1781</v>
      </c>
      <c r="K23" s="1">
        <f t="shared" si="0"/>
        <v>2.72</v>
      </c>
    </row>
    <row r="24" spans="1:56" x14ac:dyDescent="0.35">
      <c r="A24" s="1">
        <v>3</v>
      </c>
      <c r="B24" s="1" t="s">
        <v>1780</v>
      </c>
      <c r="C24" s="1">
        <v>655.50000895187259</v>
      </c>
      <c r="D24" s="1">
        <v>0</v>
      </c>
      <c r="E24">
        <f>(R24-S24*(1000-T24)/(1000-U24))*AK24</f>
        <v>-5.7133477370846251</v>
      </c>
      <c r="F24">
        <f>IF(AV24&lt;&gt;0,1/(1/AV24-1/N24),0)</f>
        <v>4.720629575729749</v>
      </c>
      <c r="G24">
        <f>((AY24-AL24/2)*S24-E24)/(AY24+AL24/2)</f>
        <v>386.93478068338527</v>
      </c>
      <c r="H24">
        <f>AL24*1000</f>
        <v>36.019961700471328</v>
      </c>
      <c r="I24">
        <f>(AQ24-AW24)</f>
        <v>1.3436894472679399</v>
      </c>
      <c r="J24">
        <f>(P24+AP24*D24)</f>
        <v>32.290058135986328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33.480598449707031</v>
      </c>
      <c r="P24" s="1">
        <v>32.290058135986328</v>
      </c>
      <c r="Q24" s="1">
        <v>33.606914520263672</v>
      </c>
      <c r="R24" s="1">
        <v>400.05126953125</v>
      </c>
      <c r="S24" s="1">
        <v>392.4195556640625</v>
      </c>
      <c r="T24" s="1">
        <v>8.5862150192260742</v>
      </c>
      <c r="U24" s="1">
        <v>39.924598693847656</v>
      </c>
      <c r="V24" s="1">
        <v>14.545616149902344</v>
      </c>
      <c r="W24" s="1">
        <v>67.634910583496094</v>
      </c>
      <c r="X24" s="1">
        <v>300.15176391601563</v>
      </c>
      <c r="Y24" s="1">
        <v>49.615245819091797</v>
      </c>
      <c r="Z24" s="1">
        <v>1.0846851393580437E-2</v>
      </c>
      <c r="AA24" s="1">
        <v>87.924514770507813</v>
      </c>
      <c r="AB24" s="1">
        <v>31.63224983215332</v>
      </c>
      <c r="AC24" s="1">
        <v>1.4430230855941772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1.1034991320441747</v>
      </c>
      <c r="AL24">
        <f>(U24-T24)/(1000-U24)*AK24</f>
        <v>3.601996170047133E-2</v>
      </c>
      <c r="AM24">
        <f>(P24+273.15)</f>
        <v>305.44005813598631</v>
      </c>
      <c r="AN24">
        <f>(O24+273.15)</f>
        <v>306.63059844970701</v>
      </c>
      <c r="AO24">
        <f>(Y24*AG24+Z24*AH24)*AI24</f>
        <v>7.9384391536167414</v>
      </c>
      <c r="AP24">
        <f>((AO24+0.00000010773*(AN24^4-AM24^4))-AL24*44100)/(L24*51.4+0.00000043092*AM24^3)</f>
        <v>-12.804893879334665</v>
      </c>
      <c r="AQ24">
        <f>0.61365*EXP(17.502*J24/(240.97+J24))</f>
        <v>4.8540404148317453</v>
      </c>
      <c r="AR24">
        <f>AQ24*1000/AA24</f>
        <v>55.206905918119645</v>
      </c>
      <c r="AS24">
        <f>(AR24-U24)</f>
        <v>15.282307224271989</v>
      </c>
      <c r="AT24">
        <f>IF(D24,P24,(O24+P24)/2)</f>
        <v>32.88532829284668</v>
      </c>
      <c r="AU24">
        <f>0.61365*EXP(17.502*AT24/(240.97+AT24))</f>
        <v>5.0196464037521675</v>
      </c>
      <c r="AV24">
        <f>IF(AS24&lt;&gt;0,(1000-(AR24+U24)/2)/AS24*AL24,0)</f>
        <v>2.2448603225086634</v>
      </c>
      <c r="AW24">
        <f>U24*AA24/1000</f>
        <v>3.5103509675638054</v>
      </c>
      <c r="AX24">
        <f>(AU24-AW24)</f>
        <v>1.5092954361883621</v>
      </c>
      <c r="AY24">
        <f>1/(1.6/F24+1.37/N24)</f>
        <v>1.5174385394846808</v>
      </c>
      <c r="AZ24">
        <f>G24*AA24*0.001</f>
        <v>34.021052839419504</v>
      </c>
      <c r="BA24">
        <f>G24/S24</f>
        <v>0.98602318640467412</v>
      </c>
      <c r="BB24">
        <f>(1-AL24*AA24/AQ24/F24)*100</f>
        <v>86.178667465956735</v>
      </c>
      <c r="BC24">
        <f>(S24-E24/(N24/1.35))</f>
        <v>394.22151648620911</v>
      </c>
      <c r="BD24">
        <f>E24*BB24/100/BC24</f>
        <v>-1.2489645393792621E-2</v>
      </c>
    </row>
    <row r="25" spans="1:56" x14ac:dyDescent="0.35">
      <c r="A25" s="1" t="s">
        <v>9</v>
      </c>
      <c r="B25" s="1" t="s">
        <v>1779</v>
      </c>
      <c r="K25" s="1">
        <f t="shared" si="0"/>
        <v>2.72</v>
      </c>
    </row>
    <row r="26" spans="1:56" x14ac:dyDescent="0.35">
      <c r="A26" s="1" t="s">
        <v>9</v>
      </c>
      <c r="B26" s="1" t="s">
        <v>1778</v>
      </c>
      <c r="K26" s="1">
        <f t="shared" si="0"/>
        <v>2.72</v>
      </c>
    </row>
    <row r="27" spans="1:56" x14ac:dyDescent="0.35">
      <c r="A27" s="1">
        <v>4</v>
      </c>
      <c r="B27" s="1" t="s">
        <v>1777</v>
      </c>
      <c r="C27" s="1">
        <v>860.00000894069672</v>
      </c>
      <c r="D27" s="1">
        <v>0</v>
      </c>
      <c r="E27">
        <f>(R27-S27*(1000-T27)/(1000-U27))*AK27</f>
        <v>-4.5287491315503789</v>
      </c>
      <c r="F27">
        <f>IF(AV27&lt;&gt;0,1/(1/AV27-1/N27),0)</f>
        <v>4.7178082119012315</v>
      </c>
      <c r="G27">
        <f>((AY27-AL27/2)*S27-E27)/(AY27+AL27/2)</f>
        <v>385.36462828664611</v>
      </c>
      <c r="H27">
        <f>AL27*1000</f>
        <v>35.475295917535043</v>
      </c>
      <c r="I27">
        <f>(AQ27-AW27)</f>
        <v>1.3239470172461845</v>
      </c>
      <c r="J27">
        <f>(P27+AP27*D27)</f>
        <v>32.182842254638672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33.406417846679688</v>
      </c>
      <c r="P27" s="1">
        <v>32.182842254638672</v>
      </c>
      <c r="Q27" s="1">
        <v>33.536773681640625</v>
      </c>
      <c r="R27" s="1">
        <v>399.94219970703125</v>
      </c>
      <c r="S27" s="1">
        <v>391.4625244140625</v>
      </c>
      <c r="T27" s="1">
        <v>8.9547977447509766</v>
      </c>
      <c r="U27" s="1">
        <v>39.818798065185547</v>
      </c>
      <c r="V27" s="1">
        <v>15.231991767883301</v>
      </c>
      <c r="W27" s="1">
        <v>67.731246948242188</v>
      </c>
      <c r="X27" s="1">
        <v>300.18978881835938</v>
      </c>
      <c r="Y27" s="1">
        <v>99.53240966796875</v>
      </c>
      <c r="Z27" s="1">
        <v>7.9544372856616974E-2</v>
      </c>
      <c r="AA27" s="1">
        <v>87.917686462402344</v>
      </c>
      <c r="AB27" s="1">
        <v>31.788211822509766</v>
      </c>
      <c r="AC27" s="1">
        <v>1.4442594051361084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1.1036389294792621</v>
      </c>
      <c r="AL27">
        <f>(U27-T27)/(1000-U27)*AK27</f>
        <v>3.5475295917535045E-2</v>
      </c>
      <c r="AM27">
        <f>(P27+273.15)</f>
        <v>305.33284225463865</v>
      </c>
      <c r="AN27">
        <f>(O27+273.15)</f>
        <v>306.55641784667966</v>
      </c>
      <c r="AO27">
        <f>(Y27*AG27+Z27*AH27)*AI27</f>
        <v>15.925185190919365</v>
      </c>
      <c r="AP27">
        <f>((AO27+0.00000010773*(AN27^4-AM27^4))-AL27*44100)/(L27*51.4+0.00000043092*AM27^3)</f>
        <v>-12.541254141975884</v>
      </c>
      <c r="AQ27">
        <f>0.61365*EXP(17.502*J27/(240.97+J27))</f>
        <v>4.8247236208508806</v>
      </c>
      <c r="AR27">
        <f>AQ27*1000/AA27</f>
        <v>54.877736380314722</v>
      </c>
      <c r="AS27">
        <f>(AR27-U27)</f>
        <v>15.058938315129176</v>
      </c>
      <c r="AT27">
        <f>IF(D27,P27,(O27+P27)/2)</f>
        <v>32.79463005065918</v>
      </c>
      <c r="AU27">
        <f>0.61365*EXP(17.502*AT27/(240.97+AT27))</f>
        <v>4.9941007701312214</v>
      </c>
      <c r="AV27">
        <f>IF(AS27&lt;&gt;0,(1000-(AR27+U27)/2)/AS27*AL27,0)</f>
        <v>2.2442220971628677</v>
      </c>
      <c r="AW27">
        <f>U27*AA27/1000</f>
        <v>3.5007766036046961</v>
      </c>
      <c r="AX27">
        <f>(AU27-AW27)</f>
        <v>1.4933241665265253</v>
      </c>
      <c r="AY27">
        <f>1/(1.6/F27+1.37/N27)</f>
        <v>1.5169719579637595</v>
      </c>
      <c r="AZ27">
        <f>G27*AA27*0.001</f>
        <v>33.88036656340558</v>
      </c>
      <c r="BA27">
        <f>G27/S27</f>
        <v>0.98442278443755593</v>
      </c>
      <c r="BB27">
        <f>(1-AL27*AA27/AQ27/F27)*100</f>
        <v>86.297823554333334</v>
      </c>
      <c r="BC27">
        <f>(S27-E27/(N27/1.35))</f>
        <v>392.89086886007175</v>
      </c>
      <c r="BD27">
        <f>E27*BB27/100/BC27</f>
        <v>-9.9473218761815009E-3</v>
      </c>
    </row>
    <row r="28" spans="1:56" x14ac:dyDescent="0.35">
      <c r="A28" s="1" t="s">
        <v>9</v>
      </c>
      <c r="B28" s="1" t="s">
        <v>1776</v>
      </c>
      <c r="K28" s="1">
        <f t="shared" si="0"/>
        <v>2.72</v>
      </c>
    </row>
    <row r="29" spans="1:56" x14ac:dyDescent="0.35">
      <c r="A29" s="1" t="s">
        <v>9</v>
      </c>
      <c r="B29" s="1" t="s">
        <v>1775</v>
      </c>
      <c r="K29" s="1">
        <f t="shared" si="0"/>
        <v>2.72</v>
      </c>
    </row>
    <row r="30" spans="1:56" x14ac:dyDescent="0.35">
      <c r="A30" s="1">
        <v>5</v>
      </c>
      <c r="B30" s="1" t="s">
        <v>1774</v>
      </c>
      <c r="C30" s="1">
        <v>1064.0000089406967</v>
      </c>
      <c r="D30" s="1">
        <v>0</v>
      </c>
      <c r="E30">
        <f>(R30-S30*(1000-T30)/(1000-U30))*AK30</f>
        <v>-3.8199198189892618</v>
      </c>
      <c r="F30">
        <f>IF(AV30&lt;&gt;0,1/(1/AV30-1/N30),0)</f>
        <v>4.663181098271509</v>
      </c>
      <c r="G30">
        <f>((AY30-AL30/2)*S30-E30)/(AY30+AL30/2)</f>
        <v>384.60891330922425</v>
      </c>
      <c r="H30">
        <f>AL30*1000</f>
        <v>35.10024318620156</v>
      </c>
      <c r="I30">
        <f>(AQ30-AW30)</f>
        <v>1.3171763765360551</v>
      </c>
      <c r="J30">
        <f>(P30+AP30*D30)</f>
        <v>32.17291259765625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33.355106353759766</v>
      </c>
      <c r="P30" s="1">
        <v>32.17291259765625</v>
      </c>
      <c r="Q30" s="1">
        <v>33.483978271484375</v>
      </c>
      <c r="R30" s="1">
        <v>400.08291625976563</v>
      </c>
      <c r="S30" s="1">
        <v>391.10406494140625</v>
      </c>
      <c r="T30" s="1">
        <v>9.3260822296142578</v>
      </c>
      <c r="U30" s="1">
        <v>39.8668212890625</v>
      </c>
      <c r="V30" s="1">
        <v>15.908496856689453</v>
      </c>
      <c r="W30" s="1">
        <v>68.005111694335938</v>
      </c>
      <c r="X30" s="1">
        <v>300.1448974609375</v>
      </c>
      <c r="Y30" s="1">
        <v>149.65702819824219</v>
      </c>
      <c r="Z30" s="1">
        <v>7.2312396951019764E-3</v>
      </c>
      <c r="AA30" s="1">
        <v>87.913703918457031</v>
      </c>
      <c r="AB30" s="1">
        <v>31.814580917358398</v>
      </c>
      <c r="AC30" s="1">
        <v>1.4363894462585449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1.1034738877240347</v>
      </c>
      <c r="AL30">
        <f>(U30-T30)/(1000-U30)*AK30</f>
        <v>3.5100243186201557E-2</v>
      </c>
      <c r="AM30">
        <f>(P30+273.15)</f>
        <v>305.32291259765623</v>
      </c>
      <c r="AN30">
        <f>(O30+273.15)</f>
        <v>306.50510635375974</v>
      </c>
      <c r="AO30">
        <f>(Y30*AG30+Z30*AH30)*AI30</f>
        <v>23.94512397650351</v>
      </c>
      <c r="AP30">
        <f>((AO30+0.00000010773*(AN30^4-AM30^4))-AL30*44100)/(L30*51.4+0.00000043092*AM30^3)</f>
        <v>-12.344724517216767</v>
      </c>
      <c r="AQ30">
        <f>0.61365*EXP(17.502*J30/(240.97+J30))</f>
        <v>4.8220162995127351</v>
      </c>
      <c r="AR30">
        <f>AQ30*1000/AA30</f>
        <v>54.849427160813519</v>
      </c>
      <c r="AS30">
        <f>(AR30-U30)</f>
        <v>14.982605871751019</v>
      </c>
      <c r="AT30">
        <f>IF(D30,P30,(O30+P30)/2)</f>
        <v>32.764009475708008</v>
      </c>
      <c r="AU30">
        <f>0.61365*EXP(17.502*AT30/(240.97+AT30))</f>
        <v>4.9855019067310131</v>
      </c>
      <c r="AV30">
        <f>IF(AS30&lt;&gt;0,(1000-(AR30+U30)/2)/AS30*AL30,0)</f>
        <v>2.2317854314054641</v>
      </c>
      <c r="AW30">
        <f>U30*AA30/1000</f>
        <v>3.50483992297668</v>
      </c>
      <c r="AX30">
        <f>(AU30-AW30)</f>
        <v>1.4806619837543331</v>
      </c>
      <c r="AY30">
        <f>1/(1.6/F30+1.37/N30)</f>
        <v>1.5078843151450039</v>
      </c>
      <c r="AZ30">
        <f>G30*AA30*0.001</f>
        <v>33.812394129066647</v>
      </c>
      <c r="BA30">
        <f>G30/S30</f>
        <v>0.98339277902121758</v>
      </c>
      <c r="BB30">
        <f>(1-AL30*AA30/AQ30/F30)*100</f>
        <v>86.276788798044365</v>
      </c>
      <c r="BC30">
        <f>(S30-E30/(N30/1.35))</f>
        <v>392.30884822684868</v>
      </c>
      <c r="BD30">
        <f>E30*BB30/100/BC30</f>
        <v>-8.4007897588338262E-3</v>
      </c>
    </row>
    <row r="31" spans="1:56" x14ac:dyDescent="0.35">
      <c r="A31" s="1" t="s">
        <v>9</v>
      </c>
      <c r="B31" s="1" t="s">
        <v>1773</v>
      </c>
      <c r="K31" s="1">
        <f t="shared" si="0"/>
        <v>2.72</v>
      </c>
    </row>
    <row r="32" spans="1:56" x14ac:dyDescent="0.35">
      <c r="A32" s="1" t="s">
        <v>9</v>
      </c>
      <c r="B32" s="1" t="s">
        <v>1772</v>
      </c>
      <c r="K32" s="1">
        <f t="shared" si="0"/>
        <v>2.72</v>
      </c>
    </row>
    <row r="33" spans="1:56" x14ac:dyDescent="0.35">
      <c r="A33" s="1">
        <v>6</v>
      </c>
      <c r="B33" s="1" t="s">
        <v>1771</v>
      </c>
      <c r="C33" s="1">
        <v>1268.0000089406967</v>
      </c>
      <c r="D33" s="1">
        <v>0</v>
      </c>
      <c r="E33">
        <f>(R33-S33*(1000-T33)/(1000-U33))*AK33</f>
        <v>-2.0003032584898008</v>
      </c>
      <c r="F33">
        <f>IF(AV33&lt;&gt;0,1/(1/AV33-1/N33),0)</f>
        <v>4.8134766754596674</v>
      </c>
      <c r="G33">
        <f>((AY33-AL33/2)*S33-E33)/(AY33+AL33/2)</f>
        <v>382.07173269781754</v>
      </c>
      <c r="H33">
        <f>AL33*1000</f>
        <v>34.981996701550777</v>
      </c>
      <c r="I33">
        <f>(AQ33-AW33)</f>
        <v>1.2928602411000854</v>
      </c>
      <c r="J33">
        <f>(P33+AP33*D33)</f>
        <v>32.17547607421875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33.323635101318359</v>
      </c>
      <c r="P33" s="1">
        <v>32.17547607421875</v>
      </c>
      <c r="Q33" s="1">
        <v>33.447818756103516</v>
      </c>
      <c r="R33" s="1">
        <v>400.11041259765625</v>
      </c>
      <c r="S33" s="1">
        <v>389.57284545898438</v>
      </c>
      <c r="T33" s="1">
        <v>9.7239389419555664</v>
      </c>
      <c r="U33" s="1">
        <v>40.153228759765625</v>
      </c>
      <c r="V33" s="1">
        <v>16.61567497253418</v>
      </c>
      <c r="W33" s="1">
        <v>68.611396789550781</v>
      </c>
      <c r="X33" s="1">
        <v>300.13980102539063</v>
      </c>
      <c r="Y33" s="1">
        <v>300.3250732421875</v>
      </c>
      <c r="Z33" s="1">
        <v>0.10846839100122452</v>
      </c>
      <c r="AA33" s="1">
        <v>87.909614562988281</v>
      </c>
      <c r="AB33" s="1">
        <v>31.695451736450195</v>
      </c>
      <c r="AC33" s="1">
        <v>1.3807063102722168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1.1034551508286417</v>
      </c>
      <c r="AL33">
        <f>(U33-T33)/(1000-U33)*AK33</f>
        <v>3.4981996701550777E-2</v>
      </c>
      <c r="AM33">
        <f>(P33+273.15)</f>
        <v>305.32547607421873</v>
      </c>
      <c r="AN33">
        <f>(O33+273.15)</f>
        <v>306.47363510131834</v>
      </c>
      <c r="AO33">
        <f>(Y33*AG33+Z33*AH33)*AI33</f>
        <v>48.052010644703842</v>
      </c>
      <c r="AP33">
        <f>((AO33+0.00000010773*(AN33^4-AM33^4))-AL33*44100)/(L33*51.4+0.00000043092*AM33^3)</f>
        <v>-12.108334744153748</v>
      </c>
      <c r="AQ33">
        <f>0.61365*EXP(17.502*J33/(240.97+J33))</f>
        <v>4.8227151048305776</v>
      </c>
      <c r="AR33">
        <f>AQ33*1000/AA33</f>
        <v>54.859927765637572</v>
      </c>
      <c r="AS33">
        <f>(AR33-U33)</f>
        <v>14.706699005871947</v>
      </c>
      <c r="AT33">
        <f>IF(D33,P33,(O33+P33)/2)</f>
        <v>32.749555587768555</v>
      </c>
      <c r="AU33">
        <f>0.61365*EXP(17.502*AT33/(240.97+AT33))</f>
        <v>4.9814474470370973</v>
      </c>
      <c r="AV33">
        <f>IF(AS33&lt;&gt;0,(1000-(AR33+U33)/2)/AS33*AL33,0)</f>
        <v>2.2656424615856525</v>
      </c>
      <c r="AW33">
        <f>U33*AA33/1000</f>
        <v>3.5298548637304923</v>
      </c>
      <c r="AX33">
        <f>(AU33-AW33)</f>
        <v>1.451592583306605</v>
      </c>
      <c r="AY33">
        <f>1/(1.6/F33+1.37/N33)</f>
        <v>1.5326433759205664</v>
      </c>
      <c r="AZ33">
        <f>G33*AA33*0.001</f>
        <v>33.58777875687823</v>
      </c>
      <c r="BA33">
        <f>G33/S33</f>
        <v>0.98074528846503861</v>
      </c>
      <c r="BB33">
        <f>(1-AL33*AA33/AQ33/F33)*100</f>
        <v>86.752604834735678</v>
      </c>
      <c r="BC33">
        <f>(S33-E33/(N33/1.35))</f>
        <v>390.20373093455498</v>
      </c>
      <c r="BD33">
        <f>E33*BB33/100/BC33</f>
        <v>-4.4472029449278781E-3</v>
      </c>
    </row>
    <row r="34" spans="1:56" x14ac:dyDescent="0.35">
      <c r="A34" s="1" t="s">
        <v>9</v>
      </c>
      <c r="B34" s="1" t="s">
        <v>1770</v>
      </c>
      <c r="K34" s="1">
        <f t="shared" si="0"/>
        <v>2.72</v>
      </c>
    </row>
    <row r="35" spans="1:56" x14ac:dyDescent="0.35">
      <c r="A35" s="1" t="s">
        <v>9</v>
      </c>
      <c r="B35" s="1" t="s">
        <v>1769</v>
      </c>
      <c r="K35" s="1">
        <f t="shared" si="0"/>
        <v>2.72</v>
      </c>
    </row>
    <row r="36" spans="1:56" x14ac:dyDescent="0.35">
      <c r="A36" s="1">
        <v>7</v>
      </c>
      <c r="B36" s="1" t="s">
        <v>1768</v>
      </c>
      <c r="C36" s="1">
        <v>1472.0000089406967</v>
      </c>
      <c r="D36" s="1">
        <v>0</v>
      </c>
      <c r="E36">
        <f>(R36-S36*(1000-T36)/(1000-U36))*AK36</f>
        <v>-0.63519382682543513</v>
      </c>
      <c r="F36">
        <f>IF(AV36&lt;&gt;0,1/(1/AV36-1/N36),0)</f>
        <v>5.0560103329437593</v>
      </c>
      <c r="G36">
        <f>((AY36-AL36/2)*S36-E36)/(AY36+AL36/2)</f>
        <v>380.05611668829226</v>
      </c>
      <c r="H36">
        <f>AL36*1000</f>
        <v>35.118609121931115</v>
      </c>
      <c r="I36">
        <f>(AQ36-AW36)</f>
        <v>1.2680372863706673</v>
      </c>
      <c r="J36">
        <f>(P36+AP36*D36)</f>
        <v>32.255714416503906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33.321971893310547</v>
      </c>
      <c r="P36" s="1">
        <v>32.255714416503906</v>
      </c>
      <c r="Q36" s="1">
        <v>33.433284759521484</v>
      </c>
      <c r="R36" s="1">
        <v>400.0184326171875</v>
      </c>
      <c r="S36" s="1">
        <v>388.23895263671875</v>
      </c>
      <c r="T36" s="1">
        <v>10.157752990722656</v>
      </c>
      <c r="U36" s="1">
        <v>40.686347961425781</v>
      </c>
      <c r="V36" s="1">
        <v>17.35795783996582</v>
      </c>
      <c r="W36" s="1">
        <v>69.526390075683594</v>
      </c>
      <c r="X36" s="1">
        <v>300.16497802734375</v>
      </c>
      <c r="Y36" s="1">
        <v>500.86624145507813</v>
      </c>
      <c r="Z36" s="1">
        <v>3.1334731727838516E-2</v>
      </c>
      <c r="AA36" s="1">
        <v>87.906524658203125</v>
      </c>
      <c r="AB36" s="1">
        <v>31.530797958374023</v>
      </c>
      <c r="AC36" s="1">
        <v>1.2939072847366333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1.1035477133358225</v>
      </c>
      <c r="AL36">
        <f>(U36-T36)/(1000-U36)*AK36</f>
        <v>3.5118609121931113E-2</v>
      </c>
      <c r="AM36">
        <f>(P36+273.15)</f>
        <v>305.40571441650388</v>
      </c>
      <c r="AN36">
        <f>(O36+273.15)</f>
        <v>306.47197189331052</v>
      </c>
      <c r="AO36">
        <f>(Y36*AG36+Z36*AH36)*AI36</f>
        <v>80.138596841575236</v>
      </c>
      <c r="AP36">
        <f>((AO36+0.00000010773*(AN36^4-AM36^4))-AL36*44100)/(L36*51.4+0.00000043092*AM36^3)</f>
        <v>-11.902463906149213</v>
      </c>
      <c r="AQ36">
        <f>0.61365*EXP(17.502*J36/(240.97+J36))</f>
        <v>4.844632736693975</v>
      </c>
      <c r="AR36">
        <f>AQ36*1000/AA36</f>
        <v>55.1111849266116</v>
      </c>
      <c r="AS36">
        <f>(AR36-U36)</f>
        <v>14.424836965185818</v>
      </c>
      <c r="AT36">
        <f>IF(D36,P36,(O36+P36)/2)</f>
        <v>32.788843154907227</v>
      </c>
      <c r="AU36">
        <f>0.61365*EXP(17.502*AT36/(240.97+AT36))</f>
        <v>4.9924747069698405</v>
      </c>
      <c r="AV36">
        <f>IF(AS36&lt;&gt;0,(1000-(AR36+U36)/2)/AS36*AL36,0)</f>
        <v>2.3179791318584395</v>
      </c>
      <c r="AW36">
        <f>U36*AA36/1000</f>
        <v>3.5765954503233077</v>
      </c>
      <c r="AX36">
        <f>(AU36-AW36)</f>
        <v>1.4158792566465328</v>
      </c>
      <c r="AY36">
        <f>1/(1.6/F36+1.37/N36)</f>
        <v>1.5710364193006627</v>
      </c>
      <c r="AZ36">
        <f>G36*AA36*0.001</f>
        <v>33.409412393160288</v>
      </c>
      <c r="BA36">
        <f>G36/S36</f>
        <v>0.97892319693103202</v>
      </c>
      <c r="BB36">
        <f>(1-AL36*AA36/AQ36/F36)*100</f>
        <v>87.396545273011071</v>
      </c>
      <c r="BC36">
        <f>(S36-E36/(N36/1.35))</f>
        <v>388.43928953954361</v>
      </c>
      <c r="BD36">
        <f>E36*BB36/100/BC36</f>
        <v>-1.4291485835300633E-3</v>
      </c>
    </row>
    <row r="37" spans="1:56" x14ac:dyDescent="0.35">
      <c r="A37" s="1" t="s">
        <v>9</v>
      </c>
      <c r="B37" s="1" t="s">
        <v>1767</v>
      </c>
      <c r="K37" s="1">
        <f t="shared" si="0"/>
        <v>2.72</v>
      </c>
    </row>
    <row r="38" spans="1:56" x14ac:dyDescent="0.35">
      <c r="A38" s="1" t="s">
        <v>9</v>
      </c>
      <c r="B38" s="1" t="s">
        <v>1766</v>
      </c>
      <c r="K38" s="1">
        <f t="shared" si="0"/>
        <v>2.72</v>
      </c>
    </row>
    <row r="39" spans="1:56" x14ac:dyDescent="0.35">
      <c r="A39" s="1">
        <v>8</v>
      </c>
      <c r="B39" s="1" t="s">
        <v>1765</v>
      </c>
      <c r="C39" s="1">
        <v>1676.0000089406967</v>
      </c>
      <c r="D39" s="1">
        <v>0</v>
      </c>
      <c r="E39">
        <f>(R39-S39*(1000-T39)/(1000-U39))*AK39</f>
        <v>0.3844294482568249</v>
      </c>
      <c r="F39">
        <f>IF(AV39&lt;&gt;0,1/(1/AV39-1/N39),0)</f>
        <v>5.5573625766048416</v>
      </c>
      <c r="G39">
        <f>((AY39-AL39/2)*S39-E39)/(AY39+AL39/2)</f>
        <v>378.71868179762555</v>
      </c>
      <c r="H39">
        <f>AL39*1000</f>
        <v>35.468797729586285</v>
      </c>
      <c r="I39">
        <f>(AQ39-AW39)</f>
        <v>1.2270593419776188</v>
      </c>
      <c r="J39">
        <f>(P39+AP39*D39)</f>
        <v>32.342090606689453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33.338943481445313</v>
      </c>
      <c r="P39" s="1">
        <v>32.342090606689453</v>
      </c>
      <c r="Q39" s="1">
        <v>33.437763214111328</v>
      </c>
      <c r="R39" s="1">
        <v>400.00537109375</v>
      </c>
      <c r="S39" s="1">
        <v>387.210693359375</v>
      </c>
      <c r="T39" s="1">
        <v>10.610187530517578</v>
      </c>
      <c r="U39" s="1">
        <v>41.422191619873047</v>
      </c>
      <c r="V39" s="1">
        <v>18.113773345947266</v>
      </c>
      <c r="W39" s="1">
        <v>70.716201782226563</v>
      </c>
      <c r="X39" s="1">
        <v>300.13925170898438</v>
      </c>
      <c r="Y39" s="1">
        <v>750.44024658203125</v>
      </c>
      <c r="Z39" s="1">
        <v>0.10123563557863235</v>
      </c>
      <c r="AA39" s="1">
        <v>87.9061279296875</v>
      </c>
      <c r="AB39" s="1">
        <v>31.517822265625</v>
      </c>
      <c r="AC39" s="1">
        <v>1.2079890966415405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1.1034531312830307</v>
      </c>
      <c r="AL39">
        <f>(U39-T39)/(1000-U39)*AK39</f>
        <v>3.5468797729586284E-2</v>
      </c>
      <c r="AM39">
        <f>(P39+273.15)</f>
        <v>305.49209060668943</v>
      </c>
      <c r="AN39">
        <f>(O39+273.15)</f>
        <v>306.48894348144529</v>
      </c>
      <c r="AO39">
        <f>(Y39*AG39+Z39*AH39)*AI39</f>
        <v>120.07043676934154</v>
      </c>
      <c r="AP39">
        <f>((AO39+0.00000010773*(AN39^4-AM39^4))-AL39*44100)/(L39*51.4+0.00000043092*AM39^3)</f>
        <v>-11.70815350064656</v>
      </c>
      <c r="AQ39">
        <f>0.61365*EXP(17.502*J39/(240.97+J39))</f>
        <v>4.8683238176422083</v>
      </c>
      <c r="AR39">
        <f>AQ39*1000/AA39</f>
        <v>55.38093796528247</v>
      </c>
      <c r="AS39">
        <f>(AR39-U39)</f>
        <v>13.958746345409423</v>
      </c>
      <c r="AT39">
        <f>IF(D39,P39,(O39+P39)/2)</f>
        <v>32.840517044067383</v>
      </c>
      <c r="AU39">
        <f>0.61365*EXP(17.502*AT39/(240.97+AT39))</f>
        <v>5.0070109067290689</v>
      </c>
      <c r="AV39">
        <f>IF(AS39&lt;&gt;0,(1000-(AR39+U39)/2)/AS39*AL39,0)</f>
        <v>2.4179859410700466</v>
      </c>
      <c r="AW39">
        <f>U39*AA39/1000</f>
        <v>3.6412644756645896</v>
      </c>
      <c r="AX39">
        <f>(AU39-AW39)</f>
        <v>1.3657464310644793</v>
      </c>
      <c r="AY39">
        <f>1/(1.6/F39+1.37/N39)</f>
        <v>1.644807757029876</v>
      </c>
      <c r="AZ39">
        <f>G39*AA39*0.001</f>
        <v>33.291692891464685</v>
      </c>
      <c r="BA39">
        <f>G39/S39</f>
        <v>0.97806875763663914</v>
      </c>
      <c r="BB39">
        <f>(1-AL39*AA39/AQ39/F39)*100</f>
        <v>88.475623757481316</v>
      </c>
      <c r="BC39">
        <f>(S39-E39/(N39/1.35))</f>
        <v>387.08944626633672</v>
      </c>
      <c r="BD39">
        <f>E39*BB39/100/BC39</f>
        <v>8.7867637708377588E-4</v>
      </c>
    </row>
    <row r="40" spans="1:56" x14ac:dyDescent="0.35">
      <c r="A40" s="1" t="s">
        <v>9</v>
      </c>
      <c r="B40" s="1" t="s">
        <v>1764</v>
      </c>
      <c r="K40" s="1">
        <f t="shared" si="0"/>
        <v>2.72</v>
      </c>
    </row>
    <row r="41" spans="1:56" x14ac:dyDescent="0.35">
      <c r="A41" s="1" t="s">
        <v>9</v>
      </c>
      <c r="B41" s="1" t="s">
        <v>1763</v>
      </c>
      <c r="K41" s="1">
        <f t="shared" si="0"/>
        <v>2.72</v>
      </c>
    </row>
    <row r="42" spans="1:56" x14ac:dyDescent="0.35">
      <c r="A42" s="1">
        <v>9</v>
      </c>
      <c r="B42" s="1" t="s">
        <v>1762</v>
      </c>
      <c r="C42" s="1">
        <v>1880.0000089406967</v>
      </c>
      <c r="D42" s="1">
        <v>0</v>
      </c>
      <c r="E42">
        <f>(R42-S42*(1000-T42)/(1000-U42))*AK42</f>
        <v>1.3974502336217469</v>
      </c>
      <c r="F42">
        <f>IF(AV42&lt;&gt;0,1/(1/AV42-1/N42),0)</f>
        <v>6.0190135307349717</v>
      </c>
      <c r="G42">
        <f>((AY42-AL42/2)*S42-E42)/(AY42+AL42/2)</f>
        <v>377.3745649834068</v>
      </c>
      <c r="H42">
        <f>AL42*1000</f>
        <v>35.771117771881052</v>
      </c>
      <c r="I42">
        <f>(AQ42-AW42)</f>
        <v>1.1955857776946317</v>
      </c>
      <c r="J42">
        <f>(P42+AP42*D42)</f>
        <v>32.442882537841797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33.348556518554688</v>
      </c>
      <c r="P42" s="1">
        <v>32.442882537841797</v>
      </c>
      <c r="Q42" s="1">
        <v>33.435314178466797</v>
      </c>
      <c r="R42" s="1">
        <v>399.97885131835938</v>
      </c>
      <c r="S42" s="1">
        <v>386.19476318359375</v>
      </c>
      <c r="T42" s="1">
        <v>11.047842979431152</v>
      </c>
      <c r="U42" s="1">
        <v>42.096584320068359</v>
      </c>
      <c r="V42" s="1">
        <v>18.850591659545898</v>
      </c>
      <c r="W42" s="1">
        <v>71.828094482421875</v>
      </c>
      <c r="X42" s="1">
        <v>300.17819213867188</v>
      </c>
      <c r="Y42" s="1">
        <v>999.8193359375</v>
      </c>
      <c r="Z42" s="1">
        <v>5.061814934015274E-2</v>
      </c>
      <c r="AA42" s="1">
        <v>87.905242919921875</v>
      </c>
      <c r="AB42" s="1">
        <v>31.468034744262695</v>
      </c>
      <c r="AC42" s="1">
        <v>1.1231054067611694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1.1035962946274698</v>
      </c>
      <c r="AL42">
        <f>(U42-T42)/(1000-U42)*AK42</f>
        <v>3.577111777188105E-2</v>
      </c>
      <c r="AM42">
        <f>(P42+273.15)</f>
        <v>305.59288253784177</v>
      </c>
      <c r="AN42">
        <f>(O42+273.15)</f>
        <v>306.49855651855466</v>
      </c>
      <c r="AO42">
        <f>(Y42*AG42+Z42*AH42)*AI42</f>
        <v>159.97109017436742</v>
      </c>
      <c r="AP42">
        <f>((AO42+0.00000010773*(AN42^4-AM42^4))-AL42*44100)/(L42*51.4+0.00000043092*AM42^3)</f>
        <v>-11.49890936550892</v>
      </c>
      <c r="AQ42">
        <f>0.61365*EXP(17.502*J42/(240.97+J42))</f>
        <v>4.896096248449215</v>
      </c>
      <c r="AR42">
        <f>AQ42*1000/AA42</f>
        <v>55.697431527597971</v>
      </c>
      <c r="AS42">
        <f>(AR42-U42)</f>
        <v>13.600847207529611</v>
      </c>
      <c r="AT42">
        <f>IF(D42,P42,(O42+P42)/2)</f>
        <v>32.895719528198242</v>
      </c>
      <c r="AU42">
        <f>0.61365*EXP(17.502*AT42/(240.97+AT42))</f>
        <v>5.0225803961674771</v>
      </c>
      <c r="AV42">
        <f>IF(AS42&lt;&gt;0,(1000-(AR42+U42)/2)/AS42*AL42,0)</f>
        <v>2.5014630797344721</v>
      </c>
      <c r="AW42">
        <f>U42*AA42/1000</f>
        <v>3.7005104707545833</v>
      </c>
      <c r="AX42">
        <f>(AU42-AW42)</f>
        <v>1.3220699254128938</v>
      </c>
      <c r="AY42">
        <f>1/(1.6/F42+1.37/N42)</f>
        <v>1.7068000145089235</v>
      </c>
      <c r="AZ42">
        <f>G42*AA42*0.001</f>
        <v>33.173202806666218</v>
      </c>
      <c r="BA42">
        <f>G42/S42</f>
        <v>0.97716126928423963</v>
      </c>
      <c r="BB42">
        <f>(1-AL42*AA42/AQ42/F42)*100</f>
        <v>89.329813182722191</v>
      </c>
      <c r="BC42">
        <f>(S42-E42/(N42/1.35))</f>
        <v>385.75401448637353</v>
      </c>
      <c r="BD42">
        <f>E42*BB42/100/BC42</f>
        <v>3.2361028949445137E-3</v>
      </c>
    </row>
    <row r="43" spans="1:56" x14ac:dyDescent="0.35">
      <c r="A43" s="1" t="s">
        <v>9</v>
      </c>
      <c r="B43" s="1" t="s">
        <v>1761</v>
      </c>
      <c r="K43" s="1">
        <f t="shared" si="0"/>
        <v>2.72</v>
      </c>
    </row>
    <row r="44" spans="1:56" x14ac:dyDescent="0.35">
      <c r="A44" s="1" t="s">
        <v>9</v>
      </c>
      <c r="B44" s="1" t="s">
        <v>1760</v>
      </c>
      <c r="K44" s="1">
        <f t="shared" si="0"/>
        <v>2.72</v>
      </c>
    </row>
    <row r="45" spans="1:56" x14ac:dyDescent="0.35">
      <c r="A45" s="1">
        <v>10</v>
      </c>
      <c r="B45" s="1" t="s">
        <v>1759</v>
      </c>
      <c r="C45" s="1">
        <v>2084.5000089295208</v>
      </c>
      <c r="D45" s="1">
        <v>0</v>
      </c>
      <c r="E45">
        <f>(R45-S45*(1000-T45)/(1000-U45))*AK45</f>
        <v>2.3210513045437189</v>
      </c>
      <c r="F45">
        <f>IF(AV45&lt;&gt;0,1/(1/AV45-1/N45),0)</f>
        <v>6.7383376539638986</v>
      </c>
      <c r="G45">
        <f>((AY45-AL45/2)*S45-E45)/(AY45+AL45/2)</f>
        <v>376.2702705993234</v>
      </c>
      <c r="H45">
        <f>AL45*1000</f>
        <v>36.18371612749457</v>
      </c>
      <c r="I45">
        <f>(AQ45-AW45)</f>
        <v>1.1549901160545066</v>
      </c>
      <c r="J45">
        <f>(P45+AP45*D45)</f>
        <v>32.541816711425781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33.372310638427734</v>
      </c>
      <c r="P45" s="1">
        <v>32.541816711425781</v>
      </c>
      <c r="Q45" s="1">
        <v>33.438243865966797</v>
      </c>
      <c r="R45" s="1">
        <v>399.97894287109375</v>
      </c>
      <c r="S45" s="1">
        <v>385.24530029296875</v>
      </c>
      <c r="T45" s="1">
        <v>11.492456436157227</v>
      </c>
      <c r="U45" s="1">
        <v>42.872600555419922</v>
      </c>
      <c r="V45" s="1">
        <v>19.581962585449219</v>
      </c>
      <c r="W45" s="1">
        <v>73.050498962402344</v>
      </c>
      <c r="X45" s="1">
        <v>300.19046020507813</v>
      </c>
      <c r="Y45" s="1">
        <v>1251.0828857421875</v>
      </c>
      <c r="Z45" s="1">
        <v>0.20849858224391937</v>
      </c>
      <c r="AA45" s="1">
        <v>87.899978637695313</v>
      </c>
      <c r="AB45" s="1">
        <v>31.332265853881836</v>
      </c>
      <c r="AC45" s="1">
        <v>1.0226453542709351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1.103641397812787</v>
      </c>
      <c r="AL45">
        <f>(U45-T45)/(1000-U45)*AK45</f>
        <v>3.6183716127494568E-2</v>
      </c>
      <c r="AM45">
        <f>(P45+273.15)</f>
        <v>305.69181671142576</v>
      </c>
      <c r="AN45">
        <f>(O45+273.15)</f>
        <v>306.52231063842771</v>
      </c>
      <c r="AO45">
        <f>(Y45*AG45+Z45*AH45)*AI45</f>
        <v>200.17325724452894</v>
      </c>
      <c r="AP45">
        <f>((AO45+0.00000010773*(AN45^4-AM45^4))-AL45*44100)/(L45*51.4+0.00000043092*AM45^3)</f>
        <v>-11.325410389362515</v>
      </c>
      <c r="AQ45">
        <f>0.61365*EXP(17.502*J45/(240.97+J45))</f>
        <v>4.9234907890183619</v>
      </c>
      <c r="AR45">
        <f>AQ45*1000/AA45</f>
        <v>56.012423044059268</v>
      </c>
      <c r="AS45">
        <f>(AR45-U45)</f>
        <v>13.139822488639346</v>
      </c>
      <c r="AT45">
        <f>IF(D45,P45,(O45+P45)/2)</f>
        <v>32.957063674926758</v>
      </c>
      <c r="AU45">
        <f>0.61365*EXP(17.502*AT45/(240.97+AT45))</f>
        <v>5.0399315017244843</v>
      </c>
      <c r="AV45">
        <f>IF(AS45&lt;&gt;0,(1000-(AR45+U45)/2)/AS45*AL45,0)</f>
        <v>2.6175926155501759</v>
      </c>
      <c r="AW45">
        <f>U45*AA45/1000</f>
        <v>3.7685006729638553</v>
      </c>
      <c r="AX45">
        <f>(AU45-AW45)</f>
        <v>1.2714308287606291</v>
      </c>
      <c r="AY45">
        <f>1/(1.6/F45+1.37/N45)</f>
        <v>1.7936746145651985</v>
      </c>
      <c r="AZ45">
        <f>G45*AA45*0.001</f>
        <v>33.074148747680361</v>
      </c>
      <c r="BA45">
        <f>G45/S45</f>
        <v>0.97670307804710377</v>
      </c>
      <c r="BB45">
        <f>(1-AL45*AA45/AQ45/F45)*100</f>
        <v>90.413147667829094</v>
      </c>
      <c r="BC45">
        <f>(S45-E45/(N45/1.35))</f>
        <v>384.51325251477516</v>
      </c>
      <c r="BD45">
        <f>E45*BB45/100/BC45</f>
        <v>5.4576416539571636E-3</v>
      </c>
    </row>
    <row r="46" spans="1:56" x14ac:dyDescent="0.35">
      <c r="A46" s="1" t="s">
        <v>9</v>
      </c>
      <c r="B46" s="1" t="s">
        <v>1758</v>
      </c>
      <c r="K46" s="1">
        <f t="shared" si="0"/>
        <v>2.72</v>
      </c>
    </row>
    <row r="47" spans="1:56" x14ac:dyDescent="0.35">
      <c r="A47" s="1" t="s">
        <v>9</v>
      </c>
      <c r="B47" s="1" t="s">
        <v>1757</v>
      </c>
      <c r="K47" s="1">
        <f t="shared" si="0"/>
        <v>2.72</v>
      </c>
    </row>
    <row r="48" spans="1:56" x14ac:dyDescent="0.35">
      <c r="A48" s="1">
        <v>11</v>
      </c>
      <c r="B48" s="1" t="s">
        <v>1756</v>
      </c>
      <c r="C48" s="1">
        <v>2289.5000089295208</v>
      </c>
      <c r="D48" s="1">
        <v>0</v>
      </c>
      <c r="E48">
        <f>(R48-S48*(1000-T48)/(1000-U48))*AK48</f>
        <v>3.6815899642089644</v>
      </c>
      <c r="F48">
        <f>IF(AV48&lt;&gt;0,1/(1/AV48-1/N48),0)</f>
        <v>8.0590160580326096</v>
      </c>
      <c r="G48">
        <f>((AY48-AL48/2)*S48-E48)/(AY48+AL48/2)</f>
        <v>374.71786306627547</v>
      </c>
      <c r="H48">
        <f>AL48*1000</f>
        <v>36.96385601606854</v>
      </c>
      <c r="I48">
        <f>(AQ48-AW48)</f>
        <v>1.103787226073595</v>
      </c>
      <c r="J48">
        <f>(P48+AP48*D48)</f>
        <v>32.719242095947266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33.427200317382813</v>
      </c>
      <c r="P48" s="1">
        <v>32.719242095947266</v>
      </c>
      <c r="Q48" s="1">
        <v>33.467864990234375</v>
      </c>
      <c r="R48" s="1">
        <v>400.0931396484375</v>
      </c>
      <c r="S48" s="1">
        <v>383.8983154296875</v>
      </c>
      <c r="T48" s="1">
        <v>11.997133255004883</v>
      </c>
      <c r="U48" s="1">
        <v>44.017868041992188</v>
      </c>
      <c r="V48" s="1">
        <v>20.379096984863281</v>
      </c>
      <c r="W48" s="1">
        <v>74.771560668945313</v>
      </c>
      <c r="X48" s="1">
        <v>300.16818237304688</v>
      </c>
      <c r="Y48" s="1">
        <v>1600.4019775390625</v>
      </c>
      <c r="Z48" s="1">
        <v>0.18439465761184692</v>
      </c>
      <c r="AA48" s="1">
        <v>87.89990234375</v>
      </c>
      <c r="AB48" s="1">
        <v>31.089273452758789</v>
      </c>
      <c r="AC48" s="1">
        <v>0.84259849786758423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1.1035594940185545</v>
      </c>
      <c r="AL48">
        <f>(U48-T48)/(1000-U48)*AK48</f>
        <v>3.6963856016068539E-2</v>
      </c>
      <c r="AM48">
        <f>(P48+273.15)</f>
        <v>305.86924209594724</v>
      </c>
      <c r="AN48">
        <f>(O48+273.15)</f>
        <v>306.57720031738279</v>
      </c>
      <c r="AO48">
        <f>(Y48*AG48+Z48*AH48)*AI48</f>
        <v>256.06431068276652</v>
      </c>
      <c r="AP48">
        <f>((AO48+0.00000010773*(AN48^4-AM48^4))-AL48*44100)/(L48*51.4+0.00000043092*AM48^3)</f>
        <v>-11.16008556295027</v>
      </c>
      <c r="AQ48">
        <f>0.61365*EXP(17.502*J48/(240.97+J48))</f>
        <v>4.9729535283447825</v>
      </c>
      <c r="AR48">
        <f>AQ48*1000/AA48</f>
        <v>56.575188319289154</v>
      </c>
      <c r="AS48">
        <f>(AR48-U48)</f>
        <v>12.557320277296967</v>
      </c>
      <c r="AT48">
        <f>IF(D48,P48,(O48+P48)/2)</f>
        <v>33.073221206665039</v>
      </c>
      <c r="AU48">
        <f>0.61365*EXP(17.502*AT48/(240.97+AT48))</f>
        <v>5.072929418574172</v>
      </c>
      <c r="AV48">
        <f>IF(AS48&lt;&gt;0,(1000-(AR48+U48)/2)/AS48*AL48,0)</f>
        <v>2.7955568238359598</v>
      </c>
      <c r="AW48">
        <f>U48*AA48/1000</f>
        <v>3.8691663022711875</v>
      </c>
      <c r="AX48">
        <f>(AU48-AW48)</f>
        <v>1.2037631163029845</v>
      </c>
      <c r="AY48">
        <f>1/(1.6/F48+1.37/N48)</f>
        <v>1.9282578744651382</v>
      </c>
      <c r="AZ48">
        <f>G48*AA48*0.001</f>
        <v>32.937663569984295</v>
      </c>
      <c r="BA48">
        <f>G48/S48</f>
        <v>0.97608623952116957</v>
      </c>
      <c r="BB48">
        <f>(1-AL48*AA48/AQ48/F48)*100</f>
        <v>91.892830734826376</v>
      </c>
      <c r="BC48">
        <f>(S48-E48/(N48/1.35))</f>
        <v>382.73716067699291</v>
      </c>
      <c r="BD48">
        <f>E48*BB48/100/BC48</f>
        <v>8.8392703446322669E-3</v>
      </c>
    </row>
    <row r="49" spans="1:56" x14ac:dyDescent="0.35">
      <c r="A49" s="1" t="s">
        <v>9</v>
      </c>
      <c r="B49" s="1" t="s">
        <v>1755</v>
      </c>
      <c r="K49" s="1">
        <f t="shared" si="0"/>
        <v>2.72</v>
      </c>
    </row>
    <row r="50" spans="1:56" x14ac:dyDescent="0.35">
      <c r="A50" s="1" t="s">
        <v>9</v>
      </c>
      <c r="B50" s="1" t="s">
        <v>1750</v>
      </c>
      <c r="K50" s="1">
        <f t="shared" si="0"/>
        <v>2.72</v>
      </c>
    </row>
    <row r="51" spans="1:56" x14ac:dyDescent="0.35">
      <c r="A51" s="1">
        <v>12</v>
      </c>
      <c r="B51" s="1" t="s">
        <v>1754</v>
      </c>
      <c r="C51" s="1">
        <v>2495.000008918345</v>
      </c>
      <c r="D51" s="1">
        <v>0</v>
      </c>
      <c r="E51">
        <f>(R51-S51*(1000-T51)/(1000-U51))*AK51</f>
        <v>5.277270655082444</v>
      </c>
      <c r="F51">
        <f>IF(AV51&lt;&gt;0,1/(1/AV51-1/N51),0)</f>
        <v>10.080808593041349</v>
      </c>
      <c r="G51">
        <f>((AY51-AL51/2)*S51-E51)/(AY51+AL51/2)</f>
        <v>372.8048744488641</v>
      </c>
      <c r="H51">
        <f>AL51*1000</f>
        <v>37.916707404127436</v>
      </c>
      <c r="I51">
        <f>(AQ51-AW51)</f>
        <v>1.0522823246556752</v>
      </c>
      <c r="J51">
        <f>(P51+AP51*D51)</f>
        <v>32.953670501708984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33.523941040039063</v>
      </c>
      <c r="P51" s="1">
        <v>32.953670501708984</v>
      </c>
      <c r="Q51" s="1">
        <v>33.539093017578125</v>
      </c>
      <c r="R51" s="1">
        <v>400.0970458984375</v>
      </c>
      <c r="S51" s="1">
        <v>382.1845703125</v>
      </c>
      <c r="T51" s="1">
        <v>12.557478904724121</v>
      </c>
      <c r="U51" s="1">
        <v>45.356056213378906</v>
      </c>
      <c r="V51" s="1">
        <v>21.215143203735352</v>
      </c>
      <c r="W51" s="1">
        <v>76.62646484375</v>
      </c>
      <c r="X51" s="1">
        <v>300.18289184570313</v>
      </c>
      <c r="Y51" s="1">
        <v>1999.1939697265625</v>
      </c>
      <c r="Z51" s="1">
        <v>8.4363944828510284E-2</v>
      </c>
      <c r="AA51" s="1">
        <v>87.897590637207031</v>
      </c>
      <c r="AB51" s="1">
        <v>30.528404235839844</v>
      </c>
      <c r="AC51" s="1">
        <v>0.5988040566444397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1.1036135729621435</v>
      </c>
      <c r="AL51">
        <f>(U51-T51)/(1000-U51)*AK51</f>
        <v>3.7916707404127434E-2</v>
      </c>
      <c r="AM51">
        <f>(P51+273.15)</f>
        <v>306.10367050170896</v>
      </c>
      <c r="AN51">
        <f>(O51+273.15)</f>
        <v>306.67394104003904</v>
      </c>
      <c r="AO51">
        <f>(Y51*AG51+Z51*AH51)*AI51</f>
        <v>319.87102800657522</v>
      </c>
      <c r="AP51">
        <f>((AO51+0.00000010773*(AN51^4-AM51^4))-AL51*44100)/(L51*51.4+0.00000043092*AM51^3)</f>
        <v>-10.993286076668996</v>
      </c>
      <c r="AQ51">
        <f>0.61365*EXP(17.502*J51/(240.97+J51))</f>
        <v>5.0389703866174047</v>
      </c>
      <c r="AR51">
        <f>AQ51*1000/AA51</f>
        <v>57.327741865138336</v>
      </c>
      <c r="AS51">
        <f>(AR51-U51)</f>
        <v>11.971685651759429</v>
      </c>
      <c r="AT51">
        <f>IF(D51,P51,(O51+P51)/2)</f>
        <v>33.238805770874023</v>
      </c>
      <c r="AU51">
        <f>0.61365*EXP(17.502*AT51/(240.97+AT51))</f>
        <v>5.1202934262759374</v>
      </c>
      <c r="AV51">
        <f>IF(AS51&lt;&gt;0,(1000-(AR51+U51)/2)/AS51*AL51,0)</f>
        <v>3.0045887176629344</v>
      </c>
      <c r="AW51">
        <f>U51*AA51/1000</f>
        <v>3.9866880619617295</v>
      </c>
      <c r="AX51">
        <f>(AU51-AW51)</f>
        <v>1.1336053643142079</v>
      </c>
      <c r="AY51">
        <f>1/(1.6/F51+1.37/N51)</f>
        <v>2.088620769266508</v>
      </c>
      <c r="AZ51">
        <f>G51*AA51*0.001</f>
        <v>32.768650241861621</v>
      </c>
      <c r="BA51">
        <f>G51/S51</f>
        <v>0.97545768041874004</v>
      </c>
      <c r="BB51">
        <f>(1-AL51*AA51/AQ51/F51)*100</f>
        <v>93.438994328594731</v>
      </c>
      <c r="BC51">
        <f>(S51-E51/(N51/1.35))</f>
        <v>380.52014598443083</v>
      </c>
      <c r="BD51">
        <f>E51*BB51/100/BC51</f>
        <v>1.2958653254350519E-2</v>
      </c>
    </row>
    <row r="52" spans="1:56" x14ac:dyDescent="0.35">
      <c r="A52" s="1" t="s">
        <v>9</v>
      </c>
      <c r="B52" s="1" t="s">
        <v>1753</v>
      </c>
      <c r="K52" s="1">
        <v>2.42896</v>
      </c>
    </row>
    <row r="53" spans="1:56" x14ac:dyDescent="0.35">
      <c r="A53" s="1" t="s">
        <v>9</v>
      </c>
      <c r="B53" s="1" t="s">
        <v>1752</v>
      </c>
      <c r="K53" s="1">
        <v>2.42896</v>
      </c>
    </row>
    <row r="54" spans="1:56" x14ac:dyDescent="0.35">
      <c r="A54" s="1" t="s">
        <v>9</v>
      </c>
      <c r="B54" s="1" t="s">
        <v>1751</v>
      </c>
      <c r="K54" s="1">
        <v>2.42896</v>
      </c>
    </row>
    <row r="55" spans="1:56" x14ac:dyDescent="0.35">
      <c r="A55" s="1" t="s">
        <v>9</v>
      </c>
      <c r="B55" s="1" t="s">
        <v>1750</v>
      </c>
      <c r="K55" s="1">
        <v>2.42896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50B8D-CD0A-439F-AF28-FFEB7058F949}">
  <dimension ref="A1:BD55"/>
  <sheetViews>
    <sheetView zoomScale="3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2068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2067</v>
      </c>
    </row>
    <row r="12" spans="1:56" x14ac:dyDescent="0.35">
      <c r="A12" s="1" t="s">
        <v>9</v>
      </c>
      <c r="B12" s="1" t="s">
        <v>2066</v>
      </c>
    </row>
    <row r="13" spans="1:56" x14ac:dyDescent="0.35">
      <c r="A13" s="1" t="s">
        <v>9</v>
      </c>
      <c r="B13" s="1" t="s">
        <v>2065</v>
      </c>
    </row>
    <row r="14" spans="1:56" x14ac:dyDescent="0.35">
      <c r="A14" s="1" t="s">
        <v>9</v>
      </c>
      <c r="B14" s="1" t="s">
        <v>2064</v>
      </c>
    </row>
    <row r="15" spans="1:56" x14ac:dyDescent="0.35">
      <c r="A15" s="1" t="s">
        <v>9</v>
      </c>
      <c r="B15" s="1" t="s">
        <v>2063</v>
      </c>
    </row>
    <row r="16" spans="1:56" x14ac:dyDescent="0.35">
      <c r="A16" s="1" t="s">
        <v>9</v>
      </c>
      <c r="B16" s="1" t="s">
        <v>2062</v>
      </c>
    </row>
    <row r="17" spans="1:56" x14ac:dyDescent="0.35">
      <c r="A17" s="1" t="s">
        <v>9</v>
      </c>
      <c r="B17" s="1" t="s">
        <v>2061</v>
      </c>
    </row>
    <row r="18" spans="1:56" x14ac:dyDescent="0.35">
      <c r="A18" s="1">
        <v>1</v>
      </c>
      <c r="B18" s="1" t="s">
        <v>2060</v>
      </c>
      <c r="C18" s="1">
        <v>372.50000235810876</v>
      </c>
      <c r="D18" s="1">
        <v>0</v>
      </c>
      <c r="E18">
        <f>(R18-S18*(1000-T18)/(1000-U18))*AK18</f>
        <v>-2.0464124813918732</v>
      </c>
      <c r="F18">
        <f>IF(AV18&lt;&gt;0,1/(1/AV18-1/N18),0)</f>
        <v>5.6216163695238448</v>
      </c>
      <c r="G18">
        <f>((AY18-AL18/2)*S18-E18)/(AY18+AL18/2)</f>
        <v>384.32964760760325</v>
      </c>
      <c r="H18">
        <f>AL18*1000</f>
        <v>31.996789615005287</v>
      </c>
      <c r="I18">
        <f>(AQ18-AW18)</f>
        <v>1.1015591986680677</v>
      </c>
      <c r="J18">
        <f>(P18+AP18*D18)</f>
        <v>32.072147369384766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33.535213470458984</v>
      </c>
      <c r="P18" s="1">
        <v>32.072147369384766</v>
      </c>
      <c r="Q18" s="1">
        <v>33.610496520996094</v>
      </c>
      <c r="R18" s="1">
        <v>400.05950927734375</v>
      </c>
      <c r="S18" s="1">
        <v>390.5887451171875</v>
      </c>
      <c r="T18" s="1">
        <v>14.235185623168945</v>
      </c>
      <c r="U18" s="1">
        <v>42.012248992919922</v>
      </c>
      <c r="V18" s="1">
        <v>24.036205291748047</v>
      </c>
      <c r="W18" s="1">
        <v>70.937965393066406</v>
      </c>
      <c r="X18" s="1">
        <v>300.15731811523438</v>
      </c>
      <c r="Y18" s="1">
        <v>-5.8281324803829193E-2</v>
      </c>
      <c r="Z18" s="1">
        <v>0.19162942469120026</v>
      </c>
      <c r="AA18" s="1">
        <v>87.904319763183594</v>
      </c>
      <c r="AB18" s="1">
        <v>31.124603271484375</v>
      </c>
      <c r="AC18" s="1">
        <v>1.285580039024353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1.1035195518942438</v>
      </c>
      <c r="AL18">
        <f>(U18-T18)/(1000-U18)*AK18</f>
        <v>3.1996789615005287E-2</v>
      </c>
      <c r="AM18">
        <f>(P18+273.15)</f>
        <v>305.22214736938474</v>
      </c>
      <c r="AN18">
        <f>(O18+273.15)</f>
        <v>306.68521347045896</v>
      </c>
      <c r="AO18">
        <f>(Y18*AG18+Z18*AH18)*AI18</f>
        <v>-9.3250117601824112E-3</v>
      </c>
      <c r="AP18">
        <f>((AO18+0.00000010773*(AN18^4-AM18^4))-AL18*44100)/(L18*51.4+0.00000043092*AM18^3)</f>
        <v>-11.394029600616843</v>
      </c>
      <c r="AQ18">
        <f>0.61365*EXP(17.502*J18/(240.97+J18))</f>
        <v>4.7946173681121884</v>
      </c>
      <c r="AR18">
        <f>AQ18*1000/AA18</f>
        <v>54.543592181010055</v>
      </c>
      <c r="AS18">
        <f>(AR18-U18)</f>
        <v>12.531343188090133</v>
      </c>
      <c r="AT18">
        <f>IF(D18,P18,(O18+P18)/2)</f>
        <v>32.803680419921875</v>
      </c>
      <c r="AU18">
        <f>0.61365*EXP(17.502*AT18/(240.97+AT18))</f>
        <v>4.9966447625756096</v>
      </c>
      <c r="AV18">
        <f>IF(AS18&lt;&gt;0,(1000-(AR18+U18)/2)/AS18*AL18,0)</f>
        <v>2.4300707984660459</v>
      </c>
      <c r="AW18">
        <f>U18*AA18/1000</f>
        <v>3.6930581694441207</v>
      </c>
      <c r="AX18">
        <f>(AU18-AW18)</f>
        <v>1.3035865931314889</v>
      </c>
      <c r="AY18">
        <f>1/(1.6/F18+1.37/N18)</f>
        <v>1.6537588515220811</v>
      </c>
      <c r="AZ18">
        <f>G18*AA18*0.001</f>
        <v>33.784236237770429</v>
      </c>
      <c r="BA18">
        <f>G18/S18</f>
        <v>0.98397522307585605</v>
      </c>
      <c r="BB18">
        <f>(1-AL18*AA18/AQ18/F18)*100</f>
        <v>89.56478349843961</v>
      </c>
      <c r="BC18">
        <f>(S18-E18/(N18/1.35))</f>
        <v>391.23417320718181</v>
      </c>
      <c r="BD18">
        <f>E18*BB18/100/BC18</f>
        <v>-4.6848282536737038E-3</v>
      </c>
    </row>
    <row r="19" spans="1:56" x14ac:dyDescent="0.35">
      <c r="A19" s="1" t="s">
        <v>9</v>
      </c>
      <c r="B19" s="1" t="s">
        <v>2059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2058</v>
      </c>
      <c r="K20" s="1">
        <f t="shared" si="0"/>
        <v>2.72</v>
      </c>
    </row>
    <row r="21" spans="1:56" x14ac:dyDescent="0.35">
      <c r="A21" s="1">
        <v>2</v>
      </c>
      <c r="B21" s="1" t="s">
        <v>2057</v>
      </c>
      <c r="C21" s="1">
        <v>576.00000236928463</v>
      </c>
      <c r="D21" s="1">
        <v>0</v>
      </c>
      <c r="E21">
        <f>(R21-S21*(1000-T21)/(1000-U21))*AK21</f>
        <v>-2.3083976918326847</v>
      </c>
      <c r="F21">
        <f>IF(AV21&lt;&gt;0,1/(1/AV21-1/N21),0)</f>
        <v>5.0507270720776614</v>
      </c>
      <c r="G21">
        <f>((AY21-AL21/2)*S21-E21)/(AY21+AL21/2)</f>
        <v>385.20655280545253</v>
      </c>
      <c r="H21">
        <f>AL21*1000</f>
        <v>30.311678448903653</v>
      </c>
      <c r="I21">
        <f>(AQ21-AW21)</f>
        <v>1.0954314353060077</v>
      </c>
      <c r="J21">
        <f>(P21+AP21*D21)</f>
        <v>31.830419540405273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33.463104248046875</v>
      </c>
      <c r="P21" s="1">
        <v>31.830419540405273</v>
      </c>
      <c r="Q21" s="1">
        <v>33.572540283203125</v>
      </c>
      <c r="R21" s="1">
        <v>399.8858642578125</v>
      </c>
      <c r="S21" s="1">
        <v>391.23065185546875</v>
      </c>
      <c r="T21" s="1">
        <v>15.00269889831543</v>
      </c>
      <c r="U21" s="1">
        <v>41.337448120117188</v>
      </c>
      <c r="V21" s="1">
        <v>25.436515808105469</v>
      </c>
      <c r="W21" s="1">
        <v>70.086097717285156</v>
      </c>
      <c r="X21" s="1">
        <v>300.13418579101563</v>
      </c>
      <c r="Y21" s="1">
        <v>25.072101593017578</v>
      </c>
      <c r="Z21" s="1">
        <v>5.1823370158672333E-2</v>
      </c>
      <c r="AA21" s="1">
        <v>87.910842895507813</v>
      </c>
      <c r="AB21" s="1">
        <v>31.303718566894531</v>
      </c>
      <c r="AC21" s="1">
        <v>1.3797874450683594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1.1034345065846161</v>
      </c>
      <c r="AL21">
        <f>(U21-T21)/(1000-U21)*AK21</f>
        <v>3.0311678448903652E-2</v>
      </c>
      <c r="AM21">
        <f>(P21+273.15)</f>
        <v>304.98041954040525</v>
      </c>
      <c r="AN21">
        <f>(O21+273.15)</f>
        <v>306.61310424804685</v>
      </c>
      <c r="AO21">
        <f>(Y21*AG21+Z21*AH21)*AI21</f>
        <v>4.0115361652179899</v>
      </c>
      <c r="AP21">
        <f>((AO21+0.00000010773*(AN21^4-AM21^4))-AL21*44100)/(L21*51.4+0.00000043092*AM21^3)</f>
        <v>-10.738986592972827</v>
      </c>
      <c r="AQ21">
        <f>0.61365*EXP(17.502*J21/(240.97+J21))</f>
        <v>4.7294413426948347</v>
      </c>
      <c r="AR21">
        <f>AQ21*1000/AA21</f>
        <v>53.798157166077026</v>
      </c>
      <c r="AS21">
        <f>(AR21-U21)</f>
        <v>12.460709045959838</v>
      </c>
      <c r="AT21">
        <f>IF(D21,P21,(O21+P21)/2)</f>
        <v>32.646761894226074</v>
      </c>
      <c r="AU21">
        <f>0.61365*EXP(17.502*AT21/(240.97+AT21))</f>
        <v>4.9526954643449468</v>
      </c>
      <c r="AV21">
        <f>IF(AS21&lt;&gt;0,(1000-(AR21+U21)/2)/AS21*AL21,0)</f>
        <v>2.3168680372988648</v>
      </c>
      <c r="AW21">
        <f>U21*AA21/1000</f>
        <v>3.634009907388827</v>
      </c>
      <c r="AX21">
        <f>(AU21-AW21)</f>
        <v>1.3186855569561198</v>
      </c>
      <c r="AY21">
        <f>1/(1.6/F21+1.37/N21)</f>
        <v>1.5702198239694416</v>
      </c>
      <c r="AZ21">
        <f>G21*AA21*0.001</f>
        <v>33.86383274600027</v>
      </c>
      <c r="BA21">
        <f>G21/S21</f>
        <v>0.98460218027026758</v>
      </c>
      <c r="BB21">
        <f>(1-AL21*AA21/AQ21/F21)*100</f>
        <v>88.844509136156518</v>
      </c>
      <c r="BC21">
        <f>(S21-E21/(N21/1.35))</f>
        <v>391.95870874856075</v>
      </c>
      <c r="BD21">
        <f>E21*BB21/100/BC21</f>
        <v>-5.2323996187433781E-3</v>
      </c>
    </row>
    <row r="22" spans="1:56" x14ac:dyDescent="0.35">
      <c r="A22" s="1" t="s">
        <v>9</v>
      </c>
      <c r="B22" s="1" t="s">
        <v>2056</v>
      </c>
      <c r="K22" s="1">
        <f t="shared" si="0"/>
        <v>2.72</v>
      </c>
    </row>
    <row r="23" spans="1:56" x14ac:dyDescent="0.35">
      <c r="A23" s="1" t="s">
        <v>9</v>
      </c>
      <c r="B23" s="1" t="s">
        <v>2055</v>
      </c>
      <c r="K23" s="1">
        <f t="shared" si="0"/>
        <v>2.72</v>
      </c>
    </row>
    <row r="24" spans="1:56" x14ac:dyDescent="0.35">
      <c r="A24" s="1">
        <v>3</v>
      </c>
      <c r="B24" s="1" t="s">
        <v>2054</v>
      </c>
      <c r="C24" s="1">
        <v>780.00000236928463</v>
      </c>
      <c r="D24" s="1">
        <v>0</v>
      </c>
      <c r="E24">
        <f>(R24-S24*(1000-T24)/(1000-U24))*AK24</f>
        <v>-2.1966556359378209</v>
      </c>
      <c r="F24">
        <f>IF(AV24&lt;&gt;0,1/(1/AV24-1/N24),0)</f>
        <v>4.6631037615042139</v>
      </c>
      <c r="G24">
        <f>((AY24-AL24/2)*S24-E24)/(AY24+AL24/2)</f>
        <v>385.79882204675289</v>
      </c>
      <c r="H24">
        <f>AL24*1000</f>
        <v>28.973251587285215</v>
      </c>
      <c r="I24">
        <f>(AQ24-AW24)</f>
        <v>1.0875012966082966</v>
      </c>
      <c r="J24">
        <f>(P24+AP24*D24)</f>
        <v>31.684783935546875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33.379810333251953</v>
      </c>
      <c r="P24" s="1">
        <v>31.684783935546875</v>
      </c>
      <c r="Q24" s="1">
        <v>33.503067016601563</v>
      </c>
      <c r="R24" s="1">
        <v>400.10971069335938</v>
      </c>
      <c r="S24" s="1">
        <v>391.81280517578125</v>
      </c>
      <c r="T24" s="1">
        <v>15.802800178527832</v>
      </c>
      <c r="U24" s="1">
        <v>40.983085632324219</v>
      </c>
      <c r="V24" s="1">
        <v>26.919769287109375</v>
      </c>
      <c r="W24" s="1">
        <v>69.813911437988281</v>
      </c>
      <c r="X24" s="1">
        <v>300.14544677734375</v>
      </c>
      <c r="Y24" s="1">
        <v>49.860218048095703</v>
      </c>
      <c r="Z24" s="1">
        <v>6.1464432626962662E-2</v>
      </c>
      <c r="AA24" s="1">
        <v>87.915451049804688</v>
      </c>
      <c r="AB24" s="1">
        <v>31.220624923706055</v>
      </c>
      <c r="AC24" s="1">
        <v>1.4070618152618408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1.1034759072696458</v>
      </c>
      <c r="AL24">
        <f>(U24-T24)/(1000-U24)*AK24</f>
        <v>2.8973251587285215E-2</v>
      </c>
      <c r="AM24">
        <f>(P24+273.15)</f>
        <v>304.83478393554685</v>
      </c>
      <c r="AN24">
        <f>(O24+273.15)</f>
        <v>306.52981033325193</v>
      </c>
      <c r="AO24">
        <f>(Y24*AG24+Z24*AH24)*AI24</f>
        <v>7.9776347093812774</v>
      </c>
      <c r="AP24">
        <f>((AO24+0.00000010773*(AN24^4-AM24^4))-AL24*44100)/(L24*51.4+0.00000043092*AM24^3)</f>
        <v>-10.219006333525352</v>
      </c>
      <c r="AQ24">
        <f>0.61365*EXP(17.502*J24/(240.97+J24))</f>
        <v>4.6905477553868504</v>
      </c>
      <c r="AR24">
        <f>AQ24*1000/AA24</f>
        <v>53.352939663923515</v>
      </c>
      <c r="AS24">
        <f>(AR24-U24)</f>
        <v>12.369854031599296</v>
      </c>
      <c r="AT24">
        <f>IF(D24,P24,(O24+P24)/2)</f>
        <v>32.532297134399414</v>
      </c>
      <c r="AU24">
        <f>0.61365*EXP(17.502*AT24/(240.97+AT24))</f>
        <v>4.9208490626624517</v>
      </c>
      <c r="AV24">
        <f>IF(AS24&lt;&gt;0,(1000-(AR24+U24)/2)/AS24*AL24,0)</f>
        <v>2.2317677168571741</v>
      </c>
      <c r="AW24">
        <f>U24*AA24/1000</f>
        <v>3.6030464587785538</v>
      </c>
      <c r="AX24">
        <f>(AU24-AW24)</f>
        <v>1.3178026038838979</v>
      </c>
      <c r="AY24">
        <f>1/(1.6/F24+1.37/N24)</f>
        <v>1.5078713767335841</v>
      </c>
      <c r="AZ24">
        <f>G24*AA24*0.001</f>
        <v>33.917677454723616</v>
      </c>
      <c r="BA24">
        <f>G24/S24</f>
        <v>0.98465087651657968</v>
      </c>
      <c r="BB24">
        <f>(1-AL24*AA24/AQ24/F24)*100</f>
        <v>88.354348088076563</v>
      </c>
      <c r="BC24">
        <f>(S24-E24/(N24/1.35))</f>
        <v>392.50561919268677</v>
      </c>
      <c r="BD24">
        <f>E24*BB24/100/BC24</f>
        <v>-4.9447464494006815E-3</v>
      </c>
    </row>
    <row r="25" spans="1:56" x14ac:dyDescent="0.35">
      <c r="A25" s="1" t="s">
        <v>9</v>
      </c>
      <c r="B25" s="1" t="s">
        <v>2053</v>
      </c>
      <c r="K25" s="1">
        <f t="shared" si="0"/>
        <v>2.72</v>
      </c>
    </row>
    <row r="26" spans="1:56" x14ac:dyDescent="0.35">
      <c r="A26" s="1" t="s">
        <v>9</v>
      </c>
      <c r="B26" s="1" t="s">
        <v>2052</v>
      </c>
      <c r="K26" s="1">
        <f t="shared" si="0"/>
        <v>2.72</v>
      </c>
    </row>
    <row r="27" spans="1:56" x14ac:dyDescent="0.35">
      <c r="A27" s="1">
        <v>4</v>
      </c>
      <c r="B27" s="1" t="s">
        <v>2051</v>
      </c>
      <c r="C27" s="1">
        <v>984.00000236928463</v>
      </c>
      <c r="D27" s="1">
        <v>0</v>
      </c>
      <c r="E27">
        <f>(R27-S27*(1000-T27)/(1000-U27))*AK27</f>
        <v>-1.3621685698375952</v>
      </c>
      <c r="F27">
        <f>IF(AV27&lt;&gt;0,1/(1/AV27-1/N27),0)</f>
        <v>4.3993361146174239</v>
      </c>
      <c r="G27">
        <f>((AY27-AL27/2)*S27-E27)/(AY27+AL27/2)</f>
        <v>384.8335851623408</v>
      </c>
      <c r="H27">
        <f>AL27*1000</f>
        <v>28.033570718019746</v>
      </c>
      <c r="I27">
        <f>(AQ27-AW27)</f>
        <v>1.0826322031340117</v>
      </c>
      <c r="J27">
        <f>(P27+AP27*D27)</f>
        <v>31.657096862792969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33.314075469970703</v>
      </c>
      <c r="P27" s="1">
        <v>31.657096862792969</v>
      </c>
      <c r="Q27" s="1">
        <v>33.441036224365234</v>
      </c>
      <c r="R27" s="1">
        <v>400.04852294921875</v>
      </c>
      <c r="S27" s="1">
        <v>391.34112548828125</v>
      </c>
      <c r="T27" s="1">
        <v>16.585359573364258</v>
      </c>
      <c r="U27" s="1">
        <v>40.949535369873047</v>
      </c>
      <c r="V27" s="1">
        <v>28.360719680786133</v>
      </c>
      <c r="W27" s="1">
        <v>70.023094177246094</v>
      </c>
      <c r="X27" s="1">
        <v>300.14910888671875</v>
      </c>
      <c r="Y27" s="1">
        <v>99.1519775390625</v>
      </c>
      <c r="Z27" s="1">
        <v>3.6155779380351305E-3</v>
      </c>
      <c r="AA27" s="1">
        <v>87.926589965820313</v>
      </c>
      <c r="AB27" s="1">
        <v>31.181623458862305</v>
      </c>
      <c r="AC27" s="1">
        <v>1.4151877164840698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1.1034893709070541</v>
      </c>
      <c r="AL27">
        <f>(U27-T27)/(1000-U27)*AK27</f>
        <v>2.8033570718019745E-2</v>
      </c>
      <c r="AM27">
        <f>(P27+273.15)</f>
        <v>304.80709686279295</v>
      </c>
      <c r="AN27">
        <f>(O27+273.15)</f>
        <v>306.46407546997068</v>
      </c>
      <c r="AO27">
        <f>(Y27*AG27+Z27*AH27)*AI27</f>
        <v>15.864316051654896</v>
      </c>
      <c r="AP27">
        <f>((AO27+0.00000010773*(AN27^4-AM27^4))-AL27*44100)/(L27*51.4+0.00000043092*AM27^3)</f>
        <v>-9.8195651117367877</v>
      </c>
      <c r="AQ27">
        <f>0.61365*EXP(17.502*J27/(240.97+J27))</f>
        <v>4.683185208891695</v>
      </c>
      <c r="AR27">
        <f>AQ27*1000/AA27</f>
        <v>53.262445532258084</v>
      </c>
      <c r="AS27">
        <f>(AR27-U27)</f>
        <v>12.312910162385037</v>
      </c>
      <c r="AT27">
        <f>IF(D27,P27,(O27+P27)/2)</f>
        <v>32.485586166381836</v>
      </c>
      <c r="AU27">
        <f>0.61365*EXP(17.502*AT27/(240.97+AT27))</f>
        <v>4.9079044236806126</v>
      </c>
      <c r="AV27">
        <f>IF(AS27&lt;&gt;0,(1000-(AR27+U27)/2)/AS27*AL27,0)</f>
        <v>2.1695132386390341</v>
      </c>
      <c r="AW27">
        <f>U27*AA27/1000</f>
        <v>3.6005530057576833</v>
      </c>
      <c r="AX27">
        <f>(AU27-AW27)</f>
        <v>1.3073514179229293</v>
      </c>
      <c r="AY27">
        <f>1/(1.6/F27+1.37/N27)</f>
        <v>1.4625043063514598</v>
      </c>
      <c r="AZ27">
        <f>G27*AA27*0.001</f>
        <v>33.837104847645733</v>
      </c>
      <c r="BA27">
        <f>G27/S27</f>
        <v>0.98337118206572105</v>
      </c>
      <c r="BB27">
        <f>(1-AL27*AA27/AQ27/F27)*100</f>
        <v>88.036171697205972</v>
      </c>
      <c r="BC27">
        <f>(S27-E27/(N27/1.35))</f>
        <v>391.77074652816202</v>
      </c>
      <c r="BD27">
        <f>E27*BB27/100/BC27</f>
        <v>-3.0609765317467291E-3</v>
      </c>
    </row>
    <row r="28" spans="1:56" x14ac:dyDescent="0.35">
      <c r="A28" s="1" t="s">
        <v>9</v>
      </c>
      <c r="B28" s="1" t="s">
        <v>2050</v>
      </c>
      <c r="K28" s="1">
        <f t="shared" si="0"/>
        <v>2.72</v>
      </c>
    </row>
    <row r="29" spans="1:56" x14ac:dyDescent="0.35">
      <c r="A29" s="1" t="s">
        <v>9</v>
      </c>
      <c r="B29" s="1" t="s">
        <v>2049</v>
      </c>
      <c r="K29" s="1">
        <f t="shared" si="0"/>
        <v>2.72</v>
      </c>
    </row>
    <row r="30" spans="1:56" x14ac:dyDescent="0.35">
      <c r="A30" s="1">
        <v>5</v>
      </c>
      <c r="B30" s="1" t="s">
        <v>2048</v>
      </c>
      <c r="C30" s="1">
        <v>1188.0000023692846</v>
      </c>
      <c r="D30" s="1">
        <v>0</v>
      </c>
      <c r="E30">
        <f>(R30-S30*(1000-T30)/(1000-U30))*AK30</f>
        <v>-0.43131543314226328</v>
      </c>
      <c r="F30">
        <f>IF(AV30&lt;&gt;0,1/(1/AV30-1/N30),0)</f>
        <v>4.0352360995579355</v>
      </c>
      <c r="G30">
        <f>((AY30-AL30/2)*S30-E30)/(AY30+AL30/2)</f>
        <v>383.53048850897477</v>
      </c>
      <c r="H30">
        <f>AL30*1000</f>
        <v>27.144666733697154</v>
      </c>
      <c r="I30">
        <f>(AQ30-AW30)</f>
        <v>1.0950720373991771</v>
      </c>
      <c r="J30">
        <f>(P30+AP30*D30)</f>
        <v>31.711967468261719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33.271896362304688</v>
      </c>
      <c r="P30" s="1">
        <v>31.711967468261719</v>
      </c>
      <c r="Q30" s="1">
        <v>33.396854400634766</v>
      </c>
      <c r="R30" s="1">
        <v>399.97244262695313</v>
      </c>
      <c r="S30" s="1">
        <v>390.75177001953125</v>
      </c>
      <c r="T30" s="1">
        <v>17.376001358032227</v>
      </c>
      <c r="U30" s="1">
        <v>40.965839385986328</v>
      </c>
      <c r="V30" s="1">
        <v>29.789070129394531</v>
      </c>
      <c r="W30" s="1">
        <v>70.23101806640625</v>
      </c>
      <c r="X30" s="1">
        <v>300.16671752929688</v>
      </c>
      <c r="Y30" s="1">
        <v>150.60755920410156</v>
      </c>
      <c r="Z30" s="1">
        <v>8.3159856498241425E-2</v>
      </c>
      <c r="AA30" s="1">
        <v>87.944351196289063</v>
      </c>
      <c r="AB30" s="1">
        <v>31.177957534790039</v>
      </c>
      <c r="AC30" s="1">
        <v>1.4118151664733887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1.1035541085635912</v>
      </c>
      <c r="AL30">
        <f>(U30-T30)/(1000-U30)*AK30</f>
        <v>2.7144666733697153E-2</v>
      </c>
      <c r="AM30">
        <f>(P30+273.15)</f>
        <v>304.8619674682617</v>
      </c>
      <c r="AN30">
        <f>(O30+273.15)</f>
        <v>306.42189636230466</v>
      </c>
      <c r="AO30">
        <f>(Y30*AG30+Z30*AH30)*AI30</f>
        <v>24.097208934041646</v>
      </c>
      <c r="AP30">
        <f>((AO30+0.00000010773*(AN30^4-AM30^4))-AL30*44100)/(L30*51.4+0.00000043092*AM30^3)</f>
        <v>-9.4406788902263283</v>
      </c>
      <c r="AQ30">
        <f>0.61365*EXP(17.502*J30/(240.97+J30))</f>
        <v>4.6977862034111295</v>
      </c>
      <c r="AR30">
        <f>AQ30*1000/AA30</f>
        <v>53.417714037435061</v>
      </c>
      <c r="AS30">
        <f>(AR30-U30)</f>
        <v>12.451874651448733</v>
      </c>
      <c r="AT30">
        <f>IF(D30,P30,(O30+P30)/2)</f>
        <v>32.491931915283203</v>
      </c>
      <c r="AU30">
        <f>0.61365*EXP(17.502*AT30/(240.97+AT30))</f>
        <v>4.9096612291591564</v>
      </c>
      <c r="AV30">
        <f>IF(AS30&lt;&gt;0,(1000-(AR30+U30)/2)/AS30*AL30,0)</f>
        <v>2.0770897881852326</v>
      </c>
      <c r="AW30">
        <f>U30*AA30/1000</f>
        <v>3.6027141660119524</v>
      </c>
      <c r="AX30">
        <f>(AU30-AW30)</f>
        <v>1.306947063147204</v>
      </c>
      <c r="AY30">
        <f>1/(1.6/F30+1.37/N30)</f>
        <v>1.3955281323558804</v>
      </c>
      <c r="AZ30">
        <f>G30*AA30*0.001</f>
        <v>33.729339975917583</v>
      </c>
      <c r="BA30">
        <f>G30/S30</f>
        <v>0.98151951682728</v>
      </c>
      <c r="BB30">
        <f>(1-AL30*AA30/AQ30/F30)*100</f>
        <v>87.406969215539547</v>
      </c>
      <c r="BC30">
        <f>(S30-E30/(N30/1.35))</f>
        <v>390.88780471377271</v>
      </c>
      <c r="BD30">
        <f>E30*BB30/100/BC30</f>
        <v>-9.6447047803035688E-4</v>
      </c>
    </row>
    <row r="31" spans="1:56" x14ac:dyDescent="0.35">
      <c r="A31" s="1" t="s">
        <v>9</v>
      </c>
      <c r="B31" s="1" t="s">
        <v>2047</v>
      </c>
      <c r="K31" s="1">
        <f t="shared" si="0"/>
        <v>2.72</v>
      </c>
    </row>
    <row r="32" spans="1:56" x14ac:dyDescent="0.35">
      <c r="A32" s="1" t="s">
        <v>9</v>
      </c>
      <c r="B32" s="1" t="s">
        <v>2046</v>
      </c>
      <c r="K32" s="1">
        <f t="shared" si="0"/>
        <v>2.72</v>
      </c>
    </row>
    <row r="33" spans="1:56" x14ac:dyDescent="0.35">
      <c r="A33" s="1">
        <v>6</v>
      </c>
      <c r="B33" s="1" t="s">
        <v>2045</v>
      </c>
      <c r="C33" s="1">
        <v>1392.0000023692846</v>
      </c>
      <c r="D33" s="1">
        <v>0</v>
      </c>
      <c r="E33">
        <f>(R33-S33*(1000-T33)/(1000-U33))*AK33</f>
        <v>1.1793753349445217</v>
      </c>
      <c r="F33">
        <f>IF(AV33&lt;&gt;0,1/(1/AV33-1/N33),0)</f>
        <v>3.8191997706517467</v>
      </c>
      <c r="G33">
        <f>((AY33-AL33/2)*S33-E33)/(AY33+AL33/2)</f>
        <v>381.08097617809057</v>
      </c>
      <c r="H33">
        <f>AL33*1000</f>
        <v>26.434323595994879</v>
      </c>
      <c r="I33">
        <f>(AQ33-AW33)</f>
        <v>1.0971612752096416</v>
      </c>
      <c r="J33">
        <f>(P33+AP33*D33)</f>
        <v>31.774623870849609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33.248783111572266</v>
      </c>
      <c r="P33" s="1">
        <v>31.774623870849609</v>
      </c>
      <c r="Q33" s="1">
        <v>33.366703033447266</v>
      </c>
      <c r="R33" s="1">
        <v>399.87777709960938</v>
      </c>
      <c r="S33" s="1">
        <v>389.47900390625</v>
      </c>
      <c r="T33" s="1">
        <v>18.166067123413086</v>
      </c>
      <c r="U33" s="1">
        <v>41.135757446289063</v>
      </c>
      <c r="V33" s="1">
        <v>31.181257247924805</v>
      </c>
      <c r="W33" s="1">
        <v>70.607719421386719</v>
      </c>
      <c r="X33" s="1">
        <v>300.1505126953125</v>
      </c>
      <c r="Y33" s="1">
        <v>300.76776123046875</v>
      </c>
      <c r="Z33" s="1">
        <v>0.1193128302693367</v>
      </c>
      <c r="AA33" s="1">
        <v>87.936782836914063</v>
      </c>
      <c r="AB33" s="1">
        <v>31.117055892944336</v>
      </c>
      <c r="AC33" s="1">
        <v>1.3910114765167236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1.1034945319680605</v>
      </c>
      <c r="AL33">
        <f>(U33-T33)/(1000-U33)*AK33</f>
        <v>2.6434323595994878E-2</v>
      </c>
      <c r="AM33">
        <f>(P33+273.15)</f>
        <v>304.92462387084959</v>
      </c>
      <c r="AN33">
        <f>(O33+273.15)</f>
        <v>306.39878311157224</v>
      </c>
      <c r="AO33">
        <f>(Y33*AG33+Z33*AH33)*AI33</f>
        <v>48.122840721245666</v>
      </c>
      <c r="AP33">
        <f>((AO33+0.00000010773*(AN33^4-AM33^4))-AL33*44100)/(L33*51.4+0.00000043092*AM33^3)</f>
        <v>-8.9958246728137219</v>
      </c>
      <c r="AQ33">
        <f>0.61365*EXP(17.502*J33/(240.97+J33))</f>
        <v>4.7145074445959336</v>
      </c>
      <c r="AR33">
        <f>AQ33*1000/AA33</f>
        <v>53.61246218592477</v>
      </c>
      <c r="AS33">
        <f>(AR33-U33)</f>
        <v>12.476704739635707</v>
      </c>
      <c r="AT33">
        <f>IF(D33,P33,(O33+P33)/2)</f>
        <v>32.511703491210938</v>
      </c>
      <c r="AU33">
        <f>0.61365*EXP(17.502*AT33/(240.97+AT33))</f>
        <v>4.9151384525433972</v>
      </c>
      <c r="AV33">
        <f>IF(AS33&lt;&gt;0,(1000-(AR33+U33)/2)/AS33*AL33,0)</f>
        <v>2.018323072681687</v>
      </c>
      <c r="AW33">
        <f>U33*AA33/1000</f>
        <v>3.6173461693862921</v>
      </c>
      <c r="AX33">
        <f>(AU33-AW33)</f>
        <v>1.2977922831571052</v>
      </c>
      <c r="AY33">
        <f>1/(1.6/F33+1.37/N33)</f>
        <v>1.3531738206431949</v>
      </c>
      <c r="AZ33">
        <f>G33*AA33*0.001</f>
        <v>33.511035045451976</v>
      </c>
      <c r="BA33">
        <f>G33/S33</f>
        <v>0.97843779088492044</v>
      </c>
      <c r="BB33">
        <f>(1-AL33*AA33/AQ33/F33)*100</f>
        <v>87.089886107778398</v>
      </c>
      <c r="BC33">
        <f>(S33-E33/(N33/1.35))</f>
        <v>389.10703492309472</v>
      </c>
      <c r="BD33">
        <f>E33*BB33/100/BC33</f>
        <v>2.6396763455829551E-3</v>
      </c>
    </row>
    <row r="34" spans="1:56" x14ac:dyDescent="0.35">
      <c r="A34" s="1" t="s">
        <v>9</v>
      </c>
      <c r="B34" s="1" t="s">
        <v>2044</v>
      </c>
      <c r="K34" s="1">
        <f t="shared" si="0"/>
        <v>2.72</v>
      </c>
    </row>
    <row r="35" spans="1:56" x14ac:dyDescent="0.35">
      <c r="A35" s="1" t="s">
        <v>9</v>
      </c>
      <c r="B35" s="1" t="s">
        <v>2043</v>
      </c>
      <c r="K35" s="1">
        <f t="shared" si="0"/>
        <v>2.72</v>
      </c>
    </row>
    <row r="36" spans="1:56" x14ac:dyDescent="0.35">
      <c r="A36" s="1">
        <v>7</v>
      </c>
      <c r="B36" s="1" t="s">
        <v>2042</v>
      </c>
      <c r="C36" s="1">
        <v>1596.0000023692846</v>
      </c>
      <c r="D36" s="1">
        <v>0</v>
      </c>
      <c r="E36">
        <f>(R36-S36*(1000-T36)/(1000-U36))*AK36</f>
        <v>2.2593963194471414</v>
      </c>
      <c r="F36">
        <f>IF(AV36&lt;&gt;0,1/(1/AV36-1/N36),0)</f>
        <v>3.5756405956934616</v>
      </c>
      <c r="G36">
        <f>((AY36-AL36/2)*S36-E36)/(AY36+AL36/2)</f>
        <v>379.33860996803003</v>
      </c>
      <c r="H36">
        <f>AL36*1000</f>
        <v>25.861857852886676</v>
      </c>
      <c r="I36">
        <f>(AQ36-AW36)</f>
        <v>1.1116054149026819</v>
      </c>
      <c r="J36">
        <f>(P36+AP36*D36)</f>
        <v>31.917322158813477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33.250022888183594</v>
      </c>
      <c r="P36" s="1">
        <v>31.917322158813477</v>
      </c>
      <c r="Q36" s="1">
        <v>33.357486724853516</v>
      </c>
      <c r="R36" s="1">
        <v>399.85360717773438</v>
      </c>
      <c r="S36" s="1">
        <v>388.69552612304688</v>
      </c>
      <c r="T36" s="1">
        <v>18.939687728881836</v>
      </c>
      <c r="U36" s="1">
        <v>41.407573699951172</v>
      </c>
      <c r="V36" s="1">
        <v>32.506244659423828</v>
      </c>
      <c r="W36" s="1">
        <v>71.067947387695313</v>
      </c>
      <c r="X36" s="1">
        <v>300.123779296875</v>
      </c>
      <c r="Y36" s="1">
        <v>501.42892456054688</v>
      </c>
      <c r="Z36" s="1">
        <v>0.12534098327159882</v>
      </c>
      <c r="AA36" s="1">
        <v>87.935066223144531</v>
      </c>
      <c r="AB36" s="1">
        <v>31.065170288085938</v>
      </c>
      <c r="AC36" s="1">
        <v>1.3701940774917603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1.1033962474149814</v>
      </c>
      <c r="AL36">
        <f>(U36-T36)/(1000-U36)*AK36</f>
        <v>2.5861857852886676E-2</v>
      </c>
      <c r="AM36">
        <f>(P36+273.15)</f>
        <v>305.06732215881345</v>
      </c>
      <c r="AN36">
        <f>(O36+273.15)</f>
        <v>306.40002288818357</v>
      </c>
      <c r="AO36">
        <f>(Y36*AG36+Z36*AH36)*AI36</f>
        <v>80.228626136437924</v>
      </c>
      <c r="AP36">
        <f>((AO36+0.00000010773*(AN36^4-AM36^4))-AL36*44100)/(L36*51.4+0.00000043092*AM36^3)</f>
        <v>-8.5395342484364374</v>
      </c>
      <c r="AQ36">
        <f>0.61365*EXP(17.502*J36/(240.97+J36))</f>
        <v>4.7527831503476259</v>
      </c>
      <c r="AR36">
        <f>AQ36*1000/AA36</f>
        <v>54.048781157302315</v>
      </c>
      <c r="AS36">
        <f>(AR36-U36)</f>
        <v>12.641207457351143</v>
      </c>
      <c r="AT36">
        <f>IF(D36,P36,(O36+P36)/2)</f>
        <v>32.583672523498535</v>
      </c>
      <c r="AU36">
        <f>0.61365*EXP(17.502*AT36/(240.97+AT36))</f>
        <v>4.9351206182335057</v>
      </c>
      <c r="AV36">
        <f>IF(AS36&lt;&gt;0,(1000-(AR36+U36)/2)/AS36*AL36,0)</f>
        <v>1.948193524688081</v>
      </c>
      <c r="AW36">
        <f>U36*AA36/1000</f>
        <v>3.6411777354449439</v>
      </c>
      <c r="AX36">
        <f>(AU36-AW36)</f>
        <v>1.2939428827885617</v>
      </c>
      <c r="AY36">
        <f>1/(1.6/F36+1.37/N36)</f>
        <v>1.302864207005525</v>
      </c>
      <c r="AZ36">
        <f>G36*AA36*0.001</f>
        <v>33.357165788534317</v>
      </c>
      <c r="BA36">
        <f>G36/S36</f>
        <v>0.97592738911006971</v>
      </c>
      <c r="BB36">
        <f>(1-AL36*AA36/AQ36/F36)*100</f>
        <v>86.618032948234131</v>
      </c>
      <c r="BC36">
        <f>(S36-E36/(N36/1.35))</f>
        <v>387.98292401361823</v>
      </c>
      <c r="BD36">
        <f>E36*BB36/100/BC36</f>
        <v>5.0441515007016696E-3</v>
      </c>
    </row>
    <row r="37" spans="1:56" x14ac:dyDescent="0.35">
      <c r="A37" s="1" t="s">
        <v>9</v>
      </c>
      <c r="B37" s="1" t="s">
        <v>2041</v>
      </c>
      <c r="K37" s="1">
        <f t="shared" si="0"/>
        <v>2.72</v>
      </c>
    </row>
    <row r="38" spans="1:56" x14ac:dyDescent="0.35">
      <c r="A38" s="1" t="s">
        <v>9</v>
      </c>
      <c r="B38" s="1" t="s">
        <v>2040</v>
      </c>
      <c r="K38" s="1">
        <f t="shared" si="0"/>
        <v>2.72</v>
      </c>
    </row>
    <row r="39" spans="1:56" x14ac:dyDescent="0.35">
      <c r="A39" s="1">
        <v>8</v>
      </c>
      <c r="B39" s="1" t="s">
        <v>2039</v>
      </c>
      <c r="C39" s="1">
        <v>1800.0000023692846</v>
      </c>
      <c r="D39" s="1">
        <v>0</v>
      </c>
      <c r="E39">
        <f>(R39-S39*(1000-T39)/(1000-U39))*AK39</f>
        <v>3.1609656224474167</v>
      </c>
      <c r="F39">
        <f>IF(AV39&lt;&gt;0,1/(1/AV39-1/N39),0)</f>
        <v>3.3092923825383025</v>
      </c>
      <c r="G39">
        <f>((AY39-AL39/2)*S39-E39)/(AY39+AL39/2)</f>
        <v>377.80619400299844</v>
      </c>
      <c r="H39">
        <f>AL39*1000</f>
        <v>25.425611737786536</v>
      </c>
      <c r="I39">
        <f>(AQ39-AW39)</f>
        <v>1.1402593185518271</v>
      </c>
      <c r="J39">
        <f>(P39+AP39*D39)</f>
        <v>32.127597808837891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33.270801544189453</v>
      </c>
      <c r="P39" s="1">
        <v>32.127597808837891</v>
      </c>
      <c r="Q39" s="1">
        <v>33.363361358642578</v>
      </c>
      <c r="R39" s="1">
        <v>399.9783935546875</v>
      </c>
      <c r="S39" s="1">
        <v>388.17098999023438</v>
      </c>
      <c r="T39" s="1">
        <v>19.648822784423828</v>
      </c>
      <c r="U39" s="1">
        <v>41.72662353515625</v>
      </c>
      <c r="V39" s="1">
        <v>33.685760498046875</v>
      </c>
      <c r="W39" s="1">
        <v>71.535743713378906</v>
      </c>
      <c r="X39" s="1">
        <v>300.17459106445313</v>
      </c>
      <c r="Y39" s="1">
        <v>751.02520751953125</v>
      </c>
      <c r="Z39" s="1">
        <v>9.5209278166294098E-2</v>
      </c>
      <c r="AA39" s="1">
        <v>87.939506530761719</v>
      </c>
      <c r="AB39" s="1">
        <v>31.072160720825195</v>
      </c>
      <c r="AC39" s="1">
        <v>1.3353033065795898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1.1035830553840187</v>
      </c>
      <c r="AL39">
        <f>(U39-T39)/(1000-U39)*AK39</f>
        <v>2.5425611737786537E-2</v>
      </c>
      <c r="AM39">
        <f>(P39+273.15)</f>
        <v>305.27759780883787</v>
      </c>
      <c r="AN39">
        <f>(O39+273.15)</f>
        <v>306.42080154418943</v>
      </c>
      <c r="AO39">
        <f>(Y39*AG39+Z39*AH39)*AI39</f>
        <v>120.16403051724956</v>
      </c>
      <c r="AP39">
        <f>((AO39+0.00000010773*(AN39^4-AM39^4))-AL39*44100)/(L39*51.4+0.00000043092*AM39^3)</f>
        <v>-8.0727406878180386</v>
      </c>
      <c r="AQ39">
        <f>0.61365*EXP(17.502*J39/(240.97+J39))</f>
        <v>4.8096780014283356</v>
      </c>
      <c r="AR39">
        <f>AQ39*1000/AA39</f>
        <v>54.69302923306585</v>
      </c>
      <c r="AS39">
        <f>(AR39-U39)</f>
        <v>12.9664056979096</v>
      </c>
      <c r="AT39">
        <f>IF(D39,P39,(O39+P39)/2)</f>
        <v>32.699199676513672</v>
      </c>
      <c r="AU39">
        <f>0.61365*EXP(17.502*AT39/(240.97+AT39))</f>
        <v>4.9673445144093265</v>
      </c>
      <c r="AV39">
        <f>IF(AS39&lt;&gt;0,(1000-(AR39+U39)/2)/AS39*AL39,0)</f>
        <v>1.8663497019917747</v>
      </c>
      <c r="AW39">
        <f>U39*AA39/1000</f>
        <v>3.6694186828765085</v>
      </c>
      <c r="AX39">
        <f>(AU39-AW39)</f>
        <v>1.2979258315328179</v>
      </c>
      <c r="AY39">
        <f>1/(1.6/F39+1.37/N39)</f>
        <v>1.2444706946899251</v>
      </c>
      <c r="AZ39">
        <f>G39*AA39*0.001</f>
        <v>33.224090264888908</v>
      </c>
      <c r="BA39">
        <f>G39/S39</f>
        <v>0.97329837557542176</v>
      </c>
      <c r="BB39">
        <f>(1-AL39*AA39/AQ39/F39)*100</f>
        <v>85.952330104218277</v>
      </c>
      <c r="BC39">
        <f>(S39-E39/(N39/1.35))</f>
        <v>387.17403750739652</v>
      </c>
      <c r="BD39">
        <f>E39*BB39/100/BC39</f>
        <v>7.0173186812273226E-3</v>
      </c>
    </row>
    <row r="40" spans="1:56" x14ac:dyDescent="0.35">
      <c r="A40" s="1" t="s">
        <v>9</v>
      </c>
      <c r="B40" s="1" t="s">
        <v>2038</v>
      </c>
      <c r="K40" s="1">
        <f t="shared" si="0"/>
        <v>2.72</v>
      </c>
    </row>
    <row r="41" spans="1:56" x14ac:dyDescent="0.35">
      <c r="A41" s="1" t="s">
        <v>9</v>
      </c>
      <c r="B41" s="1" t="s">
        <v>2037</v>
      </c>
      <c r="K41" s="1">
        <f t="shared" si="0"/>
        <v>2.72</v>
      </c>
    </row>
    <row r="42" spans="1:56" x14ac:dyDescent="0.35">
      <c r="A42" s="1">
        <v>9</v>
      </c>
      <c r="B42" s="1" t="s">
        <v>2036</v>
      </c>
      <c r="C42" s="1">
        <v>2004.0000023692846</v>
      </c>
      <c r="D42" s="1">
        <v>0</v>
      </c>
      <c r="E42">
        <f>(R42-S42*(1000-T42)/(1000-U42))*AK42</f>
        <v>3.8547753782758614</v>
      </c>
      <c r="F42">
        <f>IF(AV42&lt;&gt;0,1/(1/AV42-1/N42),0)</f>
        <v>3.0646744819950054</v>
      </c>
      <c r="G42">
        <f>((AY42-AL42/2)*S42-E42)/(AY42+AL42/2)</f>
        <v>376.24086978128071</v>
      </c>
      <c r="H42">
        <f>AL42*1000</f>
        <v>25.111035828692753</v>
      </c>
      <c r="I42">
        <f>(AQ42-AW42)</f>
        <v>1.1762250665162233</v>
      </c>
      <c r="J42">
        <f>(P42+AP42*D42)</f>
        <v>32.365196228027344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33.312408447265625</v>
      </c>
      <c r="P42" s="1">
        <v>32.365196228027344</v>
      </c>
      <c r="Q42" s="1">
        <v>33.387378692626953</v>
      </c>
      <c r="R42" s="1">
        <v>399.87628173828125</v>
      </c>
      <c r="S42" s="1">
        <v>387.56329345703125</v>
      </c>
      <c r="T42" s="1">
        <v>20.255823135375977</v>
      </c>
      <c r="U42" s="1">
        <v>42.055416107177734</v>
      </c>
      <c r="V42" s="1">
        <v>34.646614074707031</v>
      </c>
      <c r="W42" s="1">
        <v>71.933769226074219</v>
      </c>
      <c r="X42" s="1">
        <v>300.14114379882813</v>
      </c>
      <c r="Y42" s="1">
        <v>1000.464111328125</v>
      </c>
      <c r="Z42" s="1">
        <v>0.10364450514316559</v>
      </c>
      <c r="AA42" s="1">
        <v>87.942375183105469</v>
      </c>
      <c r="AB42" s="1">
        <v>30.991147994995117</v>
      </c>
      <c r="AC42" s="1">
        <v>1.3141307830810547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1.1034600874956915</v>
      </c>
      <c r="AL42">
        <f>(U42-T42)/(1000-U42)*AK42</f>
        <v>2.5111035828692754E-2</v>
      </c>
      <c r="AM42">
        <f>(P42+273.15)</f>
        <v>305.51519622802732</v>
      </c>
      <c r="AN42">
        <f>(O42+273.15)</f>
        <v>306.4624084472656</v>
      </c>
      <c r="AO42">
        <f>(Y42*AG42+Z42*AH42)*AI42</f>
        <v>160.07425423456152</v>
      </c>
      <c r="AP42">
        <f>((AO42+0.00000010773*(AN42^4-AM42^4))-AL42*44100)/(L42*51.4+0.00000043092*AM42^3)</f>
        <v>-7.6506904263242026</v>
      </c>
      <c r="AQ42">
        <f>0.61365*EXP(17.502*J42/(240.97+J42))</f>
        <v>4.8746782482952646</v>
      </c>
      <c r="AR42">
        <f>AQ42*1000/AA42</f>
        <v>55.430368330917389</v>
      </c>
      <c r="AS42">
        <f>(AR42-U42)</f>
        <v>13.374952223739655</v>
      </c>
      <c r="AT42">
        <f>IF(D42,P42,(O42+P42)/2)</f>
        <v>32.838802337646484</v>
      </c>
      <c r="AU42">
        <f>0.61365*EXP(17.502*AT42/(240.97+AT42))</f>
        <v>5.0065279585953935</v>
      </c>
      <c r="AV42">
        <f>IF(AS42&lt;&gt;0,(1000-(AR42+U42)/2)/AS42*AL42,0)</f>
        <v>1.7859541414576572</v>
      </c>
      <c r="AW42">
        <f>U42*AA42/1000</f>
        <v>3.6984531817790414</v>
      </c>
      <c r="AX42">
        <f>(AU42-AW42)</f>
        <v>1.3080747768163521</v>
      </c>
      <c r="AY42">
        <f>1/(1.6/F42+1.37/N42)</f>
        <v>1.1874429554920916</v>
      </c>
      <c r="AZ42">
        <f>G42*AA42*0.001</f>
        <v>33.087515729523318</v>
      </c>
      <c r="BA42">
        <f>G42/S42</f>
        <v>0.97078561394513008</v>
      </c>
      <c r="BB42">
        <f>(1-AL42*AA42/AQ42/F42)*100</f>
        <v>85.218023379956577</v>
      </c>
      <c r="BC42">
        <f>(S42-E42/(N42/1.35))</f>
        <v>386.34751690544107</v>
      </c>
      <c r="BD42">
        <f>E42*BB42/100/BC42</f>
        <v>8.5026129051268915E-3</v>
      </c>
    </row>
    <row r="43" spans="1:56" x14ac:dyDescent="0.35">
      <c r="A43" s="1" t="s">
        <v>9</v>
      </c>
      <c r="B43" s="1" t="s">
        <v>2035</v>
      </c>
      <c r="K43" s="1">
        <f t="shared" si="0"/>
        <v>2.72</v>
      </c>
    </row>
    <row r="44" spans="1:56" x14ac:dyDescent="0.35">
      <c r="A44" s="1" t="s">
        <v>9</v>
      </c>
      <c r="B44" s="1" t="s">
        <v>2034</v>
      </c>
      <c r="K44" s="1">
        <f t="shared" si="0"/>
        <v>2.72</v>
      </c>
    </row>
    <row r="45" spans="1:56" x14ac:dyDescent="0.35">
      <c r="A45" s="1">
        <v>10</v>
      </c>
      <c r="B45" s="1" t="s">
        <v>2033</v>
      </c>
      <c r="C45" s="1">
        <v>2208.0000023692846</v>
      </c>
      <c r="D45" s="1">
        <v>0</v>
      </c>
      <c r="E45">
        <f>(R45-S45*(1000-T45)/(1000-U45))*AK45</f>
        <v>4.309983864753451</v>
      </c>
      <c r="F45">
        <f>IF(AV45&lt;&gt;0,1/(1/AV45-1/N45),0)</f>
        <v>2.8106967985585052</v>
      </c>
      <c r="G45">
        <f>((AY45-AL45/2)*S45-E45)/(AY45+AL45/2)</f>
        <v>375.04456886279849</v>
      </c>
      <c r="H45">
        <f>AL45*1000</f>
        <v>24.860293370244531</v>
      </c>
      <c r="I45">
        <f>(AQ45-AW45)</f>
        <v>1.2250558679157972</v>
      </c>
      <c r="J45">
        <f>(P45+AP45*D45)</f>
        <v>32.614601135253906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33.371726989746094</v>
      </c>
      <c r="P45" s="1">
        <v>32.614601135253906</v>
      </c>
      <c r="Q45" s="1">
        <v>33.428619384765625</v>
      </c>
      <c r="R45" s="1">
        <v>399.93551635742188</v>
      </c>
      <c r="S45" s="1">
        <v>387.30484008789063</v>
      </c>
      <c r="T45" s="1">
        <v>20.713245391845703</v>
      </c>
      <c r="U45" s="1">
        <v>42.288291931152344</v>
      </c>
      <c r="V45" s="1">
        <v>35.3089599609375</v>
      </c>
      <c r="W45" s="1">
        <v>72.086990356445313</v>
      </c>
      <c r="X45" s="1">
        <v>300.16372680664063</v>
      </c>
      <c r="Y45" s="1">
        <v>1250.4071044921875</v>
      </c>
      <c r="Z45" s="1">
        <v>0.13618487119674683</v>
      </c>
      <c r="AA45" s="1">
        <v>87.936248779296875</v>
      </c>
      <c r="AB45" s="1">
        <v>31.077417373657227</v>
      </c>
      <c r="AC45" s="1">
        <v>1.3087600469589233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1.103543113259708</v>
      </c>
      <c r="AL45">
        <f>(U45-T45)/(1000-U45)*AK45</f>
        <v>2.4860293370244532E-2</v>
      </c>
      <c r="AM45">
        <f>(P45+273.15)</f>
        <v>305.76460113525388</v>
      </c>
      <c r="AN45">
        <f>(O45+273.15)</f>
        <v>306.52172698974607</v>
      </c>
      <c r="AO45">
        <f>(Y45*AG45+Z45*AH45)*AI45</f>
        <v>200.06513224694572</v>
      </c>
      <c r="AP45">
        <f>((AO45+0.00000010773*(AN45^4-AM45^4))-AL45*44100)/(L45*51.4+0.00000043092*AM45^3)</f>
        <v>-7.250550846766604</v>
      </c>
      <c r="AQ45">
        <f>0.61365*EXP(17.502*J45/(240.97+J45))</f>
        <v>4.9437296276251423</v>
      </c>
      <c r="AR45">
        <f>AQ45*1000/AA45</f>
        <v>56.21947372389009</v>
      </c>
      <c r="AS45">
        <f>(AR45-U45)</f>
        <v>13.931181792737746</v>
      </c>
      <c r="AT45">
        <f>IF(D45,P45,(O45+P45)/2)</f>
        <v>32.9931640625</v>
      </c>
      <c r="AU45">
        <f>0.61365*EXP(17.502*AT45/(240.97+AT45))</f>
        <v>5.0501668036696721</v>
      </c>
      <c r="AV45">
        <f>IF(AS45&lt;&gt;0,(1000-(AR45+U45)/2)/AS45*AL45,0)</f>
        <v>1.696613233907402</v>
      </c>
      <c r="AW45">
        <f>U45*AA45/1000</f>
        <v>3.7186737597093451</v>
      </c>
      <c r="AX45">
        <f>(AU45-AW45)</f>
        <v>1.331493043960327</v>
      </c>
      <c r="AY45">
        <f>1/(1.6/F45+1.37/N45)</f>
        <v>1.1244530068072074</v>
      </c>
      <c r="AZ45">
        <f>G45*AA45*0.001</f>
        <v>32.980012510843189</v>
      </c>
      <c r="BA45">
        <f>G45/S45</f>
        <v>0.96834464753316807</v>
      </c>
      <c r="BB45">
        <f>(1-AL45*AA45/AQ45/F45)*100</f>
        <v>84.26721982635857</v>
      </c>
      <c r="BC45">
        <f>(S45-E45/(N45/1.35))</f>
        <v>385.9454930945405</v>
      </c>
      <c r="BD45">
        <f>E45*BB45/100/BC45</f>
        <v>9.4104054659933829E-3</v>
      </c>
    </row>
    <row r="46" spans="1:56" x14ac:dyDescent="0.35">
      <c r="A46" s="1" t="s">
        <v>9</v>
      </c>
      <c r="B46" s="1" t="s">
        <v>2032</v>
      </c>
      <c r="K46" s="1">
        <f t="shared" si="0"/>
        <v>2.72</v>
      </c>
    </row>
    <row r="47" spans="1:56" x14ac:dyDescent="0.35">
      <c r="A47" s="1" t="s">
        <v>9</v>
      </c>
      <c r="B47" s="1" t="s">
        <v>2031</v>
      </c>
      <c r="K47" s="1">
        <f t="shared" si="0"/>
        <v>2.72</v>
      </c>
    </row>
    <row r="48" spans="1:56" x14ac:dyDescent="0.35">
      <c r="A48" s="1">
        <v>11</v>
      </c>
      <c r="B48" s="1" t="s">
        <v>2030</v>
      </c>
      <c r="C48" s="1">
        <v>2412.0000023692846</v>
      </c>
      <c r="D48" s="1">
        <v>0</v>
      </c>
      <c r="E48">
        <f>(R48-S48*(1000-T48)/(1000-U48))*AK48</f>
        <v>5.2711972374100595</v>
      </c>
      <c r="F48">
        <f>IF(AV48&lt;&gt;0,1/(1/AV48-1/N48),0)</f>
        <v>2.6126661516091363</v>
      </c>
      <c r="G48">
        <f>((AY48-AL48/2)*S48-E48)/(AY48+AL48/2)</f>
        <v>372.98214664391668</v>
      </c>
      <c r="H48">
        <f>AL48*1000</f>
        <v>24.997903009203011</v>
      </c>
      <c r="I48">
        <f>(AQ48-AW48)</f>
        <v>1.2871920357035371</v>
      </c>
      <c r="J48">
        <f>(P48+AP48*D48)</f>
        <v>32.960369110107422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33.450645446777344</v>
      </c>
      <c r="P48" s="1">
        <v>32.960369110107422</v>
      </c>
      <c r="Q48" s="1">
        <v>33.484302520751953</v>
      </c>
      <c r="R48" s="1">
        <v>400.28799438476563</v>
      </c>
      <c r="S48" s="1">
        <v>386.75198364257813</v>
      </c>
      <c r="T48" s="1">
        <v>21.002796173095703</v>
      </c>
      <c r="U48" s="1">
        <v>42.685916900634766</v>
      </c>
      <c r="V48" s="1">
        <v>35.644950866699219</v>
      </c>
      <c r="W48" s="1">
        <v>72.44451904296875</v>
      </c>
      <c r="X48" s="1">
        <v>300.1961669921875</v>
      </c>
      <c r="Y48" s="1">
        <v>1601.18310546875</v>
      </c>
      <c r="Z48" s="1">
        <v>8.5568152368068695E-2</v>
      </c>
      <c r="AA48" s="1">
        <v>87.937103271484375</v>
      </c>
      <c r="AB48" s="1">
        <v>31.129671096801758</v>
      </c>
      <c r="AC48" s="1">
        <v>1.2714525461196899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1.1036623786477477</v>
      </c>
      <c r="AL48">
        <f>(U48-T48)/(1000-U48)*AK48</f>
        <v>2.4997903009203012E-2</v>
      </c>
      <c r="AM48">
        <f>(P48+273.15)</f>
        <v>306.1103691101074</v>
      </c>
      <c r="AN48">
        <f>(O48+273.15)</f>
        <v>306.60064544677732</v>
      </c>
      <c r="AO48">
        <f>(Y48*AG48+Z48*AH48)*AI48</f>
        <v>256.18929114872299</v>
      </c>
      <c r="AP48">
        <f>((AO48+0.00000010773*(AN48^4-AM48^4))-AL48*44100)/(L48*51.4+0.00000043092*AM48^3)</f>
        <v>-6.8658656377522238</v>
      </c>
      <c r="AQ48">
        <f>0.61365*EXP(17.502*J48/(240.97+J48))</f>
        <v>5.0408679184326566</v>
      </c>
      <c r="AR48">
        <f>AQ48*1000/AA48</f>
        <v>57.323561169284886</v>
      </c>
      <c r="AS48">
        <f>(AR48-U48)</f>
        <v>14.637644268650121</v>
      </c>
      <c r="AT48">
        <f>IF(D48,P48,(O48+P48)/2)</f>
        <v>33.205507278442383</v>
      </c>
      <c r="AU48">
        <f>0.61365*EXP(17.502*AT48/(240.97+AT48))</f>
        <v>5.1107379031408815</v>
      </c>
      <c r="AV48">
        <f>IF(AS48&lt;&gt;0,(1000-(AR48+U48)/2)/AS48*AL48,0)</f>
        <v>1.6223846513108766</v>
      </c>
      <c r="AW48">
        <f>U48*AA48/1000</f>
        <v>3.7536758827291195</v>
      </c>
      <c r="AX48">
        <f>(AU48-AW48)</f>
        <v>1.357062020411762</v>
      </c>
      <c r="AY48">
        <f>1/(1.6/F48+1.37/N48)</f>
        <v>1.0724220838407152</v>
      </c>
      <c r="AZ48">
        <f>G48*AA48*0.001</f>
        <v>32.798969547846028</v>
      </c>
      <c r="BA48">
        <f>G48/S48</f>
        <v>0.96439620847197249</v>
      </c>
      <c r="BB48">
        <f>(1-AL48*AA48/AQ48/F48)*100</f>
        <v>83.308840886556681</v>
      </c>
      <c r="BC48">
        <f>(S48-E48/(N48/1.35))</f>
        <v>385.08947483955762</v>
      </c>
      <c r="BD48">
        <f>E48*BB48/100/BC48</f>
        <v>1.1403514264211257E-2</v>
      </c>
    </row>
    <row r="49" spans="1:56" x14ac:dyDescent="0.35">
      <c r="A49" s="1" t="s">
        <v>9</v>
      </c>
      <c r="B49" s="1" t="s">
        <v>2029</v>
      </c>
      <c r="K49" s="1">
        <f t="shared" si="0"/>
        <v>2.72</v>
      </c>
    </row>
    <row r="50" spans="1:56" x14ac:dyDescent="0.35">
      <c r="A50" s="1" t="s">
        <v>9</v>
      </c>
      <c r="B50" s="1" t="s">
        <v>2024</v>
      </c>
      <c r="K50" s="1">
        <f t="shared" si="0"/>
        <v>2.72</v>
      </c>
    </row>
    <row r="51" spans="1:56" x14ac:dyDescent="0.35">
      <c r="A51" s="1">
        <v>12</v>
      </c>
      <c r="B51" s="1" t="s">
        <v>2028</v>
      </c>
      <c r="C51" s="1">
        <v>2616.0000023692846</v>
      </c>
      <c r="D51" s="1">
        <v>0</v>
      </c>
      <c r="E51">
        <f>(R51-S51*(1000-T51)/(1000-U51))*AK51</f>
        <v>5.3669629091549789</v>
      </c>
      <c r="F51">
        <f>IF(AV51&lt;&gt;0,1/(1/AV51-1/N51),0)</f>
        <v>2.5024856495868253</v>
      </c>
      <c r="G51">
        <f>((AY51-AL51/2)*S51-E51)/(AY51+AL51/2)</f>
        <v>371.79117840483332</v>
      </c>
      <c r="H51">
        <f>AL51*1000</f>
        <v>25.444372927961705</v>
      </c>
      <c r="I51">
        <f>(AQ51-AW51)</f>
        <v>1.3447503564523426</v>
      </c>
      <c r="J51">
        <f>(P51+AP51*D51)</f>
        <v>33.329830169677734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33.552799224853516</v>
      </c>
      <c r="P51" s="1">
        <v>33.329830169677734</v>
      </c>
      <c r="Q51" s="1">
        <v>33.560569763183594</v>
      </c>
      <c r="R51" s="1">
        <v>399.96041870117188</v>
      </c>
      <c r="S51" s="1">
        <v>386.19241333007813</v>
      </c>
      <c r="T51" s="1">
        <v>21.172500610351563</v>
      </c>
      <c r="U51" s="1">
        <v>43.232952117919922</v>
      </c>
      <c r="V51" s="1">
        <v>35.727706909179688</v>
      </c>
      <c r="W51" s="1">
        <v>72.953788757324219</v>
      </c>
      <c r="X51" s="1">
        <v>300.15975952148438</v>
      </c>
      <c r="Y51" s="1">
        <v>2000.4315185546875</v>
      </c>
      <c r="Z51" s="1">
        <v>7.1105927228927612E-2</v>
      </c>
      <c r="AA51" s="1">
        <v>87.936241149902344</v>
      </c>
      <c r="AB51" s="1">
        <v>31.129133224487305</v>
      </c>
      <c r="AC51" s="1">
        <v>1.2247593402862549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1.103528527652516</v>
      </c>
      <c r="AL51">
        <f>(U51-T51)/(1000-U51)*AK51</f>
        <v>2.5444372927961704E-2</v>
      </c>
      <c r="AM51">
        <f>(P51+273.15)</f>
        <v>306.47983016967771</v>
      </c>
      <c r="AN51">
        <f>(O51+273.15)</f>
        <v>306.70279922485349</v>
      </c>
      <c r="AO51">
        <f>(Y51*AG51+Z51*AH51)*AI51</f>
        <v>320.0690358146494</v>
      </c>
      <c r="AP51">
        <f>((AO51+0.00000010773*(AN51^4-AM51^4))-AL51*44100)/(L51*51.4+0.00000043092*AM51^3)</f>
        <v>-6.529353383767039</v>
      </c>
      <c r="AQ51">
        <f>0.61365*EXP(17.502*J51/(240.97+J51))</f>
        <v>5.1464936595159303</v>
      </c>
      <c r="AR51">
        <f>AQ51*1000/AA51</f>
        <v>58.52528595966313</v>
      </c>
      <c r="AS51">
        <f>(AR51-U51)</f>
        <v>15.292333841743208</v>
      </c>
      <c r="AT51">
        <f>IF(D51,P51,(O51+P51)/2)</f>
        <v>33.441314697265625</v>
      </c>
      <c r="AU51">
        <f>0.61365*EXP(17.502*AT51/(240.97+AT51))</f>
        <v>5.1787419177748086</v>
      </c>
      <c r="AV51">
        <f>IF(AS51&lt;&gt;0,(1000-(AR51+U51)/2)/AS51*AL51,0)</f>
        <v>1.5792086347847902</v>
      </c>
      <c r="AW51">
        <f>U51*AA51/1000</f>
        <v>3.8017433030635877</v>
      </c>
      <c r="AX51">
        <f>(AU51-AW51)</f>
        <v>1.376998614711221</v>
      </c>
      <c r="AY51">
        <f>1/(1.6/F51+1.37/N51)</f>
        <v>1.0422836359354275</v>
      </c>
      <c r="AZ51">
        <f>G51*AA51*0.001</f>
        <v>32.693918721613791</v>
      </c>
      <c r="BA51">
        <f>G51/S51</f>
        <v>0.96270968970864768</v>
      </c>
      <c r="BB51">
        <f>(1-AL51*AA51/AQ51/F51)*100</f>
        <v>82.626928295180619</v>
      </c>
      <c r="BC51">
        <f>(S51-E51/(N51/1.35))</f>
        <v>384.49970052118721</v>
      </c>
      <c r="BD51">
        <f>E51*BB51/100/BC51</f>
        <v>1.1533316121092962E-2</v>
      </c>
    </row>
    <row r="52" spans="1:56" x14ac:dyDescent="0.35">
      <c r="A52" s="1" t="s">
        <v>9</v>
      </c>
      <c r="B52" s="1" t="s">
        <v>2027</v>
      </c>
      <c r="K52" s="1">
        <v>1.8060799999999997</v>
      </c>
    </row>
    <row r="53" spans="1:56" x14ac:dyDescent="0.35">
      <c r="A53" s="1" t="s">
        <v>9</v>
      </c>
      <c r="B53" s="1" t="s">
        <v>2026</v>
      </c>
      <c r="K53" s="1">
        <v>1.8060799999999997</v>
      </c>
    </row>
    <row r="54" spans="1:56" x14ac:dyDescent="0.35">
      <c r="A54" s="1" t="s">
        <v>9</v>
      </c>
      <c r="B54" s="1" t="s">
        <v>2025</v>
      </c>
      <c r="K54" s="1">
        <v>1.8060799999999997</v>
      </c>
    </row>
    <row r="55" spans="1:56" x14ac:dyDescent="0.35">
      <c r="A55" s="1" t="s">
        <v>9</v>
      </c>
      <c r="B55" s="1" t="s">
        <v>2024</v>
      </c>
      <c r="K55" s="1">
        <v>1.8060799999999997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881B1-D9A5-49E0-95AE-A51FFEA8F1D2}">
  <dimension ref="A1:BH55"/>
  <sheetViews>
    <sheetView zoomScale="4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2866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2865</v>
      </c>
    </row>
    <row r="12" spans="1:60" x14ac:dyDescent="0.35">
      <c r="A12" s="1" t="s">
        <v>9</v>
      </c>
      <c r="B12" s="1" t="s">
        <v>2864</v>
      </c>
    </row>
    <row r="13" spans="1:60" x14ac:dyDescent="0.35">
      <c r="A13" s="1" t="s">
        <v>9</v>
      </c>
      <c r="B13" s="1" t="s">
        <v>2863</v>
      </c>
    </row>
    <row r="14" spans="1:60" x14ac:dyDescent="0.35">
      <c r="A14" s="1" t="s">
        <v>9</v>
      </c>
      <c r="B14" s="1" t="s">
        <v>2862</v>
      </c>
    </row>
    <row r="15" spans="1:60" x14ac:dyDescent="0.35">
      <c r="A15" s="1" t="s">
        <v>9</v>
      </c>
      <c r="B15" s="1" t="s">
        <v>2861</v>
      </c>
    </row>
    <row r="16" spans="1:60" x14ac:dyDescent="0.35">
      <c r="A16" s="1" t="s">
        <v>9</v>
      </c>
      <c r="B16" s="1" t="s">
        <v>2860</v>
      </c>
    </row>
    <row r="17" spans="1:60" x14ac:dyDescent="0.35">
      <c r="A17" s="1" t="s">
        <v>9</v>
      </c>
      <c r="B17" s="1" t="s">
        <v>2859</v>
      </c>
    </row>
    <row r="18" spans="1:60" x14ac:dyDescent="0.35">
      <c r="A18" s="1">
        <v>1</v>
      </c>
      <c r="B18" s="1" t="s">
        <v>2858</v>
      </c>
      <c r="C18" s="1">
        <v>416.50000828132033</v>
      </c>
      <c r="D18" s="1">
        <v>0</v>
      </c>
      <c r="E18">
        <f>(R18-S18*(1000-T18)/(1000-U18))*AO18</f>
        <v>-4.8537457239001105</v>
      </c>
      <c r="F18">
        <f>IF(AZ18&lt;&gt;0,1/(1/AZ18-1/N18),0)</f>
        <v>8.2355595683058134</v>
      </c>
      <c r="G18">
        <f>((BC18-AP18/2)*S18-E18)/(BC18+AP18/2)</f>
        <v>387.76460291793376</v>
      </c>
      <c r="H18">
        <f>AP18*1000</f>
        <v>34.401475855079411</v>
      </c>
      <c r="I18">
        <f>(AU18-BA18)</f>
        <v>1.0338096261542633</v>
      </c>
      <c r="J18">
        <f>(P18+AT18*D18)</f>
        <v>27.724334716796875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28.733343124389648</v>
      </c>
      <c r="P18" s="1">
        <v>27.724334716796875</v>
      </c>
      <c r="Q18" s="1">
        <v>28.803867340087891</v>
      </c>
      <c r="R18" s="1">
        <v>399.99221801757813</v>
      </c>
      <c r="S18" s="1">
        <v>392.16827392578125</v>
      </c>
      <c r="T18" s="1">
        <v>0.53344255685806274</v>
      </c>
      <c r="U18" s="1">
        <v>30.737150192260742</v>
      </c>
      <c r="V18" s="1">
        <v>1.1834611892700195</v>
      </c>
      <c r="W18" s="1">
        <v>68.191459655761719</v>
      </c>
      <c r="X18" s="1">
        <v>300.28060913085938</v>
      </c>
      <c r="Y18" s="1">
        <v>0.20282316207885742</v>
      </c>
      <c r="Z18" s="1">
        <v>0.17492954432964325</v>
      </c>
      <c r="AA18" s="1">
        <v>87.856925964355469</v>
      </c>
      <c r="AB18" s="1">
        <v>4.0929903984069824</v>
      </c>
      <c r="AC18" s="1">
        <v>1.2063708305358887</v>
      </c>
      <c r="AD18" s="1">
        <v>2.8273105621337891E-2</v>
      </c>
      <c r="AE18" s="1">
        <v>4.6478849835693836E-3</v>
      </c>
      <c r="AF18" s="1">
        <v>3.219841793179512E-2</v>
      </c>
      <c r="AG18" s="1">
        <v>1.9445484504103661E-2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1.1039728276869827</v>
      </c>
      <c r="AP18">
        <f>(U18-T18)/(1000-U18)*AO18</f>
        <v>3.4401475855079411E-2</v>
      </c>
      <c r="AQ18">
        <f>(P18+273.15)</f>
        <v>300.87433471679685</v>
      </c>
      <c r="AR18">
        <f>(O18+273.15)</f>
        <v>301.88334312438963</v>
      </c>
      <c r="AS18">
        <f>(Y18*AK18+Z18*AL18)*AM18</f>
        <v>3.2451705207265036E-2</v>
      </c>
      <c r="AT18">
        <f>((AS18+0.00000010773*(AR18^4-AQ18^4))-AP18*44100)/(L18*0.92*2*29.3+0.00000043092*AQ18^3)</f>
        <v>-11.840740211613221</v>
      </c>
      <c r="AU18">
        <f>0.61365*EXP(17.502*J18/(240.97+J18))</f>
        <v>3.73428115495099</v>
      </c>
      <c r="AV18">
        <f>AU18*1000/AA18</f>
        <v>42.504118075631617</v>
      </c>
      <c r="AW18">
        <f>(AV18-U18)</f>
        <v>11.766967883370874</v>
      </c>
      <c r="AX18">
        <f>IF(D18,P18,(O18+P18)/2)</f>
        <v>28.228838920593262</v>
      </c>
      <c r="AY18">
        <f>0.61365*EXP(17.502*AX18/(240.97+AX18))</f>
        <v>3.8457604030283665</v>
      </c>
      <c r="AZ18">
        <f>IF(AW18&lt;&gt;0,(1000-(AV18+U18)/2)/AW18*AP18,0)</f>
        <v>2.8165005906881677</v>
      </c>
      <c r="BA18">
        <f>U18*AA18/1000</f>
        <v>2.7004715287967267</v>
      </c>
      <c r="BB18">
        <f>(AY18-BA18)</f>
        <v>1.1452888742316398</v>
      </c>
      <c r="BC18">
        <f>1/(1.6/F18+1.37/N18)</f>
        <v>1.9442131976942314</v>
      </c>
      <c r="BD18">
        <f>G18*AA18*0.001</f>
        <v>34.067806010158606</v>
      </c>
      <c r="BE18">
        <f>G18/S18</f>
        <v>0.98877096567816469</v>
      </c>
      <c r="BF18">
        <f>(1-AP18*AA18/AU18/F18)*100</f>
        <v>90.172275975300934</v>
      </c>
      <c r="BG18">
        <f>(S18-E18/(N18/1.35))</f>
        <v>393.69912064430997</v>
      </c>
      <c r="BH18">
        <f>E18*BF18/100/BG18</f>
        <v>-1.1116948857116608E-2</v>
      </c>
    </row>
    <row r="19" spans="1:60" x14ac:dyDescent="0.35">
      <c r="A19" s="1" t="s">
        <v>9</v>
      </c>
      <c r="B19" s="1" t="s">
        <v>2857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2856</v>
      </c>
      <c r="K20" s="1">
        <f t="shared" si="0"/>
        <v>2.72</v>
      </c>
    </row>
    <row r="21" spans="1:60" x14ac:dyDescent="0.35">
      <c r="A21" s="1">
        <v>2</v>
      </c>
      <c r="B21" s="1" t="s">
        <v>2855</v>
      </c>
      <c r="C21" s="1">
        <v>622.0000082924962</v>
      </c>
      <c r="D21" s="1">
        <v>0</v>
      </c>
      <c r="E21">
        <f>(R21-S21*(1000-T21)/(1000-U21))*AO21</f>
        <v>-5.3649924605975379</v>
      </c>
      <c r="F21">
        <f>IF(AZ21&lt;&gt;0,1/(1/AZ21-1/N21),0)</f>
        <v>7.1799460645773836</v>
      </c>
      <c r="G21">
        <f>((BC21-AP21/2)*S21-E21)/(BC21+AP21/2)</f>
        <v>388.23860142094765</v>
      </c>
      <c r="H21">
        <f>AP21*1000</f>
        <v>34.486917785386346</v>
      </c>
      <c r="I21">
        <f>(AU21-BA21)</f>
        <v>1.0879761911894006</v>
      </c>
      <c r="J21">
        <f>(P21+AT21*D21)</f>
        <v>28.002239227294922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29.026086807250977</v>
      </c>
      <c r="P21" s="1">
        <v>28.002239227294922</v>
      </c>
      <c r="Q21" s="1">
        <v>29.109342575073242</v>
      </c>
      <c r="R21" s="1">
        <v>400.04171752929688</v>
      </c>
      <c r="S21" s="1">
        <v>392.63616943359375</v>
      </c>
      <c r="T21" s="1">
        <v>0.54243874549865723</v>
      </c>
      <c r="U21" s="1">
        <v>30.817558288574219</v>
      </c>
      <c r="V21" s="1">
        <v>1.1831103563308716</v>
      </c>
      <c r="W21" s="1">
        <v>67.216018676757813</v>
      </c>
      <c r="X21" s="1">
        <v>300.29144287109375</v>
      </c>
      <c r="Y21" s="1">
        <v>25.281705856323242</v>
      </c>
      <c r="Z21" s="1">
        <v>8.3464197814464569E-2</v>
      </c>
      <c r="AA21" s="1">
        <v>87.851181030273438</v>
      </c>
      <c r="AB21" s="1">
        <v>4.5373964309692383</v>
      </c>
      <c r="AC21" s="1">
        <v>1.24222731590271</v>
      </c>
      <c r="AD21" s="1">
        <v>3.4572575241327286E-2</v>
      </c>
      <c r="AE21" s="1">
        <v>3.3261105418205261E-3</v>
      </c>
      <c r="AF21" s="1">
        <v>4.1413545608520508E-2</v>
      </c>
      <c r="AG21" s="1">
        <v>1.335945725440979E-2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1.104012657614315</v>
      </c>
      <c r="AP21">
        <f>(U21-T21)/(1000-U21)*AO21</f>
        <v>3.4486917785386345E-2</v>
      </c>
      <c r="AQ21">
        <f>(P21+273.15)</f>
        <v>301.1522392272949</v>
      </c>
      <c r="AR21">
        <f>(O21+273.15)</f>
        <v>302.17608680725095</v>
      </c>
      <c r="AS21">
        <f>(Y21*AK21+Z21*AL21)*AM21</f>
        <v>4.0450728465972929</v>
      </c>
      <c r="AT21">
        <f>((AS21+0.00000010773*(AR21^4-AQ21^4))-AP21*44100)/(L21*0.92*2*29.3+0.00000043092*AQ21^3)</f>
        <v>-11.834138137023274</v>
      </c>
      <c r="AU21">
        <f>0.61365*EXP(17.502*J21/(240.97+J21))</f>
        <v>3.7953350833099377</v>
      </c>
      <c r="AV21">
        <f>AU21*1000/AA21</f>
        <v>43.201867508213333</v>
      </c>
      <c r="AW21">
        <f>(AV21-U21)</f>
        <v>12.384309219639114</v>
      </c>
      <c r="AX21">
        <f>IF(D21,P21,(O21+P21)/2)</f>
        <v>28.514163017272949</v>
      </c>
      <c r="AY21">
        <f>0.61365*EXP(17.502*AX21/(240.97+AX21))</f>
        <v>3.9100842225533996</v>
      </c>
      <c r="AZ21">
        <f>IF(AW21&lt;&gt;0,(1000-(AV21+U21)/2)/AW21*AP21,0)</f>
        <v>2.6816648607847391</v>
      </c>
      <c r="BA21">
        <f>U21*AA21/1000</f>
        <v>2.7073588921205372</v>
      </c>
      <c r="BB21">
        <f>(AY21-BA21)</f>
        <v>1.2027253304328624</v>
      </c>
      <c r="BC21">
        <f>1/(1.6/F21+1.37/N21)</f>
        <v>1.8419247929038696</v>
      </c>
      <c r="BD21">
        <f>G21*AA21*0.001</f>
        <v>34.107219656371846</v>
      </c>
      <c r="BE21">
        <f>G21/S21</f>
        <v>0.98879989070036534</v>
      </c>
      <c r="BF21">
        <f>(1-AP21*AA21/AU21/F21)*100</f>
        <v>88.881897356503941</v>
      </c>
      <c r="BG21">
        <f>(S21-E21/(N21/1.35))</f>
        <v>394.32826077303002</v>
      </c>
      <c r="BH21">
        <f>E21*BF21/100/BG21</f>
        <v>-1.2092734826219231E-2</v>
      </c>
    </row>
    <row r="22" spans="1:60" x14ac:dyDescent="0.35">
      <c r="A22" s="1" t="s">
        <v>9</v>
      </c>
      <c r="B22" s="1" t="s">
        <v>2854</v>
      </c>
      <c r="K22" s="1">
        <f t="shared" si="0"/>
        <v>2.72</v>
      </c>
    </row>
    <row r="23" spans="1:60" x14ac:dyDescent="0.35">
      <c r="A23" s="1" t="s">
        <v>9</v>
      </c>
      <c r="B23" s="1" t="s">
        <v>2853</v>
      </c>
      <c r="K23" s="1">
        <f t="shared" si="0"/>
        <v>2.72</v>
      </c>
    </row>
    <row r="24" spans="1:60" x14ac:dyDescent="0.35">
      <c r="A24" s="1">
        <v>3</v>
      </c>
      <c r="B24" s="1" t="s">
        <v>2852</v>
      </c>
      <c r="C24" s="1">
        <v>827.0000082924962</v>
      </c>
      <c r="D24" s="1">
        <v>0</v>
      </c>
      <c r="E24">
        <f>(R24-S24*(1000-T24)/(1000-U24))*AO24</f>
        <v>-5.2833121866328616</v>
      </c>
      <c r="F24">
        <f>IF(AZ24&lt;&gt;0,1/(1/AZ24-1/N24),0)</f>
        <v>5.4169816038457732</v>
      </c>
      <c r="G24">
        <f>((BC24-AP24/2)*S24-E24)/(BC24+AP24/2)</f>
        <v>387.86678287782024</v>
      </c>
      <c r="H24">
        <f>AP24*1000</f>
        <v>33.834449755331569</v>
      </c>
      <c r="I24">
        <f>(AU24-BA24)</f>
        <v>1.1969584974257255</v>
      </c>
      <c r="J24">
        <f>(P24+AT24*D24)</f>
        <v>28.273609161376953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29.308925628662109</v>
      </c>
      <c r="P24" s="1">
        <v>28.273609161376953</v>
      </c>
      <c r="Q24" s="1">
        <v>29.400222778320313</v>
      </c>
      <c r="R24" s="1">
        <v>399.99362182617188</v>
      </c>
      <c r="S24" s="1">
        <v>392.74252319335938</v>
      </c>
      <c r="T24" s="1">
        <v>0.54688346385955811</v>
      </c>
      <c r="U24" s="1">
        <v>30.267522811889648</v>
      </c>
      <c r="V24" s="1">
        <v>1.173375129699707</v>
      </c>
      <c r="W24" s="1">
        <v>64.941001892089844</v>
      </c>
      <c r="X24" s="1">
        <v>300.27682495117188</v>
      </c>
      <c r="Y24" s="1">
        <v>50.209247589111328</v>
      </c>
      <c r="Z24" s="1">
        <v>1.2576257809996605E-2</v>
      </c>
      <c r="AA24" s="1">
        <v>87.844436645507813</v>
      </c>
      <c r="AB24" s="1">
        <v>4.9741334915161133</v>
      </c>
      <c r="AC24" s="1">
        <v>1.2678745985031128</v>
      </c>
      <c r="AD24" s="1">
        <v>0.11869534105062485</v>
      </c>
      <c r="AE24" s="1">
        <v>1.3588777743279934E-2</v>
      </c>
      <c r="AF24" s="1">
        <v>3.8021992892026901E-2</v>
      </c>
      <c r="AG24" s="1">
        <v>2.6319390162825584E-3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1.1039589152616611</v>
      </c>
      <c r="AP24">
        <f>(U24-T24)/(1000-U24)*AO24</f>
        <v>3.3834449755331571E-2</v>
      </c>
      <c r="AQ24">
        <f>(P24+273.15)</f>
        <v>301.42360916137693</v>
      </c>
      <c r="AR24">
        <f>(O24+273.15)</f>
        <v>302.45892562866209</v>
      </c>
      <c r="AS24">
        <f>(Y24*AK24+Z24*AL24)*AM24</f>
        <v>8.0334794346955505</v>
      </c>
      <c r="AT24">
        <f>((AS24+0.00000010773*(AR24^4-AQ24^4))-AP24*44100)/(L24*0.92*2*29.3+0.00000043092*AQ24^3)</f>
        <v>-11.572241985758859</v>
      </c>
      <c r="AU24">
        <f>0.61365*EXP(17.502*J24/(240.97+J24))</f>
        <v>3.8557919874912283</v>
      </c>
      <c r="AV24">
        <f>AU24*1000/AA24</f>
        <v>43.893411293091894</v>
      </c>
      <c r="AW24">
        <f>(AV24-U24)</f>
        <v>13.625888481202246</v>
      </c>
      <c r="AX24">
        <f>IF(D24,P24,(O24+P24)/2)</f>
        <v>28.791267395019531</v>
      </c>
      <c r="AY24">
        <f>0.61365*EXP(17.502*AX24/(240.97+AX24))</f>
        <v>3.9734511831345571</v>
      </c>
      <c r="AZ24">
        <f>IF(AW24&lt;&gt;0,(1000-(AV24+U24)/2)/AW24*AP24,0)</f>
        <v>2.3910259210535711</v>
      </c>
      <c r="BA24">
        <f>U24*AA24/1000</f>
        <v>2.6588334900655028</v>
      </c>
      <c r="BB24">
        <f>(AY24-BA24)</f>
        <v>1.3146176930690543</v>
      </c>
      <c r="BC24">
        <f>1/(1.6/F24+1.37/N24)</f>
        <v>1.6248672966693725</v>
      </c>
      <c r="BD24">
        <f>G24*AA24*0.001</f>
        <v>34.071939035407617</v>
      </c>
      <c r="BE24">
        <f>G24/S24</f>
        <v>0.98758540257903615</v>
      </c>
      <c r="BF24">
        <f>(1-AP24*AA24/AU24/F24)*100</f>
        <v>85.770081170438033</v>
      </c>
      <c r="BG24">
        <f>(S24-E24/(N24/1.35))</f>
        <v>394.4088529897565</v>
      </c>
      <c r="BH24">
        <f>E24*BF24/100/BG24</f>
        <v>-1.1489349482427417E-2</v>
      </c>
    </row>
    <row r="25" spans="1:60" x14ac:dyDescent="0.35">
      <c r="A25" s="1" t="s">
        <v>9</v>
      </c>
      <c r="B25" s="1" t="s">
        <v>2851</v>
      </c>
      <c r="K25" s="1">
        <f t="shared" si="0"/>
        <v>2.72</v>
      </c>
    </row>
    <row r="26" spans="1:60" x14ac:dyDescent="0.35">
      <c r="A26" s="1" t="s">
        <v>9</v>
      </c>
      <c r="B26" s="1" t="s">
        <v>2850</v>
      </c>
      <c r="K26" s="1">
        <f t="shared" si="0"/>
        <v>2.72</v>
      </c>
    </row>
    <row r="27" spans="1:60" x14ac:dyDescent="0.35">
      <c r="A27" s="1">
        <v>4</v>
      </c>
      <c r="B27" s="1" t="s">
        <v>2849</v>
      </c>
      <c r="C27" s="1">
        <v>1031.0000082924962</v>
      </c>
      <c r="D27" s="1">
        <v>0</v>
      </c>
      <c r="E27">
        <f>(R27-S27*(1000-T27)/(1000-U27))*AO27</f>
        <v>-4.7180071453248926</v>
      </c>
      <c r="F27">
        <f>IF(AZ27&lt;&gt;0,1/(1/AZ27-1/N27),0)</f>
        <v>3.9497811548122126</v>
      </c>
      <c r="G27">
        <f>((BC27-AP27/2)*S27-E27)/(BC27+AP27/2)</f>
        <v>386.77372739089492</v>
      </c>
      <c r="H27">
        <f>AP27*1000</f>
        <v>32.74093089566221</v>
      </c>
      <c r="I27">
        <f>(AU27-BA27)</f>
        <v>1.3481917079966483</v>
      </c>
      <c r="J27">
        <f>(P27+AT27*D27)</f>
        <v>28.581722259521484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29.578285217285156</v>
      </c>
      <c r="P27" s="1">
        <v>28.581722259521484</v>
      </c>
      <c r="Q27" s="1">
        <v>29.674392700195313</v>
      </c>
      <c r="R27" s="1">
        <v>399.97500610351563</v>
      </c>
      <c r="S27" s="1">
        <v>392.60452270507813</v>
      </c>
      <c r="T27" s="1">
        <v>0.55151569843292236</v>
      </c>
      <c r="U27" s="1">
        <v>29.340778350830078</v>
      </c>
      <c r="V27" s="1">
        <v>1.1649984121322632</v>
      </c>
      <c r="W27" s="1">
        <v>61.978214263916016</v>
      </c>
      <c r="X27" s="1">
        <v>300.25909423828125</v>
      </c>
      <c r="Y27" s="1">
        <v>99.486572265625</v>
      </c>
      <c r="Z27" s="1">
        <v>0.22179985046386719</v>
      </c>
      <c r="AA27" s="1">
        <v>87.838836669921875</v>
      </c>
      <c r="AB27" s="1">
        <v>5.1361145973205566</v>
      </c>
      <c r="AC27" s="1">
        <v>1.2671372890472412</v>
      </c>
      <c r="AD27" s="1">
        <v>2.6222111657261848E-2</v>
      </c>
      <c r="AE27" s="1">
        <v>1.1376221664249897E-2</v>
      </c>
      <c r="AF27" s="1">
        <v>2.5576129555702209E-2</v>
      </c>
      <c r="AG27" s="1">
        <v>2.607360016554594E-3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1.1038937288172102</v>
      </c>
      <c r="AP27">
        <f>(U27-T27)/(1000-U27)*AO27</f>
        <v>3.2740930895662212E-2</v>
      </c>
      <c r="AQ27">
        <f>(P27+273.15)</f>
        <v>301.73172225952146</v>
      </c>
      <c r="AR27">
        <f>(O27+273.15)</f>
        <v>302.72828521728513</v>
      </c>
      <c r="AS27">
        <f>(Y27*AK27+Z27*AL27)*AM27</f>
        <v>15.917851206708292</v>
      </c>
      <c r="AT27">
        <f>((AS27+0.00000010773*(AR27^4-AQ27^4))-AP27*44100)/(L27*0.92*2*29.3+0.00000043092*AQ27^3)</f>
        <v>-11.131252706720405</v>
      </c>
      <c r="AU27">
        <f>0.61365*EXP(17.502*J27/(240.97+J27))</f>
        <v>3.9254515453235914</v>
      </c>
      <c r="AV27">
        <f>AU27*1000/AA27</f>
        <v>44.689247878754749</v>
      </c>
      <c r="AW27">
        <f>(AV27-U27)</f>
        <v>15.348469527924671</v>
      </c>
      <c r="AX27">
        <f>IF(D27,P27,(O27+P27)/2)</f>
        <v>29.08000373840332</v>
      </c>
      <c r="AY27">
        <f>0.61365*EXP(17.502*AX27/(240.97+AX27))</f>
        <v>4.0404290120700361</v>
      </c>
      <c r="AZ27">
        <f>IF(AW27&lt;&gt;0,(1000-(AV27+U27)/2)/AW27*AP27,0)</f>
        <v>2.0542129527511221</v>
      </c>
      <c r="BA27">
        <f>U27*AA27/1000</f>
        <v>2.5772598373269431</v>
      </c>
      <c r="BB27">
        <f>(AY27-BA27)</f>
        <v>1.463169174743093</v>
      </c>
      <c r="BC27">
        <f>1/(1.6/F27+1.37/N27)</f>
        <v>1.3790190077678601</v>
      </c>
      <c r="BD27">
        <f>G27*AA27*0.001</f>
        <v>33.973754268505708</v>
      </c>
      <c r="BE27">
        <f>G27/S27</f>
        <v>0.98514842550969983</v>
      </c>
      <c r="BF27">
        <f>(1-AP27*AA27/AU27/F27)*100</f>
        <v>81.451237339132717</v>
      </c>
      <c r="BG27">
        <f>(S27-E27/(N27/1.35))</f>
        <v>394.09255816619662</v>
      </c>
      <c r="BH27">
        <f>E27*BF27/100/BG27</f>
        <v>-9.7511996052338599E-3</v>
      </c>
    </row>
    <row r="28" spans="1:60" x14ac:dyDescent="0.35">
      <c r="A28" s="1" t="s">
        <v>9</v>
      </c>
      <c r="B28" s="1" t="s">
        <v>2848</v>
      </c>
      <c r="K28" s="1">
        <f t="shared" si="0"/>
        <v>2.72</v>
      </c>
    </row>
    <row r="29" spans="1:60" x14ac:dyDescent="0.35">
      <c r="A29" s="1" t="s">
        <v>9</v>
      </c>
      <c r="B29" s="1" t="s">
        <v>2847</v>
      </c>
      <c r="K29" s="1">
        <f t="shared" si="0"/>
        <v>2.72</v>
      </c>
    </row>
    <row r="30" spans="1:60" x14ac:dyDescent="0.35">
      <c r="A30" s="1">
        <v>5</v>
      </c>
      <c r="B30" s="1" t="s">
        <v>2846</v>
      </c>
      <c r="C30" s="1">
        <v>1235.0000082924962</v>
      </c>
      <c r="D30" s="1">
        <v>0</v>
      </c>
      <c r="E30">
        <f>(R30-S30*(1000-T30)/(1000-U30))*AO30</f>
        <v>-4.7070758478064674</v>
      </c>
      <c r="F30">
        <f>IF(AZ30&lt;&gt;0,1/(1/AZ30-1/N30),0)</f>
        <v>3.1878607009229736</v>
      </c>
      <c r="G30">
        <f>((BC30-AP30/2)*S30-E30)/(BC30+AP30/2)</f>
        <v>386.44368205269615</v>
      </c>
      <c r="H30">
        <f>AP30*1000</f>
        <v>31.915426701970034</v>
      </c>
      <c r="I30">
        <f>(AU30-BA30)</f>
        <v>1.4774835220515743</v>
      </c>
      <c r="J30">
        <f>(P30+AT30*D30)</f>
        <v>28.874773025512695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29.832414627075195</v>
      </c>
      <c r="P30" s="1">
        <v>28.874773025512695</v>
      </c>
      <c r="Q30" s="1">
        <v>29.930988311767578</v>
      </c>
      <c r="R30" s="1">
        <v>399.88778686523438</v>
      </c>
      <c r="S30" s="1">
        <v>392.79571533203125</v>
      </c>
      <c r="T30" s="1">
        <v>0.55243337154388428</v>
      </c>
      <c r="U30" s="1">
        <v>28.635242462158203</v>
      </c>
      <c r="V30" s="1">
        <v>1.149968147277832</v>
      </c>
      <c r="W30" s="1">
        <v>59.608303070068359</v>
      </c>
      <c r="X30" s="1">
        <v>300.26959228515625</v>
      </c>
      <c r="Y30" s="1">
        <v>151.03422546386719</v>
      </c>
      <c r="Z30" s="1">
        <v>8.4604732692241669E-2</v>
      </c>
      <c r="AA30" s="1">
        <v>87.837150573730469</v>
      </c>
      <c r="AB30" s="1">
        <v>5.2688250541687012</v>
      </c>
      <c r="AC30" s="1">
        <v>1.2653212547302246</v>
      </c>
      <c r="AD30" s="1">
        <v>2.8203604742884636E-2</v>
      </c>
      <c r="AE30" s="1">
        <v>1.060912013053894E-2</v>
      </c>
      <c r="AF30" s="1">
        <v>4.1366603225469589E-2</v>
      </c>
      <c r="AG30" s="1">
        <v>5.1428037695586681E-3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1.1039323245777801</v>
      </c>
      <c r="AP30">
        <f>(U30-T30)/(1000-U30)*AO30</f>
        <v>3.1915426701970034E-2</v>
      </c>
      <c r="AQ30">
        <f>(P30+273.15)</f>
        <v>302.02477302551267</v>
      </c>
      <c r="AR30">
        <f>(O30+273.15)</f>
        <v>302.98241462707517</v>
      </c>
      <c r="AS30">
        <f>(Y30*AK30+Z30*AL30)*AM30</f>
        <v>24.165475534078269</v>
      </c>
      <c r="AT30">
        <f>((AS30+0.00000010773*(AR30^4-AQ30^4))-AP30*44100)/(L30*0.92*2*29.3+0.00000043092*AQ30^3)</f>
        <v>-10.780733843347653</v>
      </c>
      <c r="AU30">
        <f>0.61365*EXP(17.502*J30/(240.97+J30))</f>
        <v>3.9927216259154448</v>
      </c>
      <c r="AV30">
        <f>AU30*1000/AA30</f>
        <v>45.455955707078132</v>
      </c>
      <c r="AW30">
        <f>(AV30-U30)</f>
        <v>16.820713244919929</v>
      </c>
      <c r="AX30">
        <f>IF(D30,P30,(O30+P30)/2)</f>
        <v>29.353593826293945</v>
      </c>
      <c r="AY30">
        <f>0.61365*EXP(17.502*AX30/(240.97+AX30))</f>
        <v>4.1047995463788451</v>
      </c>
      <c r="AZ30">
        <f>IF(AW30&lt;&gt;0,(1000-(AV30+U30)/2)/AW30*AP30,0)</f>
        <v>1.8270985392986308</v>
      </c>
      <c r="BA30">
        <f>U30*AA30/1000</f>
        <v>2.5152381038638705</v>
      </c>
      <c r="BB30">
        <f>(AY30-BA30)</f>
        <v>1.5895614425149747</v>
      </c>
      <c r="BC30">
        <f>1/(1.6/F30+1.37/N30)</f>
        <v>1.2165873111203525</v>
      </c>
      <c r="BD30">
        <f>G30*AA30*0.001</f>
        <v>33.944111888729495</v>
      </c>
      <c r="BE30">
        <f>G30/S30</f>
        <v>0.98382865944969455</v>
      </c>
      <c r="BF30">
        <f>(1-AP30*AA30/AU30/F30)*100</f>
        <v>77.975273397259201</v>
      </c>
      <c r="BG30">
        <f>(S30-E30/(N30/1.35))</f>
        <v>394.28030311750149</v>
      </c>
      <c r="BH30">
        <f>E30*BF30/100/BG30</f>
        <v>-9.3089997961415486E-3</v>
      </c>
    </row>
    <row r="31" spans="1:60" x14ac:dyDescent="0.35">
      <c r="A31" s="1" t="s">
        <v>9</v>
      </c>
      <c r="B31" s="1" t="s">
        <v>2845</v>
      </c>
      <c r="K31" s="1">
        <f t="shared" si="0"/>
        <v>2.72</v>
      </c>
    </row>
    <row r="32" spans="1:60" x14ac:dyDescent="0.35">
      <c r="A32" s="1" t="s">
        <v>9</v>
      </c>
      <c r="B32" s="1" t="s">
        <v>2844</v>
      </c>
      <c r="K32" s="1">
        <f t="shared" si="0"/>
        <v>2.72</v>
      </c>
    </row>
    <row r="33" spans="1:60" x14ac:dyDescent="0.35">
      <c r="A33" s="1">
        <v>6</v>
      </c>
      <c r="B33" s="1" t="s">
        <v>2843</v>
      </c>
      <c r="C33" s="1">
        <v>1440.0000082924962</v>
      </c>
      <c r="D33" s="1">
        <v>0</v>
      </c>
      <c r="E33">
        <f>(R33-S33*(1000-T33)/(1000-U33))*AO33</f>
        <v>-3.7856941473867312</v>
      </c>
      <c r="F33">
        <f>IF(AZ33&lt;&gt;0,1/(1/AZ33-1/N33),0)</f>
        <v>2.8257016602391953</v>
      </c>
      <c r="G33">
        <f>((BC33-AP33/2)*S33-E33)/(BC33+AP33/2)</f>
        <v>384.58661911985558</v>
      </c>
      <c r="H33">
        <f>AP33*1000</f>
        <v>31.58619150172423</v>
      </c>
      <c r="I33">
        <f>(AU33-BA33)</f>
        <v>1.5691581492404612</v>
      </c>
      <c r="J33">
        <f>(P33+AT33*D33)</f>
        <v>29.163961410522461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30.074823379516602</v>
      </c>
      <c r="P33" s="1">
        <v>29.163961410522461</v>
      </c>
      <c r="Q33" s="1">
        <v>30.171552658081055</v>
      </c>
      <c r="R33" s="1">
        <v>399.89358520507813</v>
      </c>
      <c r="S33" s="1">
        <v>392.10299682617188</v>
      </c>
      <c r="T33" s="1">
        <v>0.5561823844909668</v>
      </c>
      <c r="U33" s="1">
        <v>28.360189437866211</v>
      </c>
      <c r="V33" s="1">
        <v>1.1416900157928467</v>
      </c>
      <c r="W33" s="1">
        <v>58.215694427490234</v>
      </c>
      <c r="X33" s="1">
        <v>300.23690795898438</v>
      </c>
      <c r="Y33" s="1">
        <v>300.67352294921875</v>
      </c>
      <c r="Z33" s="1">
        <v>2.2866481449455023E-3</v>
      </c>
      <c r="AA33" s="1">
        <v>87.831932067871094</v>
      </c>
      <c r="AB33" s="1">
        <v>5.4590702056884766</v>
      </c>
      <c r="AC33" s="1">
        <v>1.2695953845977783</v>
      </c>
      <c r="AD33" s="1">
        <v>4.769422858953476E-2</v>
      </c>
      <c r="AE33" s="1">
        <v>2.3745924700051546E-3</v>
      </c>
      <c r="AF33" s="1">
        <v>3.262072429060936E-2</v>
      </c>
      <c r="AG33" s="1">
        <v>9.8495762795209885E-3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1.1038121616139129</v>
      </c>
      <c r="AP33">
        <f>(U33-T33)/(1000-U33)*AO33</f>
        <v>3.1586191501724231E-2</v>
      </c>
      <c r="AQ33">
        <f>(P33+273.15)</f>
        <v>302.31396141052244</v>
      </c>
      <c r="AR33">
        <f>(O33+273.15)</f>
        <v>303.22482337951658</v>
      </c>
      <c r="AS33">
        <f>(Y33*AK33+Z33*AL33)*AM33</f>
        <v>48.107762596582688</v>
      </c>
      <c r="AT33">
        <f>((AS33+0.00000010773*(AR33^4-AQ33^4))-AP33*44100)/(L33*0.92*2*29.3+0.00000043092*AQ33^3)</f>
        <v>-10.479837878999177</v>
      </c>
      <c r="AU33">
        <f>0.61365*EXP(17.502*J33/(240.97+J33))</f>
        <v>4.0600883813790816</v>
      </c>
      <c r="AV33">
        <f>AU33*1000/AA33</f>
        <v>46.225652627585326</v>
      </c>
      <c r="AW33">
        <f>(AV33-U33)</f>
        <v>17.865463189719115</v>
      </c>
      <c r="AX33">
        <f>IF(D33,P33,(O33+P33)/2)</f>
        <v>29.619392395019531</v>
      </c>
      <c r="AY33">
        <f>0.61365*EXP(17.502*AX33/(240.97+AX33))</f>
        <v>4.1681912790375382</v>
      </c>
      <c r="AZ33">
        <f>IF(AW33&lt;&gt;0,(1000-(AV33+U33)/2)/AW33*AP33,0)</f>
        <v>1.7020689490896967</v>
      </c>
      <c r="BA33">
        <f>U33*AA33/1000</f>
        <v>2.4909302321386204</v>
      </c>
      <c r="BB33">
        <f>(AY33-BA33)</f>
        <v>1.6772610468989178</v>
      </c>
      <c r="BC33">
        <f>1/(1.6/F33+1.37/N33)</f>
        <v>1.1282880740310048</v>
      </c>
      <c r="BD33">
        <f>G33*AA33*0.001</f>
        <v>33.778985804747371</v>
      </c>
      <c r="BE33">
        <f>G33/S33</f>
        <v>0.98083060377717934</v>
      </c>
      <c r="BF33">
        <f>(1-AP33*AA33/AU33/F33)*100</f>
        <v>75.818240034258849</v>
      </c>
      <c r="BG33">
        <f>(S33-E33/(N33/1.35))</f>
        <v>393.29698550883893</v>
      </c>
      <c r="BH33">
        <f>E33*BF33/100/BG33</f>
        <v>-7.2979117089216929E-3</v>
      </c>
    </row>
    <row r="34" spans="1:60" x14ac:dyDescent="0.35">
      <c r="A34" s="1" t="s">
        <v>9</v>
      </c>
      <c r="B34" s="1" t="s">
        <v>2842</v>
      </c>
      <c r="K34" s="1">
        <f t="shared" si="0"/>
        <v>2.72</v>
      </c>
    </row>
    <row r="35" spans="1:60" x14ac:dyDescent="0.35">
      <c r="A35" s="1" t="s">
        <v>9</v>
      </c>
      <c r="B35" s="1" t="s">
        <v>2841</v>
      </c>
      <c r="K35" s="1">
        <f t="shared" si="0"/>
        <v>2.72</v>
      </c>
    </row>
    <row r="36" spans="1:60" x14ac:dyDescent="0.35">
      <c r="A36" s="1">
        <v>7</v>
      </c>
      <c r="B36" s="1" t="s">
        <v>2840</v>
      </c>
      <c r="C36" s="1">
        <v>1645.0000082924962</v>
      </c>
      <c r="D36" s="1">
        <v>0</v>
      </c>
      <c r="E36">
        <f>(R36-S36*(1000-T36)/(1000-U36))*AO36</f>
        <v>-3.3311211547581783</v>
      </c>
      <c r="F36">
        <f>IF(AZ36&lt;&gt;0,1/(1/AZ36-1/N36),0)</f>
        <v>2.6293073644723828</v>
      </c>
      <c r="G36">
        <f>((BC36-AP36/2)*S36-E36)/(BC36+AP36/2)</f>
        <v>383.3516255660461</v>
      </c>
      <c r="H36">
        <f>AP36*1000</f>
        <v>31.591539761356405</v>
      </c>
      <c r="I36">
        <f>(AU36-BA36)</f>
        <v>1.6392897272797629</v>
      </c>
      <c r="J36">
        <f>(P36+AT36*D36)</f>
        <v>29.460672378540039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30.308904647827148</v>
      </c>
      <c r="P36" s="1">
        <v>29.460672378540039</v>
      </c>
      <c r="Q36" s="1">
        <v>30.400262832641602</v>
      </c>
      <c r="R36" s="1">
        <v>399.81439208984375</v>
      </c>
      <c r="S36" s="1">
        <v>391.6256103515625</v>
      </c>
      <c r="T36" s="1">
        <v>0.55911135673522949</v>
      </c>
      <c r="U36" s="1">
        <v>28.361459732055664</v>
      </c>
      <c r="V36" s="1">
        <v>1.132352352142334</v>
      </c>
      <c r="W36" s="1">
        <v>57.439655303955078</v>
      </c>
      <c r="X36" s="1">
        <v>300.30526733398438</v>
      </c>
      <c r="Y36" s="1">
        <v>499.55014038085938</v>
      </c>
      <c r="Z36" s="1">
        <v>7.202862948179245E-2</v>
      </c>
      <c r="AA36" s="1">
        <v>87.828544616699219</v>
      </c>
      <c r="AB36" s="1">
        <v>5.5567631721496582</v>
      </c>
      <c r="AC36" s="1">
        <v>1.2773978710174561</v>
      </c>
      <c r="AD36" s="1">
        <v>7.8129395842552185E-2</v>
      </c>
      <c r="AE36" s="1">
        <v>1.2418832629919052E-2</v>
      </c>
      <c r="AF36" s="1">
        <v>4.8022329807281494E-2</v>
      </c>
      <c r="AG36" s="1">
        <v>9.6234576776623726E-3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1.1040634828455307</v>
      </c>
      <c r="AP36">
        <f>(U36-T36)/(1000-U36)*AO36</f>
        <v>3.1591539761356403E-2</v>
      </c>
      <c r="AQ36">
        <f>(P36+273.15)</f>
        <v>302.61067237854002</v>
      </c>
      <c r="AR36">
        <f>(O36+273.15)</f>
        <v>303.45890464782713</v>
      </c>
      <c r="AS36">
        <f>(Y36*AK36+Z36*AL36)*AM36</f>
        <v>79.92802067440698</v>
      </c>
      <c r="AT36">
        <f>((AS36+0.00000010773*(AR36^4-AQ36^4))-AP36*44100)/(L36*0.92*2*29.3+0.00000043092*AQ36^3)</f>
        <v>-10.234556499332777</v>
      </c>
      <c r="AU36">
        <f>0.61365*EXP(17.502*J36/(240.97+J36))</f>
        <v>4.1302354587513319</v>
      </c>
      <c r="AV36">
        <f>AU36*1000/AA36</f>
        <v>47.026117497181346</v>
      </c>
      <c r="AW36">
        <f>(AV36-U36)</f>
        <v>18.664657765125682</v>
      </c>
      <c r="AX36">
        <f>IF(D36,P36,(O36+P36)/2)</f>
        <v>29.884788513183594</v>
      </c>
      <c r="AY36">
        <f>0.61365*EXP(17.502*AX36/(240.97+AX36))</f>
        <v>4.2323367631724329</v>
      </c>
      <c r="AZ36">
        <f>IF(AW36&lt;&gt;0,(1000-(AV36+U36)/2)/AW36*AP36,0)</f>
        <v>1.628786089846465</v>
      </c>
      <c r="BA36">
        <f>U36*AA36/1000</f>
        <v>2.4909457314715691</v>
      </c>
      <c r="BB36">
        <f>(AY36-BA36)</f>
        <v>1.7413910317008638</v>
      </c>
      <c r="BC36">
        <f>1/(1.6/F36+1.37/N36)</f>
        <v>1.0768983938860675</v>
      </c>
      <c r="BD36">
        <f>G36*AA36*0.001</f>
        <v>33.669215349911653</v>
      </c>
      <c r="BE36">
        <f>G36/S36</f>
        <v>0.9788727178028811</v>
      </c>
      <c r="BF36">
        <f>(1-AP36*AA36/AU36/F36)*100</f>
        <v>74.45003489550146</v>
      </c>
      <c r="BG36">
        <f>(S36-E36/(N36/1.35))</f>
        <v>392.67622902399796</v>
      </c>
      <c r="BH36">
        <f>E36*BF36/100/BG36</f>
        <v>-6.3156888011607418E-3</v>
      </c>
    </row>
    <row r="37" spans="1:60" x14ac:dyDescent="0.35">
      <c r="A37" s="1" t="s">
        <v>9</v>
      </c>
      <c r="B37" s="1" t="s">
        <v>2839</v>
      </c>
      <c r="K37" s="1">
        <f t="shared" si="0"/>
        <v>2.72</v>
      </c>
    </row>
    <row r="38" spans="1:60" x14ac:dyDescent="0.35">
      <c r="A38" s="1" t="s">
        <v>9</v>
      </c>
      <c r="B38" s="1" t="s">
        <v>2838</v>
      </c>
      <c r="K38" s="1">
        <f t="shared" si="0"/>
        <v>2.72</v>
      </c>
    </row>
    <row r="39" spans="1:60" x14ac:dyDescent="0.35">
      <c r="A39" s="1">
        <v>8</v>
      </c>
      <c r="B39" s="1" t="s">
        <v>2837</v>
      </c>
      <c r="C39" s="1">
        <v>1849.0000082924962</v>
      </c>
      <c r="D39" s="1">
        <v>0</v>
      </c>
      <c r="E39">
        <f>(R39-S39*(1000-T39)/(1000-U39))*AO39</f>
        <v>-3.0158150853303893</v>
      </c>
      <c r="F39">
        <f>IF(AZ39&lt;&gt;0,1/(1/AZ39-1/N39),0)</f>
        <v>2.5264765846933872</v>
      </c>
      <c r="G39">
        <f>((BC39-AP39/2)*S39-E39)/(BC39+AP39/2)</f>
        <v>382.50250714812279</v>
      </c>
      <c r="H39">
        <f>AP39*1000</f>
        <v>31.851876313432932</v>
      </c>
      <c r="I39">
        <f>(AU39-BA39)</f>
        <v>1.693356001838092</v>
      </c>
      <c r="J39">
        <f>(P39+AT39*D39)</f>
        <v>29.767881393432617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30.537355422973633</v>
      </c>
      <c r="P39" s="1">
        <v>29.767881393432617</v>
      </c>
      <c r="Q39" s="1">
        <v>30.620550155639648</v>
      </c>
      <c r="R39" s="1">
        <v>399.93759155273438</v>
      </c>
      <c r="S39" s="1">
        <v>391.37728881835938</v>
      </c>
      <c r="T39" s="1">
        <v>0.56098389625549316</v>
      </c>
      <c r="U39" s="1">
        <v>28.588363647460938</v>
      </c>
      <c r="V39" s="1">
        <v>1.1212655305862427</v>
      </c>
      <c r="W39" s="1">
        <v>57.140937805175781</v>
      </c>
      <c r="X39" s="1">
        <v>300.27883911132813</v>
      </c>
      <c r="Y39" s="1">
        <v>751.027099609375</v>
      </c>
      <c r="Z39" s="1">
        <v>0.17950320243835449</v>
      </c>
      <c r="AA39" s="1">
        <v>87.819625854492188</v>
      </c>
      <c r="AB39" s="1">
        <v>5.7466740608215332</v>
      </c>
      <c r="AC39" s="1">
        <v>1.2781214714050293</v>
      </c>
      <c r="AD39" s="1">
        <v>4.9233514815568924E-2</v>
      </c>
      <c r="AE39" s="1">
        <v>6.3566570170223713E-3</v>
      </c>
      <c r="AF39" s="1">
        <v>2.6991179212927818E-2</v>
      </c>
      <c r="AG39" s="1">
        <v>1.2158694677054882E-2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1.1039663202622356</v>
      </c>
      <c r="AP39">
        <f>(U39-T39)/(1000-U39)*AO39</f>
        <v>3.1851876313432934E-2</v>
      </c>
      <c r="AQ39">
        <f>(P39+273.15)</f>
        <v>302.91788139343259</v>
      </c>
      <c r="AR39">
        <f>(O39+273.15)</f>
        <v>303.68735542297361</v>
      </c>
      <c r="AS39">
        <f>(Y39*AK39+Z39*AL39)*AM39</f>
        <v>120.16433325161779</v>
      </c>
      <c r="AT39">
        <f>((AS39+0.00000010773*(AR39^4-AQ39^4))-AP39*44100)/(L39*0.92*2*29.3+0.00000043092*AQ39^3)</f>
        <v>-10.013070961727552</v>
      </c>
      <c r="AU39">
        <f>0.61365*EXP(17.502*J39/(240.97+J39))</f>
        <v>4.2039754011502772</v>
      </c>
      <c r="AV39">
        <f>AU39*1000/AA39</f>
        <v>47.870568341020025</v>
      </c>
      <c r="AW39">
        <f>(AV39-U39)</f>
        <v>19.282204693559088</v>
      </c>
      <c r="AX39">
        <f>IF(D39,P39,(O39+P39)/2)</f>
        <v>30.152618408203125</v>
      </c>
      <c r="AY39">
        <f>0.61365*EXP(17.502*AX39/(240.97+AX39))</f>
        <v>4.2979410254120003</v>
      </c>
      <c r="AZ39">
        <f>IF(AW39&lt;&gt;0,(1000-(AV39+U39)/2)/AW39*AP39,0)</f>
        <v>1.5887289123783992</v>
      </c>
      <c r="BA39">
        <f>U39*AA39/1000</f>
        <v>2.5106193993121853</v>
      </c>
      <c r="BB39">
        <f>(AY39-BA39)</f>
        <v>1.787321626099815</v>
      </c>
      <c r="BC39">
        <f>1/(1.6/F39+1.37/N39)</f>
        <v>1.048921205260031</v>
      </c>
      <c r="BD39">
        <f>G39*AA39*0.001</f>
        <v>33.591227066153373</v>
      </c>
      <c r="BE39">
        <f>G39/S39</f>
        <v>0.97732422926984042</v>
      </c>
      <c r="BF39">
        <f>(1-AP39*AA39/AU39/F39)*100</f>
        <v>73.663918385514364</v>
      </c>
      <c r="BG39">
        <f>(S39-E39/(N39/1.35))</f>
        <v>392.32846155992564</v>
      </c>
      <c r="BH39">
        <f>E39*BF39/100/BG39</f>
        <v>-5.6625194977766823E-3</v>
      </c>
    </row>
    <row r="40" spans="1:60" x14ac:dyDescent="0.35">
      <c r="A40" s="1" t="s">
        <v>9</v>
      </c>
      <c r="B40" s="1" t="s">
        <v>2836</v>
      </c>
      <c r="K40" s="1">
        <f t="shared" si="0"/>
        <v>2.72</v>
      </c>
    </row>
    <row r="41" spans="1:60" x14ac:dyDescent="0.35">
      <c r="A41" s="1" t="s">
        <v>9</v>
      </c>
      <c r="B41" s="1" t="s">
        <v>2835</v>
      </c>
      <c r="K41" s="1">
        <f t="shared" si="0"/>
        <v>2.72</v>
      </c>
    </row>
    <row r="42" spans="1:60" x14ac:dyDescent="0.35">
      <c r="A42" s="1">
        <v>9</v>
      </c>
      <c r="B42" s="1" t="s">
        <v>2834</v>
      </c>
      <c r="C42" s="1">
        <v>2054.0000082924962</v>
      </c>
      <c r="D42" s="1">
        <v>0</v>
      </c>
      <c r="E42">
        <f>(R42-S42*(1000-T42)/(1000-U42))*AO42</f>
        <v>-3.2411317467690628</v>
      </c>
      <c r="F42">
        <f>IF(AZ42&lt;&gt;0,1/(1/AZ42-1/N42),0)</f>
        <v>2.4033798278237444</v>
      </c>
      <c r="G42">
        <f>((BC42-AP42/2)*S42-E42)/(BC42+AP42/2)</f>
        <v>382.50413923419325</v>
      </c>
      <c r="H42">
        <f>AP42*1000</f>
        <v>32.006450530474723</v>
      </c>
      <c r="I42">
        <f>(AU42-BA42)</f>
        <v>1.7552821947942889</v>
      </c>
      <c r="J42">
        <f>(P42+AT42*D42)</f>
        <v>30.067634582519531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30.773750305175781</v>
      </c>
      <c r="P42" s="1">
        <v>30.067634582519531</v>
      </c>
      <c r="Q42" s="1">
        <v>30.841564178466797</v>
      </c>
      <c r="R42" s="1">
        <v>399.93380737304688</v>
      </c>
      <c r="S42" s="1">
        <v>391.51998901367188</v>
      </c>
      <c r="T42" s="1">
        <v>0.5633399486541748</v>
      </c>
      <c r="U42" s="1">
        <v>28.718530654907227</v>
      </c>
      <c r="V42" s="1">
        <v>1.1107280254364014</v>
      </c>
      <c r="W42" s="1">
        <v>56.623851776123047</v>
      </c>
      <c r="X42" s="1">
        <v>300.32608032226563</v>
      </c>
      <c r="Y42" s="1">
        <v>1000.1979370117188</v>
      </c>
      <c r="Z42" s="1">
        <v>0.34415069222450256</v>
      </c>
      <c r="AA42" s="1">
        <v>87.809051513671875</v>
      </c>
      <c r="AB42" s="1">
        <v>6.0659046173095703</v>
      </c>
      <c r="AC42" s="1">
        <v>1.2860563993453979</v>
      </c>
      <c r="AD42" s="1">
        <v>8.7286315858364105E-2</v>
      </c>
      <c r="AE42" s="1">
        <v>1.0829951614141464E-2</v>
      </c>
      <c r="AF42" s="1">
        <v>4.6726815402507782E-2</v>
      </c>
      <c r="AG42" s="1">
        <v>5.5366354063153267E-3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1.1041400011847999</v>
      </c>
      <c r="AP42">
        <f>(U42-T42)/(1000-U42)*AO42</f>
        <v>3.2006450530474725E-2</v>
      </c>
      <c r="AQ42">
        <f>(P42+273.15)</f>
        <v>303.21763458251951</v>
      </c>
      <c r="AR42">
        <f>(O42+273.15)</f>
        <v>303.92375030517576</v>
      </c>
      <c r="AS42">
        <f>(Y42*AK42+Z42*AL42)*AM42</f>
        <v>160.03166634488844</v>
      </c>
      <c r="AT42">
        <f>((AS42+0.00000010773*(AR42^4-AQ42^4))-AP42*44100)/(L42*0.92*2*29.3+0.00000043092*AQ42^3)</f>
        <v>-9.7566407086661115</v>
      </c>
      <c r="AU42">
        <f>0.61365*EXP(17.502*J42/(240.97+J42))</f>
        <v>4.2770291324680025</v>
      </c>
      <c r="AV42">
        <f>AU42*1000/AA42</f>
        <v>48.708294404046363</v>
      </c>
      <c r="AW42">
        <f>(AV42-U42)</f>
        <v>19.989763749139136</v>
      </c>
      <c r="AX42">
        <f>IF(D42,P42,(O42+P42)/2)</f>
        <v>30.420692443847656</v>
      </c>
      <c r="AY42">
        <f>0.61365*EXP(17.502*AX42/(240.97+AX42))</f>
        <v>4.3644907090445946</v>
      </c>
      <c r="AZ42">
        <f>IF(AW42&lt;&gt;0,(1000-(AV42+U42)/2)/AW42*AP42,0)</f>
        <v>1.5391563398946708</v>
      </c>
      <c r="BA42">
        <f>U42*AA42/1000</f>
        <v>2.5217469376737136</v>
      </c>
      <c r="BB42">
        <f>(AY42-BA42)</f>
        <v>1.842743771370881</v>
      </c>
      <c r="BC42">
        <f>1/(1.6/F42+1.37/N42)</f>
        <v>1.0144080660180883</v>
      </c>
      <c r="BD42">
        <f>G42*AA42*0.001</f>
        <v>33.587325666207995</v>
      </c>
      <c r="BE42">
        <f>G42/S42</f>
        <v>0.97697218524604168</v>
      </c>
      <c r="BF42">
        <f>(1-AP42*AA42/AU42/F42)*100</f>
        <v>72.659139430236365</v>
      </c>
      <c r="BG42">
        <f>(S42-E42/(N42/1.35))</f>
        <v>392.54222548445136</v>
      </c>
      <c r="BH42">
        <f>E42*BF42/100/BG42</f>
        <v>-5.9992996475633159E-3</v>
      </c>
    </row>
    <row r="43" spans="1:60" x14ac:dyDescent="0.35">
      <c r="A43" s="1" t="s">
        <v>9</v>
      </c>
      <c r="B43" s="1" t="s">
        <v>2833</v>
      </c>
      <c r="K43" s="1">
        <f t="shared" si="0"/>
        <v>2.72</v>
      </c>
    </row>
    <row r="44" spans="1:60" x14ac:dyDescent="0.35">
      <c r="A44" s="1" t="s">
        <v>9</v>
      </c>
      <c r="B44" s="1" t="s">
        <v>2832</v>
      </c>
      <c r="K44" s="1">
        <f t="shared" si="0"/>
        <v>2.72</v>
      </c>
    </row>
    <row r="45" spans="1:60" x14ac:dyDescent="0.35">
      <c r="A45" s="1">
        <v>10</v>
      </c>
      <c r="B45" s="1" t="s">
        <v>2831</v>
      </c>
      <c r="C45" s="1">
        <v>2259.0000082924962</v>
      </c>
      <c r="D45" s="1">
        <v>0</v>
      </c>
      <c r="E45">
        <f>(R45-S45*(1000-T45)/(1000-U45))*AO45</f>
        <v>-2.9976216957729607</v>
      </c>
      <c r="F45">
        <f>IF(AZ45&lt;&gt;0,1/(1/AZ45-1/N45),0)</f>
        <v>2.1413092033393246</v>
      </c>
      <c r="G45">
        <f>((BC45-AP45/2)*S45-E45)/(BC45+AP45/2)</f>
        <v>381.77144586073587</v>
      </c>
      <c r="H45">
        <f>AP45*1000</f>
        <v>31.471699765230227</v>
      </c>
      <c r="I45">
        <f>(AU45-BA45)</f>
        <v>1.8608520186772921</v>
      </c>
      <c r="J45">
        <f>(P45+AT45*D45)</f>
        <v>30.333242416381836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30.996940612792969</v>
      </c>
      <c r="P45" s="1">
        <v>30.333242416381836</v>
      </c>
      <c r="Q45" s="1">
        <v>31.055381774902344</v>
      </c>
      <c r="R45" s="1">
        <v>400.005615234375</v>
      </c>
      <c r="S45" s="1">
        <v>391.55984497070313</v>
      </c>
      <c r="T45" s="1">
        <v>0.56804573535919189</v>
      </c>
      <c r="U45" s="1">
        <v>28.265392303466797</v>
      </c>
      <c r="V45" s="1">
        <v>1.1057755947113037</v>
      </c>
      <c r="W45" s="1">
        <v>55.022296905517578</v>
      </c>
      <c r="X45" s="1">
        <v>300.32992553710938</v>
      </c>
      <c r="Y45" s="1">
        <v>1250.063720703125</v>
      </c>
      <c r="Z45" s="1">
        <v>0.2172342836856842</v>
      </c>
      <c r="AA45" s="1">
        <v>87.804588317871094</v>
      </c>
      <c r="AB45" s="1">
        <v>6.2935137748718262</v>
      </c>
      <c r="AC45" s="1">
        <v>1.2852154970169067</v>
      </c>
      <c r="AD45" s="1">
        <v>4.1716281324625015E-2</v>
      </c>
      <c r="AE45" s="1">
        <v>2.8128156438469887E-2</v>
      </c>
      <c r="AF45" s="1">
        <v>2.4804407730698586E-2</v>
      </c>
      <c r="AG45" s="1">
        <v>1.0368331335484982E-2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1.1041541380040782</v>
      </c>
      <c r="AP45">
        <f>(U45-T45)/(1000-U45)*AO45</f>
        <v>3.1471699765230225E-2</v>
      </c>
      <c r="AQ45">
        <f>(P45+273.15)</f>
        <v>303.48324241638181</v>
      </c>
      <c r="AR45">
        <f>(O45+273.15)</f>
        <v>304.14694061279295</v>
      </c>
      <c r="AS45">
        <f>(Y45*AK45+Z45*AL45)*AM45</f>
        <v>200.01019084192376</v>
      </c>
      <c r="AT45">
        <f>((AS45+0.00000010773*(AR45^4-AQ45^4))-AP45*44100)/(L45*0.92*2*29.3+0.00000043092*AQ45^3)</f>
        <v>-9.2592747707067709</v>
      </c>
      <c r="AU45">
        <f>0.61365*EXP(17.502*J45/(240.97+J45))</f>
        <v>4.3426831535263162</v>
      </c>
      <c r="AV45">
        <f>AU45*1000/AA45</f>
        <v>49.458499114019979</v>
      </c>
      <c r="AW45">
        <f>(AV45-U45)</f>
        <v>21.193106810553182</v>
      </c>
      <c r="AX45">
        <f>IF(D45,P45,(O45+P45)/2)</f>
        <v>30.665091514587402</v>
      </c>
      <c r="AY45">
        <f>0.61365*EXP(17.502*AX45/(240.97+AX45))</f>
        <v>4.4259436467088236</v>
      </c>
      <c r="AZ45">
        <f>IF(AW45&lt;&gt;0,(1000-(AV45+U45)/2)/AW45*AP45,0)</f>
        <v>1.4272871150033346</v>
      </c>
      <c r="BA45">
        <f>U45*AA45/1000</f>
        <v>2.4818311348490241</v>
      </c>
      <c r="BB45">
        <f>(AY45-BA45)</f>
        <v>1.9441125118597995</v>
      </c>
      <c r="BC45">
        <f>1/(1.6/F45+1.37/N45)</f>
        <v>0.93696663808288017</v>
      </c>
      <c r="BD45">
        <f>G45*AA45*0.001</f>
        <v>33.521284635320328</v>
      </c>
      <c r="BE45">
        <f>G45/S45</f>
        <v>0.97500152470767365</v>
      </c>
      <c r="BF45">
        <f>(1-AP45*AA45/AU45/F45)*100</f>
        <v>70.283347692783678</v>
      </c>
      <c r="BG45">
        <f>(S45-E45/(N45/1.35))</f>
        <v>392.50527960972192</v>
      </c>
      <c r="BH45">
        <f>E45*BF45/100/BG45</f>
        <v>-5.3676446876059908E-3</v>
      </c>
    </row>
    <row r="46" spans="1:60" x14ac:dyDescent="0.35">
      <c r="A46" s="1" t="s">
        <v>9</v>
      </c>
      <c r="B46" s="1" t="s">
        <v>2830</v>
      </c>
      <c r="K46" s="1">
        <f t="shared" si="0"/>
        <v>2.72</v>
      </c>
    </row>
    <row r="47" spans="1:60" x14ac:dyDescent="0.35">
      <c r="A47" s="1" t="s">
        <v>9</v>
      </c>
      <c r="B47" s="1" t="s">
        <v>2829</v>
      </c>
      <c r="K47" s="1">
        <f t="shared" si="0"/>
        <v>2.72</v>
      </c>
    </row>
    <row r="48" spans="1:60" x14ac:dyDescent="0.35">
      <c r="A48" s="1">
        <v>11</v>
      </c>
      <c r="B48" s="1" t="s">
        <v>2828</v>
      </c>
      <c r="C48" s="1">
        <v>2462.0000083148479</v>
      </c>
      <c r="D48" s="1">
        <v>0</v>
      </c>
      <c r="E48">
        <f>(R48-S48*(1000-T48)/(1000-U48))*AO48</f>
        <v>-3.6443500494246148</v>
      </c>
      <c r="F48">
        <f>IF(AZ48&lt;&gt;0,1/(1/AZ48-1/N48),0)</f>
        <v>1.682689727013668</v>
      </c>
      <c r="G48">
        <f>((BC48-AP48/2)*S48-E48)/(BC48+AP48/2)</f>
        <v>382.78731055703679</v>
      </c>
      <c r="H48">
        <f>AP48*1000</f>
        <v>29.606852195854145</v>
      </c>
      <c r="I48">
        <f>(AU48-BA48)</f>
        <v>2.0694527062561154</v>
      </c>
      <c r="J48">
        <f>(P48+AT48*D48)</f>
        <v>30.607976913452148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31.225282669067383</v>
      </c>
      <c r="P48" s="1">
        <v>30.607976913452148</v>
      </c>
      <c r="Q48" s="1">
        <v>31.262920379638672</v>
      </c>
      <c r="R48" s="1">
        <v>399.977783203125</v>
      </c>
      <c r="S48" s="1">
        <v>392.74655151367188</v>
      </c>
      <c r="T48" s="1">
        <v>0.57268214225769043</v>
      </c>
      <c r="U48" s="1">
        <v>26.673971176147461</v>
      </c>
      <c r="V48" s="1">
        <v>1.1003764867782593</v>
      </c>
      <c r="W48" s="1">
        <v>51.252532958984375</v>
      </c>
      <c r="X48" s="1">
        <v>300.301513671875</v>
      </c>
      <c r="Y48" s="1">
        <v>1600.53515625</v>
      </c>
      <c r="Z48" s="1">
        <v>2.9726849868893623E-2</v>
      </c>
      <c r="AA48" s="1">
        <v>87.803298950195313</v>
      </c>
      <c r="AB48" s="1">
        <v>6.3761324882507324</v>
      </c>
      <c r="AC48" s="1">
        <v>1.2816351652145386</v>
      </c>
      <c r="AD48" s="1">
        <v>7.8224867582321167E-2</v>
      </c>
      <c r="AE48" s="1">
        <v>3.9710346609354019E-2</v>
      </c>
      <c r="AF48" s="1">
        <v>2.3284101858735085E-2</v>
      </c>
      <c r="AG48" s="1">
        <v>3.3798966556787491E-2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1.1040496826171873</v>
      </c>
      <c r="AP48">
        <f>(U48-T48)/(1000-U48)*AO48</f>
        <v>2.9606852195854145E-2</v>
      </c>
      <c r="AQ48">
        <f>(P48+273.15)</f>
        <v>303.75797691345213</v>
      </c>
      <c r="AR48">
        <f>(O48+273.15)</f>
        <v>304.37528266906736</v>
      </c>
      <c r="AS48">
        <f>(Y48*AK48+Z48*AL48)*AM48</f>
        <v>256.08561927604023</v>
      </c>
      <c r="AT48">
        <f>((AS48+0.00000010773*(AR48^4-AQ48^4))-AP48*44100)/(L48*0.92*2*29.3+0.00000043092*AQ48^3)</f>
        <v>-8.1759720809917216</v>
      </c>
      <c r="AU48">
        <f>0.61365*EXP(17.502*J48/(240.97+J48))</f>
        <v>4.4115153716242839</v>
      </c>
      <c r="AV48">
        <f>AU48*1000/AA48</f>
        <v>50.243161981039336</v>
      </c>
      <c r="AW48">
        <f>(AV48-U48)</f>
        <v>23.569190804891875</v>
      </c>
      <c r="AX48">
        <f>IF(D48,P48,(O48+P48)/2)</f>
        <v>30.916629791259766</v>
      </c>
      <c r="AY48">
        <f>0.61365*EXP(17.502*AX48/(240.97+AX48))</f>
        <v>4.4899775196298322</v>
      </c>
      <c r="AZ48">
        <f>IF(AW48&lt;&gt;0,(1000-(AV48+U48)/2)/AW48*AP48,0)</f>
        <v>1.2078571273473091</v>
      </c>
      <c r="BA48">
        <f>U48*AA48/1000</f>
        <v>2.3420626653681684</v>
      </c>
      <c r="BB48">
        <f>(AY48-BA48)</f>
        <v>2.1479148542616637</v>
      </c>
      <c r="BC48">
        <f>1/(1.6/F48+1.37/N48)</f>
        <v>0.78682785146978684</v>
      </c>
      <c r="BD48">
        <f>G48*AA48*0.001</f>
        <v>33.609988663180751</v>
      </c>
      <c r="BE48">
        <f>G48/S48</f>
        <v>0.97464206644653784</v>
      </c>
      <c r="BF48">
        <f>(1-AP48*AA48/AU48/F48)*100</f>
        <v>64.980396145662041</v>
      </c>
      <c r="BG48">
        <f>(S48-E48/(N48/1.35))</f>
        <v>393.89596098661991</v>
      </c>
      <c r="BH48">
        <f>E48*BF48/100/BG48</f>
        <v>-6.0120268639443772E-3</v>
      </c>
    </row>
    <row r="49" spans="1:60" x14ac:dyDescent="0.35">
      <c r="A49" s="1" t="s">
        <v>9</v>
      </c>
      <c r="B49" s="1" t="s">
        <v>2827</v>
      </c>
      <c r="K49" s="1">
        <f t="shared" si="0"/>
        <v>2.72</v>
      </c>
    </row>
    <row r="50" spans="1:60" x14ac:dyDescent="0.35">
      <c r="A50" s="1" t="s">
        <v>9</v>
      </c>
      <c r="B50" s="1" t="s">
        <v>2822</v>
      </c>
      <c r="K50" s="1">
        <f t="shared" si="0"/>
        <v>2.72</v>
      </c>
    </row>
    <row r="51" spans="1:60" x14ac:dyDescent="0.35">
      <c r="A51" s="1">
        <v>12</v>
      </c>
      <c r="B51" s="1" t="s">
        <v>2826</v>
      </c>
      <c r="C51" s="1">
        <v>2666.0000083148479</v>
      </c>
      <c r="D51" s="1">
        <v>0</v>
      </c>
      <c r="E51">
        <f>(R51-S51*(1000-T51)/(1000-U51))*AO51</f>
        <v>-3.2245799021774912</v>
      </c>
      <c r="F51">
        <f>IF(AZ51&lt;&gt;0,1/(1/AZ51-1/N51),0)</f>
        <v>1.1340600281552566</v>
      </c>
      <c r="G51">
        <f>((BC51-AP51/2)*S51-E51)/(BC51+AP51/2)</f>
        <v>381.86522028420188</v>
      </c>
      <c r="H51">
        <f>AP51*1000</f>
        <v>25.955144824802396</v>
      </c>
      <c r="I51">
        <f>(AU51-BA51)</f>
        <v>2.4467088061001965</v>
      </c>
      <c r="J51">
        <f>(P51+AT51*D51)</f>
        <v>31.004571914672852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31.498035430908203</v>
      </c>
      <c r="P51" s="1">
        <v>31.004571914672852</v>
      </c>
      <c r="Q51" s="1">
        <v>31.495876312255859</v>
      </c>
      <c r="R51" s="1">
        <v>400.04010009765625</v>
      </c>
      <c r="S51" s="1">
        <v>393.70553588867188</v>
      </c>
      <c r="T51" s="1">
        <v>0.57394027709960938</v>
      </c>
      <c r="U51" s="1">
        <v>23.528432846069336</v>
      </c>
      <c r="V51" s="1">
        <v>1.0858062505722046</v>
      </c>
      <c r="W51" s="1">
        <v>44.512153625488281</v>
      </c>
      <c r="X51" s="1">
        <v>300.32000732421875</v>
      </c>
      <c r="Y51" s="1">
        <v>1999.859619140625</v>
      </c>
      <c r="Z51" s="1">
        <v>1.2576752342283726E-2</v>
      </c>
      <c r="AA51" s="1">
        <v>87.802093505859375</v>
      </c>
      <c r="AB51" s="1">
        <v>6.2356448173522949</v>
      </c>
      <c r="AC51" s="1">
        <v>1.2637903690338135</v>
      </c>
      <c r="AD51" s="1">
        <v>8.7376169860363007E-2</v>
      </c>
      <c r="AE51" s="1">
        <v>5.8928627520799637E-2</v>
      </c>
      <c r="AF51" s="1">
        <v>1.6140272840857506E-2</v>
      </c>
      <c r="AG51" s="1">
        <v>4.5070338994264603E-2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1.1041176739860981</v>
      </c>
      <c r="AP51">
        <f>(U51-T51)/(1000-U51)*AO51</f>
        <v>2.5955144824802396E-2</v>
      </c>
      <c r="AQ51">
        <f>(P51+273.15)</f>
        <v>304.15457191467283</v>
      </c>
      <c r="AR51">
        <f>(O51+273.15)</f>
        <v>304.64803543090818</v>
      </c>
      <c r="AS51">
        <f>(Y51*AK51+Z51*AL51)*AM51</f>
        <v>319.97753191044467</v>
      </c>
      <c r="AT51">
        <f>((AS51+0.00000010773*(AR51^4-AQ51^4))-AP51*44100)/(L51*0.92*2*29.3+0.00000043092*AQ51^3)</f>
        <v>-6.4204549967476634</v>
      </c>
      <c r="AU51">
        <f>0.61365*EXP(17.502*J51/(240.97+J51))</f>
        <v>4.5125544668971092</v>
      </c>
      <c r="AV51">
        <f>AU51*1000/AA51</f>
        <v>51.394611298145968</v>
      </c>
      <c r="AW51">
        <f>(AV51-U51)</f>
        <v>27.866178452076632</v>
      </c>
      <c r="AX51">
        <f>IF(D51,P51,(O51+P51)/2)</f>
        <v>31.251303672790527</v>
      </c>
      <c r="AY51">
        <f>0.61365*EXP(17.502*AX51/(240.97+AX51))</f>
        <v>4.5764254051806086</v>
      </c>
      <c r="AZ51">
        <f>IF(AW51&lt;&gt;0,(1000-(AV51+U51)/2)/AW51*AP51,0)</f>
        <v>0.89652858704784311</v>
      </c>
      <c r="BA51">
        <f>U51*AA51/1000</f>
        <v>2.0658456607969127</v>
      </c>
      <c r="BB51">
        <f>(AY51-BA51)</f>
        <v>2.5105797443836959</v>
      </c>
      <c r="BC51">
        <f>1/(1.6/F51+1.37/N51)</f>
        <v>0.57772495054222184</v>
      </c>
      <c r="BD51">
        <f>G51*AA51*0.001</f>
        <v>33.528565778029076</v>
      </c>
      <c r="BE51">
        <f>G51/S51</f>
        <v>0.96992596109235796</v>
      </c>
      <c r="BF51">
        <f>(1-AP51*AA51/AU51/F51)*100</f>
        <v>55.468243320671739</v>
      </c>
      <c r="BG51">
        <f>(S51-E51/(N51/1.35))</f>
        <v>394.72255199183843</v>
      </c>
      <c r="BH51">
        <f>E51*BF51/100/BG51</f>
        <v>-4.5313292011911E-3</v>
      </c>
    </row>
    <row r="52" spans="1:60" x14ac:dyDescent="0.35">
      <c r="A52" s="1" t="s">
        <v>9</v>
      </c>
      <c r="B52" s="1" t="s">
        <v>2825</v>
      </c>
      <c r="K52" s="1">
        <v>1.92848</v>
      </c>
    </row>
    <row r="53" spans="1:60" x14ac:dyDescent="0.35">
      <c r="A53" s="1" t="s">
        <v>9</v>
      </c>
      <c r="B53" s="1" t="s">
        <v>2824</v>
      </c>
    </row>
    <row r="54" spans="1:60" x14ac:dyDescent="0.35">
      <c r="A54" s="1" t="s">
        <v>9</v>
      </c>
      <c r="B54" s="1" t="s">
        <v>2823</v>
      </c>
    </row>
    <row r="55" spans="1:60" x14ac:dyDescent="0.35">
      <c r="A55" s="1" t="s">
        <v>9</v>
      </c>
      <c r="B55" s="1" t="s">
        <v>2822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F1B96-904F-4188-90AD-194452E486F6}">
  <dimension ref="A1:BH56"/>
  <sheetViews>
    <sheetView zoomScale="4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2911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2910</v>
      </c>
    </row>
    <row r="12" spans="1:60" x14ac:dyDescent="0.35">
      <c r="A12" s="1" t="s">
        <v>9</v>
      </c>
      <c r="B12" s="1" t="s">
        <v>2909</v>
      </c>
    </row>
    <row r="13" spans="1:60" x14ac:dyDescent="0.35">
      <c r="A13" s="1" t="s">
        <v>9</v>
      </c>
      <c r="B13" s="1" t="s">
        <v>2908</v>
      </c>
    </row>
    <row r="14" spans="1:60" x14ac:dyDescent="0.35">
      <c r="A14" s="1" t="s">
        <v>9</v>
      </c>
      <c r="B14" s="1" t="s">
        <v>2907</v>
      </c>
    </row>
    <row r="15" spans="1:60" x14ac:dyDescent="0.35">
      <c r="A15" s="1" t="s">
        <v>9</v>
      </c>
      <c r="B15" s="1" t="s">
        <v>2906</v>
      </c>
    </row>
    <row r="16" spans="1:60" x14ac:dyDescent="0.35">
      <c r="A16" s="1" t="s">
        <v>9</v>
      </c>
      <c r="B16" s="1" t="s">
        <v>2905</v>
      </c>
    </row>
    <row r="17" spans="1:60" x14ac:dyDescent="0.35">
      <c r="A17" s="1" t="s">
        <v>9</v>
      </c>
      <c r="B17" s="1" t="s">
        <v>2904</v>
      </c>
    </row>
    <row r="18" spans="1:60" x14ac:dyDescent="0.35">
      <c r="A18" s="1">
        <v>1</v>
      </c>
      <c r="B18" s="1" t="s">
        <v>2903</v>
      </c>
      <c r="C18" s="1">
        <v>387.00000172108412</v>
      </c>
      <c r="D18" s="1">
        <v>0</v>
      </c>
      <c r="E18">
        <f>(R18-S18*(1000-T18)/(1000-U18))*AO18</f>
        <v>-6.4317159169390585</v>
      </c>
      <c r="F18">
        <f>IF(AZ18&lt;&gt;0,1/(1/AZ18-1/N18),0)</f>
        <v>3.313300363011022</v>
      </c>
      <c r="G18">
        <f>((BC18-AP18/2)*S18-E18)/(BC18+AP18/2)</f>
        <v>387.72869656214385</v>
      </c>
      <c r="H18">
        <f>AP18*1000</f>
        <v>34.799720282943959</v>
      </c>
      <c r="I18">
        <f>(AU18-BA18)</f>
        <v>1.5703850042179255</v>
      </c>
      <c r="J18">
        <f>(P18+AT18*D18)</f>
        <v>30.171646118164063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31.811445236206055</v>
      </c>
      <c r="P18" s="1">
        <v>30.171646118164063</v>
      </c>
      <c r="Q18" s="1">
        <v>31.916494369506836</v>
      </c>
      <c r="R18" s="1">
        <v>400.05581665039063</v>
      </c>
      <c r="S18" s="1">
        <v>393.47891235351563</v>
      </c>
      <c r="T18" s="1">
        <v>0.58114826679229736</v>
      </c>
      <c r="U18" s="1">
        <v>31.120256423950195</v>
      </c>
      <c r="V18" s="1">
        <v>1.0799943208694458</v>
      </c>
      <c r="W18" s="1">
        <v>57.833263397216797</v>
      </c>
      <c r="X18" s="1">
        <v>300.30197143554688</v>
      </c>
      <c r="Y18" s="1">
        <v>0.21207217872142792</v>
      </c>
      <c r="Z18" s="1">
        <v>0.13262744247913361</v>
      </c>
      <c r="AA18" s="1">
        <v>87.796524047851563</v>
      </c>
      <c r="AB18" s="1">
        <v>8.5010833740234375</v>
      </c>
      <c r="AC18" s="1">
        <v>1.3209283351898193</v>
      </c>
      <c r="AD18" s="1">
        <v>5.1064580678939819E-2</v>
      </c>
      <c r="AE18" s="1">
        <v>1.3895724900066853E-2</v>
      </c>
      <c r="AF18" s="1">
        <v>3.0335269868373871E-2</v>
      </c>
      <c r="AG18" s="1">
        <v>2.1367846056818962E-2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1.1040513655718631</v>
      </c>
      <c r="AP18">
        <f>(U18-T18)/(1000-U18)*AO18</f>
        <v>3.4799720282943959E-2</v>
      </c>
      <c r="AQ18">
        <f>(P18+273.15)</f>
        <v>303.32164611816404</v>
      </c>
      <c r="AR18">
        <f>(O18+273.15)</f>
        <v>304.96144523620603</v>
      </c>
      <c r="AS18">
        <f>(Y18*AK18+Z18*AL18)*AM18</f>
        <v>3.3931547836999254E-2</v>
      </c>
      <c r="AT18">
        <f>((AS18+0.00000010773*(AR18^4-AQ18^4))-AP18*44100)/(L18*0.92*2*29.3+0.00000043092*AQ18^3)</f>
        <v>-11.889124322801045</v>
      </c>
      <c r="AU18">
        <f>0.61365*EXP(17.502*J18/(240.97+J18))</f>
        <v>4.302635345718576</v>
      </c>
      <c r="AV18">
        <f>AU18*1000/AA18</f>
        <v>49.00689853477023</v>
      </c>
      <c r="AW18">
        <f>(AV18-U18)</f>
        <v>17.886642110820034</v>
      </c>
      <c r="AX18">
        <f>IF(D18,P18,(O18+P18)/2)</f>
        <v>30.991545677185059</v>
      </c>
      <c r="AY18">
        <f>0.61365*EXP(17.502*AX18/(240.97+AX18))</f>
        <v>4.5092040794693862</v>
      </c>
      <c r="AZ18">
        <f>IF(AW18&lt;&gt;0,(1000-(AV18+U18)/2)/AW18*AP18,0)</f>
        <v>1.8676238271084105</v>
      </c>
      <c r="BA18">
        <f>U18*AA18/1000</f>
        <v>2.7322503415006505</v>
      </c>
      <c r="BB18">
        <f>(AY18-BA18)</f>
        <v>1.7769537379687357</v>
      </c>
      <c r="BC18">
        <f>1/(1.6/F18+1.37/N18)</f>
        <v>1.2453771266101907</v>
      </c>
      <c r="BD18">
        <f>G18*AA18*0.001</f>
        <v>34.041231831760406</v>
      </c>
      <c r="BE18">
        <f>G18/S18</f>
        <v>0.98538621610754695</v>
      </c>
      <c r="BF18">
        <f>(1-AP18*AA18/AU18/F18)*100</f>
        <v>78.568245462010509</v>
      </c>
      <c r="BG18">
        <f>(S18-E18/(N18/1.35))</f>
        <v>395.50744284646527</v>
      </c>
      <c r="BH18">
        <f>E18*BF18/100/BG18</f>
        <v>-1.2776716191916391E-2</v>
      </c>
    </row>
    <row r="19" spans="1:60" x14ac:dyDescent="0.35">
      <c r="A19" s="1" t="s">
        <v>9</v>
      </c>
      <c r="B19" s="1" t="s">
        <v>2902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2901</v>
      </c>
      <c r="K20" s="1">
        <f t="shared" si="0"/>
        <v>2.72</v>
      </c>
    </row>
    <row r="21" spans="1:60" x14ac:dyDescent="0.35">
      <c r="A21" s="1">
        <v>2</v>
      </c>
      <c r="B21" s="1" t="s">
        <v>2900</v>
      </c>
      <c r="C21" s="1">
        <v>592.00000172108412</v>
      </c>
      <c r="D21" s="1">
        <v>0</v>
      </c>
      <c r="E21">
        <f>(R21-S21*(1000-T21)/(1000-U21))*AO21</f>
        <v>-5.9516841259570947</v>
      </c>
      <c r="F21">
        <f>IF(AZ21&lt;&gt;0,1/(1/AZ21-1/N21),0)</f>
        <v>4.0946614602126501E-2</v>
      </c>
      <c r="G21">
        <f>((BC21-AP21/2)*S21-E21)/(BC21+AP21/2)</f>
        <v>215.80012626401682</v>
      </c>
      <c r="H21">
        <f>AP21*1000</f>
        <v>34.340601781405908</v>
      </c>
      <c r="I21">
        <f>(AU21-BA21)</f>
        <v>50.616847019958051</v>
      </c>
      <c r="J21">
        <f>(P21+AT21*D21)</f>
        <v>82.517570495605469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31.835426330566406</v>
      </c>
      <c r="P21" s="1">
        <v>82.517570495605469</v>
      </c>
      <c r="Q21" s="1">
        <v>31.991767883300781</v>
      </c>
      <c r="R21" s="1">
        <v>400.28500366210938</v>
      </c>
      <c r="S21" s="1">
        <v>393.43905639648438</v>
      </c>
      <c r="T21" s="1">
        <v>0.58406746387481689</v>
      </c>
      <c r="U21" s="1">
        <v>30.728572845458984</v>
      </c>
      <c r="V21" s="1">
        <v>1.083840012550354</v>
      </c>
      <c r="W21" s="1">
        <v>57.022274017333984</v>
      </c>
      <c r="X21" s="1">
        <v>300.34060668945313</v>
      </c>
      <c r="Y21" s="1">
        <v>25.002899169921875</v>
      </c>
      <c r="Z21" s="1">
        <v>0.10633043944835663</v>
      </c>
      <c r="AA21" s="1">
        <v>87.788017272949219</v>
      </c>
      <c r="AB21" s="1">
        <v>8.5511150360107422</v>
      </c>
      <c r="AC21" s="1">
        <v>1.3192001581192017</v>
      </c>
      <c r="AD21" s="1">
        <v>7.5263671576976776E-2</v>
      </c>
      <c r="AE21" s="1">
        <v>2.0128253847360611E-2</v>
      </c>
      <c r="AF21" s="1">
        <v>3.9963256567716599E-2</v>
      </c>
      <c r="AG21" s="1">
        <v>1.1891171336174011E-2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1.1041934069465185</v>
      </c>
      <c r="AP21">
        <f>(U21-T21)/(1000-U21)*AO21</f>
        <v>3.4340601781405911E-2</v>
      </c>
      <c r="AQ21">
        <f>(P21+273.15)</f>
        <v>355.66757049560545</v>
      </c>
      <c r="AR21">
        <f>(O21+273.15)</f>
        <v>304.98542633056638</v>
      </c>
      <c r="AS21">
        <f>(Y21*AK21+Z21*AL21)*AM21</f>
        <v>4.0004637777701646</v>
      </c>
      <c r="AT21">
        <f>((AS21+0.00000010773*(AR21^4-AQ21^4))-AP21*44100)/(L21*0.92*2*29.3+0.00000043092*AQ21^3)</f>
        <v>-17.082925072716083</v>
      </c>
      <c r="AU21">
        <f>0.61365*EXP(17.502*J21/(240.97+J21))</f>
        <v>53.314447503688285</v>
      </c>
      <c r="AV21">
        <f>AU21*1000/AA21</f>
        <v>607.30893759593391</v>
      </c>
      <c r="AW21">
        <f>(AV21-U21)</f>
        <v>576.58036475047493</v>
      </c>
      <c r="AX21">
        <f>IF(D21,P21,(O21+P21)/2)</f>
        <v>57.176498413085938</v>
      </c>
      <c r="AY21">
        <f>0.61365*EXP(17.502*AX21/(240.97+AX21))</f>
        <v>17.603248055156822</v>
      </c>
      <c r="AZ21">
        <f>IF(AW21&lt;&gt;0,(1000-(AV21+U21)/2)/AW21*AP21,0)</f>
        <v>4.0558623181163232E-2</v>
      </c>
      <c r="BA21">
        <f>U21*AA21/1000</f>
        <v>2.6976004837302314</v>
      </c>
      <c r="BB21">
        <f>(AY21-BA21)</f>
        <v>14.905647571426591</v>
      </c>
      <c r="BC21">
        <f>1/(1.6/F21+1.37/N21)</f>
        <v>2.5383714883708941E-2</v>
      </c>
      <c r="BD21">
        <f>G21*AA21*0.001</f>
        <v>18.944665211970133</v>
      </c>
      <c r="BE21">
        <f>G21/S21</f>
        <v>0.54849695970840873</v>
      </c>
      <c r="BF21">
        <f>(1-AP21*AA21/AU21/F21)*100</f>
        <v>-38.095722966508646</v>
      </c>
      <c r="BG21">
        <f>(S21-E21/(N21/1.35))</f>
        <v>395.3161873036675</v>
      </c>
      <c r="BH21">
        <f>E21*BF21/100/BG21</f>
        <v>5.7355027931719899E-3</v>
      </c>
    </row>
    <row r="22" spans="1:60" x14ac:dyDescent="0.35">
      <c r="A22" s="1" t="s">
        <v>9</v>
      </c>
      <c r="B22" s="1" t="s">
        <v>2899</v>
      </c>
      <c r="K22" s="1">
        <f t="shared" si="0"/>
        <v>2.72</v>
      </c>
    </row>
    <row r="23" spans="1:60" x14ac:dyDescent="0.35">
      <c r="A23" s="1" t="s">
        <v>9</v>
      </c>
      <c r="B23" s="1" t="s">
        <v>2898</v>
      </c>
      <c r="K23" s="1">
        <f t="shared" si="0"/>
        <v>2.72</v>
      </c>
    </row>
    <row r="24" spans="1:60" x14ac:dyDescent="0.35">
      <c r="A24" s="1">
        <v>3</v>
      </c>
      <c r="B24" s="1" t="s">
        <v>2897</v>
      </c>
      <c r="C24" s="1">
        <v>795.50000173225999</v>
      </c>
      <c r="D24" s="1">
        <v>0</v>
      </c>
      <c r="E24">
        <f>(R24-S24*(1000-T24)/(1000-U24))*AO24</f>
        <v>-5.9080772944054321</v>
      </c>
      <c r="F24">
        <f>IF(AZ24&lt;&gt;0,1/(1/AZ24-1/N24),0)</f>
        <v>3.0586511644538152</v>
      </c>
      <c r="G24">
        <f>((BC24-AP24/2)*S24-E24)/(BC24+AP24/2)</f>
        <v>386.82764089366037</v>
      </c>
      <c r="H24">
        <f>AP24*1000</f>
        <v>34.038441364837787</v>
      </c>
      <c r="I24">
        <f>(AU24-BA24)</f>
        <v>1.6086169419220715</v>
      </c>
      <c r="J24">
        <f>(P24+AT24*D24)</f>
        <v>30.09489631652832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31.823064804077148</v>
      </c>
      <c r="P24" s="1">
        <v>30.09489631652832</v>
      </c>
      <c r="Q24" s="1">
        <v>32.003082275390625</v>
      </c>
      <c r="R24" s="1">
        <v>399.80282592773438</v>
      </c>
      <c r="S24" s="1">
        <v>393.03729248046875</v>
      </c>
      <c r="T24" s="1">
        <v>0.58575618267059326</v>
      </c>
      <c r="U24" s="1">
        <v>30.473516464233398</v>
      </c>
      <c r="V24" s="1">
        <v>1.0876953601837158</v>
      </c>
      <c r="W24" s="1">
        <v>56.586517333984375</v>
      </c>
      <c r="X24" s="1">
        <v>300.33425903320313</v>
      </c>
      <c r="Y24" s="1">
        <v>51.14593505859375</v>
      </c>
      <c r="Z24" s="1">
        <v>6.9745644927024841E-2</v>
      </c>
      <c r="AA24" s="1">
        <v>87.784774780273438</v>
      </c>
      <c r="AB24" s="1">
        <v>8.6225671768188477</v>
      </c>
      <c r="AC24" s="1">
        <v>1.3094879388809204</v>
      </c>
      <c r="AD24" s="1">
        <v>6.6821984946727753E-2</v>
      </c>
      <c r="AE24" s="1">
        <v>7.5603253208100796E-3</v>
      </c>
      <c r="AF24" s="1">
        <v>3.5403665155172348E-2</v>
      </c>
      <c r="AG24" s="1">
        <v>7.8927380964159966E-3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1.1041700699750112</v>
      </c>
      <c r="AP24">
        <f>(U24-T24)/(1000-U24)*AO24</f>
        <v>3.4038441364837788E-2</v>
      </c>
      <c r="AQ24">
        <f>(P24+273.15)</f>
        <v>303.2448963165283</v>
      </c>
      <c r="AR24">
        <f>(O24+273.15)</f>
        <v>304.97306480407713</v>
      </c>
      <c r="AS24">
        <f>(Y24*AK24+Z24*AL24)*AM24</f>
        <v>8.1833494264628825</v>
      </c>
      <c r="AT24">
        <f>((AS24+0.00000010773*(AR24^4-AQ24^4))-AP24*44100)/(L24*0.92*2*29.3+0.00000043092*AQ24^3)</f>
        <v>-11.554126118936237</v>
      </c>
      <c r="AU24">
        <f>0.61365*EXP(17.502*J24/(240.97+J24))</f>
        <v>4.2837277214977547</v>
      </c>
      <c r="AV24">
        <f>AU24*1000/AA24</f>
        <v>48.798071558763887</v>
      </c>
      <c r="AW24">
        <f>(AV24-U24)</f>
        <v>18.324555094530488</v>
      </c>
      <c r="AX24">
        <f>IF(D24,P24,(O24+P24)/2)</f>
        <v>30.958980560302734</v>
      </c>
      <c r="AY24">
        <f>0.61365*EXP(17.502*AX24/(240.97+AX24))</f>
        <v>4.5008377109963877</v>
      </c>
      <c r="AZ24">
        <f>IF(AW24&lt;&gt;0,(1000-(AV24+U24)/2)/AW24*AP24,0)</f>
        <v>1.783906924113301</v>
      </c>
      <c r="BA24">
        <f>U24*AA24/1000</f>
        <v>2.6751107795756832</v>
      </c>
      <c r="BB24">
        <f>(AY24-BA24)</f>
        <v>1.8257269314207045</v>
      </c>
      <c r="BC24">
        <f>1/(1.6/F24+1.37/N24)</f>
        <v>1.1859950604658678</v>
      </c>
      <c r="BD24">
        <f>G24*AA24*0.001</f>
        <v>33.957577334634465</v>
      </c>
      <c r="BE24">
        <f>G24/S24</f>
        <v>0.98420085903905175</v>
      </c>
      <c r="BF24">
        <f>(1-AP24*AA24/AU24/F24)*100</f>
        <v>77.194633464960859</v>
      </c>
      <c r="BG24">
        <f>(S24-E24/(N24/1.35))</f>
        <v>394.90067001473466</v>
      </c>
      <c r="BH24">
        <f>E24*BF24/100/BG24</f>
        <v>-1.1549027283424662E-2</v>
      </c>
    </row>
    <row r="25" spans="1:60" x14ac:dyDescent="0.35">
      <c r="A25" s="1" t="s">
        <v>9</v>
      </c>
      <c r="B25" s="1" t="s">
        <v>2896</v>
      </c>
      <c r="K25" s="1">
        <f t="shared" si="0"/>
        <v>2.72</v>
      </c>
    </row>
    <row r="26" spans="1:60" x14ac:dyDescent="0.35">
      <c r="A26" s="1" t="s">
        <v>9</v>
      </c>
      <c r="B26" s="1" t="s">
        <v>2895</v>
      </c>
      <c r="K26" s="1">
        <f t="shared" si="0"/>
        <v>2.72</v>
      </c>
    </row>
    <row r="27" spans="1:60" x14ac:dyDescent="0.35">
      <c r="A27" s="1">
        <v>4</v>
      </c>
      <c r="B27" s="1" t="s">
        <v>2894</v>
      </c>
      <c r="C27" s="1">
        <v>1000.5000017099082</v>
      </c>
      <c r="D27" s="1">
        <v>0</v>
      </c>
      <c r="E27">
        <f>(R27-S27*(1000-T27)/(1000-U27))*AO27</f>
        <v>-4.810968790858861</v>
      </c>
      <c r="F27">
        <f>IF(AZ27&lt;&gt;0,1/(1/AZ27-1/N27),0)</f>
        <v>3.0540885437944083</v>
      </c>
      <c r="G27">
        <f>((BC27-AP27/2)*S27-E27)/(BC27+AP27/2)</f>
        <v>385.24734714476108</v>
      </c>
      <c r="H27">
        <f>AP27*1000</f>
        <v>33.979459840372293</v>
      </c>
      <c r="I27">
        <f>(AU27-BA27)</f>
        <v>1.6072870774556445</v>
      </c>
      <c r="J27">
        <f>(P27+AT27*D27)</f>
        <v>30.073278427124023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31.822351455688477</v>
      </c>
      <c r="P27" s="1">
        <v>30.073278427124023</v>
      </c>
      <c r="Q27" s="1">
        <v>32.008682250976563</v>
      </c>
      <c r="R27" s="1">
        <v>400.05416870117188</v>
      </c>
      <c r="S27" s="1">
        <v>392.3365478515625</v>
      </c>
      <c r="T27" s="1">
        <v>0.58731746673583984</v>
      </c>
      <c r="U27" s="1">
        <v>30.42869758605957</v>
      </c>
      <c r="V27" s="1">
        <v>1.0906188488006592</v>
      </c>
      <c r="W27" s="1">
        <v>56.504554748535156</v>
      </c>
      <c r="X27" s="1">
        <v>300.293701171875</v>
      </c>
      <c r="Y27" s="1">
        <v>99.935867309570313</v>
      </c>
      <c r="Z27" s="1">
        <v>8.117607980966568E-2</v>
      </c>
      <c r="AA27" s="1">
        <v>87.783187866210938</v>
      </c>
      <c r="AB27" s="1">
        <v>8.7373590469360352</v>
      </c>
      <c r="AC27" s="1">
        <v>1.3179574012756348</v>
      </c>
      <c r="AD27" s="1">
        <v>4.5114468783140182E-2</v>
      </c>
      <c r="AE27" s="1">
        <v>9.3508064746856689E-3</v>
      </c>
      <c r="AF27" s="1">
        <v>3.9574716240167618E-2</v>
      </c>
      <c r="AG27" s="1">
        <v>5.0046318210661411E-3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1.1040209601907167</v>
      </c>
      <c r="AP27">
        <f>(U27-T27)/(1000-U27)*AO27</f>
        <v>3.3979459840372296E-2</v>
      </c>
      <c r="AQ27">
        <f>(P27+273.15)</f>
        <v>303.223278427124</v>
      </c>
      <c r="AR27">
        <f>(O27+273.15)</f>
        <v>304.97235145568845</v>
      </c>
      <c r="AS27">
        <f>(Y27*AK27+Z27*AL27)*AM27</f>
        <v>15.989738412132738</v>
      </c>
      <c r="AT27">
        <f>((AS27+0.00000010773*(AR27^4-AQ27^4))-AP27*44100)/(L27*0.92*2*29.3+0.00000043092*AQ27^3)</f>
        <v>-11.470694197118082</v>
      </c>
      <c r="AU27">
        <f>0.61365*EXP(17.502*J27/(240.97+J27))</f>
        <v>4.2784151541768312</v>
      </c>
      <c r="AV27">
        <f>AU27*1000/AA27</f>
        <v>48.738434524586886</v>
      </c>
      <c r="AW27">
        <f>(AV27-U27)</f>
        <v>18.309736938527315</v>
      </c>
      <c r="AX27">
        <f>IF(D27,P27,(O27+P27)/2)</f>
        <v>30.94781494140625</v>
      </c>
      <c r="AY27">
        <f>0.61365*EXP(17.502*AX27/(240.97+AX27))</f>
        <v>4.497972244261371</v>
      </c>
      <c r="AZ27">
        <f>IF(AW27&lt;&gt;0,(1000-(AV27+U27)/2)/AW27*AP27,0)</f>
        <v>1.7823539331462159</v>
      </c>
      <c r="BA27">
        <f>U27*AA27/1000</f>
        <v>2.6711280767211867</v>
      </c>
      <c r="BB27">
        <f>(AY27-BA27)</f>
        <v>1.8268441675401843</v>
      </c>
      <c r="BC27">
        <f>1/(1.6/F27+1.37/N27)</f>
        <v>1.1848968484354143</v>
      </c>
      <c r="BD27">
        <f>G27*AA27*0.001</f>
        <v>33.818240249367939</v>
      </c>
      <c r="BE27">
        <f>G27/S27</f>
        <v>0.98193081744328448</v>
      </c>
      <c r="BF27">
        <f>(1-AP27*AA27/AU27/F27)*100</f>
        <v>77.172241401385264</v>
      </c>
      <c r="BG27">
        <f>(S27-E27/(N27/1.35))</f>
        <v>393.85390294294388</v>
      </c>
      <c r="BH27">
        <f>E27*BF27/100/BG27</f>
        <v>-9.4266742598835065E-3</v>
      </c>
    </row>
    <row r="28" spans="1:60" x14ac:dyDescent="0.35">
      <c r="A28" s="1" t="s">
        <v>9</v>
      </c>
      <c r="B28" s="1" t="s">
        <v>2893</v>
      </c>
      <c r="K28" s="1">
        <f t="shared" si="0"/>
        <v>2.72</v>
      </c>
    </row>
    <row r="29" spans="1:60" x14ac:dyDescent="0.35">
      <c r="A29" s="1" t="s">
        <v>9</v>
      </c>
      <c r="B29" s="1" t="s">
        <v>2892</v>
      </c>
      <c r="K29" s="1">
        <f t="shared" si="0"/>
        <v>2.72</v>
      </c>
    </row>
    <row r="30" spans="1:60" x14ac:dyDescent="0.35">
      <c r="A30" s="1">
        <v>5</v>
      </c>
      <c r="B30" s="1" t="s">
        <v>2891</v>
      </c>
      <c r="C30" s="1">
        <v>1205.5000017099082</v>
      </c>
      <c r="D30" s="1">
        <v>0</v>
      </c>
      <c r="E30">
        <f>(R30-S30*(1000-T30)/(1000-U30))*AO30</f>
        <v>-4.1068259334009474</v>
      </c>
      <c r="F30">
        <f>IF(AZ30&lt;&gt;0,1/(1/AZ30-1/N30),0)</f>
        <v>2.3842462362121202</v>
      </c>
      <c r="G30">
        <f>((BC30-AP30/2)*S30-E30)/(BC30+AP30/2)</f>
        <v>382.67346213439617</v>
      </c>
      <c r="H30">
        <f>AP30*1000</f>
        <v>33.912006811493704</v>
      </c>
      <c r="I30">
        <f>(AU30-BA30)</f>
        <v>1.8643002175096264</v>
      </c>
      <c r="J30">
        <f>(P30+AT30*D30)</f>
        <v>31.072259902954102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31.838781356811523</v>
      </c>
      <c r="P30" s="1">
        <v>31.072259902954102</v>
      </c>
      <c r="Q30" s="1">
        <v>32.026039123535156</v>
      </c>
      <c r="R30" s="1">
        <v>399.92373657226563</v>
      </c>
      <c r="S30" s="1">
        <v>391.61553955078125</v>
      </c>
      <c r="T30" s="1">
        <v>0.58798396587371826</v>
      </c>
      <c r="U30" s="1">
        <v>30.368030548095703</v>
      </c>
      <c r="V30" s="1">
        <v>1.0907979011535645</v>
      </c>
      <c r="W30" s="1">
        <v>56.337223052978516</v>
      </c>
      <c r="X30" s="1">
        <v>300.3336181640625</v>
      </c>
      <c r="Y30" s="1">
        <v>151.00619506835938</v>
      </c>
      <c r="Z30" s="1">
        <v>3.7730295211076736E-2</v>
      </c>
      <c r="AA30" s="1">
        <v>87.779769897460938</v>
      </c>
      <c r="AB30" s="1">
        <v>8.8174352645874023</v>
      </c>
      <c r="AC30" s="1">
        <v>1.3087174892425537</v>
      </c>
      <c r="AD30" s="1">
        <v>0.12683099508285522</v>
      </c>
      <c r="AE30" s="1">
        <v>1.1328402906656265E-2</v>
      </c>
      <c r="AF30" s="1">
        <v>3.1736463308334351E-2</v>
      </c>
      <c r="AG30" s="1">
        <v>9.6242139115929604E-3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1.1041677138384649</v>
      </c>
      <c r="AP30">
        <f>(U30-T30)/(1000-U30)*AO30</f>
        <v>3.3912006811493707E-2</v>
      </c>
      <c r="AQ30">
        <f>(P30+273.15)</f>
        <v>304.22225990295408</v>
      </c>
      <c r="AR30">
        <f>(O30+273.15)</f>
        <v>304.9887813568115</v>
      </c>
      <c r="AS30">
        <f>(Y30*AK30+Z30*AL30)*AM30</f>
        <v>24.160990670897263</v>
      </c>
      <c r="AT30">
        <f>((AS30+0.00000010773*(AR30^4-AQ30^4))-AP30*44100)/(L30*0.92*2*29.3+0.00000043092*AQ30^3)</f>
        <v>-11.465579532047464</v>
      </c>
      <c r="AU30">
        <f>0.61365*EXP(17.502*J30/(240.97+J30))</f>
        <v>4.5299989512605316</v>
      </c>
      <c r="AV30">
        <f>AU30*1000/AA30</f>
        <v>51.606411779755227</v>
      </c>
      <c r="AW30">
        <f>(AV30-U30)</f>
        <v>21.238381231659524</v>
      </c>
      <c r="AX30">
        <f>IF(D30,P30,(O30+P30)/2)</f>
        <v>31.455520629882813</v>
      </c>
      <c r="AY30">
        <f>0.61365*EXP(17.502*AX30/(240.97+AX30))</f>
        <v>4.629884706895119</v>
      </c>
      <c r="AZ30">
        <f>IF(AW30&lt;&gt;0,(1000-(AV30+U30)/2)/AW30*AP30,0)</f>
        <v>1.5312865671569482</v>
      </c>
      <c r="BA30">
        <f>U30*AA30/1000</f>
        <v>2.6656987337509053</v>
      </c>
      <c r="BB30">
        <f>(AY30-BA30)</f>
        <v>1.9641859731442137</v>
      </c>
      <c r="BC30">
        <f>1/(1.6/F30+1.37/N30)</f>
        <v>1.0089401596628655</v>
      </c>
      <c r="BD30">
        <f>G30*AA30*0.001</f>
        <v>33.590988452022032</v>
      </c>
      <c r="BE30">
        <f>G30/S30</f>
        <v>0.9771661833781099</v>
      </c>
      <c r="BF30">
        <f>(1-AP30*AA30/AU30/F30)*100</f>
        <v>72.438761982114571</v>
      </c>
      <c r="BG30">
        <f>(S30-E30/(N30/1.35))</f>
        <v>392.91081156570334</v>
      </c>
      <c r="BH30">
        <f>E30*BF30/100/BG30</f>
        <v>-7.5715245682889346E-3</v>
      </c>
    </row>
    <row r="31" spans="1:60" x14ac:dyDescent="0.35">
      <c r="A31" s="1" t="s">
        <v>9</v>
      </c>
      <c r="B31" s="1" t="s">
        <v>2890</v>
      </c>
      <c r="K31" s="1">
        <f t="shared" si="0"/>
        <v>2.72</v>
      </c>
    </row>
    <row r="32" spans="1:60" x14ac:dyDescent="0.35">
      <c r="A32" s="1" t="s">
        <v>9</v>
      </c>
      <c r="B32" s="1" t="s">
        <v>2889</v>
      </c>
      <c r="K32" s="1">
        <f t="shared" si="0"/>
        <v>2.72</v>
      </c>
    </row>
    <row r="33" spans="1:60" x14ac:dyDescent="0.35">
      <c r="A33" s="1">
        <v>6</v>
      </c>
      <c r="B33" s="1" t="s">
        <v>2888</v>
      </c>
      <c r="C33" s="1">
        <v>1410.0000017210841</v>
      </c>
      <c r="D33" s="1">
        <v>0</v>
      </c>
      <c r="E33">
        <f>(R33-S33*(1000-T33)/(1000-U33))*AO33</f>
        <v>-3.2328067403177512</v>
      </c>
      <c r="F33">
        <f>IF(AZ33&lt;&gt;0,1/(1/AZ33-1/N33),0)</f>
        <v>4.0713687719629993E-2</v>
      </c>
      <c r="G33">
        <f>((BC33-AP33/2)*S33-E33)/(BC33+AP33/2)</f>
        <v>150.98776131876045</v>
      </c>
      <c r="H33">
        <f>AP33*1000</f>
        <v>34.279805335948993</v>
      </c>
      <c r="I33">
        <f>(AU33-BA33)</f>
        <v>50.749817204154873</v>
      </c>
      <c r="J33">
        <f>(P33+AT33*D33)</f>
        <v>82.577423095703125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31.872308731079102</v>
      </c>
      <c r="P33" s="1">
        <v>82.577423095703125</v>
      </c>
      <c r="Q33" s="1">
        <v>32.051219940185547</v>
      </c>
      <c r="R33" s="1">
        <v>400.05673217773438</v>
      </c>
      <c r="S33" s="1">
        <v>390.85006713867188</v>
      </c>
      <c r="T33" s="1">
        <v>0.59089922904968262</v>
      </c>
      <c r="U33" s="1">
        <v>30.684820175170898</v>
      </c>
      <c r="V33" s="1">
        <v>1.0940694808959961</v>
      </c>
      <c r="W33" s="1">
        <v>56.813961029052734</v>
      </c>
      <c r="X33" s="1">
        <v>300.32638549804688</v>
      </c>
      <c r="Y33" s="1">
        <v>299.90020751953125</v>
      </c>
      <c r="Z33" s="1">
        <v>2.2866935469210148E-3</v>
      </c>
      <c r="AA33" s="1">
        <v>87.7752685546875</v>
      </c>
      <c r="AB33" s="1">
        <v>9.0137948989868164</v>
      </c>
      <c r="AC33" s="1">
        <v>1.3227150440216064</v>
      </c>
      <c r="AD33" s="1">
        <v>6.7263118922710419E-2</v>
      </c>
      <c r="AE33" s="1">
        <v>1.2001331895589828E-2</v>
      </c>
      <c r="AF33" s="1">
        <v>3.3044792711734772E-2</v>
      </c>
      <c r="AG33" s="1">
        <v>2.421882376074791E-2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1.1041411231545839</v>
      </c>
      <c r="AP33">
        <f>(U33-T33)/(1000-U33)*AO33</f>
        <v>3.4279805335948994E-2</v>
      </c>
      <c r="AQ33">
        <f>(P33+273.15)</f>
        <v>355.7274230957031</v>
      </c>
      <c r="AR33">
        <f>(O33+273.15)</f>
        <v>305.02230873107908</v>
      </c>
      <c r="AS33">
        <f>(Y33*AK33+Z33*AL33)*AM33</f>
        <v>47.98403213059828</v>
      </c>
      <c r="AT33">
        <f>((AS33+0.00000010773*(AR33^4-AQ33^4))-AP33*44100)/(L33*0.92*2*29.3+0.00000043092*AQ33^3)</f>
        <v>-16.740718356814636</v>
      </c>
      <c r="AU33">
        <f>0.61365*EXP(17.502*J33/(240.97+J33))</f>
        <v>53.443185535582792</v>
      </c>
      <c r="AV33">
        <f>AU33*1000/AA33</f>
        <v>608.86382252747603</v>
      </c>
      <c r="AW33">
        <f>(AV33-U33)</f>
        <v>578.17900235230513</v>
      </c>
      <c r="AX33">
        <f>IF(D33,P33,(O33+P33)/2)</f>
        <v>57.224865913391113</v>
      </c>
      <c r="AY33">
        <f>0.61365*EXP(17.502*AX33/(240.97+AX33))</f>
        <v>17.643683810304232</v>
      </c>
      <c r="AZ33">
        <f>IF(AW33&lt;&gt;0,(1000-(AV33+U33)/2)/AW33*AP33,0)</f>
        <v>4.0330077283543299E-2</v>
      </c>
      <c r="BA33">
        <f>U33*AA33/1000</f>
        <v>2.6933683314279189</v>
      </c>
      <c r="BB33">
        <f>(AY33-BA33)</f>
        <v>14.950315478876313</v>
      </c>
      <c r="BC33">
        <f>1/(1.6/F33+1.37/N33)</f>
        <v>2.5240484871411284E-2</v>
      </c>
      <c r="BD33">
        <f>G33*AA33*0.001</f>
        <v>13.252991298225256</v>
      </c>
      <c r="BE33">
        <f>G33/S33</f>
        <v>0.38630609027167101</v>
      </c>
      <c r="BF33">
        <f>(1-AP33*AA33/AU33/F33)*100</f>
        <v>-38.285847582212497</v>
      </c>
      <c r="BG33">
        <f>(S33-E33/(N33/1.35))</f>
        <v>391.86967794475186</v>
      </c>
      <c r="BH33">
        <f>E33*BF33/100/BG33</f>
        <v>3.1584670386261573E-3</v>
      </c>
    </row>
    <row r="34" spans="1:60" x14ac:dyDescent="0.35">
      <c r="A34" s="1" t="s">
        <v>9</v>
      </c>
      <c r="B34" s="1" t="s">
        <v>2887</v>
      </c>
      <c r="K34" s="1">
        <f t="shared" si="0"/>
        <v>2.72</v>
      </c>
    </row>
    <row r="35" spans="1:60" x14ac:dyDescent="0.35">
      <c r="A35" s="1" t="s">
        <v>9</v>
      </c>
      <c r="B35" s="1" t="s">
        <v>2886</v>
      </c>
      <c r="K35" s="1">
        <f t="shared" si="0"/>
        <v>2.72</v>
      </c>
    </row>
    <row r="36" spans="1:60" x14ac:dyDescent="0.35">
      <c r="A36" s="1">
        <v>7</v>
      </c>
      <c r="B36" s="1" t="s">
        <v>2885</v>
      </c>
      <c r="C36" s="1">
        <v>1615.0000017210841</v>
      </c>
      <c r="D36" s="1">
        <v>0</v>
      </c>
      <c r="E36">
        <f>(R36-S36*(1000-T36)/(1000-U36))*AO36</f>
        <v>-2.2946643946662424</v>
      </c>
      <c r="F36">
        <f>IF(AZ36&lt;&gt;0,1/(1/AZ36-1/N36),0)</f>
        <v>4.1159104325445721E-2</v>
      </c>
      <c r="G36">
        <f>((BC36-AP36/2)*S36-E36)/(BC36+AP36/2)</f>
        <v>127.63248910195631</v>
      </c>
      <c r="H36">
        <f>AP36*1000</f>
        <v>34.723481669319135</v>
      </c>
      <c r="I36">
        <f>(AU36-BA36)</f>
        <v>50.806205055808839</v>
      </c>
      <c r="J36">
        <f>(P36+AT36*D36)</f>
        <v>82.618911743164063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31.924543380737305</v>
      </c>
      <c r="P36" s="1">
        <v>82.618911743164063</v>
      </c>
      <c r="Q36" s="1">
        <v>32.092113494873047</v>
      </c>
      <c r="R36" s="1">
        <v>399.9576416015625</v>
      </c>
      <c r="S36" s="1">
        <v>389.77871704101563</v>
      </c>
      <c r="T36" s="1">
        <v>0.59034788608551025</v>
      </c>
      <c r="U36" s="1">
        <v>31.059700012207031</v>
      </c>
      <c r="V36" s="1">
        <v>1.0898593664169312</v>
      </c>
      <c r="W36" s="1">
        <v>57.340267181396484</v>
      </c>
      <c r="X36" s="1">
        <v>300.34884643554688</v>
      </c>
      <c r="Y36" s="1">
        <v>498.99771118164063</v>
      </c>
      <c r="Z36" s="1">
        <v>0.22638823091983795</v>
      </c>
      <c r="AA36" s="1">
        <v>87.778488159179688</v>
      </c>
      <c r="AB36" s="1">
        <v>9.0160121917724609</v>
      </c>
      <c r="AC36" s="1">
        <v>1.3206217288970947</v>
      </c>
      <c r="AD36" s="1">
        <v>6.2568075954914093E-2</v>
      </c>
      <c r="AE36" s="1">
        <v>3.4466482698917389E-2</v>
      </c>
      <c r="AF36" s="1">
        <v>3.2315362244844437E-2</v>
      </c>
      <c r="AG36" s="1">
        <v>2.3550122976303101E-2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1.1042237001306867</v>
      </c>
      <c r="AP36">
        <f>(U36-T36)/(1000-U36)*AO36</f>
        <v>3.4723481669319135E-2</v>
      </c>
      <c r="AQ36">
        <f>(P36+273.15)</f>
        <v>355.76891174316404</v>
      </c>
      <c r="AR36">
        <f>(O36+273.15)</f>
        <v>305.07454338073728</v>
      </c>
      <c r="AS36">
        <f>(Y36*AK36+Z36*AL36)*AM36</f>
        <v>79.839632004507621</v>
      </c>
      <c r="AT36">
        <f>((AS36+0.00000010773*(AR36^4-AQ36^4))-AP36*44100)/(L36*0.92*2*29.3+0.00000043092*AQ36^3)</f>
        <v>-16.649928701629495</v>
      </c>
      <c r="AU36">
        <f>0.61365*EXP(17.502*J36/(240.97+J36))</f>
        <v>53.532578565558026</v>
      </c>
      <c r="AV36">
        <f>AU36*1000/AA36</f>
        <v>609.85988353411506</v>
      </c>
      <c r="AW36">
        <f>(AV36-U36)</f>
        <v>578.80018352190802</v>
      </c>
      <c r="AX36">
        <f>IF(D36,P36,(O36+P36)/2)</f>
        <v>57.271727561950684</v>
      </c>
      <c r="AY36">
        <f>0.61365*EXP(17.502*AX36/(240.97+AX36))</f>
        <v>17.682936694248806</v>
      </c>
      <c r="AZ36">
        <f>IF(AW36&lt;&gt;0,(1000-(AV36+U36)/2)/AW36*AP36,0)</f>
        <v>4.0767094820792889E-2</v>
      </c>
      <c r="BA36">
        <f>U36*AA36/1000</f>
        <v>2.7263735097491879</v>
      </c>
      <c r="BB36">
        <f>(AY36-BA36)</f>
        <v>14.956563184499618</v>
      </c>
      <c r="BC36">
        <f>1/(1.6/F36+1.37/N36)</f>
        <v>2.5514366252454776E-2</v>
      </c>
      <c r="BD36">
        <f>G36*AA36*0.001</f>
        <v>11.203386933362703</v>
      </c>
      <c r="BE36">
        <f>G36/S36</f>
        <v>0.32744858434260227</v>
      </c>
      <c r="BF36">
        <f>(1-AP36*AA36/AU36/F36)*100</f>
        <v>-38.333473752796301</v>
      </c>
      <c r="BG36">
        <f>(S36-E36/(N36/1.35))</f>
        <v>390.50244252201941</v>
      </c>
      <c r="BH36">
        <f>E36*BF36/100/BG36</f>
        <v>2.2525456377767636E-3</v>
      </c>
    </row>
    <row r="37" spans="1:60" x14ac:dyDescent="0.35">
      <c r="A37" s="1" t="s">
        <v>9</v>
      </c>
      <c r="B37" s="1" t="s">
        <v>2884</v>
      </c>
      <c r="K37" s="1">
        <f t="shared" si="0"/>
        <v>2.72</v>
      </c>
    </row>
    <row r="38" spans="1:60" x14ac:dyDescent="0.35">
      <c r="A38" s="1" t="s">
        <v>9</v>
      </c>
      <c r="B38" s="1" t="s">
        <v>2883</v>
      </c>
      <c r="K38" s="1">
        <f t="shared" si="0"/>
        <v>2.72</v>
      </c>
    </row>
    <row r="39" spans="1:60" x14ac:dyDescent="0.35">
      <c r="A39" s="1">
        <v>8</v>
      </c>
      <c r="B39" s="1" t="s">
        <v>2882</v>
      </c>
      <c r="C39" s="1">
        <v>1819.50000173226</v>
      </c>
      <c r="D39" s="1">
        <v>0</v>
      </c>
      <c r="E39">
        <f>(R39-S39*(1000-T39)/(1000-U39))*AO39</f>
        <v>-1.8738362971858238</v>
      </c>
      <c r="F39">
        <f>IF(AZ39&lt;&gt;0,1/(1/AZ39-1/N39),0)</f>
        <v>4.1804075886821404E-2</v>
      </c>
      <c r="G39">
        <f>((BC39-AP39/2)*S39-E39)/(BC39+AP39/2)</f>
        <v>116.43275937871098</v>
      </c>
      <c r="H39">
        <f>AP39*1000</f>
        <v>35.367975717484448</v>
      </c>
      <c r="I39">
        <f>(AU39-BA39)</f>
        <v>50.881980073204389</v>
      </c>
      <c r="J39">
        <f>(P39+AT39*D39)</f>
        <v>82.676368713378906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31.999618530273438</v>
      </c>
      <c r="P39" s="1">
        <v>82.676368713378906</v>
      </c>
      <c r="Q39" s="1">
        <v>32.150413513183594</v>
      </c>
      <c r="R39" s="1">
        <v>399.98568725585938</v>
      </c>
      <c r="S39" s="1">
        <v>389.21603393554688</v>
      </c>
      <c r="T39" s="1">
        <v>0.59272187948226929</v>
      </c>
      <c r="U39" s="1">
        <v>31.610385894775391</v>
      </c>
      <c r="V39" s="1">
        <v>1.0895596742630005</v>
      </c>
      <c r="W39" s="1">
        <v>58.107185363769531</v>
      </c>
      <c r="X39" s="1">
        <v>300.34481811523438</v>
      </c>
      <c r="Y39" s="1">
        <v>750.0933837890625</v>
      </c>
      <c r="Z39" s="1">
        <v>2.7439940720796585E-2</v>
      </c>
      <c r="AA39" s="1">
        <v>87.775154113769531</v>
      </c>
      <c r="AB39" s="1">
        <v>9.3783750534057617</v>
      </c>
      <c r="AC39" s="1">
        <v>1.3227005004882813</v>
      </c>
      <c r="AD39" s="1">
        <v>8.878452330827713E-2</v>
      </c>
      <c r="AE39" s="1">
        <v>1.1899673379957676E-2</v>
      </c>
      <c r="AF39" s="1">
        <v>2.4716384708881378E-2</v>
      </c>
      <c r="AG39" s="1">
        <v>1.955762505531311E-2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1.1042088901295379</v>
      </c>
      <c r="AP39">
        <f>(U39-T39)/(1000-U39)*AO39</f>
        <v>3.536797571748445E-2</v>
      </c>
      <c r="AQ39">
        <f>(P39+273.15)</f>
        <v>355.82636871337888</v>
      </c>
      <c r="AR39">
        <f>(O39+273.15)</f>
        <v>305.14961853027341</v>
      </c>
      <c r="AS39">
        <f>(Y39*AK39+Z39*AL39)*AM39</f>
        <v>120.01493872370702</v>
      </c>
      <c r="AT39">
        <f>((AS39+0.00000010773*(AR39^4-AQ39^4))-AP39*44100)/(L39*0.92*2*29.3+0.00000043092*AQ39^3)</f>
        <v>-16.563030778859662</v>
      </c>
      <c r="AU39">
        <f>0.61365*EXP(17.502*J39/(240.97+J39))</f>
        <v>53.656586566714026</v>
      </c>
      <c r="AV39">
        <f>AU39*1000/AA39</f>
        <v>611.29584001831756</v>
      </c>
      <c r="AW39">
        <f>(AV39-U39)</f>
        <v>579.68545412354217</v>
      </c>
      <c r="AX39">
        <f>IF(D39,P39,(O39+P39)/2)</f>
        <v>57.337993621826172</v>
      </c>
      <c r="AY39">
        <f>0.61365*EXP(17.502*AX39/(240.97+AX39))</f>
        <v>17.738571324005278</v>
      </c>
      <c r="AZ39">
        <f>IF(AW39&lt;&gt;0,(1000-(AV39+U39)/2)/AW39*AP39,0)</f>
        <v>4.139974472951484E-2</v>
      </c>
      <c r="BA39">
        <f>U39*AA39/1000</f>
        <v>2.7746064935096366</v>
      </c>
      <c r="BB39">
        <f>(AY39-BA39)</f>
        <v>14.963964830495641</v>
      </c>
      <c r="BC39">
        <f>1/(1.6/F39+1.37/N39)</f>
        <v>2.591086581849248E-2</v>
      </c>
      <c r="BD39">
        <f>G39*AA39*0.001</f>
        <v>10.2199033983578</v>
      </c>
      <c r="BE39">
        <f>G39/S39</f>
        <v>0.29914687275702506</v>
      </c>
      <c r="BF39">
        <f>(1-AP39*AA39/AU39/F39)*100</f>
        <v>-38.401289318220243</v>
      </c>
      <c r="BG39">
        <f>(S39-E39/(N39/1.35))</f>
        <v>389.80703237464559</v>
      </c>
      <c r="BH39">
        <f>E39*BF39/100/BG39</f>
        <v>1.8459833663045974E-3</v>
      </c>
    </row>
    <row r="40" spans="1:60" x14ac:dyDescent="0.35">
      <c r="A40" s="1" t="s">
        <v>9</v>
      </c>
      <c r="B40" s="1" t="s">
        <v>2881</v>
      </c>
      <c r="K40" s="1">
        <f t="shared" si="0"/>
        <v>2.72</v>
      </c>
    </row>
    <row r="41" spans="1:60" x14ac:dyDescent="0.35">
      <c r="A41" s="1" t="s">
        <v>9</v>
      </c>
      <c r="B41" s="1" t="s">
        <v>2880</v>
      </c>
      <c r="K41" s="1">
        <f t="shared" si="0"/>
        <v>2.72</v>
      </c>
    </row>
    <row r="42" spans="1:60" x14ac:dyDescent="0.35">
      <c r="A42" s="1">
        <v>9</v>
      </c>
      <c r="B42" s="1" t="s">
        <v>2879</v>
      </c>
      <c r="C42" s="1">
        <v>2023.50000173226</v>
      </c>
      <c r="D42" s="1">
        <v>0</v>
      </c>
      <c r="E42">
        <f>(R42-S42*(1000-T42)/(1000-U42))*AO42</f>
        <v>-1.1187563215752605</v>
      </c>
      <c r="F42">
        <f>IF(AZ42&lt;&gt;0,1/(1/AZ42-1/N42),0)</f>
        <v>6.1224709050607062E-2</v>
      </c>
      <c r="G42">
        <f>((BC42-AP42/2)*S42-E42)/(BC42+AP42/2)</f>
        <v>159.3406539915415</v>
      </c>
      <c r="H42">
        <f>AP42*1000</f>
        <v>35.709584033008326</v>
      </c>
      <c r="I42">
        <f>(AU42-BA42)</f>
        <v>38.791804874739171</v>
      </c>
      <c r="J42">
        <f>(P42+AT42*D42)</f>
        <v>76.471878051757813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32.086585998535156</v>
      </c>
      <c r="P42" s="1">
        <v>76.471878051757813</v>
      </c>
      <c r="Q42" s="1">
        <v>32.220493316650391</v>
      </c>
      <c r="R42" s="1">
        <v>400.05300903320313</v>
      </c>
      <c r="S42" s="1">
        <v>388.50192260742188</v>
      </c>
      <c r="T42" s="1">
        <v>0.5964510440826416</v>
      </c>
      <c r="U42" s="1">
        <v>31.904979705810547</v>
      </c>
      <c r="V42" s="1">
        <v>1.0909366607666016</v>
      </c>
      <c r="W42" s="1">
        <v>58.355693817138672</v>
      </c>
      <c r="X42" s="1">
        <v>300.33712768554688</v>
      </c>
      <c r="Y42" s="1">
        <v>1000.0784301757813</v>
      </c>
      <c r="Z42" s="1">
        <v>1.1433733161538839E-3</v>
      </c>
      <c r="AA42" s="1">
        <v>87.767440795898438</v>
      </c>
      <c r="AB42" s="1">
        <v>9.3431978225708008</v>
      </c>
      <c r="AC42" s="1">
        <v>1.3320217132568359</v>
      </c>
      <c r="AD42" s="1">
        <v>9.9649079144001007E-2</v>
      </c>
      <c r="AE42" s="1">
        <v>1.5297137200832367E-2</v>
      </c>
      <c r="AF42" s="1">
        <v>2.2975403815507889E-2</v>
      </c>
      <c r="AG42" s="1">
        <v>2.116914838552475E-2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1.1041806164909809</v>
      </c>
      <c r="AP42">
        <f>(U42-T42)/(1000-U42)*AO42</f>
        <v>3.5709584033008328E-2</v>
      </c>
      <c r="AQ42">
        <f>(P42+273.15)</f>
        <v>349.62187805175779</v>
      </c>
      <c r="AR42">
        <f>(O42+273.15)</f>
        <v>305.23658599853513</v>
      </c>
      <c r="AS42">
        <f>(Y42*AK42+Z42*AL42)*AM42</f>
        <v>160.01254525156583</v>
      </c>
      <c r="AT42">
        <f>((AS42+0.00000010773*(AR42^4-AQ42^4))-AP42*44100)/(L42*0.92*2*29.3+0.00000043092*AQ42^3)</f>
        <v>-15.615266949779327</v>
      </c>
      <c r="AU42">
        <f>0.61365*EXP(17.502*J42/(240.97+J42))</f>
        <v>41.59202329216324</v>
      </c>
      <c r="AV42">
        <f>AU42*1000/AA42</f>
        <v>473.88898337465167</v>
      </c>
      <c r="AW42">
        <f>(AV42-U42)</f>
        <v>441.98400366884113</v>
      </c>
      <c r="AX42">
        <f>IF(D42,P42,(O42+P42)/2)</f>
        <v>54.279232025146484</v>
      </c>
      <c r="AY42">
        <f>0.61365*EXP(17.502*AX42/(240.97+AX42))</f>
        <v>15.321751483108086</v>
      </c>
      <c r="AZ42">
        <f>IF(AW42&lt;&gt;0,(1000-(AV42+U42)/2)/AW42*AP42,0)</f>
        <v>6.0361320313738046E-2</v>
      </c>
      <c r="BA42">
        <f>U42*AA42/1000</f>
        <v>2.8002184174240683</v>
      </c>
      <c r="BB42">
        <f>(AY42-BA42)</f>
        <v>12.521533065684018</v>
      </c>
      <c r="BC42">
        <f>1/(1.6/F42+1.37/N42)</f>
        <v>3.7802456731489152E-2</v>
      </c>
      <c r="BD42">
        <f>G42*AA42*0.001</f>
        <v>13.984921415582358</v>
      </c>
      <c r="BE42">
        <f>G42/S42</f>
        <v>0.41014122381204782</v>
      </c>
      <c r="BF42">
        <f>(1-AP42*AA42/AU42/F42)*100</f>
        <v>-23.078288574020146</v>
      </c>
      <c r="BG42">
        <f>(S42-E42/(N42/1.35))</f>
        <v>388.85477266202685</v>
      </c>
      <c r="BH42">
        <f>E42*BF42/100/BG42</f>
        <v>6.6397490910478571E-4</v>
      </c>
    </row>
    <row r="43" spans="1:60" x14ac:dyDescent="0.35">
      <c r="A43" s="1" t="s">
        <v>9</v>
      </c>
      <c r="B43" s="1" t="s">
        <v>2878</v>
      </c>
      <c r="K43" s="1">
        <f t="shared" si="0"/>
        <v>2.72</v>
      </c>
    </row>
    <row r="44" spans="1:60" x14ac:dyDescent="0.35">
      <c r="A44" s="1" t="s">
        <v>9</v>
      </c>
      <c r="B44" s="1" t="s">
        <v>2877</v>
      </c>
      <c r="K44" s="1">
        <f t="shared" si="0"/>
        <v>2.72</v>
      </c>
    </row>
    <row r="45" spans="1:60" x14ac:dyDescent="0.35">
      <c r="A45" s="1">
        <v>10</v>
      </c>
      <c r="B45" s="1" t="s">
        <v>2876</v>
      </c>
      <c r="C45" s="1">
        <v>2227.50000173226</v>
      </c>
      <c r="D45" s="1">
        <v>0</v>
      </c>
      <c r="E45">
        <f>(R45-S45*(1000-T45)/(1000-U45))*AO45</f>
        <v>-0.95359513152994824</v>
      </c>
      <c r="F45">
        <f>IF(AZ45&lt;&gt;0,1/(1/AZ45-1/N45),0)</f>
        <v>4.1291280145793224E-2</v>
      </c>
      <c r="G45">
        <f>((BC45-AP45/2)*S45-E45)/(BC45+AP45/2)</f>
        <v>93.583014511017865</v>
      </c>
      <c r="H45">
        <f>AP45*1000</f>
        <v>35.269027614573858</v>
      </c>
      <c r="I45">
        <f>(AU45-BA45)</f>
        <v>51.216190414452726</v>
      </c>
      <c r="J45">
        <f>(P45+AT45*D45)</f>
        <v>82.827499389648438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32.189281463623047</v>
      </c>
      <c r="P45" s="1">
        <v>82.827499389648438</v>
      </c>
      <c r="Q45" s="1">
        <v>32.301387786865234</v>
      </c>
      <c r="R45" s="1">
        <v>399.93228149414063</v>
      </c>
      <c r="S45" s="1">
        <v>388.38925170898438</v>
      </c>
      <c r="T45" s="1">
        <v>0.59936225414276123</v>
      </c>
      <c r="U45" s="1">
        <v>31.536022186279297</v>
      </c>
      <c r="V45" s="1">
        <v>1.0898761749267578</v>
      </c>
      <c r="W45" s="1">
        <v>57.344890594482422</v>
      </c>
      <c r="X45" s="1">
        <v>300.31182861328125</v>
      </c>
      <c r="Y45" s="1">
        <v>1250.6080322265625</v>
      </c>
      <c r="Z45" s="1">
        <v>4.3447256088256836E-2</v>
      </c>
      <c r="AA45" s="1">
        <v>87.764381408691406</v>
      </c>
      <c r="AB45" s="1">
        <v>9.3702716827392578</v>
      </c>
      <c r="AC45" s="1">
        <v>1.3527318239212036</v>
      </c>
      <c r="AD45" s="1">
        <v>7.0226125419139862E-2</v>
      </c>
      <c r="AE45" s="1">
        <v>3.32033671438694E-2</v>
      </c>
      <c r="AF45" s="1">
        <v>2.6669459417462349E-2</v>
      </c>
      <c r="AG45" s="1">
        <v>1.7419224604964256E-2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1.1040876051958866</v>
      </c>
      <c r="AP45">
        <f>(U45-T45)/(1000-U45)*AO45</f>
        <v>3.5269027614573858E-2</v>
      </c>
      <c r="AQ45">
        <f>(P45+273.15)</f>
        <v>355.97749938964841</v>
      </c>
      <c r="AR45">
        <f>(O45+273.15)</f>
        <v>305.33928146362302</v>
      </c>
      <c r="AS45">
        <f>(Y45*AK45+Z45*AL45)*AM45</f>
        <v>200.09728068372715</v>
      </c>
      <c r="AT45">
        <f>((AS45+0.00000010773*(AR45^4-AQ45^4))-AP45*44100)/(L45*0.92*2*29.3+0.00000043092*AQ45^3)</f>
        <v>-15.93816320685225</v>
      </c>
      <c r="AU45">
        <f>0.61365*EXP(17.502*J45/(240.97+J45))</f>
        <v>53.983929893722298</v>
      </c>
      <c r="AV45">
        <f>AU45*1000/AA45</f>
        <v>615.10067099243759</v>
      </c>
      <c r="AW45">
        <f>(AV45-U45)</f>
        <v>583.56464880615829</v>
      </c>
      <c r="AX45">
        <f>IF(D45,P45,(O45+P45)/2)</f>
        <v>57.508390426635742</v>
      </c>
      <c r="AY45">
        <f>0.61365*EXP(17.502*AX45/(240.97+AX45))</f>
        <v>17.882320962008293</v>
      </c>
      <c r="AZ45">
        <f>IF(AW45&lt;&gt;0,(1000-(AV45+U45)/2)/AW45*AP45,0)</f>
        <v>4.0896760914561341E-2</v>
      </c>
      <c r="BA45">
        <f>U45*AA45/1000</f>
        <v>2.7677394792695704</v>
      </c>
      <c r="BB45">
        <f>(AY45-BA45)</f>
        <v>15.114581482738723</v>
      </c>
      <c r="BC45">
        <f>1/(1.6/F45+1.37/N45)</f>
        <v>2.5595630281013949E-2</v>
      </c>
      <c r="BD45">
        <f>G45*AA45*0.001</f>
        <v>8.2132553789200742</v>
      </c>
      <c r="BE45">
        <f>G45/S45</f>
        <v>0.24095160743824742</v>
      </c>
      <c r="BF45">
        <f>(1-AP45*AA45/AU45/F45)*100</f>
        <v>-38.863765584573898</v>
      </c>
      <c r="BG45">
        <f>(S45-E45/(N45/1.35))</f>
        <v>388.69001076414446</v>
      </c>
      <c r="BH45">
        <f>E45*BF45/100/BG45</f>
        <v>9.5346668625499774E-4</v>
      </c>
    </row>
    <row r="46" spans="1:60" x14ac:dyDescent="0.35">
      <c r="A46" s="1" t="s">
        <v>9</v>
      </c>
      <c r="B46" s="1" t="s">
        <v>2875</v>
      </c>
      <c r="K46" s="1">
        <f t="shared" si="0"/>
        <v>2.72</v>
      </c>
    </row>
    <row r="47" spans="1:60" x14ac:dyDescent="0.35">
      <c r="A47" s="1" t="s">
        <v>9</v>
      </c>
      <c r="B47" s="1" t="s">
        <v>2874</v>
      </c>
      <c r="K47" s="1">
        <f t="shared" si="0"/>
        <v>2.72</v>
      </c>
    </row>
    <row r="48" spans="1:60" x14ac:dyDescent="0.35">
      <c r="A48" s="1">
        <v>11</v>
      </c>
      <c r="B48" s="1" t="s">
        <v>2873</v>
      </c>
      <c r="C48" s="1">
        <v>2431.50000173226</v>
      </c>
      <c r="D48" s="1">
        <v>0</v>
      </c>
      <c r="E48">
        <f>(R48-S48*(1000-T48)/(1000-U48))*AO48</f>
        <v>-1.1448476370565184</v>
      </c>
      <c r="F48">
        <f>IF(AZ48&lt;&gt;0,1/(1/AZ48-1/N48),0)</f>
        <v>3.9752237270056424E-2</v>
      </c>
      <c r="G48">
        <f>((BC48-AP48/2)*S48-E48)/(BC48+AP48/2)</f>
        <v>97.697768634635523</v>
      </c>
      <c r="H48">
        <f>AP48*1000</f>
        <v>34.206783254600779</v>
      </c>
      <c r="I48">
        <f>(AU48-BA48)</f>
        <v>51.516907869152945</v>
      </c>
      <c r="J48">
        <f>(P48+AT48*D48)</f>
        <v>82.929351806640625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32.319503784179688</v>
      </c>
      <c r="P48" s="1">
        <v>82.929351806640625</v>
      </c>
      <c r="Q48" s="1">
        <v>32.402610778808594</v>
      </c>
      <c r="R48" s="1">
        <v>399.87588500976563</v>
      </c>
      <c r="S48" s="1">
        <v>388.86572265625</v>
      </c>
      <c r="T48" s="1">
        <v>0.60313475131988525</v>
      </c>
      <c r="U48" s="1">
        <v>30.633970260620117</v>
      </c>
      <c r="V48" s="1">
        <v>1.088701605796814</v>
      </c>
      <c r="W48" s="1">
        <v>55.296520233154297</v>
      </c>
      <c r="X48" s="1">
        <v>300.33193969726563</v>
      </c>
      <c r="Y48" s="1">
        <v>1600.26953125</v>
      </c>
      <c r="Z48" s="1">
        <v>4.0017995983362198E-2</v>
      </c>
      <c r="AA48" s="1">
        <v>87.764747619628906</v>
      </c>
      <c r="AB48" s="1">
        <v>9.6980962753295898</v>
      </c>
      <c r="AC48" s="1">
        <v>1.3480310440063477</v>
      </c>
      <c r="AD48" s="1">
        <v>8.1644609570503235E-2</v>
      </c>
      <c r="AE48" s="1">
        <v>7.2304181754589081E-2</v>
      </c>
      <c r="AF48" s="1">
        <v>3.6573469638824463E-2</v>
      </c>
      <c r="AG48" s="1">
        <v>6.1947852373123169E-2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1.1041615430046527</v>
      </c>
      <c r="AP48">
        <f>(U48-T48)/(1000-U48)*AO48</f>
        <v>3.4206783254600782E-2</v>
      </c>
      <c r="AQ48">
        <f>(P48+273.15)</f>
        <v>356.0793518066406</v>
      </c>
      <c r="AR48">
        <f>(O48+273.15)</f>
        <v>305.46950378417966</v>
      </c>
      <c r="AS48">
        <f>(Y48*AK48+Z48*AL48)*AM48</f>
        <v>256.04311927699018</v>
      </c>
      <c r="AT48">
        <f>((AS48+0.00000010773*(AR48^4-AQ48^4))-AP48*44100)/(L48*0.92*2*29.3+0.00000043092*AQ48^3)</f>
        <v>-15.176687431877536</v>
      </c>
      <c r="AU48">
        <f>0.61365*EXP(17.502*J48/(240.97+J48))</f>
        <v>54.205490537663486</v>
      </c>
      <c r="AV48">
        <f>AU48*1000/AA48</f>
        <v>617.62258774547229</v>
      </c>
      <c r="AW48">
        <f>(AV48-U48)</f>
        <v>586.98861748485217</v>
      </c>
      <c r="AX48">
        <f>IF(D48,P48,(O48+P48)/2)</f>
        <v>57.624427795410156</v>
      </c>
      <c r="AY48">
        <f>0.61365*EXP(17.502*AX48/(240.97+AX48))</f>
        <v>17.980783432890998</v>
      </c>
      <c r="AZ48">
        <f>IF(AW48&lt;&gt;0,(1000-(AV48+U48)/2)/AW48*AP48,0)</f>
        <v>3.9386449378046813E-2</v>
      </c>
      <c r="BA48">
        <f>U48*AA48/1000</f>
        <v>2.6885826685105423</v>
      </c>
      <c r="BB48">
        <f>(AY48-BA48)</f>
        <v>15.292200764380457</v>
      </c>
      <c r="BC48">
        <f>1/(1.6/F48+1.37/N48)</f>
        <v>2.464913534236423E-2</v>
      </c>
      <c r="BD48">
        <f>G48*AA48*0.001</f>
        <v>8.5744200072196843</v>
      </c>
      <c r="BE48">
        <f>G48/S48</f>
        <v>0.25123779994617451</v>
      </c>
      <c r="BF48">
        <f>(1-AP48*AA48/AU48/F48)*100</f>
        <v>-39.324498736064427</v>
      </c>
      <c r="BG48">
        <f>(S48-E48/(N48/1.35))</f>
        <v>389.2268017790754</v>
      </c>
      <c r="BH48">
        <f>E48*BF48/100/BG48</f>
        <v>1.1566664795598792E-3</v>
      </c>
    </row>
    <row r="49" spans="1:60" x14ac:dyDescent="0.35">
      <c r="A49" s="1" t="s">
        <v>9</v>
      </c>
      <c r="B49" s="1" t="s">
        <v>2872</v>
      </c>
      <c r="K49" s="1">
        <f t="shared" si="0"/>
        <v>2.72</v>
      </c>
    </row>
    <row r="50" spans="1:60" x14ac:dyDescent="0.35">
      <c r="A50" s="1" t="s">
        <v>9</v>
      </c>
      <c r="B50" s="1" t="s">
        <v>2867</v>
      </c>
      <c r="K50" s="1">
        <f t="shared" si="0"/>
        <v>2.72</v>
      </c>
    </row>
    <row r="51" spans="1:60" x14ac:dyDescent="0.35">
      <c r="A51" s="1">
        <v>12</v>
      </c>
      <c r="B51" s="1" t="s">
        <v>2871</v>
      </c>
      <c r="C51" s="1">
        <v>2635.50000173226</v>
      </c>
      <c r="D51" s="1">
        <v>0</v>
      </c>
      <c r="E51">
        <f>(R51-S51*(1000-T51)/(1000-U51))*AO51</f>
        <v>-1.5566472684415853</v>
      </c>
      <c r="F51">
        <f>IF(AZ51&lt;&gt;0,1/(1/AZ51-1/N51),0)</f>
        <v>3.7606645515306181E-2</v>
      </c>
      <c r="G51">
        <f>((BC51-AP51/2)*S51-E51)/(BC51+AP51/2)</f>
        <v>107.94325010324508</v>
      </c>
      <c r="H51">
        <f>AP51*1000</f>
        <v>32.677212484762329</v>
      </c>
      <c r="I51">
        <f>(AU51-BA51)</f>
        <v>51.915737371863756</v>
      </c>
      <c r="J51">
        <f>(P51+AT51*D51)</f>
        <v>83.059661865234375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32.485324859619141</v>
      </c>
      <c r="P51" s="1">
        <v>83.059661865234375</v>
      </c>
      <c r="Q51" s="1">
        <v>32.532520294189453</v>
      </c>
      <c r="R51" s="1">
        <v>399.99234008789063</v>
      </c>
      <c r="S51" s="1">
        <v>389.86367797851563</v>
      </c>
      <c r="T51" s="1">
        <v>0.60595452785491943</v>
      </c>
      <c r="U51" s="1">
        <v>29.334133148193359</v>
      </c>
      <c r="V51" s="1">
        <v>1.0835350751876831</v>
      </c>
      <c r="W51" s="1">
        <v>52.453704833984375</v>
      </c>
      <c r="X51" s="1">
        <v>300.31399536132813</v>
      </c>
      <c r="Y51" s="1">
        <v>2001.3795166015625</v>
      </c>
      <c r="Z51" s="1">
        <v>0.12805771827697754</v>
      </c>
      <c r="AA51" s="1">
        <v>87.759193420410156</v>
      </c>
      <c r="AB51" s="1">
        <v>9.5629415512084961</v>
      </c>
      <c r="AC51" s="1">
        <v>1.3428536653518677</v>
      </c>
      <c r="AD51" s="1">
        <v>4.0228161960840225E-2</v>
      </c>
      <c r="AE51" s="1">
        <v>2.3475069552659988E-2</v>
      </c>
      <c r="AF51" s="1">
        <v>3.5808566957712173E-2</v>
      </c>
      <c r="AG51" s="1">
        <v>1.0764925740659237E-2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1.1040955711813532</v>
      </c>
      <c r="AP51">
        <f>(U51-T51)/(1000-U51)*AO51</f>
        <v>3.2677212484762332E-2</v>
      </c>
      <c r="AQ51">
        <f>(P51+273.15)</f>
        <v>356.20966186523435</v>
      </c>
      <c r="AR51">
        <f>(O51+273.15)</f>
        <v>305.63532485961912</v>
      </c>
      <c r="AS51">
        <f>(Y51*AK51+Z51*AL51)*AM51</f>
        <v>320.22071549875909</v>
      </c>
      <c r="AT51">
        <f>((AS51+0.00000010773*(AR51^4-AQ51^4))-AP51*44100)/(L51*0.92*2*29.3+0.00000043092*AQ51^3)</f>
        <v>-14.201898640528315</v>
      </c>
      <c r="AU51">
        <f>0.61365*EXP(17.502*J51/(240.97+J51))</f>
        <v>54.490077236636125</v>
      </c>
      <c r="AV51">
        <f>AU51*1000/AA51</f>
        <v>620.90449003560889</v>
      </c>
      <c r="AW51">
        <f>(AV51-U51)</f>
        <v>591.57035688741553</v>
      </c>
      <c r="AX51">
        <f>IF(D51,P51,(O51+P51)/2)</f>
        <v>57.772493362426758</v>
      </c>
      <c r="AY51">
        <f>0.61365*EXP(17.502*AX51/(240.97+AX51))</f>
        <v>18.107098645296691</v>
      </c>
      <c r="AZ51">
        <f>IF(AW51&lt;&gt;0,(1000-(AV51+U51)/2)/AW51*AP51,0)</f>
        <v>3.7279115493562796E-2</v>
      </c>
      <c r="BA51">
        <f>U51*AA51/1000</f>
        <v>2.5743398647723663</v>
      </c>
      <c r="BB51">
        <f>(AY51-BA51)</f>
        <v>15.532758780524325</v>
      </c>
      <c r="BC51">
        <f>1/(1.6/F51+1.37/N51)</f>
        <v>2.332865398858373E-2</v>
      </c>
      <c r="BD51">
        <f>G51*AA51*0.001</f>
        <v>9.4730125642383936</v>
      </c>
      <c r="BE51">
        <f>G51/S51</f>
        <v>0.27687434403466932</v>
      </c>
      <c r="BF51">
        <f>(1-AP51*AA51/AU51/F51)*100</f>
        <v>-39.944426046828909</v>
      </c>
      <c r="BG51">
        <f>(S51-E51/(N51/1.35))</f>
        <v>390.35463661095213</v>
      </c>
      <c r="BH51">
        <f>E51*BF51/100/BG51</f>
        <v>1.59289466202074E-3</v>
      </c>
    </row>
    <row r="52" spans="1:60" x14ac:dyDescent="0.35">
      <c r="A52" s="1" t="s">
        <v>9</v>
      </c>
      <c r="B52" s="1" t="s">
        <v>2870</v>
      </c>
      <c r="K52" s="1">
        <v>1.9556800000000003</v>
      </c>
    </row>
    <row r="53" spans="1:60" x14ac:dyDescent="0.35">
      <c r="A53" s="1" t="s">
        <v>9</v>
      </c>
      <c r="B53" s="1" t="s">
        <v>2869</v>
      </c>
      <c r="K53" s="1">
        <v>1.9556800000000003</v>
      </c>
    </row>
    <row r="54" spans="1:60" x14ac:dyDescent="0.35">
      <c r="A54" s="1" t="s">
        <v>9</v>
      </c>
      <c r="B54" s="1" t="s">
        <v>2868</v>
      </c>
      <c r="K54" s="1">
        <v>1.9556800000000003</v>
      </c>
    </row>
    <row r="55" spans="1:60" x14ac:dyDescent="0.35">
      <c r="A55" s="1" t="s">
        <v>9</v>
      </c>
      <c r="B55" s="1" t="s">
        <v>2867</v>
      </c>
      <c r="K55" s="1">
        <v>1.9556800000000003</v>
      </c>
    </row>
    <row r="56" spans="1:60" x14ac:dyDescent="0.35">
      <c r="K56" s="1">
        <v>1.9556800000000003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A260C-5514-4A9E-8B40-59AD20CD3AAE}">
  <dimension ref="A1:BH55"/>
  <sheetViews>
    <sheetView zoomScale="43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2957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2956</v>
      </c>
    </row>
    <row r="12" spans="1:60" x14ac:dyDescent="0.35">
      <c r="A12" s="1" t="s">
        <v>9</v>
      </c>
      <c r="B12" s="1" t="s">
        <v>2955</v>
      </c>
    </row>
    <row r="13" spans="1:60" x14ac:dyDescent="0.35">
      <c r="A13" s="1" t="s">
        <v>9</v>
      </c>
      <c r="B13" s="1" t="s">
        <v>2954</v>
      </c>
    </row>
    <row r="14" spans="1:60" x14ac:dyDescent="0.35">
      <c r="A14" s="1" t="s">
        <v>9</v>
      </c>
      <c r="B14" s="1" t="s">
        <v>2953</v>
      </c>
    </row>
    <row r="15" spans="1:60" x14ac:dyDescent="0.35">
      <c r="A15" s="1" t="s">
        <v>9</v>
      </c>
      <c r="B15" s="1" t="s">
        <v>2952</v>
      </c>
    </row>
    <row r="16" spans="1:60" x14ac:dyDescent="0.35">
      <c r="A16" s="1" t="s">
        <v>9</v>
      </c>
      <c r="B16" s="1" t="s">
        <v>2951</v>
      </c>
    </row>
    <row r="17" spans="1:60" x14ac:dyDescent="0.35">
      <c r="A17" s="1" t="s">
        <v>9</v>
      </c>
      <c r="B17" s="1" t="s">
        <v>2950</v>
      </c>
    </row>
    <row r="18" spans="1:60" x14ac:dyDescent="0.35">
      <c r="A18" s="1">
        <v>1</v>
      </c>
      <c r="B18" s="1" t="s">
        <v>2949</v>
      </c>
      <c r="C18" s="1">
        <v>394.50000177696347</v>
      </c>
      <c r="D18" s="1">
        <v>0</v>
      </c>
      <c r="E18">
        <f>(R18-S18*(1000-T18)/(1000-U18))*AO18</f>
        <v>-7.8399573512284721</v>
      </c>
      <c r="F18">
        <f>IF(AZ18&lt;&gt;0,1/(1/AZ18-1/N18),0)</f>
        <v>-59.375421274867925</v>
      </c>
      <c r="G18">
        <f>((BC18-AP18/2)*S18-E18)/(BC18+AP18/2)</f>
        <v>389.40279720114529</v>
      </c>
      <c r="H18">
        <f>AP18*1000</f>
        <v>42.629976592475195</v>
      </c>
      <c r="I18">
        <f>(AU18-BA18)</f>
        <v>0.77676500120315684</v>
      </c>
      <c r="J18">
        <f>(P18+AT18*D18)</f>
        <v>29.298192977905273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32.581092834472656</v>
      </c>
      <c r="P18" s="1">
        <v>29.298192977905273</v>
      </c>
      <c r="Q18" s="1">
        <v>32.722923278808594</v>
      </c>
      <c r="R18" s="1">
        <v>400.02090454101563</v>
      </c>
      <c r="S18" s="1">
        <v>391.98675537109375</v>
      </c>
      <c r="T18" s="1">
        <v>0.62228929996490479</v>
      </c>
      <c r="U18" s="1">
        <v>37.774711608886719</v>
      </c>
      <c r="V18" s="1">
        <v>1.1067019701004028</v>
      </c>
      <c r="W18" s="1">
        <v>67.179924011230469</v>
      </c>
      <c r="X18" s="1">
        <v>300.31265258789063</v>
      </c>
      <c r="Y18" s="1">
        <v>0.18248791992664337</v>
      </c>
      <c r="Z18" s="1">
        <v>7.3176644742488861E-2</v>
      </c>
      <c r="AA18" s="1">
        <v>87.755218505859375</v>
      </c>
      <c r="AB18" s="1">
        <v>10.413788795471191</v>
      </c>
      <c r="AC18" s="1">
        <v>1.3527159690856934</v>
      </c>
      <c r="AD18" s="1">
        <v>8.4352873265743256E-2</v>
      </c>
      <c r="AE18" s="1">
        <v>1.0908600874245167E-2</v>
      </c>
      <c r="AF18" s="1">
        <v>2.4026243016123772E-2</v>
      </c>
      <c r="AG18" s="1">
        <v>9.314587339758873E-3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1.1040906345143036</v>
      </c>
      <c r="AP18">
        <f>(U18-T18)/(1000-U18)*AO18</f>
        <v>4.2629976592475194E-2</v>
      </c>
      <c r="AQ18">
        <f>(P18+273.15)</f>
        <v>302.44819297790525</v>
      </c>
      <c r="AR18">
        <f>(O18+273.15)</f>
        <v>305.73109283447263</v>
      </c>
      <c r="AS18">
        <f>(Y18*AK18+Z18*AL18)*AM18</f>
        <v>2.9198066535635281E-2</v>
      </c>
      <c r="AT18">
        <f>((AS18+0.00000010773*(AR18^4-AQ18^4))-AP18*44100)/(L18*0.92*2*29.3+0.00000043092*AQ18^3)</f>
        <v>-14.455048448726492</v>
      </c>
      <c r="AU18">
        <f>0.61365*EXP(17.502*J18/(240.97+J18))</f>
        <v>4.0916930724368337</v>
      </c>
      <c r="AV18">
        <f>AU18*1000/AA18</f>
        <v>46.626208014781859</v>
      </c>
      <c r="AW18">
        <f>(AV18-U18)</f>
        <v>8.8514964058951406</v>
      </c>
      <c r="AX18">
        <f>IF(D18,P18,(O18+P18)/2)</f>
        <v>30.939642906188965</v>
      </c>
      <c r="AY18">
        <f>0.61365*EXP(17.502*AX18/(240.97+AX18))</f>
        <v>4.4958760372510111</v>
      </c>
      <c r="AZ18">
        <f>IF(AW18&lt;&gt;0,(1000-(AV18+U18)/2)/AW18*AP18,0)</f>
        <v>4.6128891778469656</v>
      </c>
      <c r="BA18">
        <f>U18*AA18/1000</f>
        <v>3.3149280712336768</v>
      </c>
      <c r="BB18">
        <f>(AY18-BA18)</f>
        <v>1.1809479660173343</v>
      </c>
      <c r="BC18">
        <f>1/(1.6/F18+1.37/N18)</f>
        <v>3.4115690877560678</v>
      </c>
      <c r="BD18">
        <f>G18*AA18*0.001</f>
        <v>34.172127555179351</v>
      </c>
      <c r="BE18">
        <f>G18/S18</f>
        <v>0.99340804725021326</v>
      </c>
      <c r="BF18">
        <f>(1-AP18*AA18/AU18/F18)*100</f>
        <v>101.5398495600915</v>
      </c>
      <c r="BG18">
        <f>(S18-E18/(N18/1.35))</f>
        <v>394.4594380510776</v>
      </c>
      <c r="BH18">
        <f>E18*BF18/100/BG18</f>
        <v>-2.0181240786998018E-2</v>
      </c>
    </row>
    <row r="19" spans="1:60" x14ac:dyDescent="0.35">
      <c r="A19" s="1" t="s">
        <v>9</v>
      </c>
      <c r="B19" s="1" t="s">
        <v>2948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2947</v>
      </c>
      <c r="K20" s="1">
        <f t="shared" si="0"/>
        <v>2.72</v>
      </c>
    </row>
    <row r="21" spans="1:60" x14ac:dyDescent="0.35">
      <c r="A21" s="1">
        <v>2</v>
      </c>
      <c r="B21" s="1" t="s">
        <v>2946</v>
      </c>
      <c r="C21" s="1">
        <v>599.00000178813934</v>
      </c>
      <c r="D21" s="1">
        <v>0</v>
      </c>
      <c r="E21">
        <f>(R21-S21*(1000-T21)/(1000-U21))*AO21</f>
        <v>-7.6994313761289304</v>
      </c>
      <c r="F21">
        <f>IF(AZ21&lt;&gt;0,1/(1/AZ21-1/N21),0)</f>
        <v>4.7770732337234716E-2</v>
      </c>
      <c r="G21">
        <f>((BC21-AP21/2)*S21-E21)/(BC21+AP21/2)</f>
        <v>221.01807672732835</v>
      </c>
      <c r="H21">
        <f>AP21*1000</f>
        <v>41.618481061512391</v>
      </c>
      <c r="I21">
        <f>(AU21-BA21)</f>
        <v>51.68445791354344</v>
      </c>
      <c r="J21">
        <f>(P21+AT21*D21)</f>
        <v>83.25811767578125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32.536403656005859</v>
      </c>
      <c r="P21" s="1">
        <v>83.25811767578125</v>
      </c>
      <c r="Q21" s="1">
        <v>32.730606079101563</v>
      </c>
      <c r="R21" s="1">
        <v>399.84701538085938</v>
      </c>
      <c r="S21" s="1">
        <v>392.04266357421875</v>
      </c>
      <c r="T21" s="1">
        <v>0.63608807325363159</v>
      </c>
      <c r="U21" s="1">
        <v>36.938190460205078</v>
      </c>
      <c r="V21" s="1">
        <v>1.1340746879577637</v>
      </c>
      <c r="W21" s="1">
        <v>65.856712341308594</v>
      </c>
      <c r="X21" s="1">
        <v>300.31533813476563</v>
      </c>
      <c r="Y21" s="1">
        <v>25.353525161743164</v>
      </c>
      <c r="Z21" s="1">
        <v>3.6588370800018311E-2</v>
      </c>
      <c r="AA21" s="1">
        <v>87.753616333007813</v>
      </c>
      <c r="AB21" s="1">
        <v>10.277837753295898</v>
      </c>
      <c r="AC21" s="1">
        <v>1.3668242692947388</v>
      </c>
      <c r="AD21" s="1">
        <v>0.17393624782562256</v>
      </c>
      <c r="AE21" s="1">
        <v>1.2315613217651844E-2</v>
      </c>
      <c r="AF21" s="1">
        <v>3.6370255053043365E-2</v>
      </c>
      <c r="AG21" s="1">
        <v>6.4585465006530285E-3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1.1041005078484027</v>
      </c>
      <c r="AP21">
        <f>(U21-T21)/(1000-U21)*AO21</f>
        <v>4.1618481061512391E-2</v>
      </c>
      <c r="AQ21">
        <f>(P21+273.15)</f>
        <v>356.40811767578123</v>
      </c>
      <c r="AR21">
        <f>(O21+273.15)</f>
        <v>305.68640365600584</v>
      </c>
      <c r="AS21">
        <f>(Y21*AK21+Z21*AL21)*AM21</f>
        <v>4.0565639352076346</v>
      </c>
      <c r="AT21">
        <f>((AS21+0.00000010773*(AR21^4-AQ21^4))-AP21*44100)/(L21*0.92*2*29.3+0.00000043092*AQ21^3)</f>
        <v>-19.489540850035027</v>
      </c>
      <c r="AU21">
        <f>0.61365*EXP(17.502*J21/(240.97+J21))</f>
        <v>54.925917707223846</v>
      </c>
      <c r="AV21">
        <f>AU21*1000/AA21</f>
        <v>625.91058924330514</v>
      </c>
      <c r="AW21">
        <f>(AV21-U21)</f>
        <v>588.97239878310006</v>
      </c>
      <c r="AX21">
        <f>IF(D21,P21,(O21+P21)/2)</f>
        <v>57.897260665893555</v>
      </c>
      <c r="AY21">
        <f>0.61365*EXP(17.502*AX21/(240.97+AX21))</f>
        <v>18.214128605384108</v>
      </c>
      <c r="AZ21">
        <f>IF(AW21&lt;&gt;0,(1000-(AV21+U21)/2)/AW21*AP21,0)</f>
        <v>4.7243472574664616E-2</v>
      </c>
      <c r="BA21">
        <f>U21*AA21/1000</f>
        <v>3.2414597936804057</v>
      </c>
      <c r="BB21">
        <f>(AY21-BA21)</f>
        <v>14.972668811703702</v>
      </c>
      <c r="BC21">
        <f>1/(1.6/F21+1.37/N21)</f>
        <v>2.9574092953649395E-2</v>
      </c>
      <c r="BD21">
        <f>G21*AA21*0.001</f>
        <v>19.395135507789256</v>
      </c>
      <c r="BE21">
        <f>G21/S21</f>
        <v>0.56376026709013205</v>
      </c>
      <c r="BF21">
        <f>(1-AP21*AA21/AU21/F21)*100</f>
        <v>-39.191279669878007</v>
      </c>
      <c r="BG21">
        <f>(S21-E21/(N21/1.35))</f>
        <v>394.47102507627397</v>
      </c>
      <c r="BH21">
        <f>E21*BF21/100/BG21</f>
        <v>7.6494989284081596E-3</v>
      </c>
    </row>
    <row r="22" spans="1:60" x14ac:dyDescent="0.35">
      <c r="A22" s="1" t="s">
        <v>9</v>
      </c>
      <c r="B22" s="1" t="s">
        <v>2945</v>
      </c>
      <c r="K22" s="1">
        <f t="shared" si="0"/>
        <v>2.72</v>
      </c>
    </row>
    <row r="23" spans="1:60" x14ac:dyDescent="0.35">
      <c r="A23" s="1" t="s">
        <v>9</v>
      </c>
      <c r="B23" s="1" t="s">
        <v>2944</v>
      </c>
      <c r="K23" s="1">
        <f t="shared" si="0"/>
        <v>2.72</v>
      </c>
    </row>
    <row r="24" spans="1:60" x14ac:dyDescent="0.35">
      <c r="A24" s="1">
        <v>3</v>
      </c>
      <c r="B24" s="1" t="s">
        <v>2943</v>
      </c>
      <c r="C24" s="1">
        <v>804.50000177696347</v>
      </c>
      <c r="D24" s="1">
        <v>0</v>
      </c>
      <c r="E24">
        <f>(R24-S24*(1000-T24)/(1000-U24))*AO24</f>
        <v>-8.0254167602810735</v>
      </c>
      <c r="F24">
        <f>IF(AZ24&lt;&gt;0,1/(1/AZ24-1/N24),0)</f>
        <v>273.30429984902821</v>
      </c>
      <c r="G24">
        <f>((BC24-AP24/2)*S24-E24)/(BC24+AP24/2)</f>
        <v>390.11709789006625</v>
      </c>
      <c r="H24">
        <f>AP24*1000</f>
        <v>40.808474026024797</v>
      </c>
      <c r="I24">
        <f>(AU24-BA24)</f>
        <v>0.81496088415595302</v>
      </c>
      <c r="J24">
        <f>(P24+AT24*D24)</f>
        <v>28.893430709838867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32.447216033935547</v>
      </c>
      <c r="P24" s="1">
        <v>28.893430709838867</v>
      </c>
      <c r="Q24" s="1">
        <v>32.671157836914063</v>
      </c>
      <c r="R24" s="1">
        <v>399.9527587890625</v>
      </c>
      <c r="S24" s="1">
        <v>392.70736694335938</v>
      </c>
      <c r="T24" s="1">
        <v>0.64501643180847168</v>
      </c>
      <c r="U24" s="1">
        <v>36.262310028076172</v>
      </c>
      <c r="V24" s="1">
        <v>1.1557660102844238</v>
      </c>
      <c r="W24" s="1">
        <v>64.976242065429688</v>
      </c>
      <c r="X24" s="1">
        <v>300.3427734375</v>
      </c>
      <c r="Y24" s="1">
        <v>48.820823669433594</v>
      </c>
      <c r="Z24" s="1">
        <v>4.8021331429481506E-2</v>
      </c>
      <c r="AA24" s="1">
        <v>87.75164794921875</v>
      </c>
      <c r="AB24" s="1">
        <v>10.501251220703125</v>
      </c>
      <c r="AC24" s="1">
        <v>1.3760085105895996</v>
      </c>
      <c r="AD24" s="1">
        <v>6.9898992776870728E-2</v>
      </c>
      <c r="AE24" s="1">
        <v>1.1788422241806984E-2</v>
      </c>
      <c r="AF24" s="1">
        <v>2.6674125343561172E-2</v>
      </c>
      <c r="AG24" s="1">
        <v>8.2855056971311569E-3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1.1042013729319851</v>
      </c>
      <c r="AP24">
        <f>(U24-T24)/(1000-U24)*AO24</f>
        <v>4.0808474026024798E-2</v>
      </c>
      <c r="AQ24">
        <f>(P24+273.15)</f>
        <v>302.04343070983884</v>
      </c>
      <c r="AR24">
        <f>(O24+273.15)</f>
        <v>305.59721603393552</v>
      </c>
      <c r="AS24">
        <f>(Y24*AK24+Z24*AL24)*AM24</f>
        <v>7.8113316125125039</v>
      </c>
      <c r="AT24">
        <f>((AS24+0.00000010773*(AR24^4-AQ24^4))-AP24*44100)/(L24*0.92*2*29.3+0.00000043092*AQ24^3)</f>
        <v>-13.743189599113268</v>
      </c>
      <c r="AU24">
        <f>0.61365*EXP(17.502*J24/(240.97+J24))</f>
        <v>3.9970383475651179</v>
      </c>
      <c r="AV24">
        <f>AU24*1000/AA24</f>
        <v>45.549439138489745</v>
      </c>
      <c r="AW24">
        <f>(AV24-U24)</f>
        <v>9.2871291104135736</v>
      </c>
      <c r="AX24">
        <f>IF(D24,P24,(O24+P24)/2)</f>
        <v>30.670323371887207</v>
      </c>
      <c r="AY24">
        <f>0.61365*EXP(17.502*AX24/(240.97+AX24))</f>
        <v>4.4272673701240697</v>
      </c>
      <c r="AZ24">
        <f>IF(AW24&lt;&gt;0,(1000-(AV24+U24)/2)/AW24*AP24,0)</f>
        <v>4.2143451695631828</v>
      </c>
      <c r="BA24">
        <f>U24*AA24/1000</f>
        <v>3.1820774634091649</v>
      </c>
      <c r="BB24">
        <f>(AY24-BA24)</f>
        <v>1.2451899067149048</v>
      </c>
      <c r="BC24">
        <f>1/(1.6/F24+1.37/N24)</f>
        <v>3.0682214844286708</v>
      </c>
      <c r="BD24">
        <f>G24*AA24*0.001</f>
        <v>34.233418233020004</v>
      </c>
      <c r="BE24">
        <f>G24/S24</f>
        <v>0.99340407318188473</v>
      </c>
      <c r="BF24">
        <f>(1-AP24*AA24/AU24/F24)*100</f>
        <v>99.672191011993291</v>
      </c>
      <c r="BG24">
        <f>(S24-E24/(N24/1.35))</f>
        <v>395.23854257784029</v>
      </c>
      <c r="BH24">
        <f>E24*BF24/100/BG24</f>
        <v>-2.023868591014372E-2</v>
      </c>
    </row>
    <row r="25" spans="1:60" x14ac:dyDescent="0.35">
      <c r="A25" s="1" t="s">
        <v>9</v>
      </c>
      <c r="B25" s="1" t="s">
        <v>2942</v>
      </c>
      <c r="K25" s="1">
        <f t="shared" si="0"/>
        <v>2.72</v>
      </c>
    </row>
    <row r="26" spans="1:60" x14ac:dyDescent="0.35">
      <c r="A26" s="1" t="s">
        <v>9</v>
      </c>
      <c r="B26" s="1" t="s">
        <v>2941</v>
      </c>
      <c r="K26" s="1">
        <f t="shared" si="0"/>
        <v>2.72</v>
      </c>
    </row>
    <row r="27" spans="1:60" x14ac:dyDescent="0.35">
      <c r="A27" s="1">
        <v>4</v>
      </c>
      <c r="B27" s="1" t="s">
        <v>2940</v>
      </c>
      <c r="C27" s="1">
        <v>1009.0000017881393</v>
      </c>
      <c r="D27" s="1">
        <v>0</v>
      </c>
      <c r="E27">
        <f>(R27-S27*(1000-T27)/(1000-U27))*AO27</f>
        <v>-7.1651440313340498</v>
      </c>
      <c r="F27">
        <f>IF(AZ27&lt;&gt;0,1/(1/AZ27-1/N27),0)</f>
        <v>113.57942939410042</v>
      </c>
      <c r="G27">
        <f>((BC27-AP27/2)*S27-E27)/(BC27+AP27/2)</f>
        <v>389.3756184321511</v>
      </c>
      <c r="H27">
        <f>AP27*1000</f>
        <v>40.414006488329157</v>
      </c>
      <c r="I27">
        <f>(AU27-BA27)</f>
        <v>0.82475807257622247</v>
      </c>
      <c r="J27">
        <f>(P27+AT27*D27)</f>
        <v>28.814388275146484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32.380401611328125</v>
      </c>
      <c r="P27" s="1">
        <v>28.814388275146484</v>
      </c>
      <c r="Q27" s="1">
        <v>32.61248779296875</v>
      </c>
      <c r="R27" s="1">
        <v>400.12786865234375</v>
      </c>
      <c r="S27" s="1">
        <v>392.2591552734375</v>
      </c>
      <c r="T27" s="1">
        <v>0.65603125095367432</v>
      </c>
      <c r="U27" s="1">
        <v>35.944816589355469</v>
      </c>
      <c r="V27" s="1">
        <v>1.1798697710037231</v>
      </c>
      <c r="W27" s="1">
        <v>64.646621704101563</v>
      </c>
      <c r="X27" s="1">
        <v>300.307373046875</v>
      </c>
      <c r="Y27" s="1">
        <v>100.70558929443359</v>
      </c>
      <c r="Z27" s="1">
        <v>8.2323223352432251E-2</v>
      </c>
      <c r="AA27" s="1">
        <v>87.746185302734375</v>
      </c>
      <c r="AB27" s="1">
        <v>10.394615173339844</v>
      </c>
      <c r="AC27" s="1">
        <v>1.3652949333190918</v>
      </c>
      <c r="AD27" s="1">
        <v>3.6083582788705826E-2</v>
      </c>
      <c r="AE27" s="1">
        <v>9.4154942780733109E-3</v>
      </c>
      <c r="AF27" s="1">
        <v>2.2342914715409279E-2</v>
      </c>
      <c r="AG27" s="1">
        <v>9.9203847348690033E-3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1.1040712244370403</v>
      </c>
      <c r="AP27">
        <f>(U27-T27)/(1000-U27)*AO27</f>
        <v>4.0414006488329157E-2</v>
      </c>
      <c r="AQ27">
        <f>(P27+273.15)</f>
        <v>301.96438827514646</v>
      </c>
      <c r="AR27">
        <f>(O27+273.15)</f>
        <v>305.5304016113281</v>
      </c>
      <c r="AS27">
        <f>(Y27*AK27+Z27*AL27)*AM27</f>
        <v>16.112893926958122</v>
      </c>
      <c r="AT27">
        <f>((AS27+0.00000010773*(AR27^4-AQ27^4))-AP27*44100)/(L27*0.92*2*29.3+0.00000043092*AQ27^3)</f>
        <v>-13.54132650308299</v>
      </c>
      <c r="AU27">
        <f>0.61365*EXP(17.502*J27/(240.97+J27))</f>
        <v>3.9787786096986082</v>
      </c>
      <c r="AV27">
        <f>AU27*1000/AA27</f>
        <v>45.344177595542952</v>
      </c>
      <c r="AW27">
        <f>(AV27-U27)</f>
        <v>9.3993610061874833</v>
      </c>
      <c r="AX27">
        <f>IF(D27,P27,(O27+P27)/2)</f>
        <v>30.597394943237305</v>
      </c>
      <c r="AY27">
        <f>0.61365*EXP(17.502*AX27/(240.97+AX27))</f>
        <v>4.4088466614019364</v>
      </c>
      <c r="AZ27">
        <f>IF(AW27&lt;&gt;0,(1000-(AV27+U27)/2)/AW27*AP27,0)</f>
        <v>4.1248973726615361</v>
      </c>
      <c r="BA27">
        <f>U27*AA27/1000</f>
        <v>3.1540205371223857</v>
      </c>
      <c r="BB27">
        <f>(AY27-BA27)</f>
        <v>1.2548261242795506</v>
      </c>
      <c r="BC27">
        <f>1/(1.6/F27+1.37/N27)</f>
        <v>2.9926277525336107</v>
      </c>
      <c r="BD27">
        <f>G27*AA27*0.001</f>
        <v>34.166225167314323</v>
      </c>
      <c r="BE27">
        <f>G27/S27</f>
        <v>0.99264889855973826</v>
      </c>
      <c r="BF27">
        <f>(1-AP27*AA27/AU27/F27)*100</f>
        <v>99.215287275802751</v>
      </c>
      <c r="BG27">
        <f>(S27-E27/(N27/1.35))</f>
        <v>394.51900526395985</v>
      </c>
      <c r="BH27">
        <f>E27*BF27/100/BG27</f>
        <v>-1.8019203484650293E-2</v>
      </c>
    </row>
    <row r="28" spans="1:60" x14ac:dyDescent="0.35">
      <c r="A28" s="1" t="s">
        <v>9</v>
      </c>
      <c r="B28" s="1" t="s">
        <v>2939</v>
      </c>
      <c r="K28" s="1">
        <f t="shared" si="0"/>
        <v>2.72</v>
      </c>
    </row>
    <row r="29" spans="1:60" x14ac:dyDescent="0.35">
      <c r="A29" s="1" t="s">
        <v>9</v>
      </c>
      <c r="B29" s="1" t="s">
        <v>2938</v>
      </c>
      <c r="K29" s="1">
        <f t="shared" si="0"/>
        <v>2.72</v>
      </c>
    </row>
    <row r="30" spans="1:60" x14ac:dyDescent="0.35">
      <c r="A30" s="1">
        <v>5</v>
      </c>
      <c r="B30" s="1" t="s">
        <v>2937</v>
      </c>
      <c r="C30" s="1">
        <v>1214.0000017881393</v>
      </c>
      <c r="D30" s="1">
        <v>0</v>
      </c>
      <c r="E30">
        <f>(R30-S30*(1000-T30)/(1000-U30))*AO30</f>
        <v>-6.4000004810157982</v>
      </c>
      <c r="F30">
        <f>IF(AZ30&lt;&gt;0,1/(1/AZ30-1/N30),0)</f>
        <v>69.338259651262817</v>
      </c>
      <c r="G30">
        <f>((BC30-AP30/2)*S30-E30)/(BC30+AP30/2)</f>
        <v>388.30066819817262</v>
      </c>
      <c r="H30">
        <f>AP30*1000</f>
        <v>40.132011031006989</v>
      </c>
      <c r="I30">
        <f>(AU30-BA30)</f>
        <v>0.83806820412189786</v>
      </c>
      <c r="J30">
        <f>(P30+AT30*D30)</f>
        <v>28.785572052001953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32.343795776367188</v>
      </c>
      <c r="P30" s="1">
        <v>28.785572052001953</v>
      </c>
      <c r="Q30" s="1">
        <v>32.571590423583984</v>
      </c>
      <c r="R30" s="1">
        <v>399.90536499023438</v>
      </c>
      <c r="S30" s="1">
        <v>391.47369384765625</v>
      </c>
      <c r="T30" s="1">
        <v>0.6740763783454895</v>
      </c>
      <c r="U30" s="1">
        <v>35.719326019287109</v>
      </c>
      <c r="V30" s="1">
        <v>1.2147684097290039</v>
      </c>
      <c r="W30" s="1">
        <v>64.370613098144531</v>
      </c>
      <c r="X30" s="1">
        <v>300.3544921875</v>
      </c>
      <c r="Y30" s="1">
        <v>151.17408752441406</v>
      </c>
      <c r="Z30" s="1">
        <v>0.10633184760808945</v>
      </c>
      <c r="AA30" s="1">
        <v>87.741622924804688</v>
      </c>
      <c r="AB30" s="1">
        <v>10.404268264770508</v>
      </c>
      <c r="AC30" s="1">
        <v>1.3643742799758911</v>
      </c>
      <c r="AD30" s="1">
        <v>4.1692819446325302E-2</v>
      </c>
      <c r="AE30" s="1">
        <v>7.5294990092515945E-3</v>
      </c>
      <c r="AF30" s="1">
        <v>3.1322967261075974E-2</v>
      </c>
      <c r="AG30" s="1">
        <v>1.2631787918508053E-2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1.1042444565716909</v>
      </c>
      <c r="AP30">
        <f>(U30-T30)/(1000-U30)*AO30</f>
        <v>4.0132011031006991E-2</v>
      </c>
      <c r="AQ30">
        <f>(P30+273.15)</f>
        <v>301.93557205200193</v>
      </c>
      <c r="AR30">
        <f>(O30+273.15)</f>
        <v>305.49379577636716</v>
      </c>
      <c r="AS30">
        <f>(Y30*AK30+Z30*AL30)*AM30</f>
        <v>24.187853463265583</v>
      </c>
      <c r="AT30">
        <f>((AS30+0.00000010773*(AR30^4-AQ30^4))-AP30*44100)/(L30*0.92*2*29.3+0.00000043092*AQ30^3)</f>
        <v>-13.38134067486814</v>
      </c>
      <c r="AU30">
        <f>0.61365*EXP(17.502*J30/(240.97+J30))</f>
        <v>3.9721398388343521</v>
      </c>
      <c r="AV30">
        <f>AU30*1000/AA30</f>
        <v>45.270872664829888</v>
      </c>
      <c r="AW30">
        <f>(AV30-U30)</f>
        <v>9.5515466455427784</v>
      </c>
      <c r="AX30">
        <f>IF(D30,P30,(O30+P30)/2)</f>
        <v>30.56468391418457</v>
      </c>
      <c r="AY30">
        <f>0.61365*EXP(17.502*AX30/(240.97+AX30))</f>
        <v>4.4006060253944534</v>
      </c>
      <c r="AZ30">
        <f>IF(AW30&lt;&gt;0,(1000-(AV30+U30)/2)/AW30*AP30,0)</f>
        <v>4.0314791610716751</v>
      </c>
      <c r="BA30">
        <f>U30*AA30/1000</f>
        <v>3.1340716347124542</v>
      </c>
      <c r="BB30">
        <f>(AY30-BA30)</f>
        <v>1.2665343906819992</v>
      </c>
      <c r="BC30">
        <f>1/(1.6/F30+1.37/N30)</f>
        <v>2.9142393381374294</v>
      </c>
      <c r="BD30">
        <f>G30*AA30*0.001</f>
        <v>34.070130810493765</v>
      </c>
      <c r="BE30">
        <f>G30/S30</f>
        <v>0.99189466444527319</v>
      </c>
      <c r="BF30">
        <f>(1-AP30*AA30/AU30/F30)*100</f>
        <v>98.721504747258066</v>
      </c>
      <c r="BG30">
        <f>(S30-E30/(N30/1.35))</f>
        <v>393.49222145339843</v>
      </c>
      <c r="BH30">
        <f>E30*BF30/100/BG30</f>
        <v>-1.6056675162100548E-2</v>
      </c>
    </row>
    <row r="31" spans="1:60" x14ac:dyDescent="0.35">
      <c r="A31" s="1" t="s">
        <v>9</v>
      </c>
      <c r="B31" s="1" t="s">
        <v>2936</v>
      </c>
      <c r="K31" s="1">
        <f t="shared" si="0"/>
        <v>2.72</v>
      </c>
    </row>
    <row r="32" spans="1:60" x14ac:dyDescent="0.35">
      <c r="A32" s="1" t="s">
        <v>9</v>
      </c>
      <c r="B32" s="1" t="s">
        <v>2935</v>
      </c>
      <c r="K32" s="1">
        <f t="shared" si="0"/>
        <v>2.72</v>
      </c>
    </row>
    <row r="33" spans="1:60" x14ac:dyDescent="0.35">
      <c r="A33" s="1">
        <v>6</v>
      </c>
      <c r="B33" s="1" t="s">
        <v>2934</v>
      </c>
      <c r="C33" s="1">
        <v>1419.0000017881393</v>
      </c>
      <c r="D33" s="1">
        <v>0</v>
      </c>
      <c r="E33">
        <f>(R33-S33*(1000-T33)/(1000-U33))*AO33</f>
        <v>-4.8428944740767683</v>
      </c>
      <c r="F33">
        <f>IF(AZ33&lt;&gt;0,1/(1/AZ33-1/N33),0)</f>
        <v>53.743537702852073</v>
      </c>
      <c r="G33">
        <f>((BC33-AP33/2)*S33-E33)/(BC33+AP33/2)</f>
        <v>386.4754263876199</v>
      </c>
      <c r="H33">
        <f>AP33*1000</f>
        <v>40.037862750795021</v>
      </c>
      <c r="I33">
        <f>(AU33-BA33)</f>
        <v>0.85017273204158705</v>
      </c>
      <c r="J33">
        <f>(P33+AT33*D33)</f>
        <v>28.82103157043457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32.329673767089844</v>
      </c>
      <c r="P33" s="1">
        <v>28.82103157043457</v>
      </c>
      <c r="Q33" s="1">
        <v>32.549579620361328</v>
      </c>
      <c r="R33" s="1">
        <v>399.9852294921875</v>
      </c>
      <c r="S33" s="1">
        <v>390.220703125</v>
      </c>
      <c r="T33" s="1">
        <v>0.70484840869903564</v>
      </c>
      <c r="U33" s="1">
        <v>35.675052642822266</v>
      </c>
      <c r="V33" s="1">
        <v>1.2712166309356689</v>
      </c>
      <c r="W33" s="1">
        <v>64.341094970703125</v>
      </c>
      <c r="X33" s="1">
        <v>300.30670166015625</v>
      </c>
      <c r="Y33" s="1">
        <v>300.15798950195313</v>
      </c>
      <c r="Z33" s="1">
        <v>0.12005316466093063</v>
      </c>
      <c r="AA33" s="1">
        <v>87.740242004394531</v>
      </c>
      <c r="AB33" s="1">
        <v>10.390155792236328</v>
      </c>
      <c r="AC33" s="1">
        <v>1.3796848058700562</v>
      </c>
      <c r="AD33" s="1">
        <v>4.0307164192199707E-2</v>
      </c>
      <c r="AE33" s="1">
        <v>3.2560313120484352E-3</v>
      </c>
      <c r="AF33" s="1">
        <v>3.7779368460178375E-2</v>
      </c>
      <c r="AG33" s="1">
        <v>1.2014049105346203E-2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1.1040687561035152</v>
      </c>
      <c r="AP33">
        <f>(U33-T33)/(1000-U33)*AO33</f>
        <v>4.0037862750795024E-2</v>
      </c>
      <c r="AQ33">
        <f>(P33+273.15)</f>
        <v>301.97103157043455</v>
      </c>
      <c r="AR33">
        <f>(O33+273.15)</f>
        <v>305.47967376708982</v>
      </c>
      <c r="AS33">
        <f>(Y33*AK33+Z33*AL33)*AM33</f>
        <v>48.02527724686388</v>
      </c>
      <c r="AT33">
        <f>((AS33+0.00000010773*(AR33^4-AQ33^4))-AP33*44100)/(L33*0.92*2*29.3+0.00000043092*AQ33^3)</f>
        <v>-13.165609205880132</v>
      </c>
      <c r="AU33">
        <f>0.61365*EXP(17.502*J33/(240.97+J33))</f>
        <v>3.9803104844423274</v>
      </c>
      <c r="AV33">
        <f>AU33*1000/AA33</f>
        <v>45.364708297054513</v>
      </c>
      <c r="AW33">
        <f>(AV33-U33)</f>
        <v>9.6896556542322472</v>
      </c>
      <c r="AX33">
        <f>IF(D33,P33,(O33+P33)/2)</f>
        <v>30.575352668762207</v>
      </c>
      <c r="AY33">
        <f>0.61365*EXP(17.502*AX33/(240.97+AX33))</f>
        <v>4.4032922461647432</v>
      </c>
      <c r="AZ33">
        <f>IF(AW33&lt;&gt;0,(1000-(AV33+U33)/2)/AW33*AP33,0)</f>
        <v>3.9645922113942076</v>
      </c>
      <c r="BA33">
        <f>U33*AA33/1000</f>
        <v>3.1301377524007403</v>
      </c>
      <c r="BB33">
        <f>(AY33-BA33)</f>
        <v>1.2731544937640029</v>
      </c>
      <c r="BC33">
        <f>1/(1.6/F33+1.37/N33)</f>
        <v>2.8584622159755915</v>
      </c>
      <c r="BD33">
        <f>G33*AA33*0.001</f>
        <v>33.909447440001337</v>
      </c>
      <c r="BE33">
        <f>G33/S33</f>
        <v>0.99040215778561502</v>
      </c>
      <c r="BF33">
        <f>(1-AP33*AA33/AU33/F33)*100</f>
        <v>98.357798240543815</v>
      </c>
      <c r="BG33">
        <f>(S33-E33/(N33/1.35))</f>
        <v>391.74812741451638</v>
      </c>
      <c r="BH33">
        <f>E33*BF33/100/BG33</f>
        <v>-1.2159252444299915E-2</v>
      </c>
    </row>
    <row r="34" spans="1:60" x14ac:dyDescent="0.35">
      <c r="A34" s="1" t="s">
        <v>9</v>
      </c>
      <c r="B34" s="1" t="s">
        <v>2933</v>
      </c>
      <c r="K34" s="1">
        <f t="shared" si="0"/>
        <v>2.72</v>
      </c>
    </row>
    <row r="35" spans="1:60" x14ac:dyDescent="0.35">
      <c r="A35" s="1" t="s">
        <v>9</v>
      </c>
      <c r="B35" s="1" t="s">
        <v>2932</v>
      </c>
      <c r="K35" s="1">
        <f t="shared" si="0"/>
        <v>2.72</v>
      </c>
    </row>
    <row r="36" spans="1:60" x14ac:dyDescent="0.35">
      <c r="A36" s="1">
        <v>7</v>
      </c>
      <c r="B36" s="1" t="s">
        <v>2931</v>
      </c>
      <c r="C36" s="1">
        <v>1624.0000017881393</v>
      </c>
      <c r="D36" s="1">
        <v>0</v>
      </c>
      <c r="E36">
        <f>(R36-S36*(1000-T36)/(1000-U36))*AO36</f>
        <v>-3.3015960280485599</v>
      </c>
      <c r="F36">
        <f>IF(AZ36&lt;&gt;0,1/(1/AZ36-1/N36),0)</f>
        <v>49.133578349416013</v>
      </c>
      <c r="G36">
        <f>((BC36-AP36/2)*S36-E36)/(BC36+AP36/2)</f>
        <v>384.54676564280118</v>
      </c>
      <c r="H36">
        <f>AP36*1000</f>
        <v>40.12313522503544</v>
      </c>
      <c r="I36">
        <f>(AU36-BA36)</f>
        <v>0.8577112864860692</v>
      </c>
      <c r="J36">
        <f>(P36+AT36*D36)</f>
        <v>28.899410247802734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32.332527160644531</v>
      </c>
      <c r="P36" s="1">
        <v>28.899410247802734</v>
      </c>
      <c r="Q36" s="1">
        <v>32.541950225830078</v>
      </c>
      <c r="R36" s="1">
        <v>399.99374389648438</v>
      </c>
      <c r="S36" s="1">
        <v>388.85382080078125</v>
      </c>
      <c r="T36" s="1">
        <v>0.75961834192276001</v>
      </c>
      <c r="U36" s="1">
        <v>35.796478271484375</v>
      </c>
      <c r="V36" s="1">
        <v>1.3697402477264404</v>
      </c>
      <c r="W36" s="1">
        <v>64.548042297363281</v>
      </c>
      <c r="X36" s="1">
        <v>300.3359375</v>
      </c>
      <c r="Y36" s="1">
        <v>500.28237915039063</v>
      </c>
      <c r="Z36" s="1">
        <v>4.0016982704401016E-2</v>
      </c>
      <c r="AA36" s="1">
        <v>87.737998962402344</v>
      </c>
      <c r="AB36" s="1">
        <v>10.427730560302734</v>
      </c>
      <c r="AC36" s="1">
        <v>1.3831924200057983</v>
      </c>
      <c r="AD36" s="1">
        <v>3.0460694804787636E-2</v>
      </c>
      <c r="AE36" s="1">
        <v>3.8155324291437864E-3</v>
      </c>
      <c r="AF36" s="1">
        <v>6.3378036022186279E-2</v>
      </c>
      <c r="AG36" s="1">
        <v>9.8207015544176102E-3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1.1041762408088232</v>
      </c>
      <c r="AP36">
        <f>(U36-T36)/(1000-U36)*AO36</f>
        <v>4.0123135225035439E-2</v>
      </c>
      <c r="AQ36">
        <f>(P36+273.15)</f>
        <v>302.04941024780271</v>
      </c>
      <c r="AR36">
        <f>(O36+273.15)</f>
        <v>305.48252716064451</v>
      </c>
      <c r="AS36">
        <f>(Y36*AK36+Z36*AL36)*AM36</f>
        <v>80.04517887491329</v>
      </c>
      <c r="AT36">
        <f>((AS36+0.00000010773*(AR36^4-AQ36^4))-AP36*44100)/(L36*0.92*2*29.3+0.00000043092*AQ36^3)</f>
        <v>-12.949621446687749</v>
      </c>
      <c r="AU36">
        <f>0.61365*EXP(17.502*J36/(240.97+J36))</f>
        <v>3.9984226599272232</v>
      </c>
      <c r="AV36">
        <f>AU36*1000/AA36</f>
        <v>45.57230284726046</v>
      </c>
      <c r="AW36">
        <f>(AV36-U36)</f>
        <v>9.7758245757760847</v>
      </c>
      <c r="AX36">
        <f>IF(D36,P36,(O36+P36)/2)</f>
        <v>30.615968704223633</v>
      </c>
      <c r="AY36">
        <f>0.61365*EXP(17.502*AX36/(240.97+AX36))</f>
        <v>4.413531786611153</v>
      </c>
      <c r="AZ36">
        <f>IF(AW36&lt;&gt;0,(1000-(AV36+U36)/2)/AW36*AP36,0)</f>
        <v>3.9373404895635491</v>
      </c>
      <c r="BA36">
        <f>U36*AA36/1000</f>
        <v>3.140711373441154</v>
      </c>
      <c r="BB36">
        <f>(AY36-BA36)</f>
        <v>1.2728204131699989</v>
      </c>
      <c r="BC36">
        <f>1/(1.6/F36+1.37/N36)</f>
        <v>2.8358197609380444</v>
      </c>
      <c r="BD36">
        <f>G36*AA36*0.001</f>
        <v>33.739363724963269</v>
      </c>
      <c r="BE36">
        <f>G36/S36</f>
        <v>0.98892371650325983</v>
      </c>
      <c r="BF36">
        <f>(1-AP36*AA36/AU36/F36)*100</f>
        <v>98.208092892098222</v>
      </c>
      <c r="BG36">
        <f>(S36-E36/(N36/1.35))</f>
        <v>389.89512739839682</v>
      </c>
      <c r="BH36">
        <f>E36*BF36/100/BG36</f>
        <v>-8.3161708528730061E-3</v>
      </c>
    </row>
    <row r="37" spans="1:60" x14ac:dyDescent="0.35">
      <c r="A37" s="1" t="s">
        <v>9</v>
      </c>
      <c r="B37" s="1" t="s">
        <v>2930</v>
      </c>
      <c r="K37" s="1">
        <f t="shared" si="0"/>
        <v>2.72</v>
      </c>
    </row>
    <row r="38" spans="1:60" x14ac:dyDescent="0.35">
      <c r="A38" s="1" t="s">
        <v>9</v>
      </c>
      <c r="B38" s="1" t="s">
        <v>2929</v>
      </c>
      <c r="K38" s="1">
        <f t="shared" si="0"/>
        <v>2.72</v>
      </c>
    </row>
    <row r="39" spans="1:60" x14ac:dyDescent="0.35">
      <c r="A39" s="1">
        <v>8</v>
      </c>
      <c r="B39" s="1" t="s">
        <v>2928</v>
      </c>
      <c r="C39" s="1">
        <v>1828.0000017881393</v>
      </c>
      <c r="D39" s="1">
        <v>0</v>
      </c>
      <c r="E39">
        <f>(R39-S39*(1000-T39)/(1000-U39))*AO39</f>
        <v>-1.7624852779261879</v>
      </c>
      <c r="F39">
        <f>IF(AZ39&lt;&gt;0,1/(1/AZ39-1/N39),0)</f>
        <v>41.437354276482502</v>
      </c>
      <c r="G39">
        <f>((BC39-AP39/2)*S39-E39)/(BC39+AP39/2)</f>
        <v>382.5585058485313</v>
      </c>
      <c r="H39">
        <f>AP39*1000</f>
        <v>40.355218681331934</v>
      </c>
      <c r="I39">
        <f>(AU39-BA39)</f>
        <v>0.87516471535195572</v>
      </c>
      <c r="J39">
        <f>(P39+AT39*D39)</f>
        <v>29.077274322509766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32.364643096923828</v>
      </c>
      <c r="P39" s="1">
        <v>29.077274322509766</v>
      </c>
      <c r="Q39" s="1">
        <v>32.557575225830078</v>
      </c>
      <c r="R39" s="1">
        <v>400.06524658203125</v>
      </c>
      <c r="S39" s="1">
        <v>387.49948120117188</v>
      </c>
      <c r="T39" s="1">
        <v>0.84063708782196045</v>
      </c>
      <c r="U39" s="1">
        <v>36.069370269775391</v>
      </c>
      <c r="V39" s="1">
        <v>1.5130735635757446</v>
      </c>
      <c r="W39" s="1">
        <v>64.921722412109375</v>
      </c>
      <c r="X39" s="1">
        <v>300.3428955078125</v>
      </c>
      <c r="Y39" s="1">
        <v>750.2864990234375</v>
      </c>
      <c r="Z39" s="1">
        <v>6.1741255223751068E-2</v>
      </c>
      <c r="AA39" s="1">
        <v>87.737228393554688</v>
      </c>
      <c r="AB39" s="1">
        <v>10.550772666931152</v>
      </c>
      <c r="AC39" s="1">
        <v>1.3866580724716187</v>
      </c>
      <c r="AD39" s="1">
        <v>3.7079639732837677E-2</v>
      </c>
      <c r="AE39" s="1">
        <v>3.6091136280447245E-3</v>
      </c>
      <c r="AF39" s="1">
        <v>5.4901227355003357E-2</v>
      </c>
      <c r="AG39" s="1">
        <v>9.4954092055559158E-3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1.1042018217198986</v>
      </c>
      <c r="AP39">
        <f>(U39-T39)/(1000-U39)*AO39</f>
        <v>4.0355218681331934E-2</v>
      </c>
      <c r="AQ39">
        <f>(P39+273.15)</f>
        <v>302.22727432250974</v>
      </c>
      <c r="AR39">
        <f>(O39+273.15)</f>
        <v>305.51464309692381</v>
      </c>
      <c r="AS39">
        <f>(Y39*AK39+Z39*AL39)*AM39</f>
        <v>120.04583716051638</v>
      </c>
      <c r="AT39">
        <f>((AS39+0.00000010773*(AR39^4-AQ39^4))-AP39*44100)/(L39*0.92*2*29.3+0.00000043092*AQ39^3)</f>
        <v>-12.727128759750215</v>
      </c>
      <c r="AU39">
        <f>0.61365*EXP(17.502*J39/(240.97+J39))</f>
        <v>4.0397912927229305</v>
      </c>
      <c r="AV39">
        <f>AU39*1000/AA39</f>
        <v>46.044209130951984</v>
      </c>
      <c r="AW39">
        <f>(AV39-U39)</f>
        <v>9.9748388611765932</v>
      </c>
      <c r="AX39">
        <f>IF(D39,P39,(O39+P39)/2)</f>
        <v>30.720958709716797</v>
      </c>
      <c r="AY39">
        <f>0.61365*EXP(17.502*AX39/(240.97+AX39))</f>
        <v>4.4400965583826268</v>
      </c>
      <c r="AZ39">
        <f>IF(AW39&lt;&gt;0,(1000-(AV39+U39)/2)/AW39*AP39,0)</f>
        <v>3.87959780535799</v>
      </c>
      <c r="BA39">
        <f>U39*AA39/1000</f>
        <v>3.1646265773709747</v>
      </c>
      <c r="BB39">
        <f>(AY39-BA39)</f>
        <v>1.2754699810116521</v>
      </c>
      <c r="BC39">
        <f>1/(1.6/F39+1.37/N39)</f>
        <v>2.7880009454126227</v>
      </c>
      <c r="BD39">
        <f>G39*AA39*0.001</f>
        <v>33.564623001529618</v>
      </c>
      <c r="BE39">
        <f>G39/S39</f>
        <v>0.98724907879276502</v>
      </c>
      <c r="BF39">
        <f>(1-AP39*AA39/AU39/F39)*100</f>
        <v>97.884891411134817</v>
      </c>
      <c r="BG39">
        <f>(S39-E39/(N39/1.35))</f>
        <v>388.05536009505028</v>
      </c>
      <c r="BH39">
        <f>E39*BF39/100/BG39</f>
        <v>-4.4457749533796274E-3</v>
      </c>
    </row>
    <row r="40" spans="1:60" x14ac:dyDescent="0.35">
      <c r="A40" s="1" t="s">
        <v>9</v>
      </c>
      <c r="B40" s="1" t="s">
        <v>2927</v>
      </c>
      <c r="K40" s="1">
        <f t="shared" si="0"/>
        <v>2.72</v>
      </c>
    </row>
    <row r="41" spans="1:60" x14ac:dyDescent="0.35">
      <c r="A41" s="1" t="s">
        <v>9</v>
      </c>
      <c r="B41" s="1" t="s">
        <v>2926</v>
      </c>
      <c r="K41" s="1">
        <f t="shared" si="0"/>
        <v>2.72</v>
      </c>
    </row>
    <row r="42" spans="1:60" x14ac:dyDescent="0.35">
      <c r="A42" s="1">
        <v>9</v>
      </c>
      <c r="B42" s="1" t="s">
        <v>2925</v>
      </c>
      <c r="C42" s="1">
        <v>2033.0000017881393</v>
      </c>
      <c r="D42" s="1">
        <v>0</v>
      </c>
      <c r="E42">
        <f>(R42-S42*(1000-T42)/(1000-U42))*AO42</f>
        <v>-0.75297493926941894</v>
      </c>
      <c r="F42">
        <f>IF(AZ42&lt;&gt;0,1/(1/AZ42-1/N42),0)</f>
        <v>33.054075669448324</v>
      </c>
      <c r="G42">
        <f>((BC42-AP42/2)*S42-E42)/(BC42+AP42/2)</f>
        <v>381.01290385248967</v>
      </c>
      <c r="H42">
        <f>AP42*1000</f>
        <v>40.519560893321227</v>
      </c>
      <c r="I42">
        <f>(AU42-BA42)</f>
        <v>0.89924672597424316</v>
      </c>
      <c r="J42">
        <f>(P42+AT42*D42)</f>
        <v>29.268909454345703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32.424102783203125</v>
      </c>
      <c r="P42" s="1">
        <v>29.268909454345703</v>
      </c>
      <c r="Q42" s="1">
        <v>32.590553283691406</v>
      </c>
      <c r="R42" s="1">
        <v>399.96432495117188</v>
      </c>
      <c r="S42" s="1">
        <v>386.46481323242188</v>
      </c>
      <c r="T42" s="1">
        <v>0.94456279277801514</v>
      </c>
      <c r="U42" s="1">
        <v>36.307491302490234</v>
      </c>
      <c r="V42" s="1">
        <v>1.6944429874420166</v>
      </c>
      <c r="W42" s="1">
        <v>65.131698608398438</v>
      </c>
      <c r="X42" s="1">
        <v>300.347412109375</v>
      </c>
      <c r="Y42" s="1">
        <v>1000.2218017578125</v>
      </c>
      <c r="Z42" s="1">
        <v>0.10518734157085419</v>
      </c>
      <c r="AA42" s="1">
        <v>87.737632751464844</v>
      </c>
      <c r="AB42" s="1">
        <v>10.697060585021973</v>
      </c>
      <c r="AC42" s="1">
        <v>1.3841882944107056</v>
      </c>
      <c r="AD42" s="1">
        <v>9.0696051716804504E-2</v>
      </c>
      <c r="AE42" s="1">
        <v>5.1568229682743549E-3</v>
      </c>
      <c r="AF42" s="1">
        <v>4.1079513728618622E-2</v>
      </c>
      <c r="AG42" s="1">
        <v>1.1408806778490543E-2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1.1042184268727018</v>
      </c>
      <c r="AP42">
        <f>(U42-T42)/(1000-U42)*AO42</f>
        <v>4.0519560893321226E-2</v>
      </c>
      <c r="AQ42">
        <f>(P42+273.15)</f>
        <v>302.41890945434568</v>
      </c>
      <c r="AR42">
        <f>(O42+273.15)</f>
        <v>305.5741027832031</v>
      </c>
      <c r="AS42">
        <f>(Y42*AK42+Z42*AL42)*AM42</f>
        <v>160.03548470417809</v>
      </c>
      <c r="AT42">
        <f>((AS42+0.00000010773*(AR42^4-AQ42^4))-AP42*44100)/(L42*0.92*2*29.3+0.00000043092*AQ42^3)</f>
        <v>-12.479843107995228</v>
      </c>
      <c r="AU42">
        <f>0.61365*EXP(17.502*J42/(240.97+J42))</f>
        <v>4.0847800639991352</v>
      </c>
      <c r="AV42">
        <f>AU42*1000/AA42</f>
        <v>46.556761744075395</v>
      </c>
      <c r="AW42">
        <f>(AV42-U42)</f>
        <v>10.249270441585161</v>
      </c>
      <c r="AX42">
        <f>IF(D42,P42,(O42+P42)/2)</f>
        <v>30.846506118774414</v>
      </c>
      <c r="AY42">
        <f>0.61365*EXP(17.502*AX42/(240.97+AX42))</f>
        <v>4.4720455862516255</v>
      </c>
      <c r="AZ42">
        <f>IF(AW42&lt;&gt;0,(1000-(AV42+U42)/2)/AW42*AP42,0)</f>
        <v>3.7896111280398741</v>
      </c>
      <c r="BA42">
        <f>U42*AA42/1000</f>
        <v>3.185533338024892</v>
      </c>
      <c r="BB42">
        <f>(AY42-BA42)</f>
        <v>1.2865122482267335</v>
      </c>
      <c r="BC42">
        <f>1/(1.6/F42+1.37/N42)</f>
        <v>2.7139033456860355</v>
      </c>
      <c r="BD42">
        <f>G42*AA42*0.001</f>
        <v>33.429170231778926</v>
      </c>
      <c r="BE42">
        <f>G42/S42</f>
        <v>0.98589286995022396</v>
      </c>
      <c r="BF42">
        <f>(1-AP42*AA42/AU42/F42)*100</f>
        <v>97.366963084583091</v>
      </c>
      <c r="BG42">
        <f>(S42-E42/(N42/1.35))</f>
        <v>386.70229769915835</v>
      </c>
      <c r="BH42">
        <f>E42*BF42/100/BG42</f>
        <v>-1.8958998576341091E-3</v>
      </c>
    </row>
    <row r="43" spans="1:60" x14ac:dyDescent="0.35">
      <c r="A43" s="1" t="s">
        <v>9</v>
      </c>
      <c r="B43" s="1" t="s">
        <v>2924</v>
      </c>
      <c r="K43" s="1">
        <f t="shared" si="0"/>
        <v>2.72</v>
      </c>
    </row>
    <row r="44" spans="1:60" x14ac:dyDescent="0.35">
      <c r="A44" s="1" t="s">
        <v>9</v>
      </c>
      <c r="B44" s="1" t="s">
        <v>2923</v>
      </c>
      <c r="K44" s="1">
        <f t="shared" si="0"/>
        <v>2.72</v>
      </c>
    </row>
    <row r="45" spans="1:60" x14ac:dyDescent="0.35">
      <c r="A45" s="1">
        <v>10</v>
      </c>
      <c r="B45" s="1" t="s">
        <v>2922</v>
      </c>
      <c r="C45" s="1">
        <v>2238.0000017881393</v>
      </c>
      <c r="D45" s="1">
        <v>0</v>
      </c>
      <c r="E45">
        <f>(R45-S45*(1000-T45)/(1000-U45))*AO45</f>
        <v>0.10105961315112957</v>
      </c>
      <c r="F45">
        <f>IF(AZ45&lt;&gt;0,1/(1/AZ45-1/N45),0)</f>
        <v>24.924391032008955</v>
      </c>
      <c r="G45">
        <f>((BC45-AP45/2)*S45-E45)/(BC45+AP45/2)</f>
        <v>379.59386901183098</v>
      </c>
      <c r="H45">
        <f>AP45*1000</f>
        <v>40.626609854399916</v>
      </c>
      <c r="I45">
        <f>(AU45-BA45)</f>
        <v>0.93491281470126975</v>
      </c>
      <c r="J45">
        <f>(P45+AT45*D45)</f>
        <v>29.498743057250977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32.505622863769531</v>
      </c>
      <c r="P45" s="1">
        <v>29.498743057250977</v>
      </c>
      <c r="Q45" s="1">
        <v>32.650749206542969</v>
      </c>
      <c r="R45" s="1">
        <v>399.88455200195313</v>
      </c>
      <c r="S45" s="1">
        <v>385.60556030273438</v>
      </c>
      <c r="T45" s="1">
        <v>1.0742819309234619</v>
      </c>
      <c r="U45" s="1">
        <v>36.523193359375</v>
      </c>
      <c r="V45" s="1">
        <v>1.918268084526062</v>
      </c>
      <c r="W45" s="1">
        <v>65.216842651367188</v>
      </c>
      <c r="X45" s="1">
        <v>300.34323120117188</v>
      </c>
      <c r="Y45" s="1">
        <v>1249.0689697265625</v>
      </c>
      <c r="Z45" s="1">
        <v>0.10747729986906052</v>
      </c>
      <c r="AA45" s="1">
        <v>87.736007690429688</v>
      </c>
      <c r="AB45" s="1">
        <v>10.565361976623535</v>
      </c>
      <c r="AC45" s="1">
        <v>1.4004309177398682</v>
      </c>
      <c r="AD45" s="1">
        <v>7.5624726712703705E-2</v>
      </c>
      <c r="AE45" s="1">
        <v>7.499313447624445E-3</v>
      </c>
      <c r="AF45" s="1">
        <v>1.6145190224051476E-2</v>
      </c>
      <c r="AG45" s="1">
        <v>7.2946851141750813E-3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1.1042030558866611</v>
      </c>
      <c r="AP45">
        <f>(U45-T45)/(1000-U45)*AO45</f>
        <v>4.0626609854399913E-2</v>
      </c>
      <c r="AQ45">
        <f>(P45+273.15)</f>
        <v>302.64874305725095</v>
      </c>
      <c r="AR45">
        <f>(O45+273.15)</f>
        <v>305.65562286376951</v>
      </c>
      <c r="AS45">
        <f>(Y45*AK45+Z45*AL45)*AM45</f>
        <v>199.85103068923127</v>
      </c>
      <c r="AT45">
        <f>((AS45+0.00000010773*(AR45^4-AQ45^4))-AP45*44100)/(L45*0.92*2*29.3+0.00000043092*AQ45^3)</f>
        <v>-12.215213900477025</v>
      </c>
      <c r="AU45">
        <f>0.61365*EXP(17.502*J45/(240.97+J45))</f>
        <v>4.139311988158445</v>
      </c>
      <c r="AV45">
        <f>AU45*1000/AA45</f>
        <v>47.179169614871419</v>
      </c>
      <c r="AW45">
        <f>(AV45-U45)</f>
        <v>10.655976255496419</v>
      </c>
      <c r="AX45">
        <f>IF(D45,P45,(O45+P45)/2)</f>
        <v>31.002182960510254</v>
      </c>
      <c r="AY45">
        <f>0.61365*EXP(17.502*AX45/(240.97+AX45))</f>
        <v>4.5119398583932213</v>
      </c>
      <c r="AZ45">
        <f>IF(AW45&lt;&gt;0,(1000-(AV45+U45)/2)/AW45*AP45,0)</f>
        <v>3.6530053463753194</v>
      </c>
      <c r="BA45">
        <f>U45*AA45/1000</f>
        <v>3.2043991734571753</v>
      </c>
      <c r="BB45">
        <f>(AY45-BA45)</f>
        <v>1.307540684936046</v>
      </c>
      <c r="BC45">
        <f>1/(1.6/F45+1.37/N45)</f>
        <v>2.6023939344008018</v>
      </c>
      <c r="BD45">
        <f>G45*AA45*0.001</f>
        <v>33.304050610861957</v>
      </c>
      <c r="BE45">
        <f>G45/S45</f>
        <v>0.98440973909664664</v>
      </c>
      <c r="BF45">
        <f>(1-AP45*AA45/AU45/F45)*100</f>
        <v>96.545097986476634</v>
      </c>
      <c r="BG45">
        <f>(S45-E45/(N45/1.35))</f>
        <v>385.57368661466569</v>
      </c>
      <c r="BH45">
        <f>E45*BF45/100/BG45</f>
        <v>2.5304657949602201E-4</v>
      </c>
    </row>
    <row r="46" spans="1:60" x14ac:dyDescent="0.35">
      <c r="A46" s="1" t="s">
        <v>9</v>
      </c>
      <c r="B46" s="1" t="s">
        <v>2921</v>
      </c>
      <c r="K46" s="1">
        <f t="shared" si="0"/>
        <v>2.72</v>
      </c>
    </row>
    <row r="47" spans="1:60" x14ac:dyDescent="0.35">
      <c r="A47" s="1" t="s">
        <v>9</v>
      </c>
      <c r="B47" s="1" t="s">
        <v>2920</v>
      </c>
      <c r="K47" s="1">
        <f t="shared" si="0"/>
        <v>2.72</v>
      </c>
    </row>
    <row r="48" spans="1:60" x14ac:dyDescent="0.35">
      <c r="A48" s="1">
        <v>11</v>
      </c>
      <c r="B48" s="1" t="s">
        <v>2919</v>
      </c>
      <c r="C48" s="1">
        <v>2442.0000017881393</v>
      </c>
      <c r="D48" s="1">
        <v>0</v>
      </c>
      <c r="E48">
        <f>(R48-S48*(1000-T48)/(1000-U48))*AO48</f>
        <v>0.81885334486276651</v>
      </c>
      <c r="F48">
        <f>IF(AZ48&lt;&gt;0,1/(1/AZ48-1/N48),0)</f>
        <v>19.938066625107183</v>
      </c>
      <c r="G48">
        <f>((BC48-AP48/2)*S48-E48)/(BC48+AP48/2)</f>
        <v>378.24703167040497</v>
      </c>
      <c r="H48">
        <f>AP48*1000</f>
        <v>40.964548514294265</v>
      </c>
      <c r="I48">
        <f>(AU48-BA48)</f>
        <v>0.97655947999549664</v>
      </c>
      <c r="J48">
        <f>(P48+AT48*D48)</f>
        <v>29.831624984741211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32.611164093017578</v>
      </c>
      <c r="P48" s="1">
        <v>29.831624984741211</v>
      </c>
      <c r="Q48" s="1">
        <v>32.727310180664063</v>
      </c>
      <c r="R48" s="1">
        <v>399.85134887695313</v>
      </c>
      <c r="S48" s="1">
        <v>384.83160400390625</v>
      </c>
      <c r="T48" s="1">
        <v>1.2305053472518921</v>
      </c>
      <c r="U48" s="1">
        <v>36.961353302001953</v>
      </c>
      <c r="V48" s="1">
        <v>2.1842036247253418</v>
      </c>
      <c r="W48" s="1">
        <v>65.608108520507813</v>
      </c>
      <c r="X48" s="1">
        <v>300.3153076171875</v>
      </c>
      <c r="Y48" s="1">
        <v>1600.8931884765625</v>
      </c>
      <c r="Z48" s="1">
        <v>0.17721854150295258</v>
      </c>
      <c r="AA48" s="1">
        <v>87.736488342285156</v>
      </c>
      <c r="AB48" s="1">
        <v>10.656929969787598</v>
      </c>
      <c r="AC48" s="1">
        <v>1.4117153882980347</v>
      </c>
      <c r="AD48" s="1">
        <v>8.9988239109516144E-2</v>
      </c>
      <c r="AE48" s="1">
        <v>7.8992191702127457E-3</v>
      </c>
      <c r="AF48" s="1">
        <v>2.4448078125715256E-2</v>
      </c>
      <c r="AG48" s="1">
        <v>9.038844145834446E-3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1.1041003956514244</v>
      </c>
      <c r="AP48">
        <f>(U48-T48)/(1000-U48)*AO48</f>
        <v>4.0964548514294263E-2</v>
      </c>
      <c r="AQ48">
        <f>(P48+273.15)</f>
        <v>302.98162498474119</v>
      </c>
      <c r="AR48">
        <f>(O48+273.15)</f>
        <v>305.76116409301756</v>
      </c>
      <c r="AS48">
        <f>(Y48*AK48+Z48*AL48)*AM48</f>
        <v>256.14290443100981</v>
      </c>
      <c r="AT48">
        <f>((AS48+0.00000010773*(AR48^4-AQ48^4))-AP48*44100)/(L48*0.92*2*29.3+0.00000043092*AQ48^3)</f>
        <v>-11.907541353790183</v>
      </c>
      <c r="AU48">
        <f>0.61365*EXP(17.502*J48/(240.97+J48))</f>
        <v>4.219418823091674</v>
      </c>
      <c r="AV48">
        <f>AU48*1000/AA48</f>
        <v>48.091950143143563</v>
      </c>
      <c r="AW48">
        <f>(AV48-U48)</f>
        <v>11.13059684114161</v>
      </c>
      <c r="AX48">
        <f>IF(D48,P48,(O48+P48)/2)</f>
        <v>31.221394538879395</v>
      </c>
      <c r="AY48">
        <f>0.61365*EXP(17.502*AX48/(240.97+AX48))</f>
        <v>4.568641191193838</v>
      </c>
      <c r="AZ48">
        <f>IF(AW48&lt;&gt;0,(1000-(AV48+U48)/2)/AW48*AP48,0)</f>
        <v>3.5238418915397154</v>
      </c>
      <c r="BA48">
        <f>U48*AA48/1000</f>
        <v>3.2428593430961774</v>
      </c>
      <c r="BB48">
        <f>(AY48-BA48)</f>
        <v>1.3257818480976606</v>
      </c>
      <c r="BC48">
        <f>1/(1.6/F48+1.37/N48)</f>
        <v>2.4980269647622322</v>
      </c>
      <c r="BD48">
        <f>G48*AA48*0.001</f>
        <v>33.186066284654451</v>
      </c>
      <c r="BE48">
        <f>G48/S48</f>
        <v>0.98288973081993947</v>
      </c>
      <c r="BF48">
        <f>(1-AP48*AA48/AU48/F48)*100</f>
        <v>95.727788530832569</v>
      </c>
      <c r="BG48">
        <f>(S48-E48/(N48/1.35))</f>
        <v>384.57334182305755</v>
      </c>
      <c r="BH48">
        <f>E48*BF48/100/BG48</f>
        <v>2.038285323241509E-3</v>
      </c>
    </row>
    <row r="49" spans="1:60" x14ac:dyDescent="0.35">
      <c r="A49" s="1" t="s">
        <v>9</v>
      </c>
      <c r="B49" s="1" t="s">
        <v>2918</v>
      </c>
      <c r="K49" s="1">
        <f t="shared" si="0"/>
        <v>2.72</v>
      </c>
    </row>
    <row r="50" spans="1:60" x14ac:dyDescent="0.35">
      <c r="A50" s="1" t="s">
        <v>9</v>
      </c>
      <c r="B50" s="1" t="s">
        <v>2917</v>
      </c>
      <c r="K50" s="1">
        <f t="shared" si="0"/>
        <v>2.72</v>
      </c>
    </row>
    <row r="51" spans="1:60" x14ac:dyDescent="0.35">
      <c r="A51" s="1">
        <v>12</v>
      </c>
      <c r="B51" s="1" t="s">
        <v>2916</v>
      </c>
      <c r="C51" s="1">
        <v>2647.0000017881393</v>
      </c>
      <c r="D51" s="1">
        <v>0</v>
      </c>
      <c r="E51">
        <f>(R51-S51*(1000-T51)/(1000-U51))*AO51</f>
        <v>1.1544939508243954</v>
      </c>
      <c r="F51">
        <f>IF(AZ51&lt;&gt;0,1/(1/AZ51-1/N51),0)</f>
        <v>16.212118143986249</v>
      </c>
      <c r="G51">
        <f>((BC51-AP51/2)*S51-E51)/(BC51+AP51/2)</f>
        <v>377.39615987144185</v>
      </c>
      <c r="H51">
        <f>AP51*1000</f>
        <v>41.365657944543308</v>
      </c>
      <c r="I51">
        <f>(AU51-BA51)</f>
        <v>1.0252975477015891</v>
      </c>
      <c r="J51">
        <f>(P51+AT51*D51)</f>
        <v>30.214960098266602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32.743255615234375</v>
      </c>
      <c r="P51" s="1">
        <v>30.214960098266602</v>
      </c>
      <c r="Q51" s="1">
        <v>32.831233978271484</v>
      </c>
      <c r="R51" s="1">
        <v>399.92816162109375</v>
      </c>
      <c r="S51" s="1">
        <v>384.47830200195313</v>
      </c>
      <c r="T51" s="1">
        <v>1.4170292615890503</v>
      </c>
      <c r="U51" s="1">
        <v>37.477359771728516</v>
      </c>
      <c r="V51" s="1">
        <v>2.496579647064209</v>
      </c>
      <c r="W51" s="1">
        <v>66.029136657714844</v>
      </c>
      <c r="X51" s="1">
        <v>300.32403564453125</v>
      </c>
      <c r="Y51" s="1">
        <v>2001.2406005859375</v>
      </c>
      <c r="Z51" s="1">
        <v>0.15893147885799408</v>
      </c>
      <c r="AA51" s="1">
        <v>87.734046936035156</v>
      </c>
      <c r="AB51" s="1">
        <v>10.934247970581055</v>
      </c>
      <c r="AC51" s="1">
        <v>1.4191079139709473</v>
      </c>
      <c r="AD51" s="1">
        <v>6.4135439693927765E-2</v>
      </c>
      <c r="AE51" s="1">
        <v>6.8657300435006618E-3</v>
      </c>
      <c r="AF51" s="1">
        <v>1.4725062996149063E-2</v>
      </c>
      <c r="AG51" s="1">
        <v>8.031211793422699E-3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1.1041324839872471</v>
      </c>
      <c r="AP51">
        <f>(U51-T51)/(1000-U51)*AO51</f>
        <v>4.1365657944543305E-2</v>
      </c>
      <c r="AQ51">
        <f>(P51+273.15)</f>
        <v>303.36496009826658</v>
      </c>
      <c r="AR51">
        <f>(O51+273.15)</f>
        <v>305.89325561523435</v>
      </c>
      <c r="AS51">
        <f>(Y51*AK51+Z51*AL51)*AM51</f>
        <v>320.19848893675589</v>
      </c>
      <c r="AT51">
        <f>((AS51+0.00000010773*(AR51^4-AQ51^4))-AP51*44100)/(L51*0.92*2*29.3+0.00000043092*AQ51^3)</f>
        <v>-11.562721464900035</v>
      </c>
      <c r="AU51">
        <f>0.61365*EXP(17.502*J51/(240.97+J51))</f>
        <v>4.3133379889530943</v>
      </c>
      <c r="AV51">
        <f>AU51*1000/AA51</f>
        <v>49.163786917271104</v>
      </c>
      <c r="AW51">
        <f>(AV51-U51)</f>
        <v>11.686427145542588</v>
      </c>
      <c r="AX51">
        <f>IF(D51,P51,(O51+P51)/2)</f>
        <v>31.479107856750488</v>
      </c>
      <c r="AY51">
        <f>0.61365*EXP(17.502*AX51/(240.97+AX51))</f>
        <v>4.6360941922609484</v>
      </c>
      <c r="AZ51">
        <f>IF(AW51&lt;&gt;0,(1000-(AV51+U51)/2)/AW51*AP51,0)</f>
        <v>3.3862936407135629</v>
      </c>
      <c r="BA51">
        <f>U51*AA51/1000</f>
        <v>3.2880404412515052</v>
      </c>
      <c r="BB51">
        <f>(AY51-BA51)</f>
        <v>1.3480537510094432</v>
      </c>
      <c r="BC51">
        <f>1/(1.6/F51+1.37/N51)</f>
        <v>2.3880081523967451</v>
      </c>
      <c r="BD51">
        <f>G51*AA51*0.001</f>
        <v>33.110492403640507</v>
      </c>
      <c r="BE51">
        <f>G51/S51</f>
        <v>0.98157986525212204</v>
      </c>
      <c r="BF51">
        <f>(1-AP51*AA51/AU51/F51)*100</f>
        <v>94.81014948671023</v>
      </c>
      <c r="BG51">
        <f>(S51-E51/(N51/1.35))</f>
        <v>384.11418048081981</v>
      </c>
      <c r="BH51">
        <f>E51*BF51/100/BG51</f>
        <v>2.8496147661653233E-3</v>
      </c>
    </row>
    <row r="52" spans="1:60" x14ac:dyDescent="0.35">
      <c r="A52" s="1" t="s">
        <v>9</v>
      </c>
      <c r="B52" s="1" t="s">
        <v>2915</v>
      </c>
    </row>
    <row r="53" spans="1:60" x14ac:dyDescent="0.35">
      <c r="A53" s="1" t="s">
        <v>9</v>
      </c>
      <c r="B53" s="1" t="s">
        <v>2914</v>
      </c>
    </row>
    <row r="54" spans="1:60" x14ac:dyDescent="0.35">
      <c r="A54" s="1" t="s">
        <v>9</v>
      </c>
      <c r="B54" s="1" t="s">
        <v>2913</v>
      </c>
    </row>
    <row r="55" spans="1:60" x14ac:dyDescent="0.35">
      <c r="A55" s="1" t="s">
        <v>9</v>
      </c>
      <c r="B55" s="1" t="s">
        <v>2912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0FE70-CD2C-457B-8D48-FE7F45CA7A12}">
  <dimension ref="A1:BH56"/>
  <sheetViews>
    <sheetView topLeftCell="A4" zoomScale="4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3002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3001</v>
      </c>
    </row>
    <row r="12" spans="1:60" x14ac:dyDescent="0.35">
      <c r="A12" s="1" t="s">
        <v>9</v>
      </c>
      <c r="B12" s="1" t="s">
        <v>3000</v>
      </c>
    </row>
    <row r="13" spans="1:60" x14ac:dyDescent="0.35">
      <c r="A13" s="1" t="s">
        <v>9</v>
      </c>
      <c r="B13" s="1" t="s">
        <v>2999</v>
      </c>
    </row>
    <row r="14" spans="1:60" x14ac:dyDescent="0.35">
      <c r="A14" s="1" t="s">
        <v>9</v>
      </c>
      <c r="B14" s="1" t="s">
        <v>2998</v>
      </c>
    </row>
    <row r="15" spans="1:60" x14ac:dyDescent="0.35">
      <c r="A15" s="1" t="s">
        <v>9</v>
      </c>
      <c r="B15" s="1" t="s">
        <v>2997</v>
      </c>
    </row>
    <row r="16" spans="1:60" x14ac:dyDescent="0.35">
      <c r="A16" s="1" t="s">
        <v>9</v>
      </c>
      <c r="B16" s="1" t="s">
        <v>2996</v>
      </c>
    </row>
    <row r="17" spans="1:60" x14ac:dyDescent="0.35">
      <c r="A17" s="1" t="s">
        <v>9</v>
      </c>
      <c r="B17" s="1" t="s">
        <v>2995</v>
      </c>
    </row>
    <row r="18" spans="1:60" x14ac:dyDescent="0.35">
      <c r="A18" s="1">
        <v>1</v>
      </c>
      <c r="B18" s="1" t="s">
        <v>2994</v>
      </c>
      <c r="C18" s="1">
        <v>451.50000271573663</v>
      </c>
      <c r="D18" s="1">
        <v>0</v>
      </c>
      <c r="E18">
        <f>(R18-S18*(1000-T18)/(1000-U18))*AO18</f>
        <v>-5.8608645929302483</v>
      </c>
      <c r="F18">
        <f>IF(AZ18&lt;&gt;0,1/(1/AZ18-1/N18),0)</f>
        <v>-985.48661278390455</v>
      </c>
      <c r="G18">
        <f>((BC18-AP18/2)*S18-E18)/(BC18+AP18/2)</f>
        <v>387.17682632096512</v>
      </c>
      <c r="H18">
        <f>AP18*1000</f>
        <v>42.137494376000383</v>
      </c>
      <c r="I18">
        <f>(AU18-BA18)</f>
        <v>0.82252937360786627</v>
      </c>
      <c r="J18">
        <f>(P18+AT18*D18)</f>
        <v>29.842325210571289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32.849555969238281</v>
      </c>
      <c r="P18" s="1">
        <v>29.842325210571289</v>
      </c>
      <c r="Q18" s="1">
        <v>32.997886657714844</v>
      </c>
      <c r="R18" s="1">
        <v>400.12322998046875</v>
      </c>
      <c r="S18" s="1">
        <v>390.52825927734375</v>
      </c>
      <c r="T18" s="1">
        <v>2.068734884262085</v>
      </c>
      <c r="U18" s="1">
        <v>38.750221252441406</v>
      </c>
      <c r="V18" s="1">
        <v>3.6228024959564209</v>
      </c>
      <c r="W18" s="1">
        <v>67.860023498535156</v>
      </c>
      <c r="X18" s="1">
        <v>300.34951782226563</v>
      </c>
      <c r="Y18" s="1">
        <v>0.18618430197238922</v>
      </c>
      <c r="Z18" s="1">
        <v>2.2867370862513781E-3</v>
      </c>
      <c r="AA18" s="1">
        <v>87.728187561035156</v>
      </c>
      <c r="AB18" s="1">
        <v>10.839098930358887</v>
      </c>
      <c r="AC18" s="1">
        <v>1.3929352760314941</v>
      </c>
      <c r="AD18" s="1">
        <v>0.14102597534656525</v>
      </c>
      <c r="AE18" s="1">
        <v>7.4168327264487743E-3</v>
      </c>
      <c r="AF18" s="1">
        <v>1.8730366602540016E-2</v>
      </c>
      <c r="AG18" s="1">
        <v>9.8455687984824181E-3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1.1042261684642116</v>
      </c>
      <c r="AP18">
        <f>(U18-T18)/(1000-U18)*AO18</f>
        <v>4.2137494376000381E-2</v>
      </c>
      <c r="AQ18">
        <f>(P18+273.15)</f>
        <v>302.99232521057127</v>
      </c>
      <c r="AR18">
        <f>(O18+273.15)</f>
        <v>305.99955596923826</v>
      </c>
      <c r="AS18">
        <f>(Y18*AK18+Z18*AL18)*AM18</f>
        <v>2.9789487649735324E-2</v>
      </c>
      <c r="AT18">
        <f>((AS18+0.00000010773*(AR18^4-AQ18^4))-AP18*44100)/(L18*0.92*2*29.3+0.00000043092*AQ18^3)</f>
        <v>-14.302289597248828</v>
      </c>
      <c r="AU18">
        <f>0.61365*EXP(17.502*J18/(240.97+J18))</f>
        <v>4.2220160516736565</v>
      </c>
      <c r="AV18">
        <f>AU18*1000/AA18</f>
        <v>48.126105976329129</v>
      </c>
      <c r="AW18">
        <f>(AV18-U18)</f>
        <v>9.3758847238877223</v>
      </c>
      <c r="AX18">
        <f>IF(D18,P18,(O18+P18)/2)</f>
        <v>31.345940589904785</v>
      </c>
      <c r="AY18">
        <f>0.61365*EXP(17.502*AX18/(240.97+AX18))</f>
        <v>4.6011319566141244</v>
      </c>
      <c r="AZ18">
        <f>IF(AW18&lt;&gt;0,(1000-(AV18+U18)/2)/AW18*AP18,0)</f>
        <v>4.299020325868729</v>
      </c>
      <c r="BA18">
        <f>U18*AA18/1000</f>
        <v>3.3994866780657902</v>
      </c>
      <c r="BB18">
        <f>(AY18-BA18)</f>
        <v>1.2016452785483343</v>
      </c>
      <c r="BC18">
        <f>1/(1.6/F18+1.37/N18)</f>
        <v>3.140270857076767</v>
      </c>
      <c r="BD18">
        <f>G18*AA18*0.001</f>
        <v>33.966321238771961</v>
      </c>
      <c r="BE18">
        <f>G18/S18</f>
        <v>0.99141820629682387</v>
      </c>
      <c r="BF18">
        <f>(1-AP18*AA18/AU18/F18)*100</f>
        <v>100.08884587225621</v>
      </c>
      <c r="BG18">
        <f>(S18-E18/(N18/1.35))</f>
        <v>392.3767461656555</v>
      </c>
      <c r="BH18">
        <f>E18*BF18/100/BG18</f>
        <v>-1.4950100347493648E-2</v>
      </c>
    </row>
    <row r="19" spans="1:60" x14ac:dyDescent="0.35">
      <c r="A19" s="1" t="s">
        <v>9</v>
      </c>
      <c r="B19" s="1" t="s">
        <v>2993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2992</v>
      </c>
      <c r="K20" s="1">
        <f t="shared" si="0"/>
        <v>2.72</v>
      </c>
    </row>
    <row r="21" spans="1:60" x14ac:dyDescent="0.35">
      <c r="A21" s="1">
        <v>2</v>
      </c>
      <c r="B21" s="1" t="s">
        <v>2991</v>
      </c>
      <c r="C21" s="1">
        <v>655.50000271573663</v>
      </c>
      <c r="D21" s="1">
        <v>0</v>
      </c>
      <c r="E21">
        <f>(R21-S21*(1000-T21)/(1000-U21))*AO21</f>
        <v>-4.8837971356056249</v>
      </c>
      <c r="F21">
        <f>IF(AZ21&lt;&gt;0,1/(1/AZ21-1/N21),0)</f>
        <v>4.6677711664232943E-2</v>
      </c>
      <c r="G21">
        <f>((BC21-AP21/2)*S21-E21)/(BC21+AP21/2)</f>
        <v>163.45842567073598</v>
      </c>
      <c r="H21">
        <f>AP21*1000</f>
        <v>41.304168276456622</v>
      </c>
      <c r="I21">
        <f>(AU21-BA21)</f>
        <v>52.147499464091936</v>
      </c>
      <c r="J21">
        <f>(P21+AT21*D21)</f>
        <v>83.520256042480469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32.797874450683594</v>
      </c>
      <c r="P21" s="1">
        <v>83.520256042480469</v>
      </c>
      <c r="Q21" s="1">
        <v>32.994197845458984</v>
      </c>
      <c r="R21" s="1">
        <v>399.96383666992188</v>
      </c>
      <c r="S21" s="1">
        <v>389.8045654296875</v>
      </c>
      <c r="T21" s="1">
        <v>2.3065717220306396</v>
      </c>
      <c r="U21" s="1">
        <v>38.284469604492188</v>
      </c>
      <c r="V21" s="1">
        <v>4.0510773658752441</v>
      </c>
      <c r="W21" s="1">
        <v>67.239761352539063</v>
      </c>
      <c r="X21" s="1">
        <v>300.31265258789063</v>
      </c>
      <c r="Y21" s="1">
        <v>24.967565536499023</v>
      </c>
      <c r="Z21" s="1">
        <v>4.9164369702339172E-2</v>
      </c>
      <c r="AA21" s="1">
        <v>87.728385925292969</v>
      </c>
      <c r="AB21" s="1">
        <v>10.841377258300781</v>
      </c>
      <c r="AC21" s="1">
        <v>1.4032225608825684</v>
      </c>
      <c r="AD21" s="1">
        <v>4.7602511942386627E-2</v>
      </c>
      <c r="AE21" s="1">
        <v>4.4531975872814655E-3</v>
      </c>
      <c r="AF21" s="1">
        <v>2.4079298600554466E-2</v>
      </c>
      <c r="AG21" s="1">
        <v>4.9208537675440311E-3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1.1040906345143036</v>
      </c>
      <c r="AP21">
        <f>(U21-T21)/(1000-U21)*AO21</f>
        <v>4.1304168276456624E-2</v>
      </c>
      <c r="AQ21">
        <f>(P21+273.15)</f>
        <v>356.67025604248045</v>
      </c>
      <c r="AR21">
        <f>(O21+273.15)</f>
        <v>305.94787445068357</v>
      </c>
      <c r="AS21">
        <f>(Y21*AK21+Z21*AL21)*AM21</f>
        <v>3.9948103965488713</v>
      </c>
      <c r="AT21">
        <f>((AS21+0.00000010773*(AR21^4-AQ21^4))-AP21*44100)/(L21*0.92*2*29.3+0.00000043092*AQ21^3)</f>
        <v>-19.395110046558088</v>
      </c>
      <c r="AU21">
        <f>0.61365*EXP(17.502*J21/(240.97+J21))</f>
        <v>55.506134188499978</v>
      </c>
      <c r="AV21">
        <f>AU21*1000/AA21</f>
        <v>632.70438186070635</v>
      </c>
      <c r="AW21">
        <f>(AV21-U21)</f>
        <v>594.41991225621416</v>
      </c>
      <c r="AX21">
        <f>IF(D21,P21,(O21+P21)/2)</f>
        <v>58.159065246582031</v>
      </c>
      <c r="AY21">
        <f>0.61365*EXP(17.502*AX21/(240.97+AX21))</f>
        <v>18.440480438929107</v>
      </c>
      <c r="AZ21">
        <f>IF(AW21&lt;&gt;0,(1000-(AV21+U21)/2)/AW21*AP21,0)</f>
        <v>4.617417669607557E-2</v>
      </c>
      <c r="BA21">
        <f>U21*AA21/1000</f>
        <v>3.3586347244080388</v>
      </c>
      <c r="BB21">
        <f>(AY21-BA21)</f>
        <v>15.081845714521069</v>
      </c>
      <c r="BC21">
        <f>1/(1.6/F21+1.37/N21)</f>
        <v>2.8903681388758699E-2</v>
      </c>
      <c r="BD21">
        <f>G21*AA21*0.001</f>
        <v>14.339943849983142</v>
      </c>
      <c r="BE21">
        <f>G21/S21</f>
        <v>0.41933430279492306</v>
      </c>
      <c r="BF21">
        <f>(1-AP21*AA21/AU21/F21)*100</f>
        <v>-39.856766211385455</v>
      </c>
      <c r="BG21">
        <f>(S21-E21/(N21/1.35))</f>
        <v>391.34489021064746</v>
      </c>
      <c r="BH21">
        <f>E21*BF21/100/BG21</f>
        <v>4.9739338758937844E-3</v>
      </c>
    </row>
    <row r="22" spans="1:60" x14ac:dyDescent="0.35">
      <c r="A22" s="1" t="s">
        <v>9</v>
      </c>
      <c r="B22" s="1" t="s">
        <v>2990</v>
      </c>
      <c r="K22" s="1">
        <f t="shared" si="0"/>
        <v>2.72</v>
      </c>
    </row>
    <row r="23" spans="1:60" x14ac:dyDescent="0.35">
      <c r="A23" s="1" t="s">
        <v>9</v>
      </c>
      <c r="B23" s="1" t="s">
        <v>2989</v>
      </c>
      <c r="K23" s="1">
        <f t="shared" si="0"/>
        <v>2.72</v>
      </c>
    </row>
    <row r="24" spans="1:60" x14ac:dyDescent="0.35">
      <c r="A24" s="1">
        <v>3</v>
      </c>
      <c r="B24" s="1" t="s">
        <v>2988</v>
      </c>
      <c r="C24" s="1">
        <v>860.0000027269125</v>
      </c>
      <c r="D24" s="1">
        <v>0</v>
      </c>
      <c r="E24">
        <f>(R24-S24*(1000-T24)/(1000-U24))*AO24</f>
        <v>-4.7599534228489393</v>
      </c>
      <c r="F24">
        <f>IF(AZ24&lt;&gt;0,1/(1/AZ24-1/N24),0)</f>
        <v>82.380178508414716</v>
      </c>
      <c r="G24">
        <f>((BC24-AP24/2)*S24-E24)/(BC24+AP24/2)</f>
        <v>386.33285275103339</v>
      </c>
      <c r="H24">
        <f>AP24*1000</f>
        <v>40.549152401683315</v>
      </c>
      <c r="I24">
        <f>(AU24-BA24)</f>
        <v>0.83696895582914665</v>
      </c>
      <c r="J24">
        <f>(P24+AT24*D24)</f>
        <v>29.587846755981445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32.709686279296875</v>
      </c>
      <c r="P24" s="1">
        <v>29.587846755981445</v>
      </c>
      <c r="Q24" s="1">
        <v>32.92694091796875</v>
      </c>
      <c r="R24" s="1">
        <v>400.0740966796875</v>
      </c>
      <c r="S24" s="1">
        <v>390.06082153320313</v>
      </c>
      <c r="T24" s="1">
        <v>2.5544352531433105</v>
      </c>
      <c r="U24" s="1">
        <v>37.885746002197266</v>
      </c>
      <c r="V24" s="1">
        <v>4.5087294578552246</v>
      </c>
      <c r="W24" s="1">
        <v>66.870590209960938</v>
      </c>
      <c r="X24" s="1">
        <v>300.34304809570313</v>
      </c>
      <c r="Y24" s="1">
        <v>51.330879211425781</v>
      </c>
      <c r="Z24" s="1">
        <v>3.4300718456506729E-2</v>
      </c>
      <c r="AA24" s="1">
        <v>87.728363037109375</v>
      </c>
      <c r="AB24" s="1">
        <v>10.926612854003906</v>
      </c>
      <c r="AC24" s="1">
        <v>1.3942697048187256</v>
      </c>
      <c r="AD24" s="1">
        <v>4.5729480683803558E-2</v>
      </c>
      <c r="AE24" s="1">
        <v>6.9838580675423145E-3</v>
      </c>
      <c r="AF24" s="1">
        <v>4.9547407776117325E-2</v>
      </c>
      <c r="AG24" s="1">
        <v>1.0044907219707966E-2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1.1042023827047907</v>
      </c>
      <c r="AP24">
        <f>(U24-T24)/(1000-U24)*AO24</f>
        <v>4.0549152401683317E-2</v>
      </c>
      <c r="AQ24">
        <f>(P24+273.15)</f>
        <v>302.73784675598142</v>
      </c>
      <c r="AR24">
        <f>(O24+273.15)</f>
        <v>305.85968627929685</v>
      </c>
      <c r="AS24">
        <f>(Y24*AK24+Z24*AL24)*AM24</f>
        <v>8.2129404902545957</v>
      </c>
      <c r="AT24">
        <f>((AS24+0.00000010773*(AR24^4-AQ24^4))-AP24*44100)/(L24*0.92*2*29.3+0.00000043092*AQ24^3)</f>
        <v>-13.680962744030632</v>
      </c>
      <c r="AU24">
        <f>0.61365*EXP(17.502*J24/(240.97+J24))</f>
        <v>4.1606234350416234</v>
      </c>
      <c r="AV24">
        <f>AU24*1000/AA24</f>
        <v>47.426206200629395</v>
      </c>
      <c r="AW24">
        <f>(AV24-U24)</f>
        <v>9.5404601984321289</v>
      </c>
      <c r="AX24">
        <f>IF(D24,P24,(O24+P24)/2)</f>
        <v>31.14876651763916</v>
      </c>
      <c r="AY24">
        <f>0.61365*EXP(17.502*AX24/(240.97+AX24))</f>
        <v>4.5497868507203236</v>
      </c>
      <c r="AZ24">
        <f>IF(AW24&lt;&gt;0,(1000-(AV24+U24)/2)/AW24*AP24,0)</f>
        <v>4.0689325167232608</v>
      </c>
      <c r="BA24">
        <f>U24*AA24/1000</f>
        <v>3.3236544792124767</v>
      </c>
      <c r="BB24">
        <f>(AY24-BA24)</f>
        <v>1.2261323715078469</v>
      </c>
      <c r="BC24">
        <f>1/(1.6/F24+1.37/N24)</f>
        <v>2.9455985095152561</v>
      </c>
      <c r="BD24">
        <f>G24*AA24*0.001</f>
        <v>33.892348759304774</v>
      </c>
      <c r="BE24">
        <f>G24/S24</f>
        <v>0.9904425961891884</v>
      </c>
      <c r="BF24">
        <f>(1-AP24*AA24/AU24/F24)*100</f>
        <v>98.962135477364257</v>
      </c>
      <c r="BG24">
        <f>(S24-E24/(N24/1.35))</f>
        <v>391.56208663694304</v>
      </c>
      <c r="BH24">
        <f>E24*BF24/100/BG24</f>
        <v>-1.2030152345538078E-2</v>
      </c>
    </row>
    <row r="25" spans="1:60" x14ac:dyDescent="0.35">
      <c r="A25" s="1" t="s">
        <v>9</v>
      </c>
      <c r="B25" s="1" t="s">
        <v>2987</v>
      </c>
      <c r="K25" s="1">
        <f t="shared" si="0"/>
        <v>2.72</v>
      </c>
    </row>
    <row r="26" spans="1:60" x14ac:dyDescent="0.35">
      <c r="A26" s="1" t="s">
        <v>9</v>
      </c>
      <c r="B26" s="1" t="s">
        <v>2986</v>
      </c>
      <c r="K26" s="1">
        <f t="shared" si="0"/>
        <v>2.72</v>
      </c>
    </row>
    <row r="27" spans="1:60" x14ac:dyDescent="0.35">
      <c r="A27" s="1">
        <v>4</v>
      </c>
      <c r="B27" s="1" t="s">
        <v>2985</v>
      </c>
      <c r="C27" s="1">
        <v>1064.5000027157366</v>
      </c>
      <c r="D27" s="1">
        <v>0</v>
      </c>
      <c r="E27">
        <f>(R27-S27*(1000-T27)/(1000-U27))*AO27</f>
        <v>-4.2719251119438209</v>
      </c>
      <c r="F27">
        <f>IF(AZ27&lt;&gt;0,1/(1/AZ27-1/N27),0)</f>
        <v>76.626950246023924</v>
      </c>
      <c r="G27">
        <f>((BC27-AP27/2)*S27-E27)/(BC27+AP27/2)</f>
        <v>385.76525735373679</v>
      </c>
      <c r="H27">
        <f>AP27*1000</f>
        <v>40.102107540564305</v>
      </c>
      <c r="I27">
        <f>(AU27-BA27)</f>
        <v>0.83092474123832094</v>
      </c>
      <c r="J27">
        <f>(P27+AT27*D27)</f>
        <v>29.513523101806641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32.636947631835938</v>
      </c>
      <c r="P27" s="1">
        <v>29.513523101806641</v>
      </c>
      <c r="Q27" s="1">
        <v>32.860527038574219</v>
      </c>
      <c r="R27" s="1">
        <v>399.8916015625</v>
      </c>
      <c r="S27" s="1">
        <v>389.6094970703125</v>
      </c>
      <c r="T27" s="1">
        <v>2.8027863502502441</v>
      </c>
      <c r="U27" s="1">
        <v>37.753349304199219</v>
      </c>
      <c r="V27" s="1">
        <v>4.9672069549560547</v>
      </c>
      <c r="W27" s="1">
        <v>66.907958984375</v>
      </c>
      <c r="X27" s="1">
        <v>300.30899047851563</v>
      </c>
      <c r="Y27" s="1">
        <v>100.78972625732422</v>
      </c>
      <c r="Z27" s="1">
        <v>0.10290558636188507</v>
      </c>
      <c r="AA27" s="1">
        <v>87.725082397460938</v>
      </c>
      <c r="AB27" s="1">
        <v>10.799313545227051</v>
      </c>
      <c r="AC27" s="1">
        <v>1.397850513458252</v>
      </c>
      <c r="AD27" s="1">
        <v>0.10136409103870392</v>
      </c>
      <c r="AE27" s="1">
        <v>5.9183225966989994E-3</v>
      </c>
      <c r="AF27" s="1">
        <v>3.6741647869348526E-2</v>
      </c>
      <c r="AG27" s="1">
        <v>8.7577598169445992E-3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1.1040771708768955</v>
      </c>
      <c r="AP27">
        <f>(U27-T27)/(1000-U27)*AO27</f>
        <v>4.0102107540564307E-2</v>
      </c>
      <c r="AQ27">
        <f>(P27+273.15)</f>
        <v>302.66352310180662</v>
      </c>
      <c r="AR27">
        <f>(O27+273.15)</f>
        <v>305.78694763183591</v>
      </c>
      <c r="AS27">
        <f>(Y27*AK27+Z27*AL27)*AM27</f>
        <v>16.126355840719725</v>
      </c>
      <c r="AT27">
        <f>((AS27+0.00000010773*(AR27^4-AQ27^4))-AP27*44100)/(L27*0.92*2*29.3+0.00000043092*AQ27^3)</f>
        <v>-13.464990696350316</v>
      </c>
      <c r="AU27">
        <f>0.61365*EXP(17.502*J27/(240.97+J27))</f>
        <v>4.142840419729322</v>
      </c>
      <c r="AV27">
        <f>AU27*1000/AA27</f>
        <v>47.225266782413762</v>
      </c>
      <c r="AW27">
        <f>(AV27-U27)</f>
        <v>9.471917478214543</v>
      </c>
      <c r="AX27">
        <f>IF(D27,P27,(O27+P27)/2)</f>
        <v>31.075235366821289</v>
      </c>
      <c r="AY27">
        <f>0.61365*EXP(17.502*AX27/(240.97+AX27))</f>
        <v>4.5307671308464652</v>
      </c>
      <c r="AZ27">
        <f>IF(AW27&lt;&gt;0,(1000-(AV27+U27)/2)/AW27*AP27,0)</f>
        <v>4.053898994412009</v>
      </c>
      <c r="BA27">
        <f>U27*AA27/1000</f>
        <v>3.3119156784910011</v>
      </c>
      <c r="BB27">
        <f>(AY27-BA27)</f>
        <v>1.2188514523554641</v>
      </c>
      <c r="BC27">
        <f>1/(1.6/F27+1.37/N27)</f>
        <v>2.9330001801176633</v>
      </c>
      <c r="BD27">
        <f>G27*AA27*0.001</f>
        <v>33.841288987434282</v>
      </c>
      <c r="BE27">
        <f>G27/S27</f>
        <v>0.99013309545716244</v>
      </c>
      <c r="BF27">
        <f>(1-AP27*AA27/AU27/F27)*100</f>
        <v>98.891817631007157</v>
      </c>
      <c r="BG27">
        <f>(S27-E27/(N27/1.35))</f>
        <v>390.95684052656691</v>
      </c>
      <c r="BH27">
        <f>E27*BF27/100/BG27</f>
        <v>-1.0805756424025549E-2</v>
      </c>
    </row>
    <row r="28" spans="1:60" x14ac:dyDescent="0.35">
      <c r="A28" s="1" t="s">
        <v>9</v>
      </c>
      <c r="B28" s="1" t="s">
        <v>2984</v>
      </c>
      <c r="K28" s="1">
        <f t="shared" si="0"/>
        <v>2.72</v>
      </c>
    </row>
    <row r="29" spans="1:60" x14ac:dyDescent="0.35">
      <c r="A29" s="1" t="s">
        <v>9</v>
      </c>
      <c r="B29" s="1" t="s">
        <v>2983</v>
      </c>
      <c r="K29" s="1">
        <f t="shared" si="0"/>
        <v>2.72</v>
      </c>
    </row>
    <row r="30" spans="1:60" x14ac:dyDescent="0.35">
      <c r="A30" s="1">
        <v>5</v>
      </c>
      <c r="B30" s="1" t="s">
        <v>2982</v>
      </c>
      <c r="C30" s="1">
        <v>1268.0000027269125</v>
      </c>
      <c r="D30" s="1">
        <v>0</v>
      </c>
      <c r="E30">
        <f>(R30-S30*(1000-T30)/(1000-U30))*AO30</f>
        <v>-4.5576014016540336</v>
      </c>
      <c r="F30">
        <f>IF(AZ30&lt;&gt;0,1/(1/AZ30-1/N30),0)</f>
        <v>4.5494256297811737E-2</v>
      </c>
      <c r="G30">
        <f>((BC30-AP30/2)*S30-E30)/(BC30+AP30/2)</f>
        <v>161.85507192397858</v>
      </c>
      <c r="H30">
        <f>AP30*1000</f>
        <v>39.819760764956413</v>
      </c>
      <c r="I30">
        <f>(AU30-BA30)</f>
        <v>51.769262693455239</v>
      </c>
      <c r="J30">
        <f>(P30+AT30*D30)</f>
        <v>83.328300476074219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32.583705902099609</v>
      </c>
      <c r="P30" s="1">
        <v>83.328300476074219</v>
      </c>
      <c r="Q30" s="1">
        <v>32.802684783935547</v>
      </c>
      <c r="R30" s="1">
        <v>400.0906982421875</v>
      </c>
      <c r="S30" s="1">
        <v>390.14749145507813</v>
      </c>
      <c r="T30" s="1">
        <v>3.0455293655395508</v>
      </c>
      <c r="U30" s="1">
        <v>37.750404357910156</v>
      </c>
      <c r="V30" s="1">
        <v>5.4133520126342773</v>
      </c>
      <c r="W30" s="1">
        <v>67.100395202636719</v>
      </c>
      <c r="X30" s="1">
        <v>300.30654907226563</v>
      </c>
      <c r="Y30" s="1">
        <v>150.25933837890625</v>
      </c>
      <c r="Z30" s="1">
        <v>0.13262638449668884</v>
      </c>
      <c r="AA30" s="1">
        <v>87.720703125</v>
      </c>
      <c r="AB30" s="1">
        <v>10.962448120117188</v>
      </c>
      <c r="AC30" s="1">
        <v>1.3907462358474731</v>
      </c>
      <c r="AD30" s="1">
        <v>5.5585131049156189E-2</v>
      </c>
      <c r="AE30" s="1">
        <v>4.6907775104045868E-3</v>
      </c>
      <c r="AF30" s="1">
        <v>4.0120705962181091E-2</v>
      </c>
      <c r="AG30" s="1">
        <v>1.6886908560991287E-2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1.1040681951186233</v>
      </c>
      <c r="AP30">
        <f>(U30-T30)/(1000-U30)*AO30</f>
        <v>3.9819760764956413E-2</v>
      </c>
      <c r="AQ30">
        <f>(P30+273.15)</f>
        <v>356.4783004760742</v>
      </c>
      <c r="AR30">
        <f>(O30+273.15)</f>
        <v>305.73370590209959</v>
      </c>
      <c r="AS30">
        <f>(Y30*AK30+Z30*AL30)*AM30</f>
        <v>24.041493603255731</v>
      </c>
      <c r="AT30">
        <f>((AS30+0.00000010773*(AR30^4-AQ30^4))-AP30*44100)/(L30*0.92*2*29.3+0.00000043092*AQ30^3)</f>
        <v>-18.757557035299623</v>
      </c>
      <c r="AU30">
        <f>0.61365*EXP(17.502*J30/(240.97+J30))</f>
        <v>55.08075470698418</v>
      </c>
      <c r="AV30">
        <f>AU30*1000/AA30</f>
        <v>627.91054727976086</v>
      </c>
      <c r="AW30">
        <f>(AV30-U30)</f>
        <v>590.16014292185071</v>
      </c>
      <c r="AX30">
        <f>IF(D30,P30,(O30+P30)/2)</f>
        <v>57.956003189086914</v>
      </c>
      <c r="AY30">
        <f>0.61365*EXP(17.502*AX30/(240.97+AX30))</f>
        <v>18.264707801048544</v>
      </c>
      <c r="AZ30">
        <f>IF(AW30&lt;&gt;0,(1000-(AV30+U30)/2)/AW30*AP30,0)</f>
        <v>4.5015799798058746E-2</v>
      </c>
      <c r="BA30">
        <f>U30*AA30/1000</f>
        <v>3.3114920135289432</v>
      </c>
      <c r="BB30">
        <f>(AY30-BA30)</f>
        <v>14.953215787519602</v>
      </c>
      <c r="BC30">
        <f>1/(1.6/F30+1.37/N30)</f>
        <v>2.817747351951835E-2</v>
      </c>
      <c r="BD30">
        <f>G30*AA30*0.001</f>
        <v>14.19804071351885</v>
      </c>
      <c r="BE30">
        <f>G30/S30</f>
        <v>0.41485611331327682</v>
      </c>
      <c r="BF30">
        <f>(1-AP30*AA30/AU30/F30)*100</f>
        <v>-39.394069895296212</v>
      </c>
      <c r="BG30">
        <f>(S30-E30/(N30/1.35))</f>
        <v>391.58493576035539</v>
      </c>
      <c r="BH30">
        <f>E30*BF30/100/BG30</f>
        <v>4.5850197945698432E-3</v>
      </c>
    </row>
    <row r="31" spans="1:60" x14ac:dyDescent="0.35">
      <c r="A31" s="1" t="s">
        <v>9</v>
      </c>
      <c r="B31" s="1" t="s">
        <v>2981</v>
      </c>
      <c r="K31" s="1">
        <f t="shared" si="0"/>
        <v>2.72</v>
      </c>
    </row>
    <row r="32" spans="1:60" x14ac:dyDescent="0.35">
      <c r="A32" s="1" t="s">
        <v>9</v>
      </c>
      <c r="B32" s="1" t="s">
        <v>2980</v>
      </c>
      <c r="K32" s="1">
        <f t="shared" si="0"/>
        <v>2.72</v>
      </c>
    </row>
    <row r="33" spans="1:60" x14ac:dyDescent="0.35">
      <c r="A33" s="1">
        <v>6</v>
      </c>
      <c r="B33" s="1" t="s">
        <v>2979</v>
      </c>
      <c r="C33" s="1">
        <v>1472.0000027269125</v>
      </c>
      <c r="D33" s="1">
        <v>0</v>
      </c>
      <c r="E33">
        <f>(R33-S33*(1000-T33)/(1000-U33))*AO33</f>
        <v>-3.5531261388614168</v>
      </c>
      <c r="F33">
        <f>IF(AZ33&lt;&gt;0,1/(1/AZ33-1/N33),0)</f>
        <v>80.279379522427163</v>
      </c>
      <c r="G33">
        <f>((BC33-AP33/2)*S33-E33)/(BC33+AP33/2)</f>
        <v>385.04938139975121</v>
      </c>
      <c r="H33">
        <f>AP33*1000</f>
        <v>39.778540336132792</v>
      </c>
      <c r="I33">
        <f>(AU33-BA33)</f>
        <v>0.82204613473391897</v>
      </c>
      <c r="J33">
        <f>(P33+AT33*D33)</f>
        <v>29.550258636474609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32.550460815429688</v>
      </c>
      <c r="P33" s="1">
        <v>29.550258636474609</v>
      </c>
      <c r="Q33" s="1">
        <v>32.764324188232422</v>
      </c>
      <c r="R33" s="1">
        <v>399.8748779296875</v>
      </c>
      <c r="S33" s="1">
        <v>389.07620239257813</v>
      </c>
      <c r="T33" s="1">
        <v>3.2995882034301758</v>
      </c>
      <c r="U33" s="1">
        <v>37.957351684570313</v>
      </c>
      <c r="V33" s="1">
        <v>5.8758130073547363</v>
      </c>
      <c r="W33" s="1">
        <v>67.593376159667969</v>
      </c>
      <c r="X33" s="1">
        <v>300.3388671875</v>
      </c>
      <c r="Y33" s="1">
        <v>300.4603271484375</v>
      </c>
      <c r="Z33" s="1">
        <v>3.0870841816067696E-2</v>
      </c>
      <c r="AA33" s="1">
        <v>87.718856811523438</v>
      </c>
      <c r="AB33" s="1">
        <v>10.884638786315918</v>
      </c>
      <c r="AC33" s="1">
        <v>1.3917094469070435</v>
      </c>
      <c r="AD33" s="1">
        <v>4.9337264150381088E-2</v>
      </c>
      <c r="AE33" s="1">
        <v>6.3805175013840199E-3</v>
      </c>
      <c r="AF33" s="1">
        <v>2.5647038593888283E-2</v>
      </c>
      <c r="AG33" s="1">
        <v>1.6715150326490402E-2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1.1041870117187496</v>
      </c>
      <c r="AP33">
        <f>(U33-T33)/(1000-U33)*AO33</f>
        <v>3.9778540336132789E-2</v>
      </c>
      <c r="AQ33">
        <f>(P33+273.15)</f>
        <v>302.70025863647459</v>
      </c>
      <c r="AR33">
        <f>(O33+273.15)</f>
        <v>305.70046081542966</v>
      </c>
      <c r="AS33">
        <f>(Y33*AK33+Z33*AL33)*AM33</f>
        <v>48.073651269220136</v>
      </c>
      <c r="AT33">
        <f>((AS33+0.00000010773*(AR33^4-AQ33^4))-AP33*44100)/(L33*0.92*2*29.3+0.00000043092*AQ33^3)</f>
        <v>-13.113384452752236</v>
      </c>
      <c r="AU33">
        <f>0.61365*EXP(17.502*J33/(240.97+J33))</f>
        <v>4.1516216320973802</v>
      </c>
      <c r="AV33">
        <f>AU33*1000/AA33</f>
        <v>47.328724780553571</v>
      </c>
      <c r="AW33">
        <f>(AV33-U33)</f>
        <v>9.3713730959832588</v>
      </c>
      <c r="AX33">
        <f>IF(D33,P33,(O33+P33)/2)</f>
        <v>31.050359725952148</v>
      </c>
      <c r="AY33">
        <f>0.61365*EXP(17.502*AX33/(240.97+AX33))</f>
        <v>4.5243484418990105</v>
      </c>
      <c r="AZ33">
        <f>IF(AW33&lt;&gt;0,(1000-(AV33+U33)/2)/AW33*AP33,0)</f>
        <v>4.0636801170648429</v>
      </c>
      <c r="BA33">
        <f>U33*AA33/1000</f>
        <v>3.3295754973634613</v>
      </c>
      <c r="BB33">
        <f>(AY33-BA33)</f>
        <v>1.1947729445355493</v>
      </c>
      <c r="BC33">
        <f>1/(1.6/F33+1.37/N33)</f>
        <v>2.9411952411824824</v>
      </c>
      <c r="BD33">
        <f>G33*AA33*0.001</f>
        <v>33.776091552370453</v>
      </c>
      <c r="BE33">
        <f>G33/S33</f>
        <v>0.98965030251641084</v>
      </c>
      <c r="BF33">
        <f>(1-AP33*AA33/AU33/F33)*100</f>
        <v>98.95306424397991</v>
      </c>
      <c r="BG33">
        <f>(S33-E33/(N33/1.35))</f>
        <v>390.19684030803614</v>
      </c>
      <c r="BH33">
        <f>E33*BF33/100/BG33</f>
        <v>-9.0106500813322173E-3</v>
      </c>
    </row>
    <row r="34" spans="1:60" x14ac:dyDescent="0.35">
      <c r="A34" s="1" t="s">
        <v>9</v>
      </c>
      <c r="B34" s="1" t="s">
        <v>2978</v>
      </c>
      <c r="K34" s="1">
        <f t="shared" si="0"/>
        <v>2.72</v>
      </c>
    </row>
    <row r="35" spans="1:60" x14ac:dyDescent="0.35">
      <c r="A35" s="1" t="s">
        <v>9</v>
      </c>
      <c r="B35" s="1" t="s">
        <v>2977</v>
      </c>
      <c r="K35" s="1">
        <f t="shared" si="0"/>
        <v>2.72</v>
      </c>
    </row>
    <row r="36" spans="1:60" x14ac:dyDescent="0.35">
      <c r="A36" s="1">
        <v>7</v>
      </c>
      <c r="B36" s="1" t="s">
        <v>2976</v>
      </c>
      <c r="C36" s="1">
        <v>1676.0000027269125</v>
      </c>
      <c r="D36" s="1">
        <v>0</v>
      </c>
      <c r="E36">
        <f>(R36-S36*(1000-T36)/(1000-U36))*AO36</f>
        <v>-2.7822657942785676</v>
      </c>
      <c r="F36">
        <f>IF(AZ36&lt;&gt;0,1/(1/AZ36-1/N36),0)</f>
        <v>3.7550499140047999</v>
      </c>
      <c r="G36">
        <f>((BC36-AP36/2)*S36-E36)/(BC36+AP36/2)</f>
        <v>379.24932258768388</v>
      </c>
      <c r="H36">
        <f>AP36*1000</f>
        <v>39.912174096903676</v>
      </c>
      <c r="I36">
        <f>(AU36-BA36)</f>
        <v>1.6666168920811941</v>
      </c>
      <c r="J36">
        <f>(P36+AT36*D36)</f>
        <v>32.910835266113281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32.537849426269531</v>
      </c>
      <c r="P36" s="1">
        <v>32.910835266113281</v>
      </c>
      <c r="Q36" s="1">
        <v>32.738857269287109</v>
      </c>
      <c r="R36" s="1">
        <v>400.13558959960938</v>
      </c>
      <c r="S36" s="1">
        <v>388.60702514648438</v>
      </c>
      <c r="T36" s="1">
        <v>3.5403971672058105</v>
      </c>
      <c r="U36" s="1">
        <v>38.306888580322266</v>
      </c>
      <c r="V36" s="1">
        <v>6.3091177940368652</v>
      </c>
      <c r="W36" s="1">
        <v>68.2642822265625</v>
      </c>
      <c r="X36" s="1">
        <v>300.2962646484375</v>
      </c>
      <c r="Y36" s="1">
        <v>499.04769897460938</v>
      </c>
      <c r="Z36" s="1">
        <v>0.13148555159568787</v>
      </c>
      <c r="AA36" s="1">
        <v>87.718795776367188</v>
      </c>
      <c r="AB36" s="1">
        <v>10.808670997619629</v>
      </c>
      <c r="AC36" s="1">
        <v>1.39580237865448</v>
      </c>
      <c r="AD36" s="1">
        <v>0.14117996394634247</v>
      </c>
      <c r="AE36" s="1">
        <v>7.0723048411309719E-3</v>
      </c>
      <c r="AF36" s="1">
        <v>2.0294163376092911E-2</v>
      </c>
      <c r="AG36" s="1">
        <v>1.1353948153555393E-2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1.1040303847369022</v>
      </c>
      <c r="AP36">
        <f>(U36-T36)/(1000-U36)*AO36</f>
        <v>3.9912174096903674E-2</v>
      </c>
      <c r="AQ36">
        <f>(P36+273.15)</f>
        <v>306.06083526611326</v>
      </c>
      <c r="AR36">
        <f>(O36+273.15)</f>
        <v>305.68784942626951</v>
      </c>
      <c r="AS36">
        <f>(Y36*AK36+Z36*AL36)*AM36</f>
        <v>79.847630051203851</v>
      </c>
      <c r="AT36">
        <f>((AS36+0.00000010773*(AR36^4-AQ36^4))-AP36*44100)/(L36*0.92*2*29.3+0.00000043092*AQ36^3)</f>
        <v>-13.190381592526167</v>
      </c>
      <c r="AU36">
        <f>0.61365*EXP(17.502*J36/(240.97+J36))</f>
        <v>5.0268510282865355</v>
      </c>
      <c r="AV36">
        <f>AU36*1000/AA36</f>
        <v>57.306429982259829</v>
      </c>
      <c r="AW36">
        <f>(AV36-U36)</f>
        <v>18.999541401937563</v>
      </c>
      <c r="AX36">
        <f>IF(D36,P36,(O36+P36)/2)</f>
        <v>32.724342346191406</v>
      </c>
      <c r="AY36">
        <f>0.61365*EXP(17.502*AX36/(240.97+AX36))</f>
        <v>4.9743817491428377</v>
      </c>
      <c r="AZ36">
        <f>IF(AW36&lt;&gt;0,(1000-(AV36+U36)/2)/AW36*AP36,0)</f>
        <v>2.0002644055820098</v>
      </c>
      <c r="BA36">
        <f>U36*AA36/1000</f>
        <v>3.3602341362053414</v>
      </c>
      <c r="BB36">
        <f>(AY36-BA36)</f>
        <v>1.6141476129374963</v>
      </c>
      <c r="BC36">
        <f>1/(1.6/F36+1.37/N36)</f>
        <v>1.3401945876145072</v>
      </c>
      <c r="BD36">
        <f>G36*AA36*0.001</f>
        <v>33.267293876394646</v>
      </c>
      <c r="BE36">
        <f>G36/S36</f>
        <v>0.97591988318977729</v>
      </c>
      <c r="BF36">
        <f>(1-AP36*AA36/AU36/F36)*100</f>
        <v>81.452459971686025</v>
      </c>
      <c r="BG36">
        <f>(S36-E36/(N36/1.35))</f>
        <v>389.4845376293228</v>
      </c>
      <c r="BH36">
        <f>E36*BF36/100/BG36</f>
        <v>-5.8185209255918026E-3</v>
      </c>
    </row>
    <row r="37" spans="1:60" x14ac:dyDescent="0.35">
      <c r="A37" s="1" t="s">
        <v>9</v>
      </c>
      <c r="B37" s="1" t="s">
        <v>2975</v>
      </c>
      <c r="K37" s="1">
        <f t="shared" si="0"/>
        <v>2.72</v>
      </c>
    </row>
    <row r="38" spans="1:60" x14ac:dyDescent="0.35">
      <c r="A38" s="1" t="s">
        <v>9</v>
      </c>
      <c r="B38" s="1" t="s">
        <v>2974</v>
      </c>
      <c r="K38" s="1">
        <f t="shared" si="0"/>
        <v>2.72</v>
      </c>
    </row>
    <row r="39" spans="1:60" x14ac:dyDescent="0.35">
      <c r="A39" s="1">
        <v>8</v>
      </c>
      <c r="B39" s="1" t="s">
        <v>2973</v>
      </c>
      <c r="C39" s="1">
        <v>1880.0000027269125</v>
      </c>
      <c r="D39" s="1">
        <v>0</v>
      </c>
      <c r="E39">
        <f>(R39-S39*(1000-T39)/(1000-U39))*AO39</f>
        <v>-2.1932768321669593</v>
      </c>
      <c r="F39">
        <f>IF(AZ39&lt;&gt;0,1/(1/AZ39-1/N39),0)</f>
        <v>4.6258153762883454E-2</v>
      </c>
      <c r="G39">
        <f>((BC39-AP39/2)*S39-E39)/(BC39+AP39/2)</f>
        <v>112.60685580312759</v>
      </c>
      <c r="H39">
        <f>AP39*1000</f>
        <v>40.276010037231764</v>
      </c>
      <c r="I39">
        <f>(AU39-BA39)</f>
        <v>51.528686138414962</v>
      </c>
      <c r="J39">
        <f>(P39+AT39*D39)</f>
        <v>83.262527465820313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32.553253173828125</v>
      </c>
      <c r="P39" s="1">
        <v>83.262527465820313</v>
      </c>
      <c r="Q39" s="1">
        <v>32.736289978027344</v>
      </c>
      <c r="R39" s="1">
        <v>400.03909301757813</v>
      </c>
      <c r="S39" s="1">
        <v>387.8779296875</v>
      </c>
      <c r="T39" s="1">
        <v>3.7813749313354492</v>
      </c>
      <c r="U39" s="1">
        <v>38.838596343994141</v>
      </c>
      <c r="V39" s="1">
        <v>6.7328476905822754</v>
      </c>
      <c r="W39" s="1">
        <v>69.153251647949219</v>
      </c>
      <c r="X39" s="1">
        <v>300.35452270507813</v>
      </c>
      <c r="Y39" s="1">
        <v>750.38824462890625</v>
      </c>
      <c r="Z39" s="1">
        <v>0.13605853915214539</v>
      </c>
      <c r="AA39" s="1">
        <v>87.720718383789063</v>
      </c>
      <c r="AB39" s="1">
        <v>10.783435821533203</v>
      </c>
      <c r="AC39" s="1">
        <v>1.3795691728591919</v>
      </c>
      <c r="AD39" s="1">
        <v>4.1778411716222763E-2</v>
      </c>
      <c r="AE39" s="1">
        <v>4.1361581534147263E-3</v>
      </c>
      <c r="AF39" s="1">
        <v>5.004752054810524E-2</v>
      </c>
      <c r="AG39" s="1">
        <v>1.0637878440320492E-2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1.1042445687686695</v>
      </c>
      <c r="AP39">
        <f>(U39-T39)/(1000-U39)*AO39</f>
        <v>4.027601003723176E-2</v>
      </c>
      <c r="AQ39">
        <f>(P39+273.15)</f>
        <v>356.41252746582029</v>
      </c>
      <c r="AR39">
        <f>(O39+273.15)</f>
        <v>305.7032531738281</v>
      </c>
      <c r="AS39">
        <f>(Y39*AK39+Z39*AL39)*AM39</f>
        <v>120.06211645702751</v>
      </c>
      <c r="AT39">
        <f>((AS39+0.00000010773*(AR39^4-AQ39^4))-AP39*44100)/(L39*0.92*2*29.3+0.00000043092*AQ39^3)</f>
        <v>-18.189646521745431</v>
      </c>
      <c r="AU39">
        <f>0.61365*EXP(17.502*J39/(240.97+J39))</f>
        <v>54.935635710728128</v>
      </c>
      <c r="AV39">
        <f>AU39*1000/AA39</f>
        <v>626.25610828194408</v>
      </c>
      <c r="AW39">
        <f>(AV39-U39)</f>
        <v>587.41751193794994</v>
      </c>
      <c r="AX39">
        <f>IF(D39,P39,(O39+P39)/2)</f>
        <v>57.907890319824219</v>
      </c>
      <c r="AY39">
        <f>0.61365*EXP(17.502*AX39/(240.97+AX39))</f>
        <v>18.223272159406591</v>
      </c>
      <c r="AZ39">
        <f>IF(AW39&lt;&gt;0,(1000-(AV39+U39)/2)/AW39*AP39,0)</f>
        <v>4.5763582105225707E-2</v>
      </c>
      <c r="BA39">
        <f>U39*AA39/1000</f>
        <v>3.4069495723131693</v>
      </c>
      <c r="BB39">
        <f>(AY39-BA39)</f>
        <v>14.816322587093421</v>
      </c>
      <c r="BC39">
        <f>1/(1.6/F39+1.37/N39)</f>
        <v>2.8646265582908614E-2</v>
      </c>
      <c r="BD39">
        <f>G39*AA39*0.001</f>
        <v>9.8779542859900982</v>
      </c>
      <c r="BE39">
        <f>G39/S39</f>
        <v>0.29031519244688936</v>
      </c>
      <c r="BF39">
        <f>(1-AP39*AA39/AU39/F39)*100</f>
        <v>-39.029246871318833</v>
      </c>
      <c r="BG39">
        <f>(S39-E39/(N39/1.35))</f>
        <v>388.56967804687844</v>
      </c>
      <c r="BH39">
        <f>E39*BF39/100/BG39</f>
        <v>2.203001103175659E-3</v>
      </c>
    </row>
    <row r="40" spans="1:60" x14ac:dyDescent="0.35">
      <c r="A40" s="1" t="s">
        <v>9</v>
      </c>
      <c r="B40" s="1" t="s">
        <v>2972</v>
      </c>
      <c r="K40" s="1">
        <f t="shared" si="0"/>
        <v>2.72</v>
      </c>
    </row>
    <row r="41" spans="1:60" x14ac:dyDescent="0.35">
      <c r="A41" s="1" t="s">
        <v>9</v>
      </c>
      <c r="B41" s="1" t="s">
        <v>2971</v>
      </c>
      <c r="K41" s="1">
        <f t="shared" si="0"/>
        <v>2.72</v>
      </c>
    </row>
    <row r="42" spans="1:60" x14ac:dyDescent="0.35">
      <c r="A42" s="1">
        <v>9</v>
      </c>
      <c r="B42" s="1" t="s">
        <v>2970</v>
      </c>
      <c r="C42" s="1">
        <v>2084.5000027157366</v>
      </c>
      <c r="D42" s="1">
        <v>0</v>
      </c>
      <c r="E42">
        <f>(R42-S42*(1000-T42)/(1000-U42))*AO42</f>
        <v>-1.6655976897240443</v>
      </c>
      <c r="F42">
        <f>IF(AZ42&lt;&gt;0,1/(1/AZ42-1/N42),0)</f>
        <v>4.6648898725646662E-2</v>
      </c>
      <c r="G42">
        <f>((BC42-AP42/2)*S42-E42)/(BC42+AP42/2)</f>
        <v>101.27792382860075</v>
      </c>
      <c r="H42">
        <f>AP42*1000</f>
        <v>40.637899586924917</v>
      </c>
      <c r="I42">
        <f>(AU42-BA42)</f>
        <v>51.523259042634116</v>
      </c>
      <c r="J42">
        <f>(P42+AT42*D42)</f>
        <v>83.280693054199219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32.592308044433594</v>
      </c>
      <c r="P42" s="1">
        <v>83.280693054199219</v>
      </c>
      <c r="Q42" s="1">
        <v>32.753616333007813</v>
      </c>
      <c r="R42" s="1">
        <v>400.01541137695313</v>
      </c>
      <c r="S42" s="1">
        <v>387.27169799804688</v>
      </c>
      <c r="T42" s="1">
        <v>4.0041556358337402</v>
      </c>
      <c r="U42" s="1">
        <v>39.356960296630859</v>
      </c>
      <c r="V42" s="1">
        <v>7.1138458251953125</v>
      </c>
      <c r="W42" s="1">
        <v>69.922195434570313</v>
      </c>
      <c r="X42" s="1">
        <v>300.35739135742188</v>
      </c>
      <c r="Y42" s="1">
        <v>1001.1677856445313</v>
      </c>
      <c r="Z42" s="1">
        <v>4.2304892092943192E-2</v>
      </c>
      <c r="AA42" s="1">
        <v>87.720802307128906</v>
      </c>
      <c r="AB42" s="1">
        <v>10.764734268188477</v>
      </c>
      <c r="AC42" s="1">
        <v>1.3605643510818481</v>
      </c>
      <c r="AD42" s="1">
        <v>6.0988962650299072E-2</v>
      </c>
      <c r="AE42" s="1">
        <v>6.3197314739227295E-3</v>
      </c>
      <c r="AF42" s="1">
        <v>3.9943277835845947E-2</v>
      </c>
      <c r="AG42" s="1">
        <v>9.3033080920577049E-3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1.1042551152846389</v>
      </c>
      <c r="AP42">
        <f>(U42-T42)/(1000-U42)*AO42</f>
        <v>4.0637899586924917E-2</v>
      </c>
      <c r="AQ42">
        <f>(P42+273.15)</f>
        <v>356.4306930541992</v>
      </c>
      <c r="AR42">
        <f>(O42+273.15)</f>
        <v>305.74230804443357</v>
      </c>
      <c r="AS42">
        <f>(Y42*AK42+Z42*AL42)*AM42</f>
        <v>160.18684212266999</v>
      </c>
      <c r="AT42">
        <f>((AS42+0.00000010773*(AR42^4-AQ42^4))-AP42*44100)/(L42*0.92*2*29.3+0.00000043092*AQ42^3)</f>
        <v>-18.00916309209715</v>
      </c>
      <c r="AU42">
        <f>0.61365*EXP(17.502*J42/(240.97+J42))</f>
        <v>54.975683176224393</v>
      </c>
      <c r="AV42">
        <f>AU42*1000/AA42</f>
        <v>626.71204241546957</v>
      </c>
      <c r="AW42">
        <f>(AV42-U42)</f>
        <v>587.35508211883871</v>
      </c>
      <c r="AX42">
        <f>IF(D42,P42,(O42+P42)/2)</f>
        <v>57.936500549316406</v>
      </c>
      <c r="AY42">
        <f>0.61365*EXP(17.502*AX42/(240.97+AX42))</f>
        <v>18.247902052894787</v>
      </c>
      <c r="AZ42">
        <f>IF(AW42&lt;&gt;0,(1000-(AV42+U42)/2)/AW42*AP42,0)</f>
        <v>4.6145981854894734E-2</v>
      </c>
      <c r="BA42">
        <f>U42*AA42/1000</f>
        <v>3.4524241335902772</v>
      </c>
      <c r="BB42">
        <f>(AY42-BA42)</f>
        <v>14.79547791930451</v>
      </c>
      <c r="BC42">
        <f>1/(1.6/F42+1.37/N42)</f>
        <v>2.8886004850203689E-2</v>
      </c>
      <c r="BD42">
        <f>G42*AA42*0.001</f>
        <v>8.8841807342451471</v>
      </c>
      <c r="BE42">
        <f>G42/S42</f>
        <v>0.26151646080037461</v>
      </c>
      <c r="BF42">
        <f>(1-AP42*AA42/AU42/F42)*100</f>
        <v>-39.002245964823487</v>
      </c>
      <c r="BG42">
        <f>(S42-E42/(N42/1.35))</f>
        <v>387.79701903930948</v>
      </c>
      <c r="BH42">
        <f>E42*BF42/100/BG42</f>
        <v>1.6751560116163239E-3</v>
      </c>
    </row>
    <row r="43" spans="1:60" x14ac:dyDescent="0.35">
      <c r="A43" s="1" t="s">
        <v>9</v>
      </c>
      <c r="B43" s="1" t="s">
        <v>2969</v>
      </c>
      <c r="K43" s="1">
        <f t="shared" si="0"/>
        <v>2.72</v>
      </c>
    </row>
    <row r="44" spans="1:60" x14ac:dyDescent="0.35">
      <c r="A44" s="1" t="s">
        <v>9</v>
      </c>
      <c r="B44" s="1" t="s">
        <v>2968</v>
      </c>
      <c r="K44" s="1">
        <f t="shared" si="0"/>
        <v>2.72</v>
      </c>
    </row>
    <row r="45" spans="1:60" x14ac:dyDescent="0.35">
      <c r="A45" s="1">
        <v>10</v>
      </c>
      <c r="B45" s="1" t="s">
        <v>2967</v>
      </c>
      <c r="C45" s="1">
        <v>2289.5000027157366</v>
      </c>
      <c r="D45" s="1">
        <v>0</v>
      </c>
      <c r="E45">
        <f>(R45-S45*(1000-T45)/(1000-U45))*AO45</f>
        <v>-0.97595325291375778</v>
      </c>
      <c r="F45">
        <f>IF(AZ45&lt;&gt;0,1/(1/AZ45-1/N45),0)</f>
        <v>4.7148157757567165E-2</v>
      </c>
      <c r="G45">
        <f>((BC45-AP45/2)*S45-E45)/(BC45+AP45/2)</f>
        <v>86.665661487890574</v>
      </c>
      <c r="H45">
        <f>AP45*1000</f>
        <v>41.128999549099433</v>
      </c>
      <c r="I45">
        <f>(AU45-BA45)</f>
        <v>51.542963273204521</v>
      </c>
      <c r="J45">
        <f>(P45+AT45*D45)</f>
        <v>83.314537048339844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32.64764404296875</v>
      </c>
      <c r="P45" s="1">
        <v>83.314537048339844</v>
      </c>
      <c r="Q45" s="1">
        <v>32.788356781005859</v>
      </c>
      <c r="R45" s="1">
        <v>400.2060546875</v>
      </c>
      <c r="S45" s="1">
        <v>386.68746948242188</v>
      </c>
      <c r="T45" s="1">
        <v>4.2270631790161133</v>
      </c>
      <c r="U45" s="1">
        <v>39.983409881591797</v>
      </c>
      <c r="V45" s="1">
        <v>7.4865322113037109</v>
      </c>
      <c r="W45" s="1">
        <v>70.814430236816406</v>
      </c>
      <c r="X45" s="1">
        <v>300.36038208007813</v>
      </c>
      <c r="Y45" s="1">
        <v>1250.379150390625</v>
      </c>
      <c r="Z45" s="1">
        <v>4.5734192244708538E-3</v>
      </c>
      <c r="AA45" s="1">
        <v>87.721321105957031</v>
      </c>
      <c r="AB45" s="1">
        <v>10.785962104797363</v>
      </c>
      <c r="AC45" s="1">
        <v>1.3358830213546753</v>
      </c>
      <c r="AD45" s="1">
        <v>5.4737996309995651E-2</v>
      </c>
      <c r="AE45" s="1">
        <v>3.7762604653835297E-2</v>
      </c>
      <c r="AF45" s="1">
        <v>4.7980651259422302E-2</v>
      </c>
      <c r="AG45" s="1">
        <v>1.4706048183143139E-2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1.1042661105885223</v>
      </c>
      <c r="AP45">
        <f>(U45-T45)/(1000-U45)*AO45</f>
        <v>4.1128999549099432E-2</v>
      </c>
      <c r="AQ45">
        <f>(P45+273.15)</f>
        <v>356.46453704833982</v>
      </c>
      <c r="AR45">
        <f>(O45+273.15)</f>
        <v>305.79764404296873</v>
      </c>
      <c r="AS45">
        <f>(Y45*AK45+Z45*AL45)*AM45</f>
        <v>200.06065959079569</v>
      </c>
      <c r="AT45">
        <f>((AS45+0.00000010773*(AR45^4-AQ45^4))-AP45*44100)/(L45*0.92*2*29.3+0.00000043092*AQ45^3)</f>
        <v>-17.873227660885345</v>
      </c>
      <c r="AU45">
        <f>0.61365*EXP(17.502*J45/(240.97+J45))</f>
        <v>55.050360810338731</v>
      </c>
      <c r="AV45">
        <f>AU45*1000/AA45</f>
        <v>627.55964133103259</v>
      </c>
      <c r="AW45">
        <f>(AV45-U45)</f>
        <v>587.5762314494408</v>
      </c>
      <c r="AX45">
        <f>IF(D45,P45,(O45+P45)/2)</f>
        <v>57.981090545654297</v>
      </c>
      <c r="AY45">
        <f>0.61365*EXP(17.502*AX45/(240.97+AX45))</f>
        <v>18.286345524845903</v>
      </c>
      <c r="AZ45">
        <f>IF(AW45&lt;&gt;0,(1000-(AV45+U45)/2)/AW45*AP45,0)</f>
        <v>4.6634477632529953E-2</v>
      </c>
      <c r="BA45">
        <f>U45*AA45/1000</f>
        <v>3.5073975371342092</v>
      </c>
      <c r="BB45">
        <f>(AY45-BA45)</f>
        <v>14.778947987711692</v>
      </c>
      <c r="BC45">
        <f>1/(1.6/F45+1.37/N45)</f>
        <v>2.919226825793703E-2</v>
      </c>
      <c r="BD45">
        <f>G45*AA45*0.001</f>
        <v>7.6024263202394229</v>
      </c>
      <c r="BE45">
        <f>G45/S45</f>
        <v>0.22412327351566855</v>
      </c>
      <c r="BF45">
        <f>(1-AP45*AA45/AU45/F45)*100</f>
        <v>-39.004356448951306</v>
      </c>
      <c r="BG45">
        <f>(S45-E45/(N45/1.35))</f>
        <v>386.99528017536852</v>
      </c>
      <c r="BH45">
        <f>E45*BF45/100/BG45</f>
        <v>9.8364064122207829E-4</v>
      </c>
    </row>
    <row r="46" spans="1:60" x14ac:dyDescent="0.35">
      <c r="A46" s="1" t="s">
        <v>9</v>
      </c>
      <c r="B46" s="1" t="s">
        <v>2966</v>
      </c>
      <c r="K46" s="1">
        <f t="shared" si="0"/>
        <v>2.72</v>
      </c>
    </row>
    <row r="47" spans="1:60" x14ac:dyDescent="0.35">
      <c r="A47" s="1" t="s">
        <v>9</v>
      </c>
      <c r="B47" s="1" t="s">
        <v>2965</v>
      </c>
      <c r="K47" s="1">
        <f t="shared" si="0"/>
        <v>2.72</v>
      </c>
    </row>
    <row r="48" spans="1:60" x14ac:dyDescent="0.35">
      <c r="A48" s="1">
        <v>11</v>
      </c>
      <c r="B48" s="1" t="s">
        <v>2964</v>
      </c>
      <c r="C48" s="1">
        <v>2493.5000027157366</v>
      </c>
      <c r="D48" s="1">
        <v>0</v>
      </c>
      <c r="E48">
        <f>(R48-S48*(1000-T48)/(1000-U48))*AO48</f>
        <v>-0.4728697428596359</v>
      </c>
      <c r="F48">
        <f>IF(AZ48&lt;&gt;0,1/(1/AZ48-1/N48),0)</f>
        <v>4.8078923678788986E-2</v>
      </c>
      <c r="G48">
        <f>((BC48-AP48/2)*S48-E48)/(BC48+AP48/2)</f>
        <v>75.69801300420022</v>
      </c>
      <c r="H48">
        <f>AP48*1000</f>
        <v>42.046090011135512</v>
      </c>
      <c r="I48">
        <f>(AU48-BA48)</f>
        <v>51.589115438242786</v>
      </c>
      <c r="J48">
        <f>(P48+AT48*D48)</f>
        <v>83.374549865722656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32.734066009521484</v>
      </c>
      <c r="P48" s="1">
        <v>83.374549865722656</v>
      </c>
      <c r="Q48" s="1">
        <v>32.847934722900391</v>
      </c>
      <c r="R48" s="1">
        <v>400.01947021484375</v>
      </c>
      <c r="S48" s="1">
        <v>385.75836181640625</v>
      </c>
      <c r="T48" s="1">
        <v>4.4486541748046875</v>
      </c>
      <c r="U48" s="1">
        <v>40.967819213867188</v>
      </c>
      <c r="V48" s="1">
        <v>7.8410110473632813</v>
      </c>
      <c r="W48" s="1">
        <v>72.208160400390625</v>
      </c>
      <c r="X48" s="1">
        <v>300.33563232421875</v>
      </c>
      <c r="Y48" s="1">
        <v>1599.801025390625</v>
      </c>
      <c r="Z48" s="1">
        <v>3.773113340139389E-2</v>
      </c>
      <c r="AA48" s="1">
        <v>87.724372863769531</v>
      </c>
      <c r="AB48" s="1">
        <v>10.797406196594238</v>
      </c>
      <c r="AC48" s="1">
        <v>1.3491009473800659</v>
      </c>
      <c r="AD48" s="1">
        <v>8.712632954120636E-2</v>
      </c>
      <c r="AE48" s="1">
        <v>8.253907784819603E-3</v>
      </c>
      <c r="AF48" s="1">
        <v>3.0781244859099388E-2</v>
      </c>
      <c r="AG48" s="1">
        <v>1.5590859577059746E-2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1.1041751188390394</v>
      </c>
      <c r="AP48">
        <f>(U48-T48)/(1000-U48)*AO48</f>
        <v>4.204609001113551E-2</v>
      </c>
      <c r="AQ48">
        <f>(P48+273.15)</f>
        <v>356.52454986572263</v>
      </c>
      <c r="AR48">
        <f>(O48+273.15)</f>
        <v>305.88406600952146</v>
      </c>
      <c r="AS48">
        <f>(Y48*AK48+Z48*AL48)*AM48</f>
        <v>255.96815834116569</v>
      </c>
      <c r="AT48">
        <f>((AS48+0.00000010773*(AR48^4-AQ48^4))-AP48*44100)/(L48*0.92*2*29.3+0.00000043092*AQ48^3)</f>
        <v>-17.758085422802207</v>
      </c>
      <c r="AU48">
        <f>0.61365*EXP(17.502*J48/(240.97+J48))</f>
        <v>55.182991686375573</v>
      </c>
      <c r="AV48">
        <f>AU48*1000/AA48</f>
        <v>629.04971429173179</v>
      </c>
      <c r="AW48">
        <f>(AV48-U48)</f>
        <v>588.0818950778646</v>
      </c>
      <c r="AX48">
        <f>IF(D48,P48,(O48+P48)/2)</f>
        <v>58.05430793762207</v>
      </c>
      <c r="AY48">
        <f>0.61365*EXP(17.502*AX48/(240.97+AX48))</f>
        <v>18.349621012730875</v>
      </c>
      <c r="AZ48">
        <f>IF(AW48&lt;&gt;0,(1000-(AV48+U48)/2)/AW48*AP48,0)</f>
        <v>4.7544876799898314E-2</v>
      </c>
      <c r="BA48">
        <f>U48*AA48/1000</f>
        <v>3.5938762481327866</v>
      </c>
      <c r="BB48">
        <f>(AY48-BA48)</f>
        <v>14.755744764598088</v>
      </c>
      <c r="BC48">
        <f>1/(1.6/F48+1.37/N48)</f>
        <v>2.976307170024324E-2</v>
      </c>
      <c r="BD48">
        <f>G48*AA48*0.001</f>
        <v>6.6405607178269346</v>
      </c>
      <c r="BE48">
        <f>G48/S48</f>
        <v>0.19623168412413347</v>
      </c>
      <c r="BF48">
        <f>(1-AP48*AA48/AU48/F48)*100</f>
        <v>-39.022761045428254</v>
      </c>
      <c r="BG48">
        <f>(S48-E48/(N48/1.35))</f>
        <v>385.90750252861613</v>
      </c>
      <c r="BH48">
        <f>E48*BF48/100/BG48</f>
        <v>4.7816336454501449E-4</v>
      </c>
    </row>
    <row r="49" spans="1:60" x14ac:dyDescent="0.35">
      <c r="A49" s="1" t="s">
        <v>9</v>
      </c>
      <c r="B49" s="1" t="s">
        <v>2963</v>
      </c>
      <c r="K49" s="1">
        <f t="shared" si="0"/>
        <v>2.72</v>
      </c>
    </row>
    <row r="50" spans="1:60" x14ac:dyDescent="0.35">
      <c r="A50" s="1" t="s">
        <v>9</v>
      </c>
      <c r="B50" s="1" t="s">
        <v>2958</v>
      </c>
      <c r="K50" s="1">
        <f t="shared" si="0"/>
        <v>2.72</v>
      </c>
    </row>
    <row r="51" spans="1:60" x14ac:dyDescent="0.35">
      <c r="A51" s="1">
        <v>12</v>
      </c>
      <c r="B51" s="1" t="s">
        <v>2962</v>
      </c>
      <c r="C51" s="1">
        <v>2698.5000027157366</v>
      </c>
      <c r="D51" s="1">
        <v>0</v>
      </c>
      <c r="E51">
        <f>(R51-S51*(1000-T51)/(1000-U51))*AO51</f>
        <v>4.7372443510413358E-2</v>
      </c>
      <c r="F51">
        <f>IF(AZ51&lt;&gt;0,1/(1/AZ51-1/N51),0)</f>
        <v>4.9252143277351966E-2</v>
      </c>
      <c r="G51">
        <f>((BC51-AP51/2)*S51-E51)/(BC51+AP51/2)</f>
        <v>64.500285726131835</v>
      </c>
      <c r="H51">
        <f>AP51*1000</f>
        <v>43.256296349784449</v>
      </c>
      <c r="I51">
        <f>(AU51-BA51)</f>
        <v>51.685966008730404</v>
      </c>
      <c r="J51">
        <f>(P51+AT51*D51)</f>
        <v>83.467079162597656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32.864566802978516</v>
      </c>
      <c r="P51" s="1">
        <v>83.467079162597656</v>
      </c>
      <c r="Q51" s="1">
        <v>32.940460205078125</v>
      </c>
      <c r="R51" s="1">
        <v>400.08807373046875</v>
      </c>
      <c r="S51" s="1">
        <v>384.9632568359375</v>
      </c>
      <c r="T51" s="1">
        <v>4.6759800910949707</v>
      </c>
      <c r="U51" s="1">
        <v>42.200214385986328</v>
      </c>
      <c r="V51" s="1">
        <v>8.181523323059082</v>
      </c>
      <c r="W51" s="1">
        <v>73.837364196777344</v>
      </c>
      <c r="X51" s="1">
        <v>300.31784057617188</v>
      </c>
      <c r="Y51" s="1">
        <v>1999.2708740234375</v>
      </c>
      <c r="Z51" s="1">
        <v>0.14292131364345551</v>
      </c>
      <c r="AA51" s="1">
        <v>87.725837707519531</v>
      </c>
      <c r="AB51" s="1">
        <v>10.830286979675293</v>
      </c>
      <c r="AC51" s="1">
        <v>1.3263903856277466</v>
      </c>
      <c r="AD51" s="1">
        <v>5.2530936896800995E-2</v>
      </c>
      <c r="AE51" s="1">
        <v>8.4745073691010475E-3</v>
      </c>
      <c r="AF51" s="1">
        <v>6.4211741089820862E-2</v>
      </c>
      <c r="AG51" s="1">
        <v>1.6888434067368507E-2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1.1041097080006317</v>
      </c>
      <c r="AP51">
        <f>(U51-T51)/(1000-U51)*AO51</f>
        <v>4.3256296349784451E-2</v>
      </c>
      <c r="AQ51">
        <f>(P51+273.15)</f>
        <v>356.61707916259763</v>
      </c>
      <c r="AR51">
        <f>(O51+273.15)</f>
        <v>306.01456680297849</v>
      </c>
      <c r="AS51">
        <f>(Y51*AK51+Z51*AL51)*AM51</f>
        <v>319.88333269380018</v>
      </c>
      <c r="AT51">
        <f>((AS51+0.00000010773*(AR51^4-AQ51^4))-AP51*44100)/(L51*0.92*2*29.3+0.00000043092*AQ51^3)</f>
        <v>-17.679389648251078</v>
      </c>
      <c r="AU51">
        <f>0.61365*EXP(17.502*J51/(240.97+J51))</f>
        <v>55.388015167177969</v>
      </c>
      <c r="AV51">
        <f>AU51*1000/AA51</f>
        <v>631.37630388715354</v>
      </c>
      <c r="AW51">
        <f>(AV51-U51)</f>
        <v>589.17608950116721</v>
      </c>
      <c r="AX51">
        <f>IF(D51,P51,(O51+P51)/2)</f>
        <v>58.165822982788086</v>
      </c>
      <c r="AY51">
        <f>0.61365*EXP(17.502*AX51/(240.97+AX51))</f>
        <v>18.44635487592684</v>
      </c>
      <c r="AZ51">
        <f>IF(AW51&lt;&gt;0,(1000-(AV51+U51)/2)/AW51*AP51,0)</f>
        <v>4.8691866687485715E-2</v>
      </c>
      <c r="BA51">
        <f>U51*AA51/1000</f>
        <v>3.7020491584475677</v>
      </c>
      <c r="BB51">
        <f>(AY51-BA51)</f>
        <v>14.744305717479271</v>
      </c>
      <c r="BC51">
        <f>1/(1.6/F51+1.37/N51)</f>
        <v>3.0482262919255348E-2</v>
      </c>
      <c r="BD51">
        <f>G51*AA51*0.001</f>
        <v>5.6583415976992804</v>
      </c>
      <c r="BE51">
        <f>G51/S51</f>
        <v>0.16754920003604493</v>
      </c>
      <c r="BF51">
        <f>(1-AP51*AA51/AU51/F51)*100</f>
        <v>-39.102815166383678</v>
      </c>
      <c r="BG51">
        <f>(S51-E51/(N51/1.35))</f>
        <v>384.94831580815776</v>
      </c>
      <c r="BH51">
        <f>E51*BF51/100/BG51</f>
        <v>-4.8120639226040996E-5</v>
      </c>
    </row>
    <row r="52" spans="1:60" x14ac:dyDescent="0.35">
      <c r="A52" s="1" t="s">
        <v>9</v>
      </c>
      <c r="B52" s="1" t="s">
        <v>2961</v>
      </c>
      <c r="K52" s="1">
        <v>2.4670399999999999</v>
      </c>
    </row>
    <row r="53" spans="1:60" x14ac:dyDescent="0.35">
      <c r="A53" s="1" t="s">
        <v>9</v>
      </c>
      <c r="B53" s="1" t="s">
        <v>2960</v>
      </c>
      <c r="K53" s="1">
        <v>2.4670399999999999</v>
      </c>
    </row>
    <row r="54" spans="1:60" x14ac:dyDescent="0.35">
      <c r="A54" s="1" t="s">
        <v>9</v>
      </c>
      <c r="B54" s="1" t="s">
        <v>2959</v>
      </c>
      <c r="K54" s="1">
        <v>2.4670399999999999</v>
      </c>
    </row>
    <row r="55" spans="1:60" x14ac:dyDescent="0.35">
      <c r="A55" s="1" t="s">
        <v>9</v>
      </c>
      <c r="B55" s="1" t="s">
        <v>2958</v>
      </c>
      <c r="K55" s="1">
        <v>2.4670399999999999</v>
      </c>
    </row>
    <row r="56" spans="1:60" x14ac:dyDescent="0.35">
      <c r="K56" s="1">
        <v>2.4670399999999999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557D7-8C14-4F86-97E2-6119ADE5A6FA}">
  <dimension ref="A1:BH55"/>
  <sheetViews>
    <sheetView topLeftCell="A5" zoomScale="5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3048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3047</v>
      </c>
    </row>
    <row r="12" spans="1:60" x14ac:dyDescent="0.35">
      <c r="A12" s="1" t="s">
        <v>9</v>
      </c>
      <c r="B12" s="1" t="s">
        <v>3046</v>
      </c>
    </row>
    <row r="13" spans="1:60" x14ac:dyDescent="0.35">
      <c r="A13" s="1" t="s">
        <v>9</v>
      </c>
      <c r="B13" s="1" t="s">
        <v>3045</v>
      </c>
    </row>
    <row r="14" spans="1:60" x14ac:dyDescent="0.35">
      <c r="A14" s="1" t="s">
        <v>9</v>
      </c>
      <c r="B14" s="1" t="s">
        <v>3044</v>
      </c>
    </row>
    <row r="15" spans="1:60" x14ac:dyDescent="0.35">
      <c r="A15" s="1" t="s">
        <v>9</v>
      </c>
      <c r="B15" s="1" t="s">
        <v>3043</v>
      </c>
    </row>
    <row r="16" spans="1:60" x14ac:dyDescent="0.35">
      <c r="A16" s="1" t="s">
        <v>9</v>
      </c>
      <c r="B16" s="1" t="s">
        <v>3042</v>
      </c>
    </row>
    <row r="17" spans="1:60" x14ac:dyDescent="0.35">
      <c r="A17" s="1" t="s">
        <v>9</v>
      </c>
      <c r="B17" s="1" t="s">
        <v>3041</v>
      </c>
    </row>
    <row r="18" spans="1:60" x14ac:dyDescent="0.35">
      <c r="A18" s="1">
        <v>1</v>
      </c>
      <c r="B18" s="1" t="s">
        <v>3040</v>
      </c>
      <c r="C18" s="1">
        <v>419.50000153109431</v>
      </c>
      <c r="D18" s="1">
        <v>0</v>
      </c>
      <c r="E18">
        <f>(R18-S18*(1000-T18)/(1000-U18))*AO18</f>
        <v>-3.4378244343921929</v>
      </c>
      <c r="F18">
        <f>IF(AZ18&lt;&gt;0,1/(1/AZ18-1/N18),0)</f>
        <v>1.8424618168850537</v>
      </c>
      <c r="G18">
        <f>((BC18-AP18/2)*S18-E18)/(BC18+AP18/2)</f>
        <v>384.38249849824439</v>
      </c>
      <c r="H18">
        <f>AP18*1000</f>
        <v>27.767514932580159</v>
      </c>
      <c r="I18">
        <f>(AU18-BA18)</f>
        <v>1.8092986491237726</v>
      </c>
      <c r="J18">
        <f>(P18+AT18*D18)</f>
        <v>31.762439727783203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33.700893402099609</v>
      </c>
      <c r="P18" s="1">
        <v>31.762439727783203</v>
      </c>
      <c r="Q18" s="1">
        <v>33.808250427246094</v>
      </c>
      <c r="R18" s="1">
        <v>399.89910888671875</v>
      </c>
      <c r="S18" s="1">
        <v>393.1259765625</v>
      </c>
      <c r="T18" s="1">
        <v>8.7597017288208008</v>
      </c>
      <c r="U18" s="1">
        <v>33.076992034912109</v>
      </c>
      <c r="V18" s="1">
        <v>14.625862121582031</v>
      </c>
      <c r="W18" s="1">
        <v>55.227855682373047</v>
      </c>
      <c r="X18" s="1">
        <v>300.31887817382813</v>
      </c>
      <c r="Y18" s="1">
        <v>0.17384789884090424</v>
      </c>
      <c r="Z18" s="1">
        <v>0.11661934852600098</v>
      </c>
      <c r="AA18" s="1">
        <v>87.733283996582031</v>
      </c>
      <c r="AB18" s="1">
        <v>10.932374000549316</v>
      </c>
      <c r="AC18" s="1">
        <v>1.5169022083282471</v>
      </c>
      <c r="AD18" s="1">
        <v>6.0478892177343369E-2</v>
      </c>
      <c r="AE18" s="1">
        <v>7.3345964774489403E-3</v>
      </c>
      <c r="AF18" s="1">
        <v>1.8520459532737732E-2</v>
      </c>
      <c r="AG18" s="1">
        <v>1.4989985153079033E-2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1.1041135226978973</v>
      </c>
      <c r="AP18">
        <f>(U18-T18)/(1000-U18)*AO18</f>
        <v>2.7767514932580159E-2</v>
      </c>
      <c r="AQ18">
        <f>(P18+273.15)</f>
        <v>304.91243972778318</v>
      </c>
      <c r="AR18">
        <f>(O18+273.15)</f>
        <v>306.85089340209959</v>
      </c>
      <c r="AS18">
        <f>(Y18*AK18+Z18*AL18)*AM18</f>
        <v>2.7815663192816142E-2</v>
      </c>
      <c r="AT18">
        <f>((AS18+0.00000010773*(AR18^4-AQ18^4))-AP18*44100)/(L18*0.92*2*29.3+0.00000043092*AQ18^3)</f>
        <v>-9.409424284464281</v>
      </c>
      <c r="AU18">
        <f>0.61365*EXP(17.502*J18/(240.97+J18))</f>
        <v>4.7112517850753983</v>
      </c>
      <c r="AV18">
        <f>AU18*1000/AA18</f>
        <v>53.699708599292173</v>
      </c>
      <c r="AW18">
        <f>(AV18-U18)</f>
        <v>20.622716564380063</v>
      </c>
      <c r="AX18">
        <f>IF(D18,P18,(O18+P18)/2)</f>
        <v>32.731666564941406</v>
      </c>
      <c r="AY18">
        <f>0.61365*EXP(17.502*AX18/(240.97+AX18))</f>
        <v>4.97643337119103</v>
      </c>
      <c r="AZ18">
        <f>IF(AW18&lt;&gt;0,(1000-(AV18+U18)/2)/AW18*AP18,0)</f>
        <v>1.28803245606981</v>
      </c>
      <c r="BA18">
        <f>U18*AA18/1000</f>
        <v>2.9019531359516257</v>
      </c>
      <c r="BB18">
        <f>(AY18-BA18)</f>
        <v>2.0744802352394043</v>
      </c>
      <c r="BC18">
        <f>1/(1.6/F18+1.37/N18)</f>
        <v>0.84141740932732412</v>
      </c>
      <c r="BD18">
        <f>G18*AA18*0.001</f>
        <v>33.723138904062239</v>
      </c>
      <c r="BE18">
        <f>G18/S18</f>
        <v>0.97775909355899415</v>
      </c>
      <c r="BF18">
        <f>(1-AP18*AA18/AU18/F18)*100</f>
        <v>71.934900339594137</v>
      </c>
      <c r="BG18">
        <f>(S18-E18/(N18/1.35))</f>
        <v>394.21024890671305</v>
      </c>
      <c r="BH18">
        <f>E18*BF18/100/BG18</f>
        <v>-6.2732909344410679E-3</v>
      </c>
    </row>
    <row r="19" spans="1:60" x14ac:dyDescent="0.35">
      <c r="A19" s="1" t="s">
        <v>9</v>
      </c>
      <c r="B19" s="1" t="s">
        <v>3039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3038</v>
      </c>
      <c r="K20" s="1">
        <f t="shared" si="0"/>
        <v>2.72</v>
      </c>
    </row>
    <row r="21" spans="1:60" x14ac:dyDescent="0.35">
      <c r="A21" s="1">
        <v>2</v>
      </c>
      <c r="B21" s="1" t="s">
        <v>3037</v>
      </c>
      <c r="C21" s="1">
        <v>623.00000154227018</v>
      </c>
      <c r="D21" s="1">
        <v>0</v>
      </c>
      <c r="E21">
        <f>(R21-S21*(1000-T21)/(1000-U21))*AO21</f>
        <v>-3.5252169450565276</v>
      </c>
      <c r="F21">
        <f>IF(AZ21&lt;&gt;0,1/(1/AZ21-1/N21),0)</f>
        <v>1.7656256292431183</v>
      </c>
      <c r="G21">
        <f>((BC21-AP21/2)*S21-E21)/(BC21+AP21/2)</f>
        <v>385.02304318305971</v>
      </c>
      <c r="H21">
        <f>AP21*1000</f>
        <v>26.876970935033743</v>
      </c>
      <c r="I21">
        <f>(AU21-BA21)</f>
        <v>1.8055777146017373</v>
      </c>
      <c r="J21">
        <f>(P21+AT21*D21)</f>
        <v>31.588764190673828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33.625873565673828</v>
      </c>
      <c r="P21" s="1">
        <v>31.588764190673828</v>
      </c>
      <c r="Q21" s="1">
        <v>33.794918060302734</v>
      </c>
      <c r="R21" s="1">
        <v>399.91680908203125</v>
      </c>
      <c r="S21" s="1">
        <v>393.53005981445313</v>
      </c>
      <c r="T21" s="1">
        <v>9.0423097610473633</v>
      </c>
      <c r="U21" s="1">
        <v>32.591583251953125</v>
      </c>
      <c r="V21" s="1">
        <v>15.161789894104004</v>
      </c>
      <c r="W21" s="1">
        <v>54.648284912109375</v>
      </c>
      <c r="X21" s="1">
        <v>300.31814575195313</v>
      </c>
      <c r="Y21" s="1">
        <v>25.769283294677734</v>
      </c>
      <c r="Z21" s="1">
        <v>9.718640148639679E-2</v>
      </c>
      <c r="AA21" s="1">
        <v>87.736747741699219</v>
      </c>
      <c r="AB21" s="1">
        <v>10.751076698303223</v>
      </c>
      <c r="AC21" s="1">
        <v>1.5211787223815918</v>
      </c>
      <c r="AD21" s="1">
        <v>0.10099369287490845</v>
      </c>
      <c r="AE21" s="1">
        <v>2.4268288165330887E-2</v>
      </c>
      <c r="AF21" s="1">
        <v>5.107053741812706E-2</v>
      </c>
      <c r="AG21" s="1">
        <v>4.7406665980815887E-3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1.1041108299704157</v>
      </c>
      <c r="AP21">
        <f>(U21-T21)/(1000-U21)*AO21</f>
        <v>2.6876970935033741E-2</v>
      </c>
      <c r="AQ21">
        <f>(P21+273.15)</f>
        <v>304.73876419067381</v>
      </c>
      <c r="AR21">
        <f>(O21+273.15)</f>
        <v>306.77587356567381</v>
      </c>
      <c r="AS21">
        <f>(Y21*AK21+Z21*AL21)*AM21</f>
        <v>4.1230852349902989</v>
      </c>
      <c r="AT21">
        <f>((AS21+0.00000010773*(AR21^4-AQ21^4))-AP21*44100)/(L21*0.92*2*29.3+0.00000043092*AQ21^3)</f>
        <v>-9.0617252099697083</v>
      </c>
      <c r="AU21">
        <f>0.61365*EXP(17.502*J21/(240.97+J21))</f>
        <v>4.6650572328809377</v>
      </c>
      <c r="AV21">
        <f>AU21*1000/AA21</f>
        <v>53.171075438253851</v>
      </c>
      <c r="AW21">
        <f>(AV21-U21)</f>
        <v>20.579492186300726</v>
      </c>
      <c r="AX21">
        <f>IF(D21,P21,(O21+P21)/2)</f>
        <v>32.607318878173828</v>
      </c>
      <c r="AY21">
        <f>0.61365*EXP(17.502*AX21/(240.97+AX21))</f>
        <v>4.9417014287610916</v>
      </c>
      <c r="AZ21">
        <f>IF(AW21&lt;&gt;0,(1000-(AV21+U21)/2)/AW21*AP21,0)</f>
        <v>1.2500041526629084</v>
      </c>
      <c r="BA21">
        <f>U21*AA21/1000</f>
        <v>2.8594795182792003</v>
      </c>
      <c r="BB21">
        <f>(AY21-BA21)</f>
        <v>2.0822219104818913</v>
      </c>
      <c r="BC21">
        <f>1/(1.6/F21+1.37/N21)</f>
        <v>0.81548654667781384</v>
      </c>
      <c r="BD21">
        <f>G21*AA21*0.001</f>
        <v>33.780669614493476</v>
      </c>
      <c r="BE21">
        <f>G21/S21</f>
        <v>0.97838280350069218</v>
      </c>
      <c r="BF21">
        <f>(1-AP21*AA21/AU21/F21)*100</f>
        <v>71.370995095829983</v>
      </c>
      <c r="BG21">
        <f>(S21-E21/(N21/1.35))</f>
        <v>394.6418953121119</v>
      </c>
      <c r="BH21">
        <f>E21*BF21/100/BG21</f>
        <v>-6.3753555891065171E-3</v>
      </c>
    </row>
    <row r="22" spans="1:60" x14ac:dyDescent="0.35">
      <c r="A22" s="1" t="s">
        <v>9</v>
      </c>
      <c r="B22" s="1" t="s">
        <v>3036</v>
      </c>
      <c r="K22" s="1">
        <f t="shared" si="0"/>
        <v>2.72</v>
      </c>
    </row>
    <row r="23" spans="1:60" x14ac:dyDescent="0.35">
      <c r="A23" s="1" t="s">
        <v>9</v>
      </c>
      <c r="B23" s="1" t="s">
        <v>3035</v>
      </c>
      <c r="K23" s="1">
        <f t="shared" si="0"/>
        <v>2.72</v>
      </c>
    </row>
    <row r="24" spans="1:60" x14ac:dyDescent="0.35">
      <c r="A24" s="1">
        <v>3</v>
      </c>
      <c r="B24" s="1" t="s">
        <v>3034</v>
      </c>
      <c r="C24" s="1">
        <v>826.50000153109431</v>
      </c>
      <c r="D24" s="1">
        <v>0</v>
      </c>
      <c r="E24">
        <f>(R24-S24*(1000-T24)/(1000-U24))*AO24</f>
        <v>-3.0869481762146522</v>
      </c>
      <c r="F24">
        <f>IF(AZ24&lt;&gt;0,1/(1/AZ24-1/N24),0)</f>
        <v>1.683427253132308</v>
      </c>
      <c r="G24">
        <f>((BC24-AP24/2)*S24-E24)/(BC24+AP24/2)</f>
        <v>384.7742577324542</v>
      </c>
      <c r="H24">
        <f>AP24*1000</f>
        <v>25.937627864676045</v>
      </c>
      <c r="I24">
        <f>(AU24-BA24)</f>
        <v>1.8037930854457223</v>
      </c>
      <c r="J24">
        <f>(P24+AT24*D24)</f>
        <v>31.406967163085938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33.479560852050781</v>
      </c>
      <c r="P24" s="1">
        <v>31.406967163085938</v>
      </c>
      <c r="Q24" s="1">
        <v>33.686672210693359</v>
      </c>
      <c r="R24" s="1">
        <v>400.13070678710938</v>
      </c>
      <c r="S24" s="1">
        <v>393.6788330078125</v>
      </c>
      <c r="T24" s="1">
        <v>9.327509880065918</v>
      </c>
      <c r="U24" s="1">
        <v>32.0643310546875</v>
      </c>
      <c r="V24" s="1">
        <v>15.769217491149902</v>
      </c>
      <c r="W24" s="1">
        <v>54.208400726318359</v>
      </c>
      <c r="X24" s="1">
        <v>300.34188842773438</v>
      </c>
      <c r="Y24" s="1">
        <v>49.781181335449219</v>
      </c>
      <c r="Z24" s="1">
        <v>0.14749179780483246</v>
      </c>
      <c r="AA24" s="1">
        <v>87.740249633789063</v>
      </c>
      <c r="AB24" s="1">
        <v>10.680286407470703</v>
      </c>
      <c r="AC24" s="1">
        <v>1.5278913974761963</v>
      </c>
      <c r="AD24" s="1">
        <v>8.5344091057777405E-2</v>
      </c>
      <c r="AE24" s="1">
        <v>1.3144164346158504E-2</v>
      </c>
      <c r="AF24" s="1">
        <v>3.1343918293714523E-2</v>
      </c>
      <c r="AG24" s="1">
        <v>2.8816217090934515E-3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1.1041981192196113</v>
      </c>
      <c r="AP24">
        <f>(U24-T24)/(1000-U24)*AO24</f>
        <v>2.5937627864676044E-2</v>
      </c>
      <c r="AQ24">
        <f>(P24+273.15)</f>
        <v>304.55696716308591</v>
      </c>
      <c r="AR24">
        <f>(O24+273.15)</f>
        <v>306.62956085205076</v>
      </c>
      <c r="AS24">
        <f>(Y24*AK24+Z24*AL24)*AM24</f>
        <v>7.9649888356404972</v>
      </c>
      <c r="AT24">
        <f>((AS24+0.00000010773*(AR24^4-AQ24^4))-AP24*44100)/(L24*0.92*2*29.3+0.00000043092*AQ24^3)</f>
        <v>-8.7052861047632657</v>
      </c>
      <c r="AU24">
        <f>0.61365*EXP(17.502*J24/(240.97+J24))</f>
        <v>4.6171254965244586</v>
      </c>
      <c r="AV24">
        <f>AU24*1000/AA24</f>
        <v>52.622661957259673</v>
      </c>
      <c r="AW24">
        <f>(AV24-U24)</f>
        <v>20.558330902572173</v>
      </c>
      <c r="AX24">
        <f>IF(D24,P24,(O24+P24)/2)</f>
        <v>32.443264007568359</v>
      </c>
      <c r="AY24">
        <f>0.61365*EXP(17.502*AX24/(240.97+AX24))</f>
        <v>4.8962016208322998</v>
      </c>
      <c r="AZ24">
        <f>IF(AW24&lt;&gt;0,(1000-(AV24+U24)/2)/AW24*AP24,0)</f>
        <v>1.2082370950993446</v>
      </c>
      <c r="BA24">
        <f>U24*AA24/1000</f>
        <v>2.8133324110787363</v>
      </c>
      <c r="BB24">
        <f>(AY24-BA24)</f>
        <v>2.0828692097535635</v>
      </c>
      <c r="BC24">
        <f>1/(1.6/F24+1.37/N24)</f>
        <v>0.78708584024714401</v>
      </c>
      <c r="BD24">
        <f>G24*AA24*0.001</f>
        <v>33.760189426101427</v>
      </c>
      <c r="BE24">
        <f>G24/S24</f>
        <v>0.97738111747760237</v>
      </c>
      <c r="BF24">
        <f>(1-AP24*AA24/AU24/F24)*100</f>
        <v>70.720538309505514</v>
      </c>
      <c r="BG24">
        <f>(S24-E24/(N24/1.35))</f>
        <v>394.65244076451</v>
      </c>
      <c r="BH24">
        <f>E24*BF24/100/BG24</f>
        <v>-5.5317189051850551E-3</v>
      </c>
    </row>
    <row r="25" spans="1:60" x14ac:dyDescent="0.35">
      <c r="A25" s="1" t="s">
        <v>9</v>
      </c>
      <c r="B25" s="1" t="s">
        <v>3033</v>
      </c>
      <c r="K25" s="1">
        <f t="shared" si="0"/>
        <v>2.72</v>
      </c>
    </row>
    <row r="26" spans="1:60" x14ac:dyDescent="0.35">
      <c r="A26" s="1" t="s">
        <v>9</v>
      </c>
      <c r="B26" s="1" t="s">
        <v>3032</v>
      </c>
      <c r="K26" s="1">
        <f t="shared" si="0"/>
        <v>2.72</v>
      </c>
    </row>
    <row r="27" spans="1:60" x14ac:dyDescent="0.35">
      <c r="A27" s="1">
        <v>4</v>
      </c>
      <c r="B27" s="1" t="s">
        <v>3031</v>
      </c>
      <c r="C27" s="1">
        <v>1030.0000015422702</v>
      </c>
      <c r="D27" s="1">
        <v>0</v>
      </c>
      <c r="E27">
        <f>(R27-S27*(1000-T27)/(1000-U27))*AO27</f>
        <v>-2.7199102261795485</v>
      </c>
      <c r="F27">
        <f>IF(AZ27&lt;&gt;0,1/(1/AZ27-1/N27),0)</f>
        <v>1.6153822336187937</v>
      </c>
      <c r="G27">
        <f>((BC27-AP27/2)*S27-E27)/(BC27+AP27/2)</f>
        <v>384.14273806960466</v>
      </c>
      <c r="H27">
        <f>AP27*1000</f>
        <v>25.311458907990787</v>
      </c>
      <c r="I27">
        <f>(AU27-BA27)</f>
        <v>1.8138844016647351</v>
      </c>
      <c r="J27">
        <f>(P27+AT27*D27)</f>
        <v>31.36219596862793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33.359577178955078</v>
      </c>
      <c r="P27" s="1">
        <v>31.36219596862793</v>
      </c>
      <c r="Q27" s="1">
        <v>33.572544097900391</v>
      </c>
      <c r="R27" s="1">
        <v>400.03289794921875</v>
      </c>
      <c r="S27" s="1">
        <v>393.47567749023438</v>
      </c>
      <c r="T27" s="1">
        <v>9.6180410385131836</v>
      </c>
      <c r="U27" s="1">
        <v>31.814563751220703</v>
      </c>
      <c r="V27" s="1">
        <v>16.370548248291016</v>
      </c>
      <c r="W27" s="1">
        <v>54.1505126953125</v>
      </c>
      <c r="X27" s="1">
        <v>300.30300903320313</v>
      </c>
      <c r="Y27" s="1">
        <v>100.30167388916016</v>
      </c>
      <c r="Z27" s="1">
        <v>1.6006786376237869E-2</v>
      </c>
      <c r="AA27" s="1">
        <v>87.742927551269531</v>
      </c>
      <c r="AB27" s="1">
        <v>10.791910171508789</v>
      </c>
      <c r="AC27" s="1">
        <v>1.5203952789306641</v>
      </c>
      <c r="AD27" s="1">
        <v>7.0705235004425049E-2</v>
      </c>
      <c r="AE27" s="1">
        <v>9.7206290811300278E-3</v>
      </c>
      <c r="AF27" s="1">
        <v>2.4848790839314461E-2</v>
      </c>
      <c r="AG27" s="1">
        <v>4.8939562402665615E-3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1.1040551802691287</v>
      </c>
      <c r="AP27">
        <f>(U27-T27)/(1000-U27)*AO27</f>
        <v>2.5311458907990785E-2</v>
      </c>
      <c r="AQ27">
        <f>(P27+273.15)</f>
        <v>304.51219596862791</v>
      </c>
      <c r="AR27">
        <f>(O27+273.15)</f>
        <v>306.50957717895506</v>
      </c>
      <c r="AS27">
        <f>(Y27*AK27+Z27*AL27)*AM27</f>
        <v>16.048267463558886</v>
      </c>
      <c r="AT27">
        <f>((AS27+0.00000010773*(AR27^4-AQ27^4))-AP27*44100)/(L27*0.92*2*29.3+0.00000043092*AQ27^3)</f>
        <v>-8.433188236818296</v>
      </c>
      <c r="AU27">
        <f>0.61365*EXP(17.502*J27/(240.97+J27))</f>
        <v>4.6053873639633389</v>
      </c>
      <c r="AV27">
        <f>AU27*1000/AA27</f>
        <v>52.487277236929906</v>
      </c>
      <c r="AW27">
        <f>(AV27-U27)</f>
        <v>20.672713485709203</v>
      </c>
      <c r="AX27">
        <f>IF(D27,P27,(O27+P27)/2)</f>
        <v>32.360886573791504</v>
      </c>
      <c r="AY27">
        <f>0.61365*EXP(17.502*AX27/(240.97+AX27))</f>
        <v>4.8734924742330312</v>
      </c>
      <c r="AZ27">
        <f>IF(AW27&lt;&gt;0,(1000-(AV27+U27)/2)/AW27*AP27,0)</f>
        <v>1.1727806140558654</v>
      </c>
      <c r="BA27">
        <f>U27*AA27/1000</f>
        <v>2.7915029622986038</v>
      </c>
      <c r="BB27">
        <f>(AY27-BA27)</f>
        <v>2.0819895119344274</v>
      </c>
      <c r="BC27">
        <f>1/(1.6/F27+1.37/N27)</f>
        <v>0.76304128191907705</v>
      </c>
      <c r="BD27">
        <f>G27*AA27*0.001</f>
        <v>33.705808435787631</v>
      </c>
      <c r="BE27">
        <f>G27/S27</f>
        <v>0.97628077171082228</v>
      </c>
      <c r="BF27">
        <f>(1-AP27*AA27/AU27/F27)*100</f>
        <v>70.147010286507026</v>
      </c>
      <c r="BG27">
        <f>(S27-E27/(N27/1.35))</f>
        <v>394.33352334399166</v>
      </c>
      <c r="BH27">
        <f>E27*BF27/100/BG27</f>
        <v>-4.838380693486112E-3</v>
      </c>
    </row>
    <row r="28" spans="1:60" x14ac:dyDescent="0.35">
      <c r="A28" s="1" t="s">
        <v>9</v>
      </c>
      <c r="B28" s="1" t="s">
        <v>3030</v>
      </c>
      <c r="K28" s="1">
        <f t="shared" si="0"/>
        <v>2.72</v>
      </c>
    </row>
    <row r="29" spans="1:60" x14ac:dyDescent="0.35">
      <c r="A29" s="1" t="s">
        <v>9</v>
      </c>
      <c r="B29" s="1" t="s">
        <v>3029</v>
      </c>
      <c r="K29" s="1">
        <f t="shared" si="0"/>
        <v>2.72</v>
      </c>
    </row>
    <row r="30" spans="1:60" x14ac:dyDescent="0.35">
      <c r="A30" s="1">
        <v>5</v>
      </c>
      <c r="B30" s="1" t="s">
        <v>3028</v>
      </c>
      <c r="C30" s="1">
        <v>1233.0000015422702</v>
      </c>
      <c r="D30" s="1">
        <v>0</v>
      </c>
      <c r="E30">
        <f>(R30-S30*(1000-T30)/(1000-U30))*AO30</f>
        <v>-2.5330581212196099</v>
      </c>
      <c r="F30">
        <f>IF(AZ30&lt;&gt;0,1/(1/AZ30-1/N30),0)</f>
        <v>1.5688905775445254</v>
      </c>
      <c r="G30">
        <f>((BC30-AP30/2)*S30-E30)/(BC30+AP30/2)</f>
        <v>383.96760804483051</v>
      </c>
      <c r="H30">
        <f>AP30*1000</f>
        <v>24.784830083086202</v>
      </c>
      <c r="I30">
        <f>(AU30-BA30)</f>
        <v>1.8146967071096798</v>
      </c>
      <c r="J30">
        <f>(P30+AT30*D30)</f>
        <v>31.310184478759766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33.259933471679688</v>
      </c>
      <c r="P30" s="1">
        <v>31.310184478759766</v>
      </c>
      <c r="Q30" s="1">
        <v>33.472469329833984</v>
      </c>
      <c r="R30" s="1">
        <v>400.02130126953125</v>
      </c>
      <c r="S30" s="1">
        <v>393.4827880859375</v>
      </c>
      <c r="T30" s="1">
        <v>9.9126424789428711</v>
      </c>
      <c r="U30" s="1">
        <v>31.649642944335938</v>
      </c>
      <c r="V30" s="1">
        <v>16.966827392578125</v>
      </c>
      <c r="W30" s="1">
        <v>54.172641754150391</v>
      </c>
      <c r="X30" s="1">
        <v>300.32241821289063</v>
      </c>
      <c r="Y30" s="1">
        <v>149.708740234375</v>
      </c>
      <c r="Z30" s="1">
        <v>5.7167690247297287E-2</v>
      </c>
      <c r="AA30" s="1">
        <v>87.744651794433594</v>
      </c>
      <c r="AB30" s="1">
        <v>10.805543899536133</v>
      </c>
      <c r="AC30" s="1">
        <v>1.5259225368499756</v>
      </c>
      <c r="AD30" s="1">
        <v>4.7594796866178513E-2</v>
      </c>
      <c r="AE30" s="1">
        <v>6.4770113676786423E-3</v>
      </c>
      <c r="AF30" s="1">
        <v>3.5618327558040619E-2</v>
      </c>
      <c r="AG30" s="1">
        <v>5.3012212738394737E-3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1.1041265375473917</v>
      </c>
      <c r="AP30">
        <f>(U30-T30)/(1000-U30)*AO30</f>
        <v>2.4784830083086202E-2</v>
      </c>
      <c r="AQ30">
        <f>(P30+273.15)</f>
        <v>304.46018447875974</v>
      </c>
      <c r="AR30">
        <f>(O30+273.15)</f>
        <v>306.40993347167966</v>
      </c>
      <c r="AS30">
        <f>(Y30*AK30+Z30*AL30)*AM30</f>
        <v>23.953397902099823</v>
      </c>
      <c r="AT30">
        <f>((AS30+0.00000010773*(AR30^4-AQ30^4))-AP30*44100)/(L30*0.92*2*29.3+0.00000043092*AQ30^3)</f>
        <v>-8.1942583313851323</v>
      </c>
      <c r="AU30">
        <f>0.61365*EXP(17.502*J30/(240.97+J30))</f>
        <v>4.5917836066785886</v>
      </c>
      <c r="AV30">
        <f>AU30*1000/AA30</f>
        <v>52.331207803253086</v>
      </c>
      <c r="AW30">
        <f>(AV30-U30)</f>
        <v>20.681564858917149</v>
      </c>
      <c r="AX30">
        <f>IF(D30,P30,(O30+P30)/2)</f>
        <v>32.285058975219727</v>
      </c>
      <c r="AY30">
        <f>0.61365*EXP(17.502*AX30/(240.97+AX30))</f>
        <v>4.8526700207681142</v>
      </c>
      <c r="AZ30">
        <f>IF(AW30&lt;&gt;0,(1000-(AV30+U30)/2)/AW30*AP30,0)</f>
        <v>1.1480806547790112</v>
      </c>
      <c r="BA30">
        <f>U30*AA30/1000</f>
        <v>2.7770868995689089</v>
      </c>
      <c r="BB30">
        <f>(AY30-BA30)</f>
        <v>2.0755831211992053</v>
      </c>
      <c r="BC30">
        <f>1/(1.6/F30+1.37/N30)</f>
        <v>0.74632637860405771</v>
      </c>
      <c r="BD30">
        <f>G30*AA30*0.001</f>
        <v>33.691104068235212</v>
      </c>
      <c r="BE30">
        <f>G30/S30</f>
        <v>0.97581805270976973</v>
      </c>
      <c r="BF30">
        <f>(1-AP30*AA30/AU30/F30)*100</f>
        <v>69.812125712178982</v>
      </c>
      <c r="BG30">
        <f>(S30-E30/(N30/1.35))</f>
        <v>394.28170173599079</v>
      </c>
      <c r="BH30">
        <f>E30*BF30/100/BG30</f>
        <v>-4.4850717448016225E-3</v>
      </c>
    </row>
    <row r="31" spans="1:60" x14ac:dyDescent="0.35">
      <c r="A31" s="1" t="s">
        <v>9</v>
      </c>
      <c r="B31" s="1" t="s">
        <v>3027</v>
      </c>
      <c r="K31" s="1">
        <f t="shared" si="0"/>
        <v>2.72</v>
      </c>
    </row>
    <row r="32" spans="1:60" x14ac:dyDescent="0.35">
      <c r="A32" s="1" t="s">
        <v>9</v>
      </c>
      <c r="B32" s="1" t="s">
        <v>3026</v>
      </c>
      <c r="K32" s="1">
        <f t="shared" si="0"/>
        <v>2.72</v>
      </c>
    </row>
    <row r="33" spans="1:60" x14ac:dyDescent="0.35">
      <c r="A33" s="1">
        <v>6</v>
      </c>
      <c r="B33" s="1" t="s">
        <v>3025</v>
      </c>
      <c r="C33" s="1">
        <v>1436.0000015422702</v>
      </c>
      <c r="D33" s="1">
        <v>0</v>
      </c>
      <c r="E33">
        <f>(R33-S33*(1000-T33)/(1000-U33))*AO33</f>
        <v>-1.9061025519823764</v>
      </c>
      <c r="F33">
        <f>IF(AZ33&lt;&gt;0,1/(1/AZ33-1/N33),0)</f>
        <v>1.5497154097095993</v>
      </c>
      <c r="G33">
        <f>((BC33-AP33/2)*S33-E33)/(BC33+AP33/2)</f>
        <v>382.65132305606573</v>
      </c>
      <c r="H33">
        <f>AP33*1000</f>
        <v>24.569745955799291</v>
      </c>
      <c r="I33">
        <f>(AU33-BA33)</f>
        <v>1.8150215420719844</v>
      </c>
      <c r="J33">
        <f>(P33+AT33*D33)</f>
        <v>31.346256256103516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33.192413330078125</v>
      </c>
      <c r="P33" s="1">
        <v>31.346256256103516</v>
      </c>
      <c r="Q33" s="1">
        <v>33.390987396240234</v>
      </c>
      <c r="R33" s="1">
        <v>399.9786376953125</v>
      </c>
      <c r="S33" s="1">
        <v>392.96044921875</v>
      </c>
      <c r="T33" s="1">
        <v>10.207266807556152</v>
      </c>
      <c r="U33" s="1">
        <v>31.753684997558594</v>
      </c>
      <c r="V33" s="1">
        <v>17.537271499633789</v>
      </c>
      <c r="W33" s="1">
        <v>54.556522369384766</v>
      </c>
      <c r="X33" s="1">
        <v>300.31729125976563</v>
      </c>
      <c r="Y33" s="1">
        <v>300.1282958984375</v>
      </c>
      <c r="Z33" s="1">
        <v>1.600705087184906E-2</v>
      </c>
      <c r="AA33" s="1">
        <v>87.743927001953125</v>
      </c>
      <c r="AB33" s="1">
        <v>10.742227554321289</v>
      </c>
      <c r="AC33" s="1">
        <v>1.5330262184143066</v>
      </c>
      <c r="AD33" s="1">
        <v>0.11700274795293808</v>
      </c>
      <c r="AE33" s="1">
        <v>1.2119224295020103E-2</v>
      </c>
      <c r="AF33" s="1">
        <v>3.5469997674226761E-2</v>
      </c>
      <c r="AG33" s="1">
        <v>3.6861517000943422E-3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1.1041076884550205</v>
      </c>
      <c r="AP33">
        <f>(U33-T33)/(1000-U33)*AO33</f>
        <v>2.4569745955799291E-2</v>
      </c>
      <c r="AQ33">
        <f>(P33+273.15)</f>
        <v>304.49625625610349</v>
      </c>
      <c r="AR33">
        <f>(O33+273.15)</f>
        <v>306.3424133300781</v>
      </c>
      <c r="AS33">
        <f>(Y33*AK33+Z33*AL33)*AM33</f>
        <v>48.020526270407572</v>
      </c>
      <c r="AT33">
        <f>((AS33+0.00000010773*(AR33^4-AQ33^4))-AP33*44100)/(L33*0.92*2*29.3+0.00000043092*AQ33^3)</f>
        <v>-7.940922143774328</v>
      </c>
      <c r="AU33">
        <f>0.61365*EXP(17.502*J33/(240.97+J33))</f>
        <v>4.6012145605407797</v>
      </c>
      <c r="AV33">
        <f>AU33*1000/AA33</f>
        <v>52.439122771862714</v>
      </c>
      <c r="AW33">
        <f>(AV33-U33)</f>
        <v>20.68543777430412</v>
      </c>
      <c r="AX33">
        <f>IF(D33,P33,(O33+P33)/2)</f>
        <v>32.26933479309082</v>
      </c>
      <c r="AY33">
        <f>0.61365*EXP(17.502*AX33/(240.97+AX33))</f>
        <v>4.8483618272961984</v>
      </c>
      <c r="AZ33">
        <f>IF(AW33&lt;&gt;0,(1000-(AV33+U33)/2)/AW33*AP33,0)</f>
        <v>1.1377785794765944</v>
      </c>
      <c r="BA33">
        <f>U33*AA33/1000</f>
        <v>2.7861930184687953</v>
      </c>
      <c r="BB33">
        <f>(AY33-BA33)</f>
        <v>2.0621688088274031</v>
      </c>
      <c r="BC33">
        <f>1/(1.6/F33+1.37/N33)</f>
        <v>0.73936330104943493</v>
      </c>
      <c r="BD33">
        <f>G33*AA33*0.001</f>
        <v>33.575329757432215</v>
      </c>
      <c r="BE33">
        <f>G33/S33</f>
        <v>0.97376548662039664</v>
      </c>
      <c r="BF33">
        <f>(1-AP33*AA33/AU33/F33)*100</f>
        <v>69.766160966377868</v>
      </c>
      <c r="BG33">
        <f>(S33-E33/(N33/1.35))</f>
        <v>393.56162427052772</v>
      </c>
      <c r="BH33">
        <f>E33*BF33/100/BG33</f>
        <v>-3.3789233822405632E-3</v>
      </c>
    </row>
    <row r="34" spans="1:60" x14ac:dyDescent="0.35">
      <c r="A34" s="1" t="s">
        <v>9</v>
      </c>
      <c r="B34" s="1" t="s">
        <v>3024</v>
      </c>
      <c r="K34" s="1">
        <f t="shared" si="0"/>
        <v>2.72</v>
      </c>
    </row>
    <row r="35" spans="1:60" x14ac:dyDescent="0.35">
      <c r="A35" s="1" t="s">
        <v>9</v>
      </c>
      <c r="B35" s="1" t="s">
        <v>3023</v>
      </c>
      <c r="K35" s="1">
        <f t="shared" si="0"/>
        <v>2.72</v>
      </c>
    </row>
    <row r="36" spans="1:60" x14ac:dyDescent="0.35">
      <c r="A36" s="1">
        <v>7</v>
      </c>
      <c r="B36" s="1" t="s">
        <v>3022</v>
      </c>
      <c r="C36" s="1">
        <v>1639.0000015422702</v>
      </c>
      <c r="D36" s="1">
        <v>0</v>
      </c>
      <c r="E36">
        <f>(R36-S36*(1000-T36)/(1000-U36))*AO36</f>
        <v>-1.5119360592221878</v>
      </c>
      <c r="F36">
        <f>IF(AZ36&lt;&gt;0,1/(1/AZ36-1/N36),0)</f>
        <v>1.5361204336954488</v>
      </c>
      <c r="G36">
        <f>((BC36-AP36/2)*S36-E36)/(BC36+AP36/2)</f>
        <v>381.86668598453366</v>
      </c>
      <c r="H36">
        <f>AP36*1000</f>
        <v>24.560438487567062</v>
      </c>
      <c r="I36">
        <f>(AU36-BA36)</f>
        <v>1.825555076013829</v>
      </c>
      <c r="J36">
        <f>(P36+AT36*D36)</f>
        <v>31.480512619018555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33.170101165771484</v>
      </c>
      <c r="P36" s="1">
        <v>31.480512619018555</v>
      </c>
      <c r="Q36" s="1">
        <v>33.348758697509766</v>
      </c>
      <c r="R36" s="1">
        <v>400.12713623046875</v>
      </c>
      <c r="S36" s="1">
        <v>392.76080322265625</v>
      </c>
      <c r="T36" s="1">
        <v>10.505165100097656</v>
      </c>
      <c r="U36" s="1">
        <v>32.033966064453125</v>
      </c>
      <c r="V36" s="1">
        <v>18.072498321533203</v>
      </c>
      <c r="W36" s="1">
        <v>55.109443664550781</v>
      </c>
      <c r="X36" s="1">
        <v>300.36221313476563</v>
      </c>
      <c r="Y36" s="1">
        <v>499.75189208984375</v>
      </c>
      <c r="Z36" s="1">
        <v>5.7167932391166687E-3</v>
      </c>
      <c r="AA36" s="1">
        <v>87.747772216796875</v>
      </c>
      <c r="AB36" s="1">
        <v>10.848846435546875</v>
      </c>
      <c r="AC36" s="1">
        <v>1.5472260713577271</v>
      </c>
      <c r="AD36" s="1">
        <v>8.5402712225914001E-2</v>
      </c>
      <c r="AE36" s="1">
        <v>7.0941927842795849E-3</v>
      </c>
      <c r="AF36" s="1">
        <v>2.7717798948287964E-2</v>
      </c>
      <c r="AG36" s="1">
        <v>9.0002259239554405E-3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1.1042728424072263</v>
      </c>
      <c r="AP36">
        <f>(U36-T36)/(1000-U36)*AO36</f>
        <v>2.456043848756706E-2</v>
      </c>
      <c r="AQ36">
        <f>(P36+273.15)</f>
        <v>304.63051261901853</v>
      </c>
      <c r="AR36">
        <f>(O36+273.15)</f>
        <v>306.32010116577146</v>
      </c>
      <c r="AS36">
        <f>(Y36*AK36+Z36*AL36)*AM36</f>
        <v>79.96030094712296</v>
      </c>
      <c r="AT36">
        <f>((AS36+0.00000010773*(AR36^4-AQ36^4))-AP36*44100)/(L36*0.92*2*29.3+0.00000043092*AQ36^3)</f>
        <v>-7.7012972724467437</v>
      </c>
      <c r="AU36">
        <f>0.61365*EXP(17.502*J36/(240.97+J36))</f>
        <v>4.6364642334380628</v>
      </c>
      <c r="AV36">
        <f>AU36*1000/AA36</f>
        <v>52.838540698022875</v>
      </c>
      <c r="AW36">
        <f>(AV36-U36)</f>
        <v>20.80457463356975</v>
      </c>
      <c r="AX36">
        <f>IF(D36,P36,(O36+P36)/2)</f>
        <v>32.32530689239502</v>
      </c>
      <c r="AY36">
        <f>0.61365*EXP(17.502*AX36/(240.97+AX36))</f>
        <v>4.8637125385137754</v>
      </c>
      <c r="AZ36">
        <f>IF(AW36&lt;&gt;0,(1000-(AV36+U36)/2)/AW36*AP36,0)</f>
        <v>1.1304333739564176</v>
      </c>
      <c r="BA36">
        <f>U36*AA36/1000</f>
        <v>2.8109091574242338</v>
      </c>
      <c r="BB36">
        <f>(AY36-BA36)</f>
        <v>2.0528033810895416</v>
      </c>
      <c r="BC36">
        <f>1/(1.6/F36+1.37/N36)</f>
        <v>0.73440180288370416</v>
      </c>
      <c r="BD36">
        <f>G36*AA36*0.001</f>
        <v>33.507950978953957</v>
      </c>
      <c r="BE36">
        <f>G36/S36</f>
        <v>0.97226271779481332</v>
      </c>
      <c r="BF36">
        <f>(1-AP36*AA36/AU36/F36)*100</f>
        <v>69.74061930782922</v>
      </c>
      <c r="BG36">
        <f>(S36-E36/(N36/1.35))</f>
        <v>393.23766016707521</v>
      </c>
      <c r="BH36">
        <f>E36*BF36/100/BG36</f>
        <v>-2.6814155358160338E-3</v>
      </c>
    </row>
    <row r="37" spans="1:60" x14ac:dyDescent="0.35">
      <c r="A37" s="1" t="s">
        <v>9</v>
      </c>
      <c r="B37" s="1" t="s">
        <v>3021</v>
      </c>
      <c r="K37" s="1">
        <f t="shared" si="0"/>
        <v>2.72</v>
      </c>
    </row>
    <row r="38" spans="1:60" x14ac:dyDescent="0.35">
      <c r="A38" s="1" t="s">
        <v>9</v>
      </c>
      <c r="B38" s="1" t="s">
        <v>3020</v>
      </c>
      <c r="K38" s="1">
        <f t="shared" si="0"/>
        <v>2.72</v>
      </c>
    </row>
    <row r="39" spans="1:60" x14ac:dyDescent="0.35">
      <c r="A39" s="1">
        <v>8</v>
      </c>
      <c r="B39" s="1" t="s">
        <v>3019</v>
      </c>
      <c r="C39" s="1">
        <v>1842.0000015422702</v>
      </c>
      <c r="D39" s="1">
        <v>0</v>
      </c>
      <c r="E39">
        <f>(R39-S39*(1000-T39)/(1000-U39))*AO39</f>
        <v>-1.1001018782669243</v>
      </c>
      <c r="F39">
        <f>IF(AZ39&lt;&gt;0,1/(1/AZ39-1/N39),0)</f>
        <v>1.5376045875729718</v>
      </c>
      <c r="G39">
        <f>((BC39-AP39/2)*S39-E39)/(BC39+AP39/2)</f>
        <v>380.58404913667766</v>
      </c>
      <c r="H39">
        <f>AP39*1000</f>
        <v>24.721246649168005</v>
      </c>
      <c r="I39">
        <f>(AU39-BA39)</f>
        <v>1.8353565339724498</v>
      </c>
      <c r="J39">
        <f>(P39+AT39*D39)</f>
        <v>31.671991348266602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33.193103790283203</v>
      </c>
      <c r="P39" s="1">
        <v>31.671991348266602</v>
      </c>
      <c r="Q39" s="1">
        <v>33.352100372314453</v>
      </c>
      <c r="R39" s="1">
        <v>399.86489868164063</v>
      </c>
      <c r="S39" s="1">
        <v>392.08224487304688</v>
      </c>
      <c r="T39" s="1">
        <v>10.834015846252441</v>
      </c>
      <c r="U39" s="1">
        <v>32.497219085693359</v>
      </c>
      <c r="V39" s="1">
        <v>18.615690231323242</v>
      </c>
      <c r="W39" s="1">
        <v>55.838779449462891</v>
      </c>
      <c r="X39" s="1">
        <v>300.309326171875</v>
      </c>
      <c r="Y39" s="1">
        <v>749.822509765625</v>
      </c>
      <c r="Z39" s="1">
        <v>5.4882075637578964E-2</v>
      </c>
      <c r="AA39" s="1">
        <v>87.754837036132813</v>
      </c>
      <c r="AB39" s="1">
        <v>10.954973220825195</v>
      </c>
      <c r="AC39" s="1">
        <v>1.5468894243240356</v>
      </c>
      <c r="AD39" s="1">
        <v>8.0010727047920227E-2</v>
      </c>
      <c r="AE39" s="1">
        <v>1.2737653218209743E-2</v>
      </c>
      <c r="AF39" s="1">
        <v>1.8643718212842941E-2</v>
      </c>
      <c r="AG39" s="1">
        <v>1.9342866726219654E-3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1.1040784050436578</v>
      </c>
      <c r="AP39">
        <f>(U39-T39)/(1000-U39)*AO39</f>
        <v>2.4721246649168006E-2</v>
      </c>
      <c r="AQ39">
        <f>(P39+273.15)</f>
        <v>304.82199134826658</v>
      </c>
      <c r="AR39">
        <f>(O39+273.15)</f>
        <v>306.34310379028318</v>
      </c>
      <c r="AS39">
        <f>(Y39*AK39+Z39*AL39)*AM39</f>
        <v>119.97159888092574</v>
      </c>
      <c r="AT39">
        <f>((AS39+0.00000010773*(AR39^4-AQ39^4))-AP39*44100)/(L39*0.92*2*29.3+0.00000043092*AQ39^3)</f>
        <v>-7.4579568509867098</v>
      </c>
      <c r="AU39">
        <f>0.61365*EXP(17.502*J39/(240.97+J39))</f>
        <v>4.6871446989649757</v>
      </c>
      <c r="AV39">
        <f>AU39*1000/AA39</f>
        <v>53.411810189278306</v>
      </c>
      <c r="AW39">
        <f>(AV39-U39)</f>
        <v>20.914591103584947</v>
      </c>
      <c r="AX39">
        <f>IF(D39,P39,(O39+P39)/2)</f>
        <v>32.432547569274902</v>
      </c>
      <c r="AY39">
        <f>0.61365*EXP(17.502*AX39/(240.97+AX39))</f>
        <v>4.8932421981530974</v>
      </c>
      <c r="AZ39">
        <f>IF(AW39&lt;&gt;0,(1000-(AV39+U39)/2)/AW39*AP39,0)</f>
        <v>1.1312369140252518</v>
      </c>
      <c r="BA39">
        <f>U39*AA39/1000</f>
        <v>2.8517881649925259</v>
      </c>
      <c r="BB39">
        <f>(AY39-BA39)</f>
        <v>2.0414540331605715</v>
      </c>
      <c r="BC39">
        <f>1/(1.6/F39+1.37/N39)</f>
        <v>0.73494444966354389</v>
      </c>
      <c r="BD39">
        <f>G39*AA39*0.001</f>
        <v>33.398091210540713</v>
      </c>
      <c r="BE39">
        <f>G39/S39</f>
        <v>0.97067402085475141</v>
      </c>
      <c r="BF39">
        <f>(1-AP39*AA39/AU39/F39)*100</f>
        <v>69.898481494537464</v>
      </c>
      <c r="BG39">
        <f>(S39-E39/(N39/1.35))</f>
        <v>392.42921141109599</v>
      </c>
      <c r="BH39">
        <f>E39*BF39/100/BG39</f>
        <v>-1.9594731621442262E-3</v>
      </c>
    </row>
    <row r="40" spans="1:60" x14ac:dyDescent="0.35">
      <c r="A40" s="1" t="s">
        <v>9</v>
      </c>
      <c r="B40" s="1" t="s">
        <v>3018</v>
      </c>
      <c r="K40" s="1">
        <f t="shared" si="0"/>
        <v>2.72</v>
      </c>
    </row>
    <row r="41" spans="1:60" x14ac:dyDescent="0.35">
      <c r="A41" s="1" t="s">
        <v>9</v>
      </c>
      <c r="B41" s="1" t="s">
        <v>3017</v>
      </c>
      <c r="K41" s="1">
        <f t="shared" si="0"/>
        <v>2.72</v>
      </c>
    </row>
    <row r="42" spans="1:60" x14ac:dyDescent="0.35">
      <c r="A42" s="1">
        <v>9</v>
      </c>
      <c r="B42" s="1" t="s">
        <v>3016</v>
      </c>
      <c r="C42" s="1">
        <v>2045.0000015422702</v>
      </c>
      <c r="D42" s="1">
        <v>0</v>
      </c>
      <c r="E42">
        <f>(R42-S42*(1000-T42)/(1000-U42))*AO42</f>
        <v>-1.0440853595373198</v>
      </c>
      <c r="F42">
        <f>IF(AZ42&lt;&gt;0,1/(1/AZ42-1/N42),0)</f>
        <v>1.4873006914290572</v>
      </c>
      <c r="G42">
        <f>((BC42-AP42/2)*S42-E42)/(BC42+AP42/2)</f>
        <v>380.54005138142509</v>
      </c>
      <c r="H42">
        <f>AP42*1000</f>
        <v>24.516098904190002</v>
      </c>
      <c r="I42">
        <f>(AU42-BA42)</f>
        <v>1.8648116178913003</v>
      </c>
      <c r="J42">
        <f>(P42+AT42*D42)</f>
        <v>31.83637809753418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33.234958648681641</v>
      </c>
      <c r="P42" s="1">
        <v>31.83637809753418</v>
      </c>
      <c r="Q42" s="1">
        <v>33.374134063720703</v>
      </c>
      <c r="R42" s="1">
        <v>400.07168579101563</v>
      </c>
      <c r="S42" s="1">
        <v>392.30630493164063</v>
      </c>
      <c r="T42" s="1">
        <v>11.181614875793457</v>
      </c>
      <c r="U42" s="1">
        <v>32.661045074462891</v>
      </c>
      <c r="V42" s="1">
        <v>19.168313980102539</v>
      </c>
      <c r="W42" s="1">
        <v>55.989864349365234</v>
      </c>
      <c r="X42" s="1">
        <v>300.31442260742188</v>
      </c>
      <c r="Y42" s="1">
        <v>1000.8161010742188</v>
      </c>
      <c r="Z42" s="1">
        <v>0</v>
      </c>
      <c r="AA42" s="1">
        <v>87.756744384765625</v>
      </c>
      <c r="AB42" s="1">
        <v>11.024890899658203</v>
      </c>
      <c r="AC42" s="1">
        <v>1.5614694356918335</v>
      </c>
      <c r="AD42" s="1">
        <v>6.1471119523048401E-2</v>
      </c>
      <c r="AE42" s="1">
        <v>1.8168419599533081E-2</v>
      </c>
      <c r="AF42" s="1">
        <v>3.4524232149124146E-2</v>
      </c>
      <c r="AG42" s="1">
        <v>7.4321194551885128E-3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1.1040971419390508</v>
      </c>
      <c r="AP42">
        <f>(U42-T42)/(1000-U42)*AO42</f>
        <v>2.4516098904190001E-2</v>
      </c>
      <c r="AQ42">
        <f>(P42+273.15)</f>
        <v>304.98637809753416</v>
      </c>
      <c r="AR42">
        <f>(O42+273.15)</f>
        <v>306.38495864868162</v>
      </c>
      <c r="AS42">
        <f>(Y42*AK42+Z42*AL42)*AM42</f>
        <v>160.13057259267771</v>
      </c>
      <c r="AT42">
        <f>((AS42+0.00000010773*(AR42^4-AQ42^4))-AP42*44100)/(L42*0.92*2*29.3+0.00000043092*AQ42^3)</f>
        <v>-7.0828639928035342</v>
      </c>
      <c r="AU42">
        <f>0.61365*EXP(17.502*J42/(240.97+J42))</f>
        <v>4.7310386018302486</v>
      </c>
      <c r="AV42">
        <f>AU42*1000/AA42</f>
        <v>53.910826284612568</v>
      </c>
      <c r="AW42">
        <f>(AV42-U42)</f>
        <v>21.249781210149678</v>
      </c>
      <c r="AX42">
        <f>IF(D42,P42,(O42+P42)/2)</f>
        <v>32.53566837310791</v>
      </c>
      <c r="AY42">
        <f>0.61365*EXP(17.502*AX42/(240.97+AX42))</f>
        <v>4.9217844557799824</v>
      </c>
      <c r="AZ42">
        <f>IF(AW42&lt;&gt;0,(1000-(AV42+U42)/2)/AW42*AP42,0)</f>
        <v>1.1037712055457363</v>
      </c>
      <c r="BA42">
        <f>U42*AA42/1000</f>
        <v>2.8662269839389483</v>
      </c>
      <c r="BB42">
        <f>(AY42-BA42)</f>
        <v>2.0555574718410341</v>
      </c>
      <c r="BC42">
        <f>1/(1.6/F42+1.37/N42)</f>
        <v>0.71641355160710596</v>
      </c>
      <c r="BD42">
        <f>G42*AA42*0.001</f>
        <v>33.394956017245299</v>
      </c>
      <c r="BE42">
        <f>G42/S42</f>
        <v>0.97000748292264682</v>
      </c>
      <c r="BF42">
        <f>(1-AP42*AA42/AU42/F42)*100</f>
        <v>69.424286758321159</v>
      </c>
      <c r="BG42">
        <f>(S42-E42/(N42/1.35))</f>
        <v>392.63560414454361</v>
      </c>
      <c r="BH42">
        <f>E42*BF42/100/BG42</f>
        <v>-1.8461107611117049E-3</v>
      </c>
    </row>
    <row r="43" spans="1:60" x14ac:dyDescent="0.35">
      <c r="A43" s="1" t="s">
        <v>9</v>
      </c>
      <c r="B43" s="1" t="s">
        <v>3015</v>
      </c>
      <c r="K43" s="1">
        <f t="shared" si="0"/>
        <v>2.72</v>
      </c>
    </row>
    <row r="44" spans="1:60" x14ac:dyDescent="0.35">
      <c r="A44" s="1" t="s">
        <v>9</v>
      </c>
      <c r="B44" s="1" t="s">
        <v>3014</v>
      </c>
      <c r="K44" s="1">
        <f t="shared" si="0"/>
        <v>2.72</v>
      </c>
    </row>
    <row r="45" spans="1:60" x14ac:dyDescent="0.35">
      <c r="A45" s="1">
        <v>10</v>
      </c>
      <c r="B45" s="1" t="s">
        <v>3013</v>
      </c>
      <c r="C45" s="1">
        <v>2247.5000015534461</v>
      </c>
      <c r="D45" s="1">
        <v>0</v>
      </c>
      <c r="E45">
        <f>(R45-S45*(1000-T45)/(1000-U45))*AO45</f>
        <v>-1.5263772720149653</v>
      </c>
      <c r="F45">
        <f>IF(AZ45&lt;&gt;0,1/(1/AZ45-1/N45),0)</f>
        <v>1.2013903082465571</v>
      </c>
      <c r="G45">
        <f>((BC45-AP45/2)*S45-E45)/(BC45+AP45/2)</f>
        <v>381.46630781608701</v>
      </c>
      <c r="H45">
        <f>AP45*1000</f>
        <v>22.584028121338772</v>
      </c>
      <c r="I45">
        <f>(AU45-BA45)</f>
        <v>2.022240255668061</v>
      </c>
      <c r="J45">
        <f>(P45+AT45*D45)</f>
        <v>31.986213684082031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33.297725677490234</v>
      </c>
      <c r="P45" s="1">
        <v>31.986213684082031</v>
      </c>
      <c r="Q45" s="1">
        <v>33.413070678710938</v>
      </c>
      <c r="R45" s="1">
        <v>400.06173706054688</v>
      </c>
      <c r="S45" s="1">
        <v>393.39834594726563</v>
      </c>
      <c r="T45" s="1">
        <v>11.51453685760498</v>
      </c>
      <c r="U45" s="1">
        <v>31.325536727905273</v>
      </c>
      <c r="V45" s="1">
        <v>19.670326232910156</v>
      </c>
      <c r="W45" s="1">
        <v>53.513526916503906</v>
      </c>
      <c r="X45" s="1">
        <v>300.35977172851563</v>
      </c>
      <c r="Y45" s="1">
        <v>1250.87890625</v>
      </c>
      <c r="Z45" s="1">
        <v>0.17035968601703644</v>
      </c>
      <c r="AA45" s="1">
        <v>87.759651184082031</v>
      </c>
      <c r="AB45" s="1">
        <v>10.983002662658691</v>
      </c>
      <c r="AC45" s="1">
        <v>1.5713521242141724</v>
      </c>
      <c r="AD45" s="1">
        <v>5.7377427816390991E-2</v>
      </c>
      <c r="AE45" s="1">
        <v>4.7109112143516541E-2</v>
      </c>
      <c r="AF45" s="1">
        <v>4.0654316544532776E-2</v>
      </c>
      <c r="AG45" s="1">
        <v>4.5218762010335922E-2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1.1042638666489542</v>
      </c>
      <c r="AP45">
        <f>(U45-T45)/(1000-U45)*AO45</f>
        <v>2.2584028121338771E-2</v>
      </c>
      <c r="AQ45">
        <f>(P45+273.15)</f>
        <v>305.13621368408201</v>
      </c>
      <c r="AR45">
        <f>(O45+273.15)</f>
        <v>306.44772567749021</v>
      </c>
      <c r="AS45">
        <f>(Y45*AK45+Z45*AL45)*AM45</f>
        <v>200.14062052650843</v>
      </c>
      <c r="AT45">
        <f>((AS45+0.00000010773*(AR45^4-AQ45^4))-AP45*44100)/(L45*0.92*2*29.3+0.00000043092*AQ45^3)</f>
        <v>-6.1090082337520339</v>
      </c>
      <c r="AU45">
        <f>0.61365*EXP(17.502*J45/(240.97+J45))</f>
        <v>4.7713584320631783</v>
      </c>
      <c r="AV45">
        <f>AU45*1000/AA45</f>
        <v>54.368475349280033</v>
      </c>
      <c r="AW45">
        <f>(AV45-U45)</f>
        <v>23.042938621374759</v>
      </c>
      <c r="AX45">
        <f>IF(D45,P45,(O45+P45)/2)</f>
        <v>32.641969680786133</v>
      </c>
      <c r="AY45">
        <f>0.61365*EXP(17.502*AX45/(240.97+AX45))</f>
        <v>4.9513585855892162</v>
      </c>
      <c r="AZ45">
        <f>IF(AW45&lt;&gt;0,(1000-(AV45+U45)/2)/AW45*AP45,0)</f>
        <v>0.93809086103265305</v>
      </c>
      <c r="BA45">
        <f>U45*AA45/1000</f>
        <v>2.7491181763951174</v>
      </c>
      <c r="BB45">
        <f>(AY45-BA45)</f>
        <v>2.2022404091940988</v>
      </c>
      <c r="BC45">
        <f>1/(1.6/F45+1.37/N45)</f>
        <v>0.60537899845640242</v>
      </c>
      <c r="BD45">
        <f>G45*AA45*0.001</f>
        <v>33.477350112419458</v>
      </c>
      <c r="BE45">
        <f>G45/S45</f>
        <v>0.96966932308155129</v>
      </c>
      <c r="BF45">
        <f>(1-AP45*AA45/AU45/F45)*100</f>
        <v>65.424367977332395</v>
      </c>
      <c r="BG45">
        <f>(S45-E45/(N45/1.35))</f>
        <v>393.87975757676139</v>
      </c>
      <c r="BH45">
        <f>E45*BF45/100/BG45</f>
        <v>-2.5353490854904417E-3</v>
      </c>
    </row>
    <row r="46" spans="1:60" x14ac:dyDescent="0.35">
      <c r="A46" s="1" t="s">
        <v>9</v>
      </c>
      <c r="B46" s="1" t="s">
        <v>3012</v>
      </c>
      <c r="K46" s="1">
        <f t="shared" si="0"/>
        <v>2.72</v>
      </c>
    </row>
    <row r="47" spans="1:60" x14ac:dyDescent="0.35">
      <c r="A47" s="1" t="s">
        <v>9</v>
      </c>
      <c r="B47" s="1" t="s">
        <v>3011</v>
      </c>
      <c r="K47" s="1">
        <f t="shared" si="0"/>
        <v>2.72</v>
      </c>
    </row>
    <row r="48" spans="1:60" x14ac:dyDescent="0.35">
      <c r="A48" s="1">
        <v>11</v>
      </c>
      <c r="B48" s="1" t="s">
        <v>3010</v>
      </c>
      <c r="C48" s="1">
        <v>2450.5000015534461</v>
      </c>
      <c r="D48" s="1">
        <v>0</v>
      </c>
      <c r="E48">
        <f>(R48-S48*(1000-T48)/(1000-U48))*AO48</f>
        <v>-1.2496750169444042</v>
      </c>
      <c r="F48">
        <f>IF(AZ48&lt;&gt;0,1/(1/AZ48-1/N48),0)</f>
        <v>0.78736573055886183</v>
      </c>
      <c r="G48">
        <f>((BC48-AP48/2)*S48-E48)/(BC48+AP48/2)</f>
        <v>380.33879909540951</v>
      </c>
      <c r="H48">
        <f>AP48*1000</f>
        <v>18.695513247928645</v>
      </c>
      <c r="I48">
        <f>(AU48-BA48)</f>
        <v>2.364105441879178</v>
      </c>
      <c r="J48">
        <f>(P48+AT48*D48)</f>
        <v>32.270557403564453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33.3856201171875</v>
      </c>
      <c r="P48" s="1">
        <v>32.270557403564453</v>
      </c>
      <c r="Q48" s="1">
        <v>33.470848083496094</v>
      </c>
      <c r="R48" s="1">
        <v>399.98065185546875</v>
      </c>
      <c r="S48" s="1">
        <v>394.43463134765625</v>
      </c>
      <c r="T48" s="1">
        <v>11.860080718994141</v>
      </c>
      <c r="U48" s="1">
        <v>28.31049919128418</v>
      </c>
      <c r="V48" s="1">
        <v>20.161636352539063</v>
      </c>
      <c r="W48" s="1">
        <v>48.126655578613281</v>
      </c>
      <c r="X48" s="1">
        <v>300.37020874023438</v>
      </c>
      <c r="Y48" s="1">
        <v>1600.25634765625</v>
      </c>
      <c r="Z48" s="1">
        <v>6.8601414561271667E-2</v>
      </c>
      <c r="AA48" s="1">
        <v>87.762184143066406</v>
      </c>
      <c r="AB48" s="1">
        <v>10.954015731811523</v>
      </c>
      <c r="AC48" s="1">
        <v>1.5649696588516235</v>
      </c>
      <c r="AD48" s="1">
        <v>9.3865253031253815E-2</v>
      </c>
      <c r="AE48" s="1">
        <v>4.6883296221494675E-2</v>
      </c>
      <c r="AF48" s="1">
        <v>2.4809949100017548E-2</v>
      </c>
      <c r="AG48" s="1">
        <v>3.9311982691287994E-2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1.1043022380155672</v>
      </c>
      <c r="AP48">
        <f>(U48-T48)/(1000-U48)*AO48</f>
        <v>1.8695513247928643E-2</v>
      </c>
      <c r="AQ48">
        <f>(P48+273.15)</f>
        <v>305.42055740356443</v>
      </c>
      <c r="AR48">
        <f>(O48+273.15)</f>
        <v>306.53562011718748</v>
      </c>
      <c r="AS48">
        <f>(Y48*AK48+Z48*AL48)*AM48</f>
        <v>256.04100990203733</v>
      </c>
      <c r="AT48">
        <f>((AS48+0.00000010773*(AR48^4-AQ48^4))-AP48*44100)/(L48*0.92*2*29.3+0.00000043092*AQ48^3)</f>
        <v>-4.3449388661071051</v>
      </c>
      <c r="AU48">
        <f>0.61365*EXP(17.502*J48/(240.97+J48))</f>
        <v>4.848696685086793</v>
      </c>
      <c r="AV48">
        <f>AU48*1000/AA48</f>
        <v>55.248131441016113</v>
      </c>
      <c r="AW48">
        <f>(AV48-U48)</f>
        <v>26.937632249731934</v>
      </c>
      <c r="AX48">
        <f>IF(D48,P48,(O48+P48)/2)</f>
        <v>32.828088760375977</v>
      </c>
      <c r="AY48">
        <f>0.61365*EXP(17.502*AX48/(240.97+AX48))</f>
        <v>5.0035113905832675</v>
      </c>
      <c r="AZ48">
        <f>IF(AW48&lt;&gt;0,(1000-(AV48+U48)/2)/AW48*AP48,0)</f>
        <v>0.66503348693998321</v>
      </c>
      <c r="BA48">
        <f>U48*AA48/1000</f>
        <v>2.4845912432076149</v>
      </c>
      <c r="BB48">
        <f>(AY48-BA48)</f>
        <v>2.5189201473756526</v>
      </c>
      <c r="BC48">
        <f>1/(1.6/F48+1.37/N48)</f>
        <v>0.42514115820271203</v>
      </c>
      <c r="BD48">
        <f>G48*AA48*0.001</f>
        <v>33.379363722964065</v>
      </c>
      <c r="BE48">
        <f>G48/S48</f>
        <v>0.96426319817789374</v>
      </c>
      <c r="BF48">
        <f>(1-AP48*AA48/AU48/F48)*100</f>
        <v>57.022288171814829</v>
      </c>
      <c r="BG48">
        <f>(S48-E48/(N48/1.35))</f>
        <v>394.82877249301885</v>
      </c>
      <c r="BH48">
        <f>E48*BF48/100/BG48</f>
        <v>-1.8048160089088078E-3</v>
      </c>
    </row>
    <row r="49" spans="1:60" x14ac:dyDescent="0.35">
      <c r="A49" s="1" t="s">
        <v>9</v>
      </c>
      <c r="B49" s="1" t="s">
        <v>3009</v>
      </c>
      <c r="K49" s="1">
        <f t="shared" si="0"/>
        <v>2.72</v>
      </c>
    </row>
    <row r="50" spans="1:60" x14ac:dyDescent="0.35">
      <c r="A50" s="1" t="s">
        <v>9</v>
      </c>
      <c r="B50" s="1" t="s">
        <v>3008</v>
      </c>
      <c r="K50" s="1">
        <f t="shared" si="0"/>
        <v>2.72</v>
      </c>
    </row>
    <row r="51" spans="1:60" x14ac:dyDescent="0.35">
      <c r="A51" s="1">
        <v>12</v>
      </c>
      <c r="B51" s="1" t="s">
        <v>3007</v>
      </c>
      <c r="C51" s="1">
        <v>2652.5000015534461</v>
      </c>
      <c r="D51" s="1">
        <v>0</v>
      </c>
      <c r="E51">
        <f>(R51-S51*(1000-T51)/(1000-U51))*AO51</f>
        <v>-0.9142833397576674</v>
      </c>
      <c r="F51">
        <f>IF(AZ51&lt;&gt;0,1/(1/AZ51-1/N51),0)</f>
        <v>0.5459400996197018</v>
      </c>
      <c r="G51">
        <f>((BC51-AP51/2)*S51-E51)/(BC51+AP51/2)</f>
        <v>378.85465583698254</v>
      </c>
      <c r="H51">
        <f>AP51*1000</f>
        <v>15.526432747000259</v>
      </c>
      <c r="I51">
        <f>(AU51-BA51)</f>
        <v>2.698193525187722</v>
      </c>
      <c r="J51">
        <f>(P51+AT51*D51)</f>
        <v>32.708656311035156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33.525901794433594</v>
      </c>
      <c r="P51" s="1">
        <v>32.708656311035156</v>
      </c>
      <c r="Q51" s="1">
        <v>33.567577362060547</v>
      </c>
      <c r="R51" s="1">
        <v>400.15460205078125</v>
      </c>
      <c r="S51" s="1">
        <v>395.42263793945313</v>
      </c>
      <c r="T51" s="1">
        <v>12.188871383666992</v>
      </c>
      <c r="U51" s="1">
        <v>25.885652542114258</v>
      </c>
      <c r="V51" s="1">
        <v>20.558563232421875</v>
      </c>
      <c r="W51" s="1">
        <v>43.660469055175781</v>
      </c>
      <c r="X51" s="1">
        <v>300.35302734375</v>
      </c>
      <c r="Y51" s="1">
        <v>1999.4287109375</v>
      </c>
      <c r="Z51" s="1">
        <v>4.9164813011884689E-2</v>
      </c>
      <c r="AA51" s="1">
        <v>87.762779235839844</v>
      </c>
      <c r="AB51" s="1">
        <v>10.845794677734375</v>
      </c>
      <c r="AC51" s="1">
        <v>1.5453134775161743</v>
      </c>
      <c r="AD51" s="1">
        <v>6.7422553896903992E-2</v>
      </c>
      <c r="AE51" s="1">
        <v>3.0028697103261948E-2</v>
      </c>
      <c r="AF51" s="1">
        <v>3.0475029721856117E-2</v>
      </c>
      <c r="AG51" s="1">
        <v>3.3347953110933304E-2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1.1042390711167276</v>
      </c>
      <c r="AP51">
        <f>(U51-T51)/(1000-U51)*AO51</f>
        <v>1.5526432747000258E-2</v>
      </c>
      <c r="AQ51">
        <f>(P51+273.15)</f>
        <v>305.85865631103513</v>
      </c>
      <c r="AR51">
        <f>(O51+273.15)</f>
        <v>306.67590179443357</v>
      </c>
      <c r="AS51">
        <f>(Y51*AK51+Z51*AL51)*AM51</f>
        <v>319.90858659948572</v>
      </c>
      <c r="AT51">
        <f>((AS51+0.00000010773*(AR51^4-AQ51^4))-AP51*44100)/(L51*0.92*2*29.3+0.00000043092*AQ51^3)</f>
        <v>-2.7772881748293887</v>
      </c>
      <c r="AU51">
        <f>0.61365*EXP(17.502*J51/(240.97+J51))</f>
        <v>4.9699903346169521</v>
      </c>
      <c r="AV51">
        <f>AU51*1000/AA51</f>
        <v>56.629819359541756</v>
      </c>
      <c r="AW51">
        <f>(AV51-U51)</f>
        <v>30.744166817427498</v>
      </c>
      <c r="AX51">
        <f>IF(D51,P51,(O51+P51)/2)</f>
        <v>33.117279052734375</v>
      </c>
      <c r="AY51">
        <f>0.61365*EXP(17.502*AX51/(240.97+AX51))</f>
        <v>5.0854944068102448</v>
      </c>
      <c r="AZ51">
        <f>IF(AW51&lt;&gt;0,(1000-(AV51+U51)/2)/AW51*AP51,0)</f>
        <v>0.48418444295026758</v>
      </c>
      <c r="BA51">
        <f>U51*AA51/1000</f>
        <v>2.27179680942923</v>
      </c>
      <c r="BB51">
        <f>(AY51-BA51)</f>
        <v>2.8136975973810148</v>
      </c>
      <c r="BC51">
        <f>1/(1.6/F51+1.37/N51)</f>
        <v>0.30761735456950595</v>
      </c>
      <c r="BD51">
        <f>G51*AA51*0.001</f>
        <v>33.249337522691185</v>
      </c>
      <c r="BE51">
        <f>G51/S51</f>
        <v>0.95810057262071202</v>
      </c>
      <c r="BF51">
        <f>(1-AP51*AA51/AU51/F51)*100</f>
        <v>49.779444117304692</v>
      </c>
      <c r="BG51">
        <f>(S51-E51/(N51/1.35))</f>
        <v>395.7109982554008</v>
      </c>
      <c r="BH51">
        <f>E51*BF51/100/BG51</f>
        <v>-1.1501453489921626E-3</v>
      </c>
    </row>
    <row r="52" spans="1:60" x14ac:dyDescent="0.35">
      <c r="A52" s="1" t="s">
        <v>9</v>
      </c>
      <c r="B52" s="1" t="s">
        <v>3006</v>
      </c>
      <c r="K52" s="1">
        <v>1.8414399999999997</v>
      </c>
    </row>
    <row r="53" spans="1:60" x14ac:dyDescent="0.35">
      <c r="A53" s="1" t="s">
        <v>9</v>
      </c>
      <c r="B53" s="1" t="s">
        <v>3005</v>
      </c>
      <c r="K53" s="1">
        <v>1.8414399999999997</v>
      </c>
    </row>
    <row r="54" spans="1:60" x14ac:dyDescent="0.35">
      <c r="A54" s="1" t="s">
        <v>9</v>
      </c>
      <c r="B54" s="1" t="s">
        <v>3004</v>
      </c>
      <c r="K54" s="1">
        <v>1.8414399999999997</v>
      </c>
    </row>
    <row r="55" spans="1:60" x14ac:dyDescent="0.35">
      <c r="A55" s="1" t="s">
        <v>9</v>
      </c>
      <c r="B55" s="1" t="s">
        <v>3003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D6FE0-89A8-4153-85A4-D267036A566B}">
  <dimension ref="A1:BH55"/>
  <sheetViews>
    <sheetView topLeftCell="A6" zoomScale="5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2649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2648</v>
      </c>
    </row>
    <row r="12" spans="1:60" x14ac:dyDescent="0.35">
      <c r="A12" s="1" t="s">
        <v>9</v>
      </c>
      <c r="B12" s="1" t="s">
        <v>2647</v>
      </c>
    </row>
    <row r="13" spans="1:60" x14ac:dyDescent="0.35">
      <c r="A13" s="1" t="s">
        <v>9</v>
      </c>
      <c r="B13" s="1" t="s">
        <v>2646</v>
      </c>
    </row>
    <row r="14" spans="1:60" x14ac:dyDescent="0.35">
      <c r="A14" s="1" t="s">
        <v>9</v>
      </c>
      <c r="B14" s="1" t="s">
        <v>2645</v>
      </c>
    </row>
    <row r="15" spans="1:60" x14ac:dyDescent="0.35">
      <c r="A15" s="1" t="s">
        <v>9</v>
      </c>
      <c r="B15" s="1" t="s">
        <v>2644</v>
      </c>
    </row>
    <row r="16" spans="1:60" x14ac:dyDescent="0.35">
      <c r="A16" s="1" t="s">
        <v>9</v>
      </c>
      <c r="B16" s="1" t="s">
        <v>2643</v>
      </c>
    </row>
    <row r="17" spans="1:60" x14ac:dyDescent="0.35">
      <c r="A17" s="1" t="s">
        <v>9</v>
      </c>
      <c r="B17" s="1" t="s">
        <v>2642</v>
      </c>
    </row>
    <row r="18" spans="1:60" x14ac:dyDescent="0.35">
      <c r="A18" s="1">
        <v>1</v>
      </c>
      <c r="B18" s="1" t="s">
        <v>2641</v>
      </c>
      <c r="C18" s="1">
        <v>468.00000194460154</v>
      </c>
      <c r="D18" s="1">
        <v>0</v>
      </c>
      <c r="E18">
        <f>(R18-S18*(1000-T18)/(1000-U18))*AO18</f>
        <v>-3.0658923658778137</v>
      </c>
      <c r="F18">
        <f>IF(AZ18&lt;&gt;0,1/(1/AZ18-1/N18),0)</f>
        <v>2.2614057094401372</v>
      </c>
      <c r="G18">
        <f>((BC18-AP18/2)*S18-E18)/(BC18+AP18/2)</f>
        <v>383.05723089961975</v>
      </c>
      <c r="H18">
        <f>AP18*1000</f>
        <v>30.307976978415471</v>
      </c>
      <c r="I18">
        <f>(AU18-BA18)</f>
        <v>1.7218518040218989</v>
      </c>
      <c r="J18">
        <f>(P18+AT18*D18)</f>
        <v>31.050287246704102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33.078269958496094</v>
      </c>
      <c r="P18" s="1">
        <v>31.050287246704102</v>
      </c>
      <c r="Q18" s="1">
        <v>33.198863983154297</v>
      </c>
      <c r="R18" s="1">
        <v>399.95797729492188</v>
      </c>
      <c r="S18" s="1">
        <v>391.97564697265625</v>
      </c>
      <c r="T18" s="1">
        <v>5.3748140335083008</v>
      </c>
      <c r="U18" s="1">
        <v>31.945850372314453</v>
      </c>
      <c r="V18" s="1">
        <v>9.2920007705688477</v>
      </c>
      <c r="W18" s="1">
        <v>55.228118896484375</v>
      </c>
      <c r="X18" s="1">
        <v>300.3426513671875</v>
      </c>
      <c r="Y18" s="1">
        <v>0.20406636595726013</v>
      </c>
      <c r="Z18" s="1">
        <v>0.17265155911445618</v>
      </c>
      <c r="AA18" s="1">
        <v>87.725883483886719</v>
      </c>
      <c r="AB18" s="1">
        <v>11.003561019897461</v>
      </c>
      <c r="AC18" s="1">
        <v>1.4524037837982178</v>
      </c>
      <c r="AD18" s="1">
        <v>9.2242710292339325E-2</v>
      </c>
      <c r="AE18" s="1">
        <v>2.8192104771733284E-2</v>
      </c>
      <c r="AF18" s="1">
        <v>2.433059923350811E-2</v>
      </c>
      <c r="AG18" s="1">
        <v>1.0194734670221806E-2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1.1042009241440716</v>
      </c>
      <c r="AP18">
        <f>(U18-T18)/(1000-U18)*AO18</f>
        <v>3.0307976978415471E-2</v>
      </c>
      <c r="AQ18">
        <f>(P18+273.15)</f>
        <v>304.20028724670408</v>
      </c>
      <c r="AR18">
        <f>(O18+273.15)</f>
        <v>306.22826995849607</v>
      </c>
      <c r="AS18">
        <f>(Y18*AK18+Z18*AL18)*AM18</f>
        <v>3.2650617823363426E-2</v>
      </c>
      <c r="AT18">
        <f>((AS18+0.00000010773*(AR18^4-AQ18^4))-AP18*44100)/(L18*0.92*2*29.3+0.00000043092*AQ18^3)</f>
        <v>-10.286931462304041</v>
      </c>
      <c r="AU18">
        <f>0.61365*EXP(17.502*J18/(240.97+J18))</f>
        <v>4.5243297515772358</v>
      </c>
      <c r="AV18">
        <f>AU18*1000/AA18</f>
        <v>51.573487457761011</v>
      </c>
      <c r="AW18">
        <f>(AV18-U18)</f>
        <v>19.627637085446558</v>
      </c>
      <c r="AX18">
        <f>IF(D18,P18,(O18+P18)/2)</f>
        <v>32.064278602600098</v>
      </c>
      <c r="AY18">
        <f>0.61365*EXP(17.502*AX18/(240.97+AX18))</f>
        <v>4.7924834990876217</v>
      </c>
      <c r="AZ18">
        <f>IF(AW18&lt;&gt;0,(1000-(AV18+U18)/2)/AW18*AP18,0)</f>
        <v>1.4796649116691929</v>
      </c>
      <c r="BA18">
        <f>U18*AA18/1000</f>
        <v>2.802477947555337</v>
      </c>
      <c r="BB18">
        <f>(AY18-BA18)</f>
        <v>1.9900055515322848</v>
      </c>
      <c r="BC18">
        <f>1/(1.6/F18+1.37/N18)</f>
        <v>0.97314891714860141</v>
      </c>
      <c r="BD18">
        <f>G18*AA18*0.001</f>
        <v>33.604034005560337</v>
      </c>
      <c r="BE18">
        <f>G18/S18</f>
        <v>0.97724752509010171</v>
      </c>
      <c r="BF18">
        <f>(1-AP18*AA18/AU18/F18)*100</f>
        <v>74.013250234055164</v>
      </c>
      <c r="BG18">
        <f>(S18-E18/(N18/1.35))</f>
        <v>392.94261383384878</v>
      </c>
      <c r="BH18">
        <f>E18*BF18/100/BG18</f>
        <v>-5.7748040267870549E-3</v>
      </c>
    </row>
    <row r="19" spans="1:60" x14ac:dyDescent="0.35">
      <c r="A19" s="1" t="s">
        <v>9</v>
      </c>
      <c r="B19" s="1" t="s">
        <v>2640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2639</v>
      </c>
      <c r="K20" s="1">
        <f t="shared" si="0"/>
        <v>2.72</v>
      </c>
    </row>
    <row r="21" spans="1:60" x14ac:dyDescent="0.35">
      <c r="A21" s="1">
        <v>2</v>
      </c>
      <c r="B21" s="1" t="s">
        <v>2638</v>
      </c>
      <c r="C21" s="1">
        <v>671.00000194460154</v>
      </c>
      <c r="D21" s="1">
        <v>0</v>
      </c>
      <c r="E21">
        <f>(R21-S21*(1000-T21)/(1000-U21))*AO21</f>
        <v>-1.6797546360502944</v>
      </c>
      <c r="F21">
        <f>IF(AZ21&lt;&gt;0,1/(1/AZ21-1/N21),0)</f>
        <v>1.7640181792592231</v>
      </c>
      <c r="G21">
        <f>((BC21-AP21/2)*S21-E21)/(BC21+AP21/2)</f>
        <v>380.08886616274077</v>
      </c>
      <c r="H21">
        <f>AP21*1000</f>
        <v>28.153371243433057</v>
      </c>
      <c r="I21">
        <f>(AU21-BA21)</f>
        <v>1.8957623877942278</v>
      </c>
      <c r="J21">
        <f>(P21+AT21*D21)</f>
        <v>31.172863006591797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33.051853179931641</v>
      </c>
      <c r="P21" s="1">
        <v>31.172863006591797</v>
      </c>
      <c r="Q21" s="1">
        <v>33.225799560546875</v>
      </c>
      <c r="R21" s="1">
        <v>399.81112670898438</v>
      </c>
      <c r="S21" s="1">
        <v>391.35302734375</v>
      </c>
      <c r="T21" s="1">
        <v>5.5981793403625488</v>
      </c>
      <c r="U21" s="1">
        <v>30.325008392333984</v>
      </c>
      <c r="V21" s="1">
        <v>9.6924676895141602</v>
      </c>
      <c r="W21" s="1">
        <v>52.503528594970703</v>
      </c>
      <c r="X21" s="1">
        <v>300.30120849609375</v>
      </c>
      <c r="Y21" s="1">
        <v>25.543636322021484</v>
      </c>
      <c r="Z21" s="1">
        <v>0.12462723255157471</v>
      </c>
      <c r="AA21" s="1">
        <v>87.725364685058594</v>
      </c>
      <c r="AB21" s="1">
        <v>10.859673500061035</v>
      </c>
      <c r="AC21" s="1">
        <v>1.4487707614898682</v>
      </c>
      <c r="AD21" s="1">
        <v>0.10467738658189774</v>
      </c>
      <c r="AE21" s="1">
        <v>1.5475712716579437E-2</v>
      </c>
      <c r="AF21" s="1">
        <v>3.4989345818758011E-2</v>
      </c>
      <c r="AG21" s="1">
        <v>1.1864692904055119E-2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1.1040485606474033</v>
      </c>
      <c r="AP21">
        <f>(U21-T21)/(1000-U21)*AO21</f>
        <v>2.8153371243433058E-2</v>
      </c>
      <c r="AQ21">
        <f>(P21+273.15)</f>
        <v>304.32286300659177</v>
      </c>
      <c r="AR21">
        <f>(O21+273.15)</f>
        <v>306.20185317993162</v>
      </c>
      <c r="AS21">
        <f>(Y21*AK21+Z21*AL21)*AM21</f>
        <v>4.0869817201722753</v>
      </c>
      <c r="AT21">
        <f>((AS21+0.00000010773*(AR21^4-AQ21^4))-AP21*44100)/(L21*0.92*2*29.3+0.00000043092*AQ21^3)</f>
        <v>-9.5230982727167035</v>
      </c>
      <c r="AU21">
        <f>0.61365*EXP(17.502*J21/(240.97+J21))</f>
        <v>4.5560348080891888</v>
      </c>
      <c r="AV21">
        <f>AU21*1000/AA21</f>
        <v>51.935205107960911</v>
      </c>
      <c r="AW21">
        <f>(AV21-U21)</f>
        <v>21.610196715626927</v>
      </c>
      <c r="AX21">
        <f>IF(D21,P21,(O21+P21)/2)</f>
        <v>32.112358093261719</v>
      </c>
      <c r="AY21">
        <f>0.61365*EXP(17.502*AX21/(240.97+AX21))</f>
        <v>4.805534715848772</v>
      </c>
      <c r="AZ21">
        <f>IF(AW21&lt;&gt;0,(1000-(AV21+U21)/2)/AW21*AP21,0)</f>
        <v>1.2491982573806464</v>
      </c>
      <c r="BA21">
        <f>U21*AA21/1000</f>
        <v>2.660272420294961</v>
      </c>
      <c r="BB21">
        <f>(AY21-BA21)</f>
        <v>2.145262295553811</v>
      </c>
      <c r="BC21">
        <f>1/(1.6/F21+1.37/N21)</f>
        <v>0.81493776826795938</v>
      </c>
      <c r="BD21">
        <f>G21*AA21*0.001</f>
        <v>33.343434396856864</v>
      </c>
      <c r="BE21">
        <f>G21/S21</f>
        <v>0.97121739096420678</v>
      </c>
      <c r="BF21">
        <f>(1-AP21*AA21/AU21/F21)*100</f>
        <v>69.269792018222603</v>
      </c>
      <c r="BG21">
        <f>(S21-E21/(N21/1.35))</f>
        <v>391.88281341389148</v>
      </c>
      <c r="BH21">
        <f>E21*BF21/100/BG21</f>
        <v>-2.9691594093451128E-3</v>
      </c>
    </row>
    <row r="22" spans="1:60" x14ac:dyDescent="0.35">
      <c r="A22" s="1" t="s">
        <v>9</v>
      </c>
      <c r="B22" s="1" t="s">
        <v>2637</v>
      </c>
      <c r="K22" s="1">
        <f t="shared" si="0"/>
        <v>2.72</v>
      </c>
    </row>
    <row r="23" spans="1:60" x14ac:dyDescent="0.35">
      <c r="A23" s="1" t="s">
        <v>9</v>
      </c>
      <c r="B23" s="1" t="s">
        <v>2636</v>
      </c>
      <c r="K23" s="1">
        <f t="shared" si="0"/>
        <v>2.72</v>
      </c>
    </row>
    <row r="24" spans="1:60" x14ac:dyDescent="0.35">
      <c r="A24" s="1">
        <v>3</v>
      </c>
      <c r="B24" s="1" t="s">
        <v>2635</v>
      </c>
      <c r="C24" s="1">
        <v>875.00000194460154</v>
      </c>
      <c r="D24" s="1">
        <v>0</v>
      </c>
      <c r="E24">
        <f>(R24-S24*(1000-T24)/(1000-U24))*AO24</f>
        <v>-1.1308269825193331</v>
      </c>
      <c r="F24">
        <f>IF(AZ24&lt;&gt;0,1/(1/AZ24-1/N24),0)</f>
        <v>1.5068665313731007</v>
      </c>
      <c r="G24">
        <f>((BC24-AP24/2)*S24-E24)/(BC24+AP24/2)</f>
        <v>379.00920380396843</v>
      </c>
      <c r="H24">
        <f>AP24*1000</f>
        <v>26.623958695351483</v>
      </c>
      <c r="I24">
        <f>(AU24-BA24)</f>
        <v>2.0103548890632501</v>
      </c>
      <c r="J24">
        <f>(P24+AT24*D24)</f>
        <v>31.244504928588867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32.990550994873047</v>
      </c>
      <c r="P24" s="1">
        <v>31.244504928588867</v>
      </c>
      <c r="Q24" s="1">
        <v>33.187889099121094</v>
      </c>
      <c r="R24" s="1">
        <v>400.04132080078125</v>
      </c>
      <c r="S24" s="1">
        <v>391.6226806640625</v>
      </c>
      <c r="T24" s="1">
        <v>5.82391357421875</v>
      </c>
      <c r="U24" s="1">
        <v>29.231006622314453</v>
      </c>
      <c r="V24" s="1">
        <v>10.118078231811523</v>
      </c>
      <c r="W24" s="1">
        <v>50.784000396728516</v>
      </c>
      <c r="X24" s="1">
        <v>300.3377685546875</v>
      </c>
      <c r="Y24" s="1">
        <v>50.939537048339844</v>
      </c>
      <c r="Z24" s="1">
        <v>5.6024651974439621E-2</v>
      </c>
      <c r="AA24" s="1">
        <v>87.725341796875</v>
      </c>
      <c r="AB24" s="1">
        <v>10.728155136108398</v>
      </c>
      <c r="AC24" s="1">
        <v>1.4487764835357666</v>
      </c>
      <c r="AD24" s="1">
        <v>6.6184386610984802E-2</v>
      </c>
      <c r="AE24" s="1">
        <v>1.5671752393245697E-2</v>
      </c>
      <c r="AF24" s="1">
        <v>4.6050459146499634E-2</v>
      </c>
      <c r="AG24" s="1">
        <v>1.1674921028316021E-2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1.1041829726275272</v>
      </c>
      <c r="AP24">
        <f>(U24-T24)/(1000-U24)*AO24</f>
        <v>2.6623958695351484E-2</v>
      </c>
      <c r="AQ24">
        <f>(P24+273.15)</f>
        <v>304.39450492858884</v>
      </c>
      <c r="AR24">
        <f>(O24+273.15)</f>
        <v>306.14055099487302</v>
      </c>
      <c r="AS24">
        <f>(Y24*AK24+Z24*AL24)*AM24</f>
        <v>8.1503257455603944</v>
      </c>
      <c r="AT24">
        <f>((AS24+0.00000010773*(AR24^4-AQ24^4))-AP24*44100)/(L24*0.92*2*29.3+0.00000043092*AQ24^3)</f>
        <v>-8.9745138036752419</v>
      </c>
      <c r="AU24">
        <f>0.61365*EXP(17.502*J24/(240.97+J24))</f>
        <v>4.574654936072502</v>
      </c>
      <c r="AV24">
        <f>AU24*1000/AA24</f>
        <v>52.147473493633775</v>
      </c>
      <c r="AW24">
        <f>(AV24-U24)</f>
        <v>22.916466871319322</v>
      </c>
      <c r="AX24">
        <f>IF(D24,P24,(O24+P24)/2)</f>
        <v>32.117527961730957</v>
      </c>
      <c r="AY24">
        <f>0.61365*EXP(17.502*AX24/(240.97+AX24))</f>
        <v>4.8069399213741084</v>
      </c>
      <c r="AZ24">
        <f>IF(AW24&lt;&gt;0,(1000-(AV24+U24)/2)/AW24*AP24,0)</f>
        <v>1.114510809721182</v>
      </c>
      <c r="BA24">
        <f>U24*AA24/1000</f>
        <v>2.5643000470092518</v>
      </c>
      <c r="BB24">
        <f>(AY24-BA24)</f>
        <v>2.2426398743648566</v>
      </c>
      <c r="BC24">
        <f>1/(1.6/F24+1.37/N24)</f>
        <v>0.72365524981122753</v>
      </c>
      <c r="BD24">
        <f>G24*AA24*0.001</f>
        <v>33.248711947864585</v>
      </c>
      <c r="BE24">
        <f>G24/S24</f>
        <v>0.96779176109334175</v>
      </c>
      <c r="BF24">
        <f>(1-AP24*AA24/AU24/F24)*100</f>
        <v>66.118348440939755</v>
      </c>
      <c r="BG24">
        <f>(S24-E24/(N24/1.35))</f>
        <v>391.97933774374621</v>
      </c>
      <c r="BH24">
        <f>E24*BF24/100/BG24</f>
        <v>-1.9074580024294316E-3</v>
      </c>
    </row>
    <row r="25" spans="1:60" x14ac:dyDescent="0.35">
      <c r="A25" s="1" t="s">
        <v>9</v>
      </c>
      <c r="B25" s="1" t="s">
        <v>2634</v>
      </c>
      <c r="K25" s="1">
        <f t="shared" si="0"/>
        <v>2.72</v>
      </c>
    </row>
    <row r="26" spans="1:60" x14ac:dyDescent="0.35">
      <c r="A26" s="1" t="s">
        <v>9</v>
      </c>
      <c r="B26" s="1" t="s">
        <v>2633</v>
      </c>
      <c r="K26" s="1">
        <f t="shared" si="0"/>
        <v>2.72</v>
      </c>
    </row>
    <row r="27" spans="1:60" x14ac:dyDescent="0.35">
      <c r="A27" s="1">
        <v>4</v>
      </c>
      <c r="B27" s="1" t="s">
        <v>2632</v>
      </c>
      <c r="C27" s="1">
        <v>1078.5000019557774</v>
      </c>
      <c r="D27" s="1">
        <v>0</v>
      </c>
      <c r="E27">
        <f>(R27-S27*(1000-T27)/(1000-U27))*AO27</f>
        <v>-1.0994787044219965</v>
      </c>
      <c r="F27">
        <f>IF(AZ27&lt;&gt;0,1/(1/AZ27-1/N27),0)</f>
        <v>1.2790058788860905</v>
      </c>
      <c r="G27">
        <f>((BC27-AP27/2)*S27-E27)/(BC27+AP27/2)</f>
        <v>378.71392082933187</v>
      </c>
      <c r="H27">
        <f>AP27*1000</f>
        <v>24.919686490466386</v>
      </c>
      <c r="I27">
        <f>(AU27-BA27)</f>
        <v>2.1308229626259956</v>
      </c>
      <c r="J27">
        <f>(P27+AT27*D27)</f>
        <v>31.289308547973633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32.951236724853516</v>
      </c>
      <c r="P27" s="1">
        <v>31.289308547973633</v>
      </c>
      <c r="Q27" s="1">
        <v>33.148609161376953</v>
      </c>
      <c r="R27" s="1">
        <v>399.92880249023438</v>
      </c>
      <c r="S27" s="1">
        <v>392.07470703125</v>
      </c>
      <c r="T27" s="1">
        <v>6.0506477355957031</v>
      </c>
      <c r="U27" s="1">
        <v>27.991062164306641</v>
      </c>
      <c r="V27" s="1">
        <v>10.535177230834961</v>
      </c>
      <c r="W27" s="1">
        <v>48.737060546875</v>
      </c>
      <c r="X27" s="1">
        <v>300.28726196289063</v>
      </c>
      <c r="Y27" s="1">
        <v>99.74957275390625</v>
      </c>
      <c r="Z27" s="1">
        <v>0.18751087784767151</v>
      </c>
      <c r="AA27" s="1">
        <v>87.724800109863281</v>
      </c>
      <c r="AB27" s="1">
        <v>10.760048866271973</v>
      </c>
      <c r="AC27" s="1">
        <v>1.4373999834060669</v>
      </c>
      <c r="AD27" s="1">
        <v>3.839445486664772E-2</v>
      </c>
      <c r="AE27" s="1">
        <v>2.1925482898950577E-2</v>
      </c>
      <c r="AF27" s="1">
        <v>6.0978885740041733E-2</v>
      </c>
      <c r="AG27" s="1">
        <v>1.474461518228054E-2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1.1039972866282741</v>
      </c>
      <c r="AP27">
        <f>(U27-T27)/(1000-U27)*AO27</f>
        <v>2.4919686490466386E-2</v>
      </c>
      <c r="AQ27">
        <f>(P27+273.15)</f>
        <v>304.43930854797361</v>
      </c>
      <c r="AR27">
        <f>(O27+273.15)</f>
        <v>306.10123672485349</v>
      </c>
      <c r="AS27">
        <f>(Y27*AK27+Z27*AL27)*AM27</f>
        <v>15.959931283892729</v>
      </c>
      <c r="AT27">
        <f>((AS27+0.00000010773*(AR27^4-AQ27^4))-AP27*44100)/(L27*0.92*2*29.3+0.00000043092*AQ27^3)</f>
        <v>-8.3316920482839354</v>
      </c>
      <c r="AU27">
        <f>0.61365*EXP(17.502*J27/(240.97+J27))</f>
        <v>4.5863332958525529</v>
      </c>
      <c r="AV27">
        <f>AU27*1000/AA27</f>
        <v>52.280920447909814</v>
      </c>
      <c r="AW27">
        <f>(AV27-U27)</f>
        <v>24.289858283603174</v>
      </c>
      <c r="AX27">
        <f>IF(D27,P27,(O27+P27)/2)</f>
        <v>32.120272636413574</v>
      </c>
      <c r="AY27">
        <f>0.61365*EXP(17.502*AX27/(240.97+AX27))</f>
        <v>4.8076860880260766</v>
      </c>
      <c r="AZ27">
        <f>IF(AW27&lt;&gt;0,(1000-(AV27+U27)/2)/AW27*AP27,0)</f>
        <v>0.98475297347786117</v>
      </c>
      <c r="BA27">
        <f>U27*AA27/1000</f>
        <v>2.4555103332265573</v>
      </c>
      <c r="BB27">
        <f>(AY27-BA27)</f>
        <v>2.3521757547995192</v>
      </c>
      <c r="BC27">
        <f>1/(1.6/F27+1.37/N27)</f>
        <v>0.63652143260164495</v>
      </c>
      <c r="BD27">
        <f>G27*AA27*0.001</f>
        <v>33.222603003575728</v>
      </c>
      <c r="BE27">
        <f>G27/S27</f>
        <v>0.96592285612330198</v>
      </c>
      <c r="BF27">
        <f>(1-AP27*AA27/AU27/F27)*100</f>
        <v>62.732796191623031</v>
      </c>
      <c r="BG27">
        <f>(S27-E27/(N27/1.35))</f>
        <v>392.42147702343743</v>
      </c>
      <c r="BH27">
        <f>E27*BF27/100/BG27</f>
        <v>-1.7576350306997954E-3</v>
      </c>
    </row>
    <row r="28" spans="1:60" x14ac:dyDescent="0.35">
      <c r="A28" s="1" t="s">
        <v>9</v>
      </c>
      <c r="B28" s="1" t="s">
        <v>2631</v>
      </c>
      <c r="K28" s="1">
        <f t="shared" si="0"/>
        <v>2.72</v>
      </c>
    </row>
    <row r="29" spans="1:60" x14ac:dyDescent="0.35">
      <c r="A29" s="1" t="s">
        <v>9</v>
      </c>
      <c r="B29" s="1" t="s">
        <v>2630</v>
      </c>
      <c r="K29" s="1">
        <f t="shared" si="0"/>
        <v>2.72</v>
      </c>
    </row>
    <row r="30" spans="1:60" x14ac:dyDescent="0.35">
      <c r="A30" s="1">
        <v>5</v>
      </c>
      <c r="B30" s="1" t="s">
        <v>2629</v>
      </c>
      <c r="C30" s="1">
        <v>1282.0000019446015</v>
      </c>
      <c r="D30" s="1">
        <v>0</v>
      </c>
      <c r="E30">
        <f>(R30-S30*(1000-T30)/(1000-U30))*AO30</f>
        <v>-1.5510413927612252</v>
      </c>
      <c r="F30">
        <f>IF(AZ30&lt;&gt;0,1/(1/AZ30-1/N30),0)</f>
        <v>1.0364885754406492</v>
      </c>
      <c r="G30">
        <f>((BC30-AP30/2)*S30-E30)/(BC30+AP30/2)</f>
        <v>379.98838675407683</v>
      </c>
      <c r="H30">
        <f>AP30*1000</f>
        <v>22.680326711602415</v>
      </c>
      <c r="I30">
        <f>(AU30-BA30)</f>
        <v>2.2905943619631124</v>
      </c>
      <c r="J30">
        <f>(P30+AT30*D30)</f>
        <v>31.323886871337891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32.928924560546875</v>
      </c>
      <c r="P30" s="1">
        <v>31.323886871337891</v>
      </c>
      <c r="Q30" s="1">
        <v>33.124320983886719</v>
      </c>
      <c r="R30" s="1">
        <v>400.12127685546875</v>
      </c>
      <c r="S30" s="1">
        <v>393.44424438476563</v>
      </c>
      <c r="T30" s="1">
        <v>6.2717828750610352</v>
      </c>
      <c r="U30" s="1">
        <v>26.273204803466797</v>
      </c>
      <c r="V30" s="1">
        <v>10.933717727661133</v>
      </c>
      <c r="W30" s="1">
        <v>45.802574157714844</v>
      </c>
      <c r="X30" s="1">
        <v>300.32705688476563</v>
      </c>
      <c r="Y30" s="1">
        <v>149.24038696289063</v>
      </c>
      <c r="Z30" s="1">
        <v>0.19551292061805725</v>
      </c>
      <c r="AA30" s="1">
        <v>87.72320556640625</v>
      </c>
      <c r="AB30" s="1">
        <v>10.580313682556152</v>
      </c>
      <c r="AC30" s="1">
        <v>1.4327913522720337</v>
      </c>
      <c r="AD30" s="1">
        <v>3.1686749309301376E-2</v>
      </c>
      <c r="AE30" s="1">
        <v>2.9726952314376831E-2</v>
      </c>
      <c r="AF30" s="1">
        <v>3.119647316634655E-2</v>
      </c>
      <c r="AG30" s="1">
        <v>2.2790385410189629E-2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1.1041435914881086</v>
      </c>
      <c r="AP30">
        <f>(U30-T30)/(1000-U30)*AO30</f>
        <v>2.2680326711602417E-2</v>
      </c>
      <c r="AQ30">
        <f>(P30+273.15)</f>
        <v>304.47388687133787</v>
      </c>
      <c r="AR30">
        <f>(O30+273.15)</f>
        <v>306.07892456054685</v>
      </c>
      <c r="AS30">
        <f>(Y30*AK30+Z30*AL30)*AM30</f>
        <v>23.878461380337285</v>
      </c>
      <c r="AT30">
        <f>((AS30+0.00000010773*(AR30^4-AQ30^4))-AP30*44100)/(L30*0.92*2*29.3+0.00000043092*AQ30^3)</f>
        <v>-7.5005092060542529</v>
      </c>
      <c r="AU30">
        <f>0.61365*EXP(17.502*J30/(240.97+J30))</f>
        <v>4.5953641078259224</v>
      </c>
      <c r="AV30">
        <f>AU30*1000/AA30</f>
        <v>52.384817428351305</v>
      </c>
      <c r="AW30">
        <f>(AV30-U30)</f>
        <v>26.111612624884508</v>
      </c>
      <c r="AX30">
        <f>IF(D30,P30,(O30+P30)/2)</f>
        <v>32.126405715942383</v>
      </c>
      <c r="AY30">
        <f>0.61365*EXP(17.502*AX30/(240.97+AX30))</f>
        <v>4.8093537900468295</v>
      </c>
      <c r="AZ30">
        <f>IF(AW30&lt;&gt;0,(1000-(AV30+U30)/2)/AW30*AP30,0)</f>
        <v>0.8344307264073364</v>
      </c>
      <c r="BA30">
        <f>U30*AA30/1000</f>
        <v>2.30476974586281</v>
      </c>
      <c r="BB30">
        <f>(AY30-BA30)</f>
        <v>2.5045840441840195</v>
      </c>
      <c r="BC30">
        <f>1/(1.6/F30+1.37/N30)</f>
        <v>0.53655524509966335</v>
      </c>
      <c r="BD30">
        <f>G30*AA30*0.001</f>
        <v>33.333799364074963</v>
      </c>
      <c r="BE30">
        <f>G30/S30</f>
        <v>0.9657998361324871</v>
      </c>
      <c r="BF30">
        <f>(1-AP30*AA30/AU30/F30)*100</f>
        <v>58.228569131058947</v>
      </c>
      <c r="BG30">
        <f>(S30-E30/(N30/1.35))</f>
        <v>393.93343495252014</v>
      </c>
      <c r="BH30">
        <f>E30*BF30/100/BG30</f>
        <v>-2.2926442121983474E-3</v>
      </c>
    </row>
    <row r="31" spans="1:60" x14ac:dyDescent="0.35">
      <c r="A31" s="1" t="s">
        <v>9</v>
      </c>
      <c r="B31" s="1" t="s">
        <v>2628</v>
      </c>
      <c r="K31" s="1">
        <f t="shared" si="0"/>
        <v>2.72</v>
      </c>
    </row>
    <row r="32" spans="1:60" x14ac:dyDescent="0.35">
      <c r="A32" s="1" t="s">
        <v>9</v>
      </c>
      <c r="B32" s="1" t="s">
        <v>2627</v>
      </c>
      <c r="K32" s="1">
        <f t="shared" si="0"/>
        <v>2.72</v>
      </c>
    </row>
    <row r="33" spans="1:60" x14ac:dyDescent="0.35">
      <c r="A33" s="1">
        <v>6</v>
      </c>
      <c r="B33" s="1" t="s">
        <v>2626</v>
      </c>
      <c r="C33" s="1">
        <v>1485.5000019557774</v>
      </c>
      <c r="D33" s="1">
        <v>0</v>
      </c>
      <c r="E33">
        <f>(R33-S33*(1000-T33)/(1000-U33))*AO33</f>
        <v>-1.0938920638636616</v>
      </c>
      <c r="F33">
        <f>IF(AZ33&lt;&gt;0,1/(1/AZ33-1/N33),0)</f>
        <v>0.78160635809409651</v>
      </c>
      <c r="G33">
        <f>((BC33-AP33/2)*S33-E33)/(BC33+AP33/2)</f>
        <v>378.4774889097701</v>
      </c>
      <c r="H33">
        <f>AP33*1000</f>
        <v>19.759644640204282</v>
      </c>
      <c r="I33">
        <f>(AU33-BA33)</f>
        <v>2.5221305708055728</v>
      </c>
      <c r="J33">
        <f>(P33+AT33*D33)</f>
        <v>31.437583923339844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32.935882568359375</v>
      </c>
      <c r="P33" s="1">
        <v>31.437583923339844</v>
      </c>
      <c r="Q33" s="1">
        <v>33.118614196777344</v>
      </c>
      <c r="R33" s="1">
        <v>400.01242065429688</v>
      </c>
      <c r="S33" s="1">
        <v>393.95281982421875</v>
      </c>
      <c r="T33" s="1">
        <v>6.505882740020752</v>
      </c>
      <c r="U33" s="1">
        <v>23.9732666015625</v>
      </c>
      <c r="V33" s="1">
        <v>11.337528228759766</v>
      </c>
      <c r="W33" s="1">
        <v>41.777202606201172</v>
      </c>
      <c r="X33" s="1">
        <v>300.318359375</v>
      </c>
      <c r="Y33" s="1">
        <v>300.01458740234375</v>
      </c>
      <c r="Z33" s="1">
        <v>0.1657915860414505</v>
      </c>
      <c r="AA33" s="1">
        <v>87.724258422851563</v>
      </c>
      <c r="AB33" s="1">
        <v>10.390519142150879</v>
      </c>
      <c r="AC33" s="1">
        <v>1.4115880727767944</v>
      </c>
      <c r="AD33" s="1">
        <v>6.6174805164337158E-2</v>
      </c>
      <c r="AE33" s="1">
        <v>3.544197604060173E-2</v>
      </c>
      <c r="AF33" s="1">
        <v>4.0226485580205917E-2</v>
      </c>
      <c r="AG33" s="1">
        <v>2.9750259593129158E-2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1.1041116153492643</v>
      </c>
      <c r="AP33">
        <f>(U33-T33)/(1000-U33)*AO33</f>
        <v>1.9759644640204282E-2</v>
      </c>
      <c r="AQ33">
        <f>(P33+273.15)</f>
        <v>304.58758392333982</v>
      </c>
      <c r="AR33">
        <f>(O33+273.15)</f>
        <v>306.08588256835935</v>
      </c>
      <c r="AS33">
        <f>(Y33*AK33+Z33*AL33)*AM33</f>
        <v>48.002332911439225</v>
      </c>
      <c r="AT33">
        <f>((AS33+0.00000010773*(AR33^4-AQ33^4))-AP33*44100)/(L33*0.92*2*29.3+0.00000043092*AQ33^3)</f>
        <v>-6.3110060638861789</v>
      </c>
      <c r="AU33">
        <f>0.61365*EXP(17.502*J33/(240.97+J33))</f>
        <v>4.6251676054009581</v>
      </c>
      <c r="AV33">
        <f>AU33*1000/AA33</f>
        <v>52.723929373179331</v>
      </c>
      <c r="AW33">
        <f>(AV33-U33)</f>
        <v>28.750662771616831</v>
      </c>
      <c r="AX33">
        <f>IF(D33,P33,(O33+P33)/2)</f>
        <v>32.186733245849609</v>
      </c>
      <c r="AY33">
        <f>0.61365*EXP(17.502*AX33/(240.97+AX33))</f>
        <v>4.8257848605118632</v>
      </c>
      <c r="AZ33">
        <f>IF(AW33&lt;&gt;0,(1000-(AV33+U33)/2)/AW33*AP33,0)</f>
        <v>0.66092006721607777</v>
      </c>
      <c r="BA33">
        <f>U33*AA33/1000</f>
        <v>2.1030370345953853</v>
      </c>
      <c r="BB33">
        <f>(AY33-BA33)</f>
        <v>2.7227478259164779</v>
      </c>
      <c r="BC33">
        <f>1/(1.6/F33+1.37/N33)</f>
        <v>0.42245184786232559</v>
      </c>
      <c r="BD33">
        <f>G33*AA33*0.001</f>
        <v>33.201657044352608</v>
      </c>
      <c r="BE33">
        <f>G33/S33</f>
        <v>0.96071780645876903</v>
      </c>
      <c r="BF33">
        <f>(1-AP33*AA33/AU33/F33)*100</f>
        <v>52.050588999802549</v>
      </c>
      <c r="BG33">
        <f>(S33-E33/(N33/1.35))</f>
        <v>394.29782781838389</v>
      </c>
      <c r="BH33">
        <f>E33*BF33/100/BG33</f>
        <v>-1.4440284021178806E-3</v>
      </c>
    </row>
    <row r="34" spans="1:60" x14ac:dyDescent="0.35">
      <c r="A34" s="1" t="s">
        <v>9</v>
      </c>
      <c r="B34" s="1" t="s">
        <v>2625</v>
      </c>
      <c r="K34" s="1">
        <f t="shared" si="0"/>
        <v>2.72</v>
      </c>
    </row>
    <row r="35" spans="1:60" x14ac:dyDescent="0.35">
      <c r="A35" s="1" t="s">
        <v>9</v>
      </c>
      <c r="B35" s="1" t="s">
        <v>2624</v>
      </c>
      <c r="K35" s="1">
        <f t="shared" si="0"/>
        <v>2.72</v>
      </c>
    </row>
    <row r="36" spans="1:60" x14ac:dyDescent="0.35">
      <c r="A36" s="1">
        <v>7</v>
      </c>
      <c r="B36" s="1" t="s">
        <v>2623</v>
      </c>
      <c r="C36" s="1">
        <v>1688.0000019669533</v>
      </c>
      <c r="D36" s="1">
        <v>0</v>
      </c>
      <c r="E36">
        <f>(R36-S36*(1000-T36)/(1000-U36))*AO36</f>
        <v>-0.565274222433791</v>
      </c>
      <c r="F36">
        <f>IF(AZ36&lt;&gt;0,1/(1/AZ36-1/N36),0)</f>
        <v>0.57339493034601496</v>
      </c>
      <c r="G36">
        <f>((BC36-AP36/2)*S36-E36)/(BC36+AP36/2)</f>
        <v>376.24230361753166</v>
      </c>
      <c r="H36">
        <f>AP36*1000</f>
        <v>16.754945014438842</v>
      </c>
      <c r="I36">
        <f>(AU36-BA36)</f>
        <v>2.7976129989391501</v>
      </c>
      <c r="J36">
        <f>(P36+AT36*D36)</f>
        <v>31.687938690185547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32.972835540771484</v>
      </c>
      <c r="P36" s="1">
        <v>31.687938690185547</v>
      </c>
      <c r="Q36" s="1">
        <v>33.135814666748047</v>
      </c>
      <c r="R36" s="1">
        <v>400.04495239257813</v>
      </c>
      <c r="S36" s="1">
        <v>394.56973266601563</v>
      </c>
      <c r="T36" s="1">
        <v>6.7417259216308594</v>
      </c>
      <c r="U36" s="1">
        <v>21.588027954101563</v>
      </c>
      <c r="V36" s="1">
        <v>11.724024772644043</v>
      </c>
      <c r="W36" s="1">
        <v>37.542106628417969</v>
      </c>
      <c r="X36" s="1">
        <v>300.34152221679688</v>
      </c>
      <c r="Y36" s="1">
        <v>498.97158813476563</v>
      </c>
      <c r="Z36" s="1">
        <v>4.5735206454992294E-2</v>
      </c>
      <c r="AA36" s="1">
        <v>87.723358154296875</v>
      </c>
      <c r="AB36" s="1">
        <v>10.374250411987305</v>
      </c>
      <c r="AC36" s="1">
        <v>1.3835418224334717</v>
      </c>
      <c r="AD36" s="1">
        <v>4.9259014427661896E-2</v>
      </c>
      <c r="AE36" s="1">
        <v>4.3350540101528168E-2</v>
      </c>
      <c r="AF36" s="1">
        <v>3.0670687556266785E-2</v>
      </c>
      <c r="AG36" s="1">
        <v>3.5697322338819504E-2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1.1041967728558706</v>
      </c>
      <c r="AP36">
        <f>(U36-T36)/(1000-U36)*AO36</f>
        <v>1.6754945014438843E-2</v>
      </c>
      <c r="AQ36">
        <f>(P36+273.15)</f>
        <v>304.83793869018552</v>
      </c>
      <c r="AR36">
        <f>(O36+273.15)</f>
        <v>306.12283554077146</v>
      </c>
      <c r="AS36">
        <f>(Y36*AK36+Z36*AL36)*AM36</f>
        <v>79.835452317101044</v>
      </c>
      <c r="AT36">
        <f>((AS36+0.00000010773*(AR36^4-AQ36^4))-AP36*44100)/(L36*0.92*2*29.3+0.00000043092*AQ36^3)</f>
        <v>-5.0418069523090336</v>
      </c>
      <c r="AU36">
        <f>0.61365*EXP(17.502*J36/(240.97+J36))</f>
        <v>4.691387307001774</v>
      </c>
      <c r="AV36">
        <f>AU36*1000/AA36</f>
        <v>53.479340117715047</v>
      </c>
      <c r="AW36">
        <f>(AV36-U36)</f>
        <v>31.891312163613485</v>
      </c>
      <c r="AX36">
        <f>IF(D36,P36,(O36+P36)/2)</f>
        <v>32.330387115478516</v>
      </c>
      <c r="AY36">
        <f>0.61365*EXP(17.502*AX36/(240.97+AX36))</f>
        <v>4.8651079143876661</v>
      </c>
      <c r="AZ36">
        <f>IF(AW36&lt;&gt;0,(1000-(AV36+U36)/2)/AW36*AP36,0)</f>
        <v>0.50565715576378767</v>
      </c>
      <c r="BA36">
        <f>U36*AA36/1000</f>
        <v>1.8937743080626241</v>
      </c>
      <c r="BB36">
        <f>(AY36-BA36)</f>
        <v>2.9713336063250422</v>
      </c>
      <c r="BC36">
        <f>1/(1.6/F36+1.37/N36)</f>
        <v>0.32149530652543246</v>
      </c>
      <c r="BD36">
        <f>G36*AA36*0.001</f>
        <v>33.005238353038443</v>
      </c>
      <c r="BE36">
        <f>G36/S36</f>
        <v>0.95355084911189258</v>
      </c>
      <c r="BF36">
        <f>(1-AP36*AA36/AU36/F36)*100</f>
        <v>45.360952703696114</v>
      </c>
      <c r="BG36">
        <f>(S36-E36/(N36/1.35))</f>
        <v>394.74801728117802</v>
      </c>
      <c r="BH36">
        <f>E36*BF36/100/BG36</f>
        <v>-6.4956316804432479E-4</v>
      </c>
    </row>
    <row r="37" spans="1:60" x14ac:dyDescent="0.35">
      <c r="A37" s="1" t="s">
        <v>9</v>
      </c>
      <c r="B37" s="1" t="s">
        <v>2622</v>
      </c>
      <c r="K37" s="1">
        <f t="shared" si="0"/>
        <v>2.72</v>
      </c>
    </row>
    <row r="38" spans="1:60" x14ac:dyDescent="0.35">
      <c r="A38" s="1" t="s">
        <v>9</v>
      </c>
      <c r="B38" s="1" t="s">
        <v>2621</v>
      </c>
      <c r="K38" s="1">
        <f t="shared" si="0"/>
        <v>2.72</v>
      </c>
    </row>
    <row r="39" spans="1:60" x14ac:dyDescent="0.35">
      <c r="A39" s="1">
        <v>8</v>
      </c>
      <c r="B39" s="1" t="s">
        <v>2620</v>
      </c>
      <c r="C39" s="1">
        <v>1890.0000019669533</v>
      </c>
      <c r="D39" s="1">
        <v>0</v>
      </c>
      <c r="E39">
        <f>(R39-S39*(1000-T39)/(1000-U39))*AO39</f>
        <v>-0.36902583615030621</v>
      </c>
      <c r="F39">
        <f>IF(AZ39&lt;&gt;0,1/(1/AZ39-1/N39),0)</f>
        <v>0.40297978480486252</v>
      </c>
      <c r="G39">
        <f>((BC39-AP39/2)*S39-E39)/(BC39+AP39/2)</f>
        <v>374.62601203708874</v>
      </c>
      <c r="H39">
        <f>AP39*1000</f>
        <v>13.523943378716762</v>
      </c>
      <c r="I39">
        <f>(AU39-BA39)</f>
        <v>3.1030597645900473</v>
      </c>
      <c r="J39">
        <f>(P39+AT39*D39)</f>
        <v>31.979312896728516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33.038074493408203</v>
      </c>
      <c r="P39" s="1">
        <v>31.979312896728516</v>
      </c>
      <c r="Q39" s="1">
        <v>33.176448822021484</v>
      </c>
      <c r="R39" s="1">
        <v>399.89053344726563</v>
      </c>
      <c r="S39" s="1">
        <v>395.38232421875</v>
      </c>
      <c r="T39" s="1">
        <v>6.9813146591186523</v>
      </c>
      <c r="U39" s="1">
        <v>18.996053695678711</v>
      </c>
      <c r="V39" s="1">
        <v>12.096527099609375</v>
      </c>
      <c r="W39" s="1">
        <v>32.914470672607422</v>
      </c>
      <c r="X39" s="1">
        <v>300.3507080078125</v>
      </c>
      <c r="Y39" s="1">
        <v>749.91290283203125</v>
      </c>
      <c r="Z39" s="1">
        <v>0.10519052296876907</v>
      </c>
      <c r="AA39" s="1">
        <v>87.725334167480469</v>
      </c>
      <c r="AB39" s="1">
        <v>10.240932464599609</v>
      </c>
      <c r="AC39" s="1">
        <v>1.3415923118591309</v>
      </c>
      <c r="AD39" s="1">
        <v>0.12236307561397552</v>
      </c>
      <c r="AE39" s="1">
        <v>4.7912720590829849E-2</v>
      </c>
      <c r="AF39" s="1">
        <v>2.4554196745157242E-2</v>
      </c>
      <c r="AG39" s="1">
        <v>4.2050275951623917E-2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1.1042305441463693</v>
      </c>
      <c r="AP39">
        <f>(U39-T39)/(1000-U39)*AO39</f>
        <v>1.3523943378716761E-2</v>
      </c>
      <c r="AQ39">
        <f>(P39+273.15)</f>
        <v>305.12931289672849</v>
      </c>
      <c r="AR39">
        <f>(O39+273.15)</f>
        <v>306.18807449340818</v>
      </c>
      <c r="AS39">
        <f>(Y39*AK39+Z39*AL39)*AM39</f>
        <v>119.98606177122747</v>
      </c>
      <c r="AT39">
        <f>((AS39+0.00000010773*(AR39^4-AQ39^4))-AP39*44100)/(L39*0.92*2*29.3+0.00000043092*AQ39^3)</f>
        <v>-3.6309376958628921</v>
      </c>
      <c r="AU39">
        <f>0.61365*EXP(17.502*J39/(240.97+J39))</f>
        <v>4.7694949229068646</v>
      </c>
      <c r="AV39">
        <f>AU39*1000/AA39</f>
        <v>54.368501051260772</v>
      </c>
      <c r="AW39">
        <f>(AV39-U39)</f>
        <v>35.372447355582061</v>
      </c>
      <c r="AX39">
        <f>IF(D39,P39,(O39+P39)/2)</f>
        <v>32.508693695068359</v>
      </c>
      <c r="AY39">
        <f>0.61365*EXP(17.502*AX39/(240.97+AX39))</f>
        <v>4.914304320380861</v>
      </c>
      <c r="AZ39">
        <f>IF(AW39&lt;&gt;0,(1000-(AV39+U39)/2)/AW39*AP39,0)</f>
        <v>0.36830514455369373</v>
      </c>
      <c r="BA39">
        <f>U39*AA39/1000</f>
        <v>1.6664351583168173</v>
      </c>
      <c r="BB39">
        <f>(AY39-BA39)</f>
        <v>3.2478691620640436</v>
      </c>
      <c r="BC39">
        <f>1/(1.6/F39+1.37/N39)</f>
        <v>0.23307361596034878</v>
      </c>
      <c r="BD39">
        <f>G39*AA39*0.001</f>
        <v>32.864192093784169</v>
      </c>
      <c r="BE39">
        <f>G39/S39</f>
        <v>0.94750318638377573</v>
      </c>
      <c r="BF39">
        <f>(1-AP39*AA39/AU39/F39)*100</f>
        <v>38.27334774984498</v>
      </c>
      <c r="BG39">
        <f>(S39-E39/(N39/1.35))</f>
        <v>395.49871309086194</v>
      </c>
      <c r="BH39">
        <f>E39*BF39/100/BG39</f>
        <v>-3.5711504710795775E-4</v>
      </c>
    </row>
    <row r="40" spans="1:60" x14ac:dyDescent="0.35">
      <c r="A40" s="1" t="s">
        <v>9</v>
      </c>
      <c r="B40" s="1" t="s">
        <v>2619</v>
      </c>
      <c r="K40" s="1">
        <f t="shared" si="0"/>
        <v>2.72</v>
      </c>
    </row>
    <row r="41" spans="1:60" x14ac:dyDescent="0.35">
      <c r="A41" s="1" t="s">
        <v>9</v>
      </c>
      <c r="B41" s="1" t="s">
        <v>2618</v>
      </c>
      <c r="K41" s="1">
        <f t="shared" si="0"/>
        <v>2.72</v>
      </c>
    </row>
    <row r="42" spans="1:60" x14ac:dyDescent="0.35">
      <c r="A42" s="1">
        <v>9</v>
      </c>
      <c r="B42" s="1" t="s">
        <v>2617</v>
      </c>
      <c r="C42" s="1">
        <v>2093.0000019669533</v>
      </c>
      <c r="D42" s="1">
        <v>0</v>
      </c>
      <c r="E42">
        <f>(R42-S42*(1000-T42)/(1000-U42))*AO42</f>
        <v>-0.2879955315237312</v>
      </c>
      <c r="F42">
        <f>IF(AZ42&lt;&gt;0,1/(1/AZ42-1/N42),0)</f>
        <v>0.2538006233412653</v>
      </c>
      <c r="G42">
        <f>((BC42-AP42/2)*S42-E42)/(BC42+AP42/2)</f>
        <v>373.7913946126115</v>
      </c>
      <c r="H42">
        <f>AP42*1000</f>
        <v>9.7742769362407298</v>
      </c>
      <c r="I42">
        <f>(AU42-BA42)</f>
        <v>3.451384213898705</v>
      </c>
      <c r="J42">
        <f>(P42+AT42*D42)</f>
        <v>32.276538848876953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33.126827239990234</v>
      </c>
      <c r="P42" s="1">
        <v>32.276538848876953</v>
      </c>
      <c r="Q42" s="1">
        <v>33.236259460449219</v>
      </c>
      <c r="R42" s="1">
        <v>400.08328247070313</v>
      </c>
      <c r="S42" s="1">
        <v>396.8314208984375</v>
      </c>
      <c r="T42" s="1">
        <v>7.2359070777893066</v>
      </c>
      <c r="U42" s="1">
        <v>15.946562767028809</v>
      </c>
      <c r="V42" s="1">
        <v>12.475628852844238</v>
      </c>
      <c r="W42" s="1">
        <v>27.493911743164063</v>
      </c>
      <c r="X42" s="1">
        <v>300.34567260742188</v>
      </c>
      <c r="Y42" s="1">
        <v>1000.5715942382813</v>
      </c>
      <c r="Z42" s="1">
        <v>0.24353791773319244</v>
      </c>
      <c r="AA42" s="1">
        <v>87.727432250976563</v>
      </c>
      <c r="AB42" s="1">
        <v>10.30873966217041</v>
      </c>
      <c r="AC42" s="1">
        <v>1.2933759689331055</v>
      </c>
      <c r="AD42" s="1">
        <v>0.19312846660614014</v>
      </c>
      <c r="AE42" s="1">
        <v>4.3845999985933304E-2</v>
      </c>
      <c r="AF42" s="1">
        <v>4.4731996953487396E-2</v>
      </c>
      <c r="AG42" s="1">
        <v>4.2286723852157593E-2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1.1042120316449331</v>
      </c>
      <c r="AP42">
        <f>(U42-T42)/(1000-U42)*AO42</f>
        <v>9.7742769362407292E-3</v>
      </c>
      <c r="AQ42">
        <f>(P42+273.15)</f>
        <v>305.42653884887693</v>
      </c>
      <c r="AR42">
        <f>(O42+273.15)</f>
        <v>306.27682723999021</v>
      </c>
      <c r="AS42">
        <f>(Y42*AK42+Z42*AL42)*AM42</f>
        <v>160.09145149980213</v>
      </c>
      <c r="AT42">
        <f>((AS42+0.00000010773*(AR42^4-AQ42^4))-AP42*44100)/(L42*0.92*2*29.3+0.00000043092*AQ42^3)</f>
        <v>-2.0403684134016107</v>
      </c>
      <c r="AU42">
        <f>0.61365*EXP(17.502*J42/(240.97+J42))</f>
        <v>4.8503352186791702</v>
      </c>
      <c r="AV42">
        <f>AU42*1000/AA42</f>
        <v>55.288694701595773</v>
      </c>
      <c r="AW42">
        <f>(AV42-U42)</f>
        <v>39.342131934566964</v>
      </c>
      <c r="AX42">
        <f>IF(D42,P42,(O42+P42)/2)</f>
        <v>32.701683044433594</v>
      </c>
      <c r="AY42">
        <f>0.61365*EXP(17.502*AX42/(240.97+AX42))</f>
        <v>4.9680392036731149</v>
      </c>
      <c r="AZ42">
        <f>IF(AW42&lt;&gt;0,(1000-(AV42+U42)/2)/AW42*AP42,0)</f>
        <v>0.23959404093445469</v>
      </c>
      <c r="BA42">
        <f>U42*AA42/1000</f>
        <v>1.3989510047804652</v>
      </c>
      <c r="BB42">
        <f>(AY42-BA42)</f>
        <v>3.5690881988926497</v>
      </c>
      <c r="BC42">
        <f>1/(1.6/F42+1.37/N42)</f>
        <v>0.15096097684190815</v>
      </c>
      <c r="BD42">
        <f>G42*AA42*0.001</f>
        <v>32.79175924687592</v>
      </c>
      <c r="BE42">
        <f>G42/S42</f>
        <v>0.94194001514884396</v>
      </c>
      <c r="BF42">
        <f>(1-AP42*AA42/AU42/F42)*100</f>
        <v>30.344467202185619</v>
      </c>
      <c r="BG42">
        <f>(S42-E42/(N42/1.35))</f>
        <v>396.92225322453424</v>
      </c>
      <c r="BH42">
        <f>E42*BF42/100/BG42</f>
        <v>-2.2017084932132256E-4</v>
      </c>
    </row>
    <row r="43" spans="1:60" x14ac:dyDescent="0.35">
      <c r="A43" s="1" t="s">
        <v>9</v>
      </c>
      <c r="B43" s="1" t="s">
        <v>2616</v>
      </c>
      <c r="K43" s="1">
        <f t="shared" si="0"/>
        <v>2.72</v>
      </c>
    </row>
    <row r="44" spans="1:60" x14ac:dyDescent="0.35">
      <c r="A44" s="1" t="s">
        <v>9</v>
      </c>
      <c r="B44" s="1" t="s">
        <v>2615</v>
      </c>
      <c r="K44" s="1">
        <f t="shared" si="0"/>
        <v>2.72</v>
      </c>
    </row>
    <row r="45" spans="1:60" x14ac:dyDescent="0.35">
      <c r="A45" s="1">
        <v>10</v>
      </c>
      <c r="B45" s="1" t="s">
        <v>2614</v>
      </c>
      <c r="C45" s="1">
        <v>2295.5000019781291</v>
      </c>
      <c r="D45" s="1">
        <v>0</v>
      </c>
      <c r="E45">
        <f>(R45-S45*(1000-T45)/(1000-U45))*AO45</f>
        <v>-0.1752474111862693</v>
      </c>
      <c r="F45">
        <f>IF(AZ45&lt;&gt;0,1/(1/AZ45-1/N45),0)</f>
        <v>0.14953341094215691</v>
      </c>
      <c r="G45">
        <f>((BC45-AP45/2)*S45-E45)/(BC45+AP45/2)</f>
        <v>372.482717792497</v>
      </c>
      <c r="H45">
        <f>AP45*1000</f>
        <v>6.4379549940649721</v>
      </c>
      <c r="I45">
        <f>(AU45-BA45)</f>
        <v>3.773093362031525</v>
      </c>
      <c r="J45">
        <f>(P45+AT45*D45)</f>
        <v>32.584278106689453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33.225940704345703</v>
      </c>
      <c r="P45" s="1">
        <v>32.584278106689453</v>
      </c>
      <c r="Q45" s="1">
        <v>33.306858062744141</v>
      </c>
      <c r="R45" s="1">
        <v>400.03997802734375</v>
      </c>
      <c r="S45" s="1">
        <v>397.878662109375</v>
      </c>
      <c r="T45" s="1">
        <v>7.4940004348754883</v>
      </c>
      <c r="U45" s="1">
        <v>13.247781753540039</v>
      </c>
      <c r="V45" s="1">
        <v>12.848972320556641</v>
      </c>
      <c r="W45" s="1">
        <v>22.71422004699707</v>
      </c>
      <c r="X45" s="1">
        <v>300.31124877929688</v>
      </c>
      <c r="Y45" s="1">
        <v>1249.9197998046875</v>
      </c>
      <c r="Z45" s="1">
        <v>0.21723668277263641</v>
      </c>
      <c r="AA45" s="1">
        <v>87.727569580078125</v>
      </c>
      <c r="AB45" s="1">
        <v>10.281325340270996</v>
      </c>
      <c r="AC45" s="1">
        <v>1.2435622215270996</v>
      </c>
      <c r="AD45" s="1">
        <v>0.10824587941169739</v>
      </c>
      <c r="AE45" s="1">
        <v>3.4509997814893723E-2</v>
      </c>
      <c r="AF45" s="1">
        <v>3.2328147441148758E-2</v>
      </c>
      <c r="AG45" s="1">
        <v>3.2887797802686691E-2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1.104085473453297</v>
      </c>
      <c r="AP45">
        <f>(U45-T45)/(1000-U45)*AO45</f>
        <v>6.4379549940649719E-3</v>
      </c>
      <c r="AQ45">
        <f>(P45+273.15)</f>
        <v>305.73427810668943</v>
      </c>
      <c r="AR45">
        <f>(O45+273.15)</f>
        <v>306.37594070434568</v>
      </c>
      <c r="AS45">
        <f>(Y45*AK45+Z45*AL45)*AM45</f>
        <v>199.98716349868846</v>
      </c>
      <c r="AT45">
        <f>((AS45+0.00000010773*(AR45^4-AQ45^4))-AP45*44100)/(L45*0.92*2*29.3+0.00000043092*AQ45^3)</f>
        <v>-0.59516208141138927</v>
      </c>
      <c r="AU45">
        <f>0.61365*EXP(17.502*J45/(240.97+J45))</f>
        <v>4.935289057596898</v>
      </c>
      <c r="AV45">
        <f>AU45*1000/AA45</f>
        <v>56.256990604213001</v>
      </c>
      <c r="AW45">
        <f>(AV45-U45)</f>
        <v>43.009208850672962</v>
      </c>
      <c r="AX45">
        <f>IF(D45,P45,(O45+P45)/2)</f>
        <v>32.905109405517578</v>
      </c>
      <c r="AY45">
        <f>0.61365*EXP(17.502*AX45/(240.97+AX45))</f>
        <v>5.0252329358500347</v>
      </c>
      <c r="AZ45">
        <f>IF(AW45&lt;&gt;0,(1000-(AV45+U45)/2)/AW45*AP45,0)</f>
        <v>0.14448581738586819</v>
      </c>
      <c r="BA45">
        <f>U45*AA45/1000</f>
        <v>1.1621956955653732</v>
      </c>
      <c r="BB45">
        <f>(AY45-BA45)</f>
        <v>3.8630372402846618</v>
      </c>
      <c r="BC45">
        <f>1/(1.6/F45+1.37/N45)</f>
        <v>9.074395921435284E-2</v>
      </c>
      <c r="BD45">
        <f>G45*AA45*0.001</f>
        <v>32.67700354251788</v>
      </c>
      <c r="BE45">
        <f>G45/S45</f>
        <v>0.93617163538692916</v>
      </c>
      <c r="BF45">
        <f>(1-AP45*AA45/AU45/F45)*100</f>
        <v>23.46973802705574</v>
      </c>
      <c r="BG45">
        <f>(S45-E45/(N45/1.35))</f>
        <v>397.93393425167619</v>
      </c>
      <c r="BH45">
        <f>E45*BF45/100/BG45</f>
        <v>-1.0335913769696642E-4</v>
      </c>
    </row>
    <row r="46" spans="1:60" x14ac:dyDescent="0.35">
      <c r="A46" s="1" t="s">
        <v>9</v>
      </c>
      <c r="B46" s="1" t="s">
        <v>2613</v>
      </c>
      <c r="K46" s="1">
        <f t="shared" si="0"/>
        <v>2.72</v>
      </c>
    </row>
    <row r="47" spans="1:60" x14ac:dyDescent="0.35">
      <c r="A47" s="1" t="s">
        <v>9</v>
      </c>
      <c r="B47" s="1" t="s">
        <v>2612</v>
      </c>
      <c r="K47" s="1">
        <f t="shared" si="0"/>
        <v>2.72</v>
      </c>
    </row>
    <row r="48" spans="1:60" x14ac:dyDescent="0.35">
      <c r="A48" s="1">
        <v>11</v>
      </c>
      <c r="B48" s="1" t="s">
        <v>2611</v>
      </c>
      <c r="C48" s="1">
        <v>2497.5000019781291</v>
      </c>
      <c r="D48" s="1">
        <v>0</v>
      </c>
      <c r="E48">
        <f>(R48-S48*(1000-T48)/(1000-U48))*AO48</f>
        <v>0.16064082806338106</v>
      </c>
      <c r="F48">
        <f>IF(AZ48&lt;&gt;0,1/(1/AZ48-1/N48),0)</f>
        <v>8.5798577051201044E-2</v>
      </c>
      <c r="G48">
        <f>((BC48-AP48/2)*S48-E48)/(BC48+AP48/2)</f>
        <v>366.15486594374084</v>
      </c>
      <c r="H48">
        <f>AP48*1000</f>
        <v>4.0406778178482412</v>
      </c>
      <c r="I48">
        <f>(AU48-BA48)</f>
        <v>4.0687552496064638</v>
      </c>
      <c r="J48">
        <f>(P48+AT48*D48)</f>
        <v>33.051342010498047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33.393264770507813</v>
      </c>
      <c r="P48" s="1">
        <v>33.051342010498047</v>
      </c>
      <c r="Q48" s="1">
        <v>33.422176361083984</v>
      </c>
      <c r="R48" s="1">
        <v>400.10940551757813</v>
      </c>
      <c r="S48" s="1">
        <v>398.5057373046875</v>
      </c>
      <c r="T48" s="1">
        <v>7.7577290534973145</v>
      </c>
      <c r="U48" s="1">
        <v>11.375262260437012</v>
      </c>
      <c r="V48" s="1">
        <v>13.17723274230957</v>
      </c>
      <c r="W48" s="1">
        <v>19.321954727172852</v>
      </c>
      <c r="X48" s="1">
        <v>300.3599853515625</v>
      </c>
      <c r="Y48" s="1">
        <v>1598.5556640625</v>
      </c>
      <c r="Z48" s="1">
        <v>8.00357386469841E-3</v>
      </c>
      <c r="AA48" s="1">
        <v>87.729354858398438</v>
      </c>
      <c r="AB48" s="1">
        <v>10.005768775939941</v>
      </c>
      <c r="AC48" s="1">
        <v>1.1984436511993408</v>
      </c>
      <c r="AD48" s="1">
        <v>9.5740251243114471E-2</v>
      </c>
      <c r="AE48" s="1">
        <v>2.6472507044672966E-2</v>
      </c>
      <c r="AF48" s="1">
        <v>2.4650612846016884E-2</v>
      </c>
      <c r="AG48" s="1">
        <v>2.3999817669391632E-2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1.104264652027803</v>
      </c>
      <c r="AP48">
        <f>(U48-T48)/(1000-U48)*AO48</f>
        <v>4.0406778178482409E-3</v>
      </c>
      <c r="AQ48">
        <f>(P48+273.15)</f>
        <v>306.20134201049802</v>
      </c>
      <c r="AR48">
        <f>(O48+273.15)</f>
        <v>306.54326477050779</v>
      </c>
      <c r="AS48">
        <f>(Y48*AK48+Z48*AL48)*AM48</f>
        <v>255.76890053311945</v>
      </c>
      <c r="AT48">
        <f>((AS48+0.00000010773*(AR48^4-AQ48^4))-AP48*44100)/(L48*0.92*2*29.3+0.00000043092*AQ48^3)</f>
        <v>0.64039604095502722</v>
      </c>
      <c r="AU48">
        <f>0.61365*EXP(17.502*J48/(240.97+J48))</f>
        <v>5.0666996690596902</v>
      </c>
      <c r="AV48">
        <f>AU48*1000/AA48</f>
        <v>57.753755025757478</v>
      </c>
      <c r="AW48">
        <f>(AV48-U48)</f>
        <v>46.378492765320466</v>
      </c>
      <c r="AX48">
        <f>IF(D48,P48,(O48+P48)/2)</f>
        <v>33.22230339050293</v>
      </c>
      <c r="AY48">
        <f>0.61365*EXP(17.502*AX48/(240.97+AX48))</f>
        <v>5.11555586926288</v>
      </c>
      <c r="AZ48">
        <f>IF(AW48&lt;&gt;0,(1000-(AV48+U48)/2)/AW48*AP48,0)</f>
        <v>8.4112560410894557E-2</v>
      </c>
      <c r="BA48">
        <f>U48*AA48/1000</f>
        <v>0.99794441945322609</v>
      </c>
      <c r="BB48">
        <f>(AY48-BA48)</f>
        <v>4.1176114498096537</v>
      </c>
      <c r="BC48">
        <f>1/(1.6/F48+1.37/N48)</f>
        <v>5.2719272315689021E-2</v>
      </c>
      <c r="BD48">
        <f>G48*AA48*0.001</f>
        <v>32.122530167507747</v>
      </c>
      <c r="BE48">
        <f>G48/S48</f>
        <v>0.91881955933745574</v>
      </c>
      <c r="BF48">
        <f>(1-AP48*AA48/AU48/F48)*100</f>
        <v>18.455643126086642</v>
      </c>
      <c r="BG48">
        <f>(S48-E48/(N48/1.35))</f>
        <v>398.45507200442432</v>
      </c>
      <c r="BH48">
        <f>E48*BF48/100/BG48</f>
        <v>7.4405623181122039E-5</v>
      </c>
    </row>
    <row r="49" spans="1:60" x14ac:dyDescent="0.35">
      <c r="A49" s="1" t="s">
        <v>9</v>
      </c>
      <c r="B49" s="1" t="s">
        <v>2610</v>
      </c>
      <c r="K49" s="1">
        <f t="shared" si="0"/>
        <v>2.72</v>
      </c>
    </row>
    <row r="50" spans="1:60" x14ac:dyDescent="0.35">
      <c r="A50" s="1" t="s">
        <v>9</v>
      </c>
      <c r="B50" s="1" t="s">
        <v>2605</v>
      </c>
      <c r="K50" s="1">
        <f t="shared" si="0"/>
        <v>2.72</v>
      </c>
    </row>
    <row r="51" spans="1:60" x14ac:dyDescent="0.35">
      <c r="A51" s="1">
        <v>12</v>
      </c>
      <c r="B51" s="1" t="s">
        <v>2609</v>
      </c>
      <c r="C51" s="1">
        <v>2699.5000019781291</v>
      </c>
      <c r="D51" s="1">
        <v>0</v>
      </c>
      <c r="E51">
        <f>(R51-S51*(1000-T51)/(1000-U51))*AO51</f>
        <v>0.64379796655118549</v>
      </c>
      <c r="F51">
        <f>IF(AZ51&lt;&gt;0,1/(1/AZ51-1/N51),0)</f>
        <v>4.9791734778417966E-2</v>
      </c>
      <c r="G51">
        <f>((BC51-AP51/2)*S51-E51)/(BC51+AP51/2)</f>
        <v>347.39201258817695</v>
      </c>
      <c r="H51">
        <f>AP51*1000</f>
        <v>2.497148685250083</v>
      </c>
      <c r="I51">
        <f>(AU51-BA51)</f>
        <v>4.2963404801995617</v>
      </c>
      <c r="J51">
        <f>(P51+AT51*D51)</f>
        <v>33.507255554199219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33.617542266845703</v>
      </c>
      <c r="P51" s="1">
        <v>33.507255554199219</v>
      </c>
      <c r="Q51" s="1">
        <v>33.599662780761719</v>
      </c>
      <c r="R51" s="1">
        <v>399.994873046875</v>
      </c>
      <c r="S51" s="1">
        <v>398.51058959960938</v>
      </c>
      <c r="T51" s="1">
        <v>8.0380916595458984</v>
      </c>
      <c r="U51" s="1">
        <v>10.276362419128418</v>
      </c>
      <c r="V51" s="1">
        <v>13.483397483825684</v>
      </c>
      <c r="W51" s="1">
        <v>17.237957000732422</v>
      </c>
      <c r="X51" s="1">
        <v>300.34100341796875</v>
      </c>
      <c r="Y51" s="1">
        <v>1999.758544921875</v>
      </c>
      <c r="Z51" s="1">
        <v>4.230445995926857E-2</v>
      </c>
      <c r="AA51" s="1">
        <v>87.73126220703125</v>
      </c>
      <c r="AB51" s="1">
        <v>10.076297760009766</v>
      </c>
      <c r="AC51" s="1">
        <v>1.1771318912506104</v>
      </c>
      <c r="AD51" s="1">
        <v>0.10712997615337372</v>
      </c>
      <c r="AE51" s="1">
        <v>1.3977495953440666E-2</v>
      </c>
      <c r="AF51" s="1">
        <v>4.5138489454984665E-2</v>
      </c>
      <c r="AG51" s="1">
        <v>1.3036469928920269E-2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1.1041948655072378</v>
      </c>
      <c r="AP51">
        <f>(U51-T51)/(1000-U51)*AO51</f>
        <v>2.4971486852500831E-3</v>
      </c>
      <c r="AQ51">
        <f>(P51+273.15)</f>
        <v>306.6572555541992</v>
      </c>
      <c r="AR51">
        <f>(O51+273.15)</f>
        <v>306.76754226684568</v>
      </c>
      <c r="AS51">
        <f>(Y51*AK51+Z51*AL51)*AM51</f>
        <v>319.96136003580614</v>
      </c>
      <c r="AT51">
        <f>((AS51+0.00000010773*(AR51^4-AQ51^4))-AP51*44100)/(L51*0.92*2*29.3+0.00000043092*AQ51^3)</f>
        <v>1.6525468797420764</v>
      </c>
      <c r="AU51">
        <f>0.61365*EXP(17.502*J51/(240.97+J51))</f>
        <v>5.1978987261265992</v>
      </c>
      <c r="AV51">
        <f>AU51*1000/AA51</f>
        <v>59.247964697697142</v>
      </c>
      <c r="AW51">
        <f>(AV51-U51)</f>
        <v>48.971602278568724</v>
      </c>
      <c r="AX51">
        <f>IF(D51,P51,(O51+P51)/2)</f>
        <v>33.562398910522461</v>
      </c>
      <c r="AY51">
        <f>0.61365*EXP(17.502*AX51/(240.97+AX51))</f>
        <v>5.2139659950236323</v>
      </c>
      <c r="AZ51">
        <f>IF(AW51&lt;&gt;0,(1000-(AV51+U51)/2)/AW51*AP51,0)</f>
        <v>4.9219185856178814E-2</v>
      </c>
      <c r="BA51">
        <f>U51*AA51/1000</f>
        <v>0.90155824592703726</v>
      </c>
      <c r="BB51">
        <f>(AY51-BA51)</f>
        <v>4.3124077490965949</v>
      </c>
      <c r="BC51">
        <f>1/(1.6/F51+1.37/N51)</f>
        <v>3.0812923790657198E-2</v>
      </c>
      <c r="BD51">
        <f>G51*AA51*0.001</f>
        <v>30.477139745001654</v>
      </c>
      <c r="BE51">
        <f>G51/S51</f>
        <v>0.87172592562021456</v>
      </c>
      <c r="BF51">
        <f>(1-AP51*AA51/AU51/F51)*100</f>
        <v>15.352583378043573</v>
      </c>
      <c r="BG51">
        <f>(S51-E51/(N51/1.35))</f>
        <v>398.30753899486973</v>
      </c>
      <c r="BH51">
        <f>E51*BF51/100/BG51</f>
        <v>2.4814900528958574E-4</v>
      </c>
    </row>
    <row r="52" spans="1:60" x14ac:dyDescent="0.35">
      <c r="A52" s="1" t="s">
        <v>9</v>
      </c>
      <c r="B52" s="1" t="s">
        <v>2608</v>
      </c>
      <c r="K52" s="1">
        <v>1.24576</v>
      </c>
    </row>
    <row r="53" spans="1:60" x14ac:dyDescent="0.35">
      <c r="A53" s="1" t="s">
        <v>9</v>
      </c>
      <c r="B53" s="1" t="s">
        <v>2607</v>
      </c>
      <c r="K53" s="1">
        <v>1.24576</v>
      </c>
    </row>
    <row r="54" spans="1:60" x14ac:dyDescent="0.35">
      <c r="A54" s="1" t="s">
        <v>9</v>
      </c>
      <c r="B54" s="1" t="s">
        <v>2606</v>
      </c>
      <c r="K54" s="1">
        <v>1.24576</v>
      </c>
    </row>
    <row r="55" spans="1:60" x14ac:dyDescent="0.35">
      <c r="A55" s="1" t="s">
        <v>9</v>
      </c>
      <c r="B55" s="1" t="s">
        <v>2605</v>
      </c>
      <c r="K55" s="1">
        <v>1.24576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7132E-5EEA-4A07-8892-878462A2A835}">
  <dimension ref="A1:BD55"/>
  <sheetViews>
    <sheetView topLeftCell="A8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2378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2377</v>
      </c>
    </row>
    <row r="12" spans="1:56" x14ac:dyDescent="0.35">
      <c r="A12" s="1" t="s">
        <v>9</v>
      </c>
      <c r="B12" s="1" t="s">
        <v>2376</v>
      </c>
    </row>
    <row r="13" spans="1:56" x14ac:dyDescent="0.35">
      <c r="A13" s="1" t="s">
        <v>9</v>
      </c>
      <c r="B13" s="1" t="s">
        <v>2375</v>
      </c>
    </row>
    <row r="14" spans="1:56" x14ac:dyDescent="0.35">
      <c r="A14" s="1" t="s">
        <v>9</v>
      </c>
      <c r="B14" s="1" t="s">
        <v>2374</v>
      </c>
    </row>
    <row r="15" spans="1:56" x14ac:dyDescent="0.35">
      <c r="A15" s="1" t="s">
        <v>9</v>
      </c>
      <c r="B15" s="1" t="s">
        <v>2373</v>
      </c>
    </row>
    <row r="16" spans="1:56" x14ac:dyDescent="0.35">
      <c r="A16" s="1" t="s">
        <v>9</v>
      </c>
      <c r="B16" s="1" t="s">
        <v>2372</v>
      </c>
    </row>
    <row r="17" spans="1:56" x14ac:dyDescent="0.35">
      <c r="A17" s="1" t="s">
        <v>9</v>
      </c>
      <c r="B17" s="1" t="s">
        <v>2371</v>
      </c>
    </row>
    <row r="18" spans="1:56" x14ac:dyDescent="0.35">
      <c r="A18" s="1">
        <v>1</v>
      </c>
      <c r="B18" s="1" t="s">
        <v>2370</v>
      </c>
      <c r="C18" s="1">
        <v>469.00001602619886</v>
      </c>
      <c r="D18" s="1">
        <v>0</v>
      </c>
      <c r="E18">
        <f>(R18-S18*(1000-T18)/(1000-U18))*AK18</f>
        <v>-7.4169965624055738</v>
      </c>
      <c r="F18">
        <f>IF(AV18&lt;&gt;0,1/(1/AV18-1/N18),0)</f>
        <v>0.12357348370548625</v>
      </c>
      <c r="G18">
        <f>((AY18-AL18/2)*S18-E18)/(AY18+AL18/2)</f>
        <v>317.51695797186727</v>
      </c>
      <c r="H18">
        <f>AL18*1000</f>
        <v>36.941641031568579</v>
      </c>
      <c r="I18">
        <f>(AQ18-AW18)</f>
        <v>22.759574097099232</v>
      </c>
      <c r="J18">
        <f>(P18+AP18*D18)</f>
        <v>65.360115051269531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30.720226287841797</v>
      </c>
      <c r="P18" s="1">
        <v>65.360115051269531</v>
      </c>
      <c r="Q18" s="1">
        <v>30.868423461914063</v>
      </c>
      <c r="R18" s="1">
        <v>400.04498291015625</v>
      </c>
      <c r="S18" s="1">
        <v>393.57965087890625</v>
      </c>
      <c r="T18" s="1">
        <v>0.81903284788131714</v>
      </c>
      <c r="U18" s="1">
        <v>33.237716674804688</v>
      </c>
      <c r="V18" s="1">
        <v>1.6247050762176514</v>
      </c>
      <c r="W18" s="1">
        <v>65.933235168457031</v>
      </c>
      <c r="X18" s="1">
        <v>299.64663696289063</v>
      </c>
      <c r="Y18" s="1">
        <v>0.22648300230503082</v>
      </c>
      <c r="Z18" s="1">
        <v>0.2383607029914856</v>
      </c>
      <c r="AA18" s="1">
        <v>88.073944091796875</v>
      </c>
      <c r="AB18" s="1">
        <v>15.772184371948242</v>
      </c>
      <c r="AC18" s="1">
        <v>0.56834763288497925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1.1016420476576858</v>
      </c>
      <c r="AL18">
        <f>(U18-T18)/(1000-U18)*AK18</f>
        <v>3.6941641031568578E-2</v>
      </c>
      <c r="AM18">
        <f>(P18+273.15)</f>
        <v>338.51011505126951</v>
      </c>
      <c r="AN18">
        <f>(O18+273.15)</f>
        <v>303.87022628784177</v>
      </c>
      <c r="AO18">
        <f>(Y18*AG18+Z18*AH18)*AI18</f>
        <v>3.6237279558838598E-2</v>
      </c>
      <c r="AP18">
        <f>((AO18+0.00000010773*(AN18^4-AM18^4))-AL18*44100)/(L18*51.4+0.00000043092*AM18^3)</f>
        <v>-16.770300619975924</v>
      </c>
      <c r="AQ18">
        <f>0.61365*EXP(17.502*J18/(240.97+J18))</f>
        <v>25.686950897254967</v>
      </c>
      <c r="AR18">
        <f>AQ18*1000/AA18</f>
        <v>291.65210167586247</v>
      </c>
      <c r="AS18">
        <f>(AR18-U18)</f>
        <v>258.41438500105778</v>
      </c>
      <c r="AT18">
        <f>IF(D18,P18,(O18+P18)/2)</f>
        <v>48.040170669555664</v>
      </c>
      <c r="AU18">
        <f>0.61365*EXP(17.502*AT18/(240.97+AT18))</f>
        <v>11.256057213690173</v>
      </c>
      <c r="AV18">
        <f>IF(AS18&lt;&gt;0,(1000-(AR18+U18)/2)/AS18*AL18,0)</f>
        <v>0.11973272892405348</v>
      </c>
      <c r="AW18">
        <f>U18*AA18/1000</f>
        <v>2.927376800155733</v>
      </c>
      <c r="AX18">
        <f>(AU18-AW18)</f>
        <v>8.3286804135344408</v>
      </c>
      <c r="AY18">
        <f>1/(1.6/F18+1.37/N18)</f>
        <v>7.5168798928111805E-2</v>
      </c>
      <c r="AZ18">
        <f>G18*AA18*0.001</f>
        <v>27.964970804611657</v>
      </c>
      <c r="BA18">
        <f>G18/S18</f>
        <v>0.80674129687044871</v>
      </c>
      <c r="BB18">
        <f>(1-AL18*AA18/AQ18/F18)*100</f>
        <v>-2.5004526622982359</v>
      </c>
      <c r="BC18">
        <f>(S18-E18/(N18/1.35))</f>
        <v>396.17885421010038</v>
      </c>
      <c r="BD18">
        <f>E18*BB18/100/BC18</f>
        <v>4.6811808867741091E-4</v>
      </c>
    </row>
    <row r="19" spans="1:56" x14ac:dyDescent="0.35">
      <c r="A19" s="1" t="s">
        <v>9</v>
      </c>
      <c r="B19" s="1" t="s">
        <v>2369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2368</v>
      </c>
      <c r="K20" s="1">
        <f t="shared" si="0"/>
        <v>2.72</v>
      </c>
    </row>
    <row r="21" spans="1:56" x14ac:dyDescent="0.35">
      <c r="A21" s="1">
        <v>2</v>
      </c>
      <c r="B21" s="1" t="s">
        <v>2367</v>
      </c>
      <c r="C21" s="1">
        <v>672.00001602619886</v>
      </c>
      <c r="D21" s="1">
        <v>0</v>
      </c>
      <c r="E21">
        <f>(R21-S21*(1000-T21)/(1000-U21))*AK21</f>
        <v>-6.1921429181015624</v>
      </c>
      <c r="F21">
        <f>IF(AV21&lt;&gt;0,1/(1/AV21-1/N21),0)</f>
        <v>0.27346101497867903</v>
      </c>
      <c r="G21">
        <f>((AY21-AL21/2)*S21-E21)/(AY21+AL21/2)</f>
        <v>348.47385625941627</v>
      </c>
      <c r="H21">
        <f>AL21*1000</f>
        <v>35.950220202097256</v>
      </c>
      <c r="I21">
        <f>(AQ21-AW21)</f>
        <v>11.205224332918366</v>
      </c>
      <c r="J21">
        <f>(P21+AP21*D21)</f>
        <v>52.558071136474609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30.672834396362305</v>
      </c>
      <c r="P21" s="1">
        <v>52.558071136474609</v>
      </c>
      <c r="Q21" s="1">
        <v>30.847000122070313</v>
      </c>
      <c r="R21" s="1">
        <v>399.92831420898438</v>
      </c>
      <c r="S21" s="1">
        <v>392.73370361328125</v>
      </c>
      <c r="T21" s="1">
        <v>1.2013417482376099</v>
      </c>
      <c r="U21" s="1">
        <v>32.762184143066406</v>
      </c>
      <c r="V21" s="1">
        <v>2.3895220756530762</v>
      </c>
      <c r="W21" s="1">
        <v>65.165443420410156</v>
      </c>
      <c r="X21" s="1">
        <v>299.67819213867188</v>
      </c>
      <c r="Y21" s="1">
        <v>25.592845916748047</v>
      </c>
      <c r="Z21" s="1">
        <v>6.0245640575885773E-2</v>
      </c>
      <c r="AA21" s="1">
        <v>88.072952270507813</v>
      </c>
      <c r="AB21" s="1">
        <v>15.827945709228516</v>
      </c>
      <c r="AC21" s="1">
        <v>0.58870130777359009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1.101758059333352</v>
      </c>
      <c r="AL21">
        <f>(U21-T21)/(1000-U21)*AK21</f>
        <v>3.5950220202097254E-2</v>
      </c>
      <c r="AM21">
        <f>(P21+273.15)</f>
        <v>325.70807113647459</v>
      </c>
      <c r="AN21">
        <f>(O21+273.15)</f>
        <v>303.82283439636228</v>
      </c>
      <c r="AO21">
        <f>(Y21*AG21+Z21*AH21)*AI21</f>
        <v>4.0948552551525381</v>
      </c>
      <c r="AP21">
        <f>((AO21+0.00000010773*(AN21^4-AM21^4))-AL21*44100)/(L21*51.4+0.00000043092*AM21^3)</f>
        <v>-15.018872570833311</v>
      </c>
      <c r="AQ21">
        <f>0.61365*EXP(17.502*J21/(240.97+J21))</f>
        <v>14.090686613228241</v>
      </c>
      <c r="AR21">
        <f>AQ21*1000/AA21</f>
        <v>159.98880757340822</v>
      </c>
      <c r="AS21">
        <f>(AR21-U21)</f>
        <v>127.22662343034182</v>
      </c>
      <c r="AT21">
        <f>IF(D21,P21,(O21+P21)/2)</f>
        <v>41.615452766418457</v>
      </c>
      <c r="AU21">
        <f>0.61365*EXP(17.502*AT21/(240.97+AT21))</f>
        <v>8.077907185663296</v>
      </c>
      <c r="AV21">
        <f>IF(AS21&lt;&gt;0,(1000-(AR21+U21)/2)/AS21*AL21,0)</f>
        <v>0.25533570748023138</v>
      </c>
      <c r="AW21">
        <f>U21*AA21/1000</f>
        <v>2.8854622803098753</v>
      </c>
      <c r="AX21">
        <f>(AU21-AW21)</f>
        <v>5.1924449053534207</v>
      </c>
      <c r="AY21">
        <f>1/(1.6/F21+1.37/N21)</f>
        <v>0.16111995419516623</v>
      </c>
      <c r="AZ21">
        <f>G21*AA21*0.001</f>
        <v>30.691121309855369</v>
      </c>
      <c r="BA21">
        <f>G21/S21</f>
        <v>0.88730316001234522</v>
      </c>
      <c r="BB21">
        <f>(1-AL21*AA21/AQ21/F21)*100</f>
        <v>17.829386040218154</v>
      </c>
      <c r="BC21">
        <f>(S21-E21/(N21/1.35))</f>
        <v>394.90367071041305</v>
      </c>
      <c r="BD21">
        <f>E21*BB21/100/BC21</f>
        <v>-2.7956718230658004E-3</v>
      </c>
    </row>
    <row r="22" spans="1:56" x14ac:dyDescent="0.35">
      <c r="A22" s="1" t="s">
        <v>9</v>
      </c>
      <c r="B22" s="1" t="s">
        <v>2366</v>
      </c>
      <c r="K22" s="1">
        <f t="shared" si="0"/>
        <v>2.72</v>
      </c>
    </row>
    <row r="23" spans="1:56" x14ac:dyDescent="0.35">
      <c r="A23" s="1" t="s">
        <v>9</v>
      </c>
      <c r="B23" s="1" t="s">
        <v>2365</v>
      </c>
      <c r="K23" s="1">
        <f t="shared" si="0"/>
        <v>2.72</v>
      </c>
    </row>
    <row r="24" spans="1:56" x14ac:dyDescent="0.35">
      <c r="A24" s="1">
        <v>3</v>
      </c>
      <c r="B24" s="1" t="s">
        <v>2364</v>
      </c>
      <c r="C24" s="1">
        <v>875.00001602619886</v>
      </c>
      <c r="D24" s="1">
        <v>0</v>
      </c>
      <c r="E24">
        <f>(R24-S24*(1000-T24)/(1000-U24))*AK24</f>
        <v>-5.6769101122702406</v>
      </c>
      <c r="F24">
        <f>IF(AV24&lt;&gt;0,1/(1/AV24-1/N24),0)</f>
        <v>0.2638281710938376</v>
      </c>
      <c r="G24">
        <f>((AY24-AL24/2)*S24-E24)/(AY24+AL24/2)</f>
        <v>345.64248348322349</v>
      </c>
      <c r="H24">
        <f>AL24*1000</f>
        <v>35.172815580686247</v>
      </c>
      <c r="I24">
        <f>(AQ24-AW24)</f>
        <v>11.330033296178065</v>
      </c>
      <c r="J24">
        <f>(P24+AP24*D24)</f>
        <v>52.710033416748047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30.597055435180664</v>
      </c>
      <c r="P24" s="1">
        <v>52.710033416748047</v>
      </c>
      <c r="Q24" s="1">
        <v>30.779539108276367</v>
      </c>
      <c r="R24" s="1">
        <v>399.92404174804688</v>
      </c>
      <c r="S24" s="1">
        <v>392.54266357421875</v>
      </c>
      <c r="T24" s="1">
        <v>1.6451658010482788</v>
      </c>
      <c r="U24" s="1">
        <v>32.540374755859375</v>
      </c>
      <c r="V24" s="1">
        <v>3.2863738536834717</v>
      </c>
      <c r="W24" s="1">
        <v>65.002471923828125</v>
      </c>
      <c r="X24" s="1">
        <v>299.58340454101563</v>
      </c>
      <c r="Y24" s="1">
        <v>49.62384033203125</v>
      </c>
      <c r="Z24" s="1">
        <v>0.32611644268035889</v>
      </c>
      <c r="AA24" s="1">
        <v>88.069160461425781</v>
      </c>
      <c r="AB24" s="1">
        <v>15.88880729675293</v>
      </c>
      <c r="AC24" s="1">
        <v>0.58859485387802124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1.1014095755184397</v>
      </c>
      <c r="AL24">
        <f>(U24-T24)/(1000-U24)*AK24</f>
        <v>3.5172815580686245E-2</v>
      </c>
      <c r="AM24">
        <f>(P24+273.15)</f>
        <v>325.86003341674802</v>
      </c>
      <c r="AN24">
        <f>(O24+273.15)</f>
        <v>303.74705543518064</v>
      </c>
      <c r="AO24">
        <f>(Y24*AG24+Z24*AH24)*AI24</f>
        <v>7.9398142756563175</v>
      </c>
      <c r="AP24">
        <f>((AO24+0.00000010773*(AN24^4-AM24^4))-AL24*44100)/(L24*51.4+0.00000043092*AM24^3)</f>
        <v>-14.736585888176778</v>
      </c>
      <c r="AQ24">
        <f>0.61365*EXP(17.502*J24/(240.97+J24))</f>
        <v>14.195836782026774</v>
      </c>
      <c r="AR24">
        <f>AQ24*1000/AA24</f>
        <v>161.18964581528559</v>
      </c>
      <c r="AS24">
        <f>(AR24-U24)</f>
        <v>128.64927105942621</v>
      </c>
      <c r="AT24">
        <f>IF(D24,P24,(O24+P24)/2)</f>
        <v>41.653544425964355</v>
      </c>
      <c r="AU24">
        <f>0.61365*EXP(17.502*AT24/(240.97+AT24))</f>
        <v>8.094172338094852</v>
      </c>
      <c r="AV24">
        <f>IF(AS24&lt;&gt;0,(1000-(AR24+U24)/2)/AS24*AL24,0)</f>
        <v>0.24691784241060438</v>
      </c>
      <c r="AW24">
        <f>U24*AA24/1000</f>
        <v>2.865803485848708</v>
      </c>
      <c r="AX24">
        <f>(AU24-AW24)</f>
        <v>5.2283688522461436</v>
      </c>
      <c r="AY24">
        <f>1/(1.6/F24+1.37/N24)</f>
        <v>0.15575878161838688</v>
      </c>
      <c r="AZ24">
        <f>G24*AA24*0.001</f>
        <v>30.440443340169722</v>
      </c>
      <c r="BA24">
        <f>G24/S24</f>
        <v>0.88052208220132033</v>
      </c>
      <c r="BB24">
        <f>(1-AL24*AA24/AQ24/F24)*100</f>
        <v>17.291750902590909</v>
      </c>
      <c r="BC24">
        <f>(S24-E24/(N24/1.35))</f>
        <v>394.53207310819283</v>
      </c>
      <c r="BD24">
        <f>E24*BB24/100/BC24</f>
        <v>-2.4881048271798395E-3</v>
      </c>
    </row>
    <row r="25" spans="1:56" x14ac:dyDescent="0.35">
      <c r="A25" s="1" t="s">
        <v>9</v>
      </c>
      <c r="B25" s="1" t="s">
        <v>2363</v>
      </c>
      <c r="K25" s="1">
        <f t="shared" si="0"/>
        <v>2.72</v>
      </c>
    </row>
    <row r="26" spans="1:56" x14ac:dyDescent="0.35">
      <c r="A26" s="1" t="s">
        <v>9</v>
      </c>
      <c r="B26" s="1" t="s">
        <v>2362</v>
      </c>
      <c r="K26" s="1">
        <f t="shared" si="0"/>
        <v>2.72</v>
      </c>
    </row>
    <row r="27" spans="1:56" x14ac:dyDescent="0.35">
      <c r="A27" s="1">
        <v>4</v>
      </c>
      <c r="B27" s="1" t="s">
        <v>2361</v>
      </c>
      <c r="C27" s="1">
        <v>1079.0000160261989</v>
      </c>
      <c r="D27" s="1">
        <v>0</v>
      </c>
      <c r="E27">
        <f>(R27-S27*(1000-T27)/(1000-U27))*AK27</f>
        <v>-4.7219783403634032</v>
      </c>
      <c r="F27">
        <f>IF(AV27&lt;&gt;0,1/(1/AV27-1/N27),0)</f>
        <v>0.26767909746475904</v>
      </c>
      <c r="G27">
        <f>((AY27-AL27/2)*S27-E27)/(AY27+AL27/2)</f>
        <v>341.39387005490403</v>
      </c>
      <c r="H27">
        <f>AL27*1000</f>
        <v>34.666410159963199</v>
      </c>
      <c r="I27">
        <f>(AQ27-AW27)</f>
        <v>11.036286065137443</v>
      </c>
      <c r="J27">
        <f>(P27+AP27*D27)</f>
        <v>52.289356231689453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30.485485076904297</v>
      </c>
      <c r="P27" s="1">
        <v>52.289356231689453</v>
      </c>
      <c r="Q27" s="1">
        <v>30.695446014404297</v>
      </c>
      <c r="R27" s="1">
        <v>400.04287719726563</v>
      </c>
      <c r="S27" s="1">
        <v>391.99392700195313</v>
      </c>
      <c r="T27" s="1">
        <v>2.1467554569244385</v>
      </c>
      <c r="U27" s="1">
        <v>32.589244842529297</v>
      </c>
      <c r="V27" s="1">
        <v>4.3158011436462402</v>
      </c>
      <c r="W27" s="1">
        <v>65.516868591308594</v>
      </c>
      <c r="X27" s="1">
        <v>299.64602661132813</v>
      </c>
      <c r="Y27" s="1">
        <v>99.910614013671875</v>
      </c>
      <c r="Z27" s="1">
        <v>0.19383469223976135</v>
      </c>
      <c r="AA27" s="1">
        <v>88.069053649902344</v>
      </c>
      <c r="AB27" s="1">
        <v>15.912096977233887</v>
      </c>
      <c r="AC27" s="1">
        <v>0.59647488594055176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1.1016398037181176</v>
      </c>
      <c r="AL27">
        <f>(U27-T27)/(1000-U27)*AK27</f>
        <v>3.4666410159963197E-2</v>
      </c>
      <c r="AM27">
        <f>(P27+273.15)</f>
        <v>325.43935623168943</v>
      </c>
      <c r="AN27">
        <f>(O27+273.15)</f>
        <v>303.63548507690427</v>
      </c>
      <c r="AO27">
        <f>(Y27*AG27+Z27*AH27)*AI27</f>
        <v>15.985697884879301</v>
      </c>
      <c r="AP27">
        <f>((AO27+0.00000010773*(AN27^4-AM27^4))-AL27*44100)/(L27*51.4+0.00000043092*AM27^3)</f>
        <v>-14.460734288808341</v>
      </c>
      <c r="AQ27">
        <f>0.61365*EXP(17.502*J27/(240.97+J27))</f>
        <v>13.906390017583959</v>
      </c>
      <c r="AR27">
        <f>AQ27*1000/AA27</f>
        <v>157.90325251893267</v>
      </c>
      <c r="AS27">
        <f>(AR27-U27)</f>
        <v>125.31400767640338</v>
      </c>
      <c r="AT27">
        <f>IF(D27,P27,(O27+P27)/2)</f>
        <v>41.387420654296875</v>
      </c>
      <c r="AU27">
        <f>0.61365*EXP(17.502*AT27/(240.97+AT27))</f>
        <v>7.9811280237222197</v>
      </c>
      <c r="AV27">
        <f>IF(AS27&lt;&gt;0,(1000-(AR27+U27)/2)/AS27*AL27,0)</f>
        <v>0.25028777882510472</v>
      </c>
      <c r="AW27">
        <f>U27*AA27/1000</f>
        <v>2.8701039524465157</v>
      </c>
      <c r="AX27">
        <f>(AU27-AW27)</f>
        <v>5.111024071275704</v>
      </c>
      <c r="AY27">
        <f>1/(1.6/F27+1.37/N27)</f>
        <v>0.15790461970310063</v>
      </c>
      <c r="AZ27">
        <f>G27*AA27*0.001</f>
        <v>30.066235057613131</v>
      </c>
      <c r="BA27">
        <f>G27/S27</f>
        <v>0.87091622226382859</v>
      </c>
      <c r="BB27">
        <f>(1-AL27*AA27/AQ27/F27)*100</f>
        <v>17.98310267319939</v>
      </c>
      <c r="BC27">
        <f>(S27-E27/(N27/1.35))</f>
        <v>393.64869139732969</v>
      </c>
      <c r="BD27">
        <f>E27*BB27/100/BC27</f>
        <v>-2.1571473034485175E-3</v>
      </c>
    </row>
    <row r="28" spans="1:56" x14ac:dyDescent="0.35">
      <c r="A28" s="1" t="s">
        <v>9</v>
      </c>
      <c r="B28" s="1" t="s">
        <v>2360</v>
      </c>
      <c r="K28" s="1">
        <f t="shared" si="0"/>
        <v>2.72</v>
      </c>
    </row>
    <row r="29" spans="1:56" x14ac:dyDescent="0.35">
      <c r="A29" s="1" t="s">
        <v>9</v>
      </c>
      <c r="B29" s="1" t="s">
        <v>2359</v>
      </c>
      <c r="K29" s="1">
        <f t="shared" si="0"/>
        <v>2.72</v>
      </c>
    </row>
    <row r="30" spans="1:56" x14ac:dyDescent="0.35">
      <c r="A30" s="1">
        <v>5</v>
      </c>
      <c r="B30" s="1" t="s">
        <v>2358</v>
      </c>
      <c r="C30" s="1">
        <v>1283.0000160261989</v>
      </c>
      <c r="D30" s="1">
        <v>0</v>
      </c>
      <c r="E30">
        <f>(R30-S30*(1000-T30)/(1000-U30))*AK30</f>
        <v>-4.305232345018152</v>
      </c>
      <c r="F30">
        <f>IF(AV30&lt;&gt;0,1/(1/AV30-1/N30),0)</f>
        <v>0.25569270471918631</v>
      </c>
      <c r="G30">
        <f>((AY30-AL30/2)*S30-E30)/(AY30+AL30/2)</f>
        <v>337.94854419589939</v>
      </c>
      <c r="H30">
        <f>AL30*1000</f>
        <v>34.09906342542773</v>
      </c>
      <c r="I30">
        <f>(AQ30-AW30)</f>
        <v>11.311576931690233</v>
      </c>
      <c r="J30">
        <f>(P30+AP30*D30)</f>
        <v>52.695293426513672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30.414918899536133</v>
      </c>
      <c r="P30" s="1">
        <v>52.695293426513672</v>
      </c>
      <c r="Q30" s="1">
        <v>30.632143020629883</v>
      </c>
      <c r="R30" s="1">
        <v>399.97006225585938</v>
      </c>
      <c r="S30" s="1">
        <v>391.75186157226563</v>
      </c>
      <c r="T30" s="1">
        <v>2.6891906261444092</v>
      </c>
      <c r="U30" s="1">
        <v>32.633281707763672</v>
      </c>
      <c r="V30" s="1">
        <v>5.4282803535461426</v>
      </c>
      <c r="W30" s="1">
        <v>65.872093200683594</v>
      </c>
      <c r="X30" s="1">
        <v>299.63418579101563</v>
      </c>
      <c r="Y30" s="1">
        <v>150.26206970214844</v>
      </c>
      <c r="Z30" s="1">
        <v>0.36539530754089355</v>
      </c>
      <c r="AA30" s="1">
        <v>88.070549011230469</v>
      </c>
      <c r="AB30" s="1">
        <v>15.975866317749023</v>
      </c>
      <c r="AC30" s="1">
        <v>0.59544128179550171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1.1015962712904983</v>
      </c>
      <c r="AL30">
        <f>(U30-T30)/(1000-U30)*AK30</f>
        <v>3.4099063425427727E-2</v>
      </c>
      <c r="AM30">
        <f>(P30+273.15)</f>
        <v>325.84529342651365</v>
      </c>
      <c r="AN30">
        <f>(O30+273.15)</f>
        <v>303.56491889953611</v>
      </c>
      <c r="AO30">
        <f>(Y30*AG30+Z30*AH30)*AI30</f>
        <v>24.041930614964713</v>
      </c>
      <c r="AP30">
        <f>((AO30+0.00000010773*(AN30^4-AM30^4))-AL30*44100)/(L30*51.4+0.00000043092*AM30^3)</f>
        <v>-14.244669009994208</v>
      </c>
      <c r="AQ30">
        <f>0.61365*EXP(17.502*J30/(240.97+J30))</f>
        <v>14.185607967731125</v>
      </c>
      <c r="AR30">
        <f>AQ30*1000/AA30</f>
        <v>161.07096103059629</v>
      </c>
      <c r="AS30">
        <f>(AR30-U30)</f>
        <v>128.43767932283262</v>
      </c>
      <c r="AT30">
        <f>IF(D30,P30,(O30+P30)/2)</f>
        <v>41.555106163024902</v>
      </c>
      <c r="AU30">
        <f>0.61365*EXP(17.502*AT30/(240.97+AT30))</f>
        <v>8.0521971042352671</v>
      </c>
      <c r="AV30">
        <f>IF(AS30&lt;&gt;0,(1000-(AR30+U30)/2)/AS30*AL30,0)</f>
        <v>0.23977774246889622</v>
      </c>
      <c r="AW30">
        <f>U30*AA30/1000</f>
        <v>2.8740310360408912</v>
      </c>
      <c r="AX30">
        <f>(AU30-AW30)</f>
        <v>5.1781660681943755</v>
      </c>
      <c r="AY30">
        <f>1/(1.6/F30+1.37/N30)</f>
        <v>0.15121405631913898</v>
      </c>
      <c r="AZ30">
        <f>G30*AA30*0.001</f>
        <v>29.763313824878946</v>
      </c>
      <c r="BA30">
        <f>G30/S30</f>
        <v>0.8626597020868495</v>
      </c>
      <c r="BB30">
        <f>(1-AL30*AA30/AQ30/F30)*100</f>
        <v>17.204475130347895</v>
      </c>
      <c r="BC30">
        <f>(S30-E30/(N30/1.35))</f>
        <v>393.26058200358625</v>
      </c>
      <c r="BD30">
        <f>E30*BB30/100/BC30</f>
        <v>-1.8834652187327201E-3</v>
      </c>
    </row>
    <row r="31" spans="1:56" x14ac:dyDescent="0.35">
      <c r="A31" s="1" t="s">
        <v>9</v>
      </c>
      <c r="B31" s="1" t="s">
        <v>2357</v>
      </c>
      <c r="K31" s="1">
        <f t="shared" si="0"/>
        <v>2.72</v>
      </c>
    </row>
    <row r="32" spans="1:56" x14ac:dyDescent="0.35">
      <c r="A32" s="1" t="s">
        <v>9</v>
      </c>
      <c r="B32" s="1" t="s">
        <v>2356</v>
      </c>
      <c r="K32" s="1">
        <f t="shared" si="0"/>
        <v>2.72</v>
      </c>
    </row>
    <row r="33" spans="1:56" x14ac:dyDescent="0.35">
      <c r="A33" s="1">
        <v>6</v>
      </c>
      <c r="B33" s="1" t="s">
        <v>2355</v>
      </c>
      <c r="C33" s="1">
        <v>1486.0000160261989</v>
      </c>
      <c r="D33" s="1">
        <v>0</v>
      </c>
      <c r="E33">
        <f>(R33-S33*(1000-T33)/(1000-U33))*AK33</f>
        <v>-3.7257552993924672</v>
      </c>
      <c r="F33">
        <f>IF(AV33&lt;&gt;0,1/(1/AV33-1/N33),0)</f>
        <v>0.26901245711870042</v>
      </c>
      <c r="G33">
        <f>((AY33-AL33/2)*S33-E33)/(AY33+AL33/2)</f>
        <v>336.89775850771576</v>
      </c>
      <c r="H33">
        <f>AL33*1000</f>
        <v>33.92065261274886</v>
      </c>
      <c r="I33">
        <f>(AQ33-AW33)</f>
        <v>10.761930576896436</v>
      </c>
      <c r="J33">
        <f>(P33+AP33*D33)</f>
        <v>51.942287445068359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30.463434219360352</v>
      </c>
      <c r="P33" s="1">
        <v>51.942287445068359</v>
      </c>
      <c r="Q33" s="1">
        <v>30.630050659179688</v>
      </c>
      <c r="R33" s="1">
        <v>399.92413330078125</v>
      </c>
      <c r="S33" s="1">
        <v>391.25747680664063</v>
      </c>
      <c r="T33" s="1">
        <v>3.2580385208129883</v>
      </c>
      <c r="U33" s="1">
        <v>33.036785125732422</v>
      </c>
      <c r="V33" s="1">
        <v>6.5581326484680176</v>
      </c>
      <c r="W33" s="1">
        <v>66.500015258789063</v>
      </c>
      <c r="X33" s="1">
        <v>299.596435546875</v>
      </c>
      <c r="Y33" s="1">
        <v>299.98526000976563</v>
      </c>
      <c r="Z33" s="1">
        <v>0.23181284964084625</v>
      </c>
      <c r="AA33" s="1">
        <v>88.068443298339844</v>
      </c>
      <c r="AB33" s="1">
        <v>16.069353103637695</v>
      </c>
      <c r="AC33" s="1">
        <v>0.60119384527206421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1.1014574836282167</v>
      </c>
      <c r="AL33">
        <f>(U33-T33)/(1000-U33)*AK33</f>
        <v>3.3920652612748861E-2</v>
      </c>
      <c r="AM33">
        <f>(P33+273.15)</f>
        <v>325.09228744506834</v>
      </c>
      <c r="AN33">
        <f>(O33+273.15)</f>
        <v>303.61343421936033</v>
      </c>
      <c r="AO33">
        <f>(Y33*AG33+Z33*AH33)*AI33</f>
        <v>47.997640528731608</v>
      </c>
      <c r="AP33">
        <f>((AO33+0.00000010773*(AN33^4-AM33^4))-AL33*44100)/(L33*51.4+0.00000043092*AM33^3)</f>
        <v>-13.907140791286276</v>
      </c>
      <c r="AQ33">
        <f>0.61365*EXP(17.502*J33/(240.97+J33))</f>
        <v>13.671428814501439</v>
      </c>
      <c r="AR33">
        <f>AQ33*1000/AA33</f>
        <v>155.23640821251075</v>
      </c>
      <c r="AS33">
        <f>(AR33-U33)</f>
        <v>122.19962308677833</v>
      </c>
      <c r="AT33">
        <f>IF(D33,P33,(O33+P33)/2)</f>
        <v>41.202860832214355</v>
      </c>
      <c r="AU33">
        <f>0.61365*EXP(17.502*AT33/(240.97+AT33))</f>
        <v>7.9035358440236347</v>
      </c>
      <c r="AV33">
        <f>IF(AS33&lt;&gt;0,(1000-(AR33+U33)/2)/AS33*AL33,0)</f>
        <v>0.25145313089197058</v>
      </c>
      <c r="AW33">
        <f>U33*AA33/1000</f>
        <v>2.9094982376050029</v>
      </c>
      <c r="AX33">
        <f>(AU33-AW33)</f>
        <v>4.9940376064186314</v>
      </c>
      <c r="AY33">
        <f>1/(1.6/F33+1.37/N33)</f>
        <v>0.15864679514728908</v>
      </c>
      <c r="AZ33">
        <f>G33*AA33*0.001</f>
        <v>29.670061142474555</v>
      </c>
      <c r="BA33">
        <f>G33/S33</f>
        <v>0.86106407795041462</v>
      </c>
      <c r="BB33">
        <f>(1-AL33*AA33/AQ33/F33)*100</f>
        <v>18.773409829637266</v>
      </c>
      <c r="BC33">
        <f>(S33-E33/(N33/1.35))</f>
        <v>392.56312600088188</v>
      </c>
      <c r="BD33">
        <f>E33*BB33/100/BC33</f>
        <v>-1.7817549975460648E-3</v>
      </c>
    </row>
    <row r="34" spans="1:56" x14ac:dyDescent="0.35">
      <c r="A34" s="1" t="s">
        <v>9</v>
      </c>
      <c r="B34" s="1" t="s">
        <v>2354</v>
      </c>
      <c r="K34" s="1">
        <f t="shared" si="0"/>
        <v>2.72</v>
      </c>
    </row>
    <row r="35" spans="1:56" x14ac:dyDescent="0.35">
      <c r="A35" s="1" t="s">
        <v>9</v>
      </c>
      <c r="B35" s="1" t="s">
        <v>2353</v>
      </c>
      <c r="K35" s="1">
        <f t="shared" si="0"/>
        <v>2.72</v>
      </c>
    </row>
    <row r="36" spans="1:56" x14ac:dyDescent="0.35">
      <c r="A36" s="1">
        <v>7</v>
      </c>
      <c r="B36" s="1" t="s">
        <v>2352</v>
      </c>
      <c r="C36" s="1">
        <v>1689.0000160261989</v>
      </c>
      <c r="D36" s="1">
        <v>0</v>
      </c>
      <c r="E36">
        <f>(R36-S36*(1000-T36)/(1000-U36))*AK36</f>
        <v>-3.2969773059425966</v>
      </c>
      <c r="F36">
        <f>IF(AV36&lt;&gt;0,1/(1/AV36-1/N36),0)</f>
        <v>0.2742777462552935</v>
      </c>
      <c r="G36">
        <f>((AY36-AL36/2)*S36-E36)/(AY36+AL36/2)</f>
        <v>335.55204175568269</v>
      </c>
      <c r="H36">
        <f>AL36*1000</f>
        <v>33.743948018767341</v>
      </c>
      <c r="I36">
        <f>(AQ36-AW36)</f>
        <v>10.525049755517166</v>
      </c>
      <c r="J36">
        <f>(P36+AP36*D36)</f>
        <v>51.643478393554688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30.344926834106445</v>
      </c>
      <c r="P36" s="1">
        <v>51.643478393554688</v>
      </c>
      <c r="Q36" s="1">
        <v>30.572195053100586</v>
      </c>
      <c r="R36" s="1">
        <v>400.00103759765625</v>
      </c>
      <c r="S36" s="1">
        <v>391.01705932617188</v>
      </c>
      <c r="T36" s="1">
        <v>3.8543546199798584</v>
      </c>
      <c r="U36" s="1">
        <v>33.459018707275391</v>
      </c>
      <c r="V36" s="1">
        <v>7.8116984367370605</v>
      </c>
      <c r="W36" s="1">
        <v>67.81207275390625</v>
      </c>
      <c r="X36" s="1">
        <v>299.6573486328125</v>
      </c>
      <c r="Y36" s="1">
        <v>500.65374755859375</v>
      </c>
      <c r="Z36" s="1">
        <v>0.21347743272781372</v>
      </c>
      <c r="AA36" s="1">
        <v>88.072982788085938</v>
      </c>
      <c r="AB36" s="1">
        <v>16.137876510620117</v>
      </c>
      <c r="AC36" s="1">
        <v>0.60605376958847046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1.1016814287971046</v>
      </c>
      <c r="AL36">
        <f>(U36-T36)/(1000-U36)*AK36</f>
        <v>3.3743948018767338E-2</v>
      </c>
      <c r="AM36">
        <f>(P36+273.15)</f>
        <v>324.79347839355466</v>
      </c>
      <c r="AN36">
        <f>(O36+273.15)</f>
        <v>303.49492683410642</v>
      </c>
      <c r="AO36">
        <f>(Y36*AG36+Z36*AH36)*AI36</f>
        <v>80.104597818897673</v>
      </c>
      <c r="AP36">
        <f>((AO36+0.00000010773*(AN36^4-AM36^4))-AL36*44100)/(L36*51.4+0.00000043092*AM36^3)</f>
        <v>-13.567940357234816</v>
      </c>
      <c r="AQ36">
        <f>0.61365*EXP(17.502*J36/(240.97+J36))</f>
        <v>13.471885334229277</v>
      </c>
      <c r="AR36">
        <f>AQ36*1000/AA36</f>
        <v>152.96274643773828</v>
      </c>
      <c r="AS36">
        <f>(AR36-U36)</f>
        <v>119.50372773046288</v>
      </c>
      <c r="AT36">
        <f>IF(D36,P36,(O36+P36)/2)</f>
        <v>40.994202613830566</v>
      </c>
      <c r="AU36">
        <f>0.61365*EXP(17.502*AT36/(240.97+AT36))</f>
        <v>7.8166000134666236</v>
      </c>
      <c r="AV36">
        <f>IF(AS36&lt;&gt;0,(1000-(AR36+U36)/2)/AS36*AL36,0)</f>
        <v>0.25604761812511467</v>
      </c>
      <c r="AW36">
        <f>U36*AA36/1000</f>
        <v>2.9468355787121108</v>
      </c>
      <c r="AX36">
        <f>(AU36-AW36)</f>
        <v>4.8697644347545133</v>
      </c>
      <c r="AY36">
        <f>1/(1.6/F36+1.37/N36)</f>
        <v>0.16157351202751397</v>
      </c>
      <c r="AZ36">
        <f>G36*AA36*0.001</f>
        <v>29.553069198055336</v>
      </c>
      <c r="BA36">
        <f>G36/S36</f>
        <v>0.85815192394400797</v>
      </c>
      <c r="BB36">
        <f>(1-AL36*AA36/AQ36/F36)*100</f>
        <v>19.569707436326354</v>
      </c>
      <c r="BC36">
        <f>(S36-E36/(N36/1.35))</f>
        <v>392.17244807745078</v>
      </c>
      <c r="BD36">
        <f>E36*BB36/100/BC36</f>
        <v>-1.6452170879878265E-3</v>
      </c>
    </row>
    <row r="37" spans="1:56" x14ac:dyDescent="0.35">
      <c r="A37" s="1" t="s">
        <v>9</v>
      </c>
      <c r="B37" s="1" t="s">
        <v>2351</v>
      </c>
      <c r="K37" s="1">
        <f t="shared" si="0"/>
        <v>2.72</v>
      </c>
    </row>
    <row r="38" spans="1:56" x14ac:dyDescent="0.35">
      <c r="A38" s="1" t="s">
        <v>9</v>
      </c>
      <c r="B38" s="1" t="s">
        <v>2350</v>
      </c>
      <c r="K38" s="1">
        <f t="shared" si="0"/>
        <v>2.72</v>
      </c>
    </row>
    <row r="39" spans="1:56" x14ac:dyDescent="0.35">
      <c r="A39" s="1">
        <v>8</v>
      </c>
      <c r="B39" s="1" t="s">
        <v>2349</v>
      </c>
      <c r="C39" s="1">
        <v>1893.0000160261989</v>
      </c>
      <c r="D39" s="1">
        <v>0</v>
      </c>
      <c r="E39">
        <f>(R39-S39*(1000-T39)/(1000-U39))*AK39</f>
        <v>-2.8246479647996576</v>
      </c>
      <c r="F39">
        <f>IF(AV39&lt;&gt;0,1/(1/AV39-1/N39),0)</f>
        <v>0.29354895133252473</v>
      </c>
      <c r="G39">
        <f>((AY39-AL39/2)*S39-E39)/(AY39+AL39/2)</f>
        <v>335.70165640151305</v>
      </c>
      <c r="H39">
        <f>AL39*1000</f>
        <v>33.879626274869189</v>
      </c>
      <c r="I39">
        <f>(AQ39-AW39)</f>
        <v>9.947255709777636</v>
      </c>
      <c r="J39">
        <f>(P39+AP39*D39)</f>
        <v>50.852519989013672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30.469387054443359</v>
      </c>
      <c r="P39" s="1">
        <v>50.852519989013672</v>
      </c>
      <c r="Q39" s="1">
        <v>30.620449066162109</v>
      </c>
      <c r="R39" s="1">
        <v>400.20782470703125</v>
      </c>
      <c r="S39" s="1">
        <v>390.75192260742188</v>
      </c>
      <c r="T39" s="1">
        <v>4.4492015838623047</v>
      </c>
      <c r="U39" s="1">
        <v>34.16131591796875</v>
      </c>
      <c r="V39" s="1">
        <v>8.9526634216308594</v>
      </c>
      <c r="W39" s="1">
        <v>68.739250183105469</v>
      </c>
      <c r="X39" s="1">
        <v>299.55636596679688</v>
      </c>
      <c r="Y39" s="1">
        <v>748.999755859375</v>
      </c>
      <c r="Z39" s="1">
        <v>0.34837675094604492</v>
      </c>
      <c r="AA39" s="1">
        <v>88.0672607421875</v>
      </c>
      <c r="AB39" s="1">
        <v>16.356916427612305</v>
      </c>
      <c r="AC39" s="1">
        <v>0.60879349708557129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1.1013101689955767</v>
      </c>
      <c r="AL39">
        <f>(U39-T39)/(1000-U39)*AK39</f>
        <v>3.3879626274869186E-2</v>
      </c>
      <c r="AM39">
        <f>(P39+273.15)</f>
        <v>324.00251998901365</v>
      </c>
      <c r="AN39">
        <f>(O39+273.15)</f>
        <v>303.61938705444334</v>
      </c>
      <c r="AO39">
        <f>(Y39*AG39+Z39*AH39)*AI39</f>
        <v>119.83995825886814</v>
      </c>
      <c r="AP39">
        <f>((AO39+0.00000010773*(AN39^4-AM39^4))-AL39*44100)/(L39*51.4+0.00000043092*AM39^3)</f>
        <v>-13.203532958713932</v>
      </c>
      <c r="AQ39">
        <f>0.61365*EXP(17.502*J39/(240.97+J39))</f>
        <v>12.955749226021631</v>
      </c>
      <c r="AR39">
        <f>AQ39*1000/AA39</f>
        <v>147.11198142007549</v>
      </c>
      <c r="AS39">
        <f>(AR39-U39)</f>
        <v>112.95066550210674</v>
      </c>
      <c r="AT39">
        <f>IF(D39,P39,(O39+P39)/2)</f>
        <v>40.660953521728516</v>
      </c>
      <c r="AU39">
        <f>0.61365*EXP(17.502*AT39/(240.97+AT39))</f>
        <v>7.6794721938712831</v>
      </c>
      <c r="AV39">
        <f>IF(AS39&lt;&gt;0,(1000-(AR39+U39)/2)/AS39*AL39,0)</f>
        <v>0.27276413427224516</v>
      </c>
      <c r="AW39">
        <f>U39*AA39/1000</f>
        <v>3.0084935162439943</v>
      </c>
      <c r="AX39">
        <f>(AU39-AW39)</f>
        <v>4.6709786776272892</v>
      </c>
      <c r="AY39">
        <f>1/(1.6/F39+1.37/N39)</f>
        <v>0.17223059160456147</v>
      </c>
      <c r="AZ39">
        <f>G39*AA39*0.001</f>
        <v>29.564325305896286</v>
      </c>
      <c r="BA39">
        <f>G39/S39</f>
        <v>0.85911709445069995</v>
      </c>
      <c r="BB39">
        <f>(1-AL39*AA39/AQ39/F39)*100</f>
        <v>21.546913764485275</v>
      </c>
      <c r="BC39">
        <f>(S39-E39/(N39/1.35))</f>
        <v>391.74178883397127</v>
      </c>
      <c r="BD39">
        <f>E39*BB39/100/BC39</f>
        <v>-1.5536368048383496E-3</v>
      </c>
    </row>
    <row r="40" spans="1:56" x14ac:dyDescent="0.35">
      <c r="A40" s="1" t="s">
        <v>9</v>
      </c>
      <c r="B40" s="1" t="s">
        <v>2348</v>
      </c>
      <c r="K40" s="1">
        <f t="shared" si="0"/>
        <v>2.72</v>
      </c>
    </row>
    <row r="41" spans="1:56" x14ac:dyDescent="0.35">
      <c r="A41" s="1" t="s">
        <v>9</v>
      </c>
      <c r="B41" s="1" t="s">
        <v>2347</v>
      </c>
      <c r="K41" s="1">
        <f t="shared" si="0"/>
        <v>2.72</v>
      </c>
    </row>
    <row r="42" spans="1:56" x14ac:dyDescent="0.35">
      <c r="A42" s="1">
        <v>9</v>
      </c>
      <c r="B42" s="1" t="s">
        <v>2346</v>
      </c>
      <c r="C42" s="1">
        <v>2097.500016015023</v>
      </c>
      <c r="D42" s="1">
        <v>0</v>
      </c>
      <c r="E42">
        <f>(R42-S42*(1000-T42)/(1000-U42))*AK42</f>
        <v>-2.6716406329224425</v>
      </c>
      <c r="F42">
        <f>IF(AV42&lt;&gt;0,1/(1/AV42-1/N42),0)</f>
        <v>0.30715510659116813</v>
      </c>
      <c r="G42">
        <f>((AY42-AL42/2)*S42-E42)/(AY42+AL42/2)</f>
        <v>336.3506626083759</v>
      </c>
      <c r="H42">
        <f>AL42*1000</f>
        <v>34.090758285633108</v>
      </c>
      <c r="I42">
        <f>(AQ42-AW42)</f>
        <v>9.6093779150906045</v>
      </c>
      <c r="J42">
        <f>(P42+AP42*D42)</f>
        <v>50.423656463623047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30.494501113891602</v>
      </c>
      <c r="P42" s="1">
        <v>50.423656463623047</v>
      </c>
      <c r="Q42" s="1">
        <v>30.640880584716797</v>
      </c>
      <c r="R42" s="1">
        <v>400.0765380859375</v>
      </c>
      <c r="S42" s="1">
        <v>390.41998291015625</v>
      </c>
      <c r="T42" s="1">
        <v>5.037564754486084</v>
      </c>
      <c r="U42" s="1">
        <v>34.902870178222656</v>
      </c>
      <c r="V42" s="1">
        <v>10.121709823608398</v>
      </c>
      <c r="W42" s="1">
        <v>70.128471374511719</v>
      </c>
      <c r="X42" s="1">
        <v>299.64678955078125</v>
      </c>
      <c r="Y42" s="1">
        <v>999.75421142578125</v>
      </c>
      <c r="Z42" s="1">
        <v>0.18728366494178772</v>
      </c>
      <c r="AA42" s="1">
        <v>88.064689636230469</v>
      </c>
      <c r="AB42" s="1">
        <v>16.528701782226563</v>
      </c>
      <c r="AC42" s="1">
        <v>0.60911870002746582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1.1016426086425779</v>
      </c>
      <c r="AL42">
        <f>(U42-T42)/(1000-U42)*AK42</f>
        <v>3.4090758285633106E-2</v>
      </c>
      <c r="AM42">
        <f>(P42+273.15)</f>
        <v>323.57365646362302</v>
      </c>
      <c r="AN42">
        <f>(O42+273.15)</f>
        <v>303.64450111389158</v>
      </c>
      <c r="AO42">
        <f>(Y42*AG42+Z42*AH42)*AI42</f>
        <v>159.96067025272532</v>
      </c>
      <c r="AP42">
        <f>((AO42+0.00000010773*(AN42^4-AM42^4))-AL42*44100)/(L42*51.4+0.00000043092*AM42^3)</f>
        <v>-12.90965231805955</v>
      </c>
      <c r="AQ42">
        <f>0.61365*EXP(17.502*J42/(240.97+J42))</f>
        <v>12.683088344749427</v>
      </c>
      <c r="AR42">
        <f>AQ42*1000/AA42</f>
        <v>144.0201333490138</v>
      </c>
      <c r="AS42">
        <f>(AR42-U42)</f>
        <v>109.11726317079115</v>
      </c>
      <c r="AT42">
        <f>IF(D42,P42,(O42+P42)/2)</f>
        <v>40.459078788757324</v>
      </c>
      <c r="AU42">
        <f>0.61365*EXP(17.502*AT42/(240.97+AT42))</f>
        <v>7.5974211439923929</v>
      </c>
      <c r="AV42">
        <f>IF(AS42&lt;&gt;0,(1000-(AR42+U42)/2)/AS42*AL42,0)</f>
        <v>0.28447329919331221</v>
      </c>
      <c r="AW42">
        <f>U42*AA42/1000</f>
        <v>3.0737104296588225</v>
      </c>
      <c r="AX42">
        <f>(AU42-AW42)</f>
        <v>4.5237107143335704</v>
      </c>
      <c r="AY42">
        <f>1/(1.6/F42+1.37/N42)</f>
        <v>0.1797033977046415</v>
      </c>
      <c r="AZ42">
        <f>G42*AA42*0.001</f>
        <v>29.620616711547093</v>
      </c>
      <c r="BA42">
        <f>G42/S42</f>
        <v>0.86150985434005611</v>
      </c>
      <c r="BB42">
        <f>(1-AL42*AA42/AQ42/F42)*100</f>
        <v>22.935260865354557</v>
      </c>
      <c r="BC42">
        <f>(S42-E42/(N42/1.35))</f>
        <v>391.3562294318337</v>
      </c>
      <c r="BD42">
        <f>E42*BB42/100/BC42</f>
        <v>-1.5657033220990288E-3</v>
      </c>
    </row>
    <row r="43" spans="1:56" x14ac:dyDescent="0.35">
      <c r="A43" s="1" t="s">
        <v>9</v>
      </c>
      <c r="B43" s="1" t="s">
        <v>2345</v>
      </c>
      <c r="K43" s="1">
        <f t="shared" si="0"/>
        <v>2.72</v>
      </c>
    </row>
    <row r="44" spans="1:56" x14ac:dyDescent="0.35">
      <c r="A44" s="1" t="s">
        <v>9</v>
      </c>
      <c r="B44" s="1" t="s">
        <v>2344</v>
      </c>
      <c r="K44" s="1">
        <f t="shared" si="0"/>
        <v>2.72</v>
      </c>
    </row>
    <row r="45" spans="1:56" x14ac:dyDescent="0.35">
      <c r="A45" s="1">
        <v>10</v>
      </c>
      <c r="B45" s="1" t="s">
        <v>2343</v>
      </c>
      <c r="C45" s="1">
        <v>2301.500016015023</v>
      </c>
      <c r="D45" s="1">
        <v>0</v>
      </c>
      <c r="E45">
        <f>(R45-S45*(1000-T45)/(1000-U45))*AK45</f>
        <v>-2.3828217092077355</v>
      </c>
      <c r="F45">
        <f>IF(AV45&lt;&gt;0,1/(1/AV45-1/N45),0)</f>
        <v>0.30544889579530204</v>
      </c>
      <c r="G45">
        <f>((AY45-AL45/2)*S45-E45)/(AY45+AL45/2)</f>
        <v>333.95839623420659</v>
      </c>
      <c r="H45">
        <f>AL45*1000</f>
        <v>34.348917528086588</v>
      </c>
      <c r="I45">
        <f>(AQ45-AW45)</f>
        <v>9.7175264888677511</v>
      </c>
      <c r="J45">
        <f>(P45+AP45*D45)</f>
        <v>50.703033447265625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30.579067230224609</v>
      </c>
      <c r="P45" s="1">
        <v>50.703033447265625</v>
      </c>
      <c r="Q45" s="1">
        <v>30.700803756713867</v>
      </c>
      <c r="R45" s="1">
        <v>400.2030029296875</v>
      </c>
      <c r="S45" s="1">
        <v>390.1998291015625</v>
      </c>
      <c r="T45" s="1">
        <v>5.6180276870727539</v>
      </c>
      <c r="U45" s="1">
        <v>35.684581756591797</v>
      </c>
      <c r="V45" s="1">
        <v>11.233748435974121</v>
      </c>
      <c r="W45" s="1">
        <v>71.354507446289063</v>
      </c>
      <c r="X45" s="1">
        <v>299.65216064453125</v>
      </c>
      <c r="Y45" s="1">
        <v>1250.4619140625</v>
      </c>
      <c r="Z45" s="1">
        <v>0.25932025909423828</v>
      </c>
      <c r="AA45" s="1">
        <v>88.06646728515625</v>
      </c>
      <c r="AB45" s="1">
        <v>16.800037384033203</v>
      </c>
      <c r="AC45" s="1">
        <v>0.62440800666809082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1.1016623553107763</v>
      </c>
      <c r="AL45">
        <f>(U45-T45)/(1000-U45)*AK45</f>
        <v>3.4348917528086588E-2</v>
      </c>
      <c r="AM45">
        <f>(P45+273.15)</f>
        <v>323.8530334472656</v>
      </c>
      <c r="AN45">
        <f>(O45+273.15)</f>
        <v>303.72906723022459</v>
      </c>
      <c r="AO45">
        <f>(Y45*AG45+Z45*AH45)*AI45</f>
        <v>200.07390177799971</v>
      </c>
      <c r="AP45">
        <f>((AO45+0.00000010773*(AN45^4-AM45^4))-AL45*44100)/(L45*51.4+0.00000043092*AM45^3)</f>
        <v>-12.699820293709712</v>
      </c>
      <c r="AQ45">
        <f>0.61365*EXP(17.502*J45/(240.97+J45))</f>
        <v>12.860141540719127</v>
      </c>
      <c r="AR45">
        <f>AQ45*1000/AA45</f>
        <v>146.02767588120031</v>
      </c>
      <c r="AS45">
        <f>(AR45-U45)</f>
        <v>110.34309412460851</v>
      </c>
      <c r="AT45">
        <f>IF(D45,P45,(O45+P45)/2)</f>
        <v>40.641050338745117</v>
      </c>
      <c r="AU45">
        <f>0.61365*EXP(17.502*AT45/(240.97+AT45))</f>
        <v>7.6713486658589627</v>
      </c>
      <c r="AV45">
        <f>IF(AS45&lt;&gt;0,(1000-(AR45+U45)/2)/AS45*AL45,0)</f>
        <v>0.28300917334346054</v>
      </c>
      <c r="AW45">
        <f>U45*AA45/1000</f>
        <v>3.1426150518513749</v>
      </c>
      <c r="AX45">
        <f>(AU45-AW45)</f>
        <v>4.5287336140075878</v>
      </c>
      <c r="AY45">
        <f>1/(1.6/F45+1.37/N45)</f>
        <v>0.17876862942266811</v>
      </c>
      <c r="AZ45">
        <f>G45*AA45*0.001</f>
        <v>29.410536176563006</v>
      </c>
      <c r="BA45">
        <f>G45/S45</f>
        <v>0.85586504997490087</v>
      </c>
      <c r="BB45">
        <f>(1-AL45*AA45/AQ45/F45)*100</f>
        <v>22.991383246847906</v>
      </c>
      <c r="BC45">
        <f>(S45-E45/(N45/1.35))</f>
        <v>391.03486226789926</v>
      </c>
      <c r="BD45">
        <f>E45*BB45/100/BC45</f>
        <v>-1.4010097925174578E-3</v>
      </c>
    </row>
    <row r="46" spans="1:56" x14ac:dyDescent="0.35">
      <c r="A46" s="1" t="s">
        <v>9</v>
      </c>
      <c r="B46" s="1" t="s">
        <v>2342</v>
      </c>
      <c r="K46" s="1">
        <f t="shared" si="0"/>
        <v>2.72</v>
      </c>
    </row>
    <row r="47" spans="1:56" x14ac:dyDescent="0.35">
      <c r="A47" s="1" t="s">
        <v>9</v>
      </c>
      <c r="B47" s="1" t="s">
        <v>2341</v>
      </c>
      <c r="K47" s="1">
        <f t="shared" si="0"/>
        <v>2.72</v>
      </c>
    </row>
    <row r="48" spans="1:56" x14ac:dyDescent="0.35">
      <c r="A48" s="1">
        <v>11</v>
      </c>
      <c r="B48" s="1" t="s">
        <v>2340</v>
      </c>
      <c r="C48" s="1">
        <v>2505.500016015023</v>
      </c>
      <c r="D48" s="1">
        <v>0</v>
      </c>
      <c r="E48">
        <f>(R48-S48*(1000-T48)/(1000-U48))*AK48</f>
        <v>-2.0902354885919179</v>
      </c>
      <c r="F48">
        <f>IF(AV48&lt;&gt;0,1/(1/AV48-1/N48),0)</f>
        <v>0.34212838521668476</v>
      </c>
      <c r="G48">
        <f>((AY48-AL48/2)*S48-E48)/(AY48+AL48/2)</f>
        <v>336.6144636025258</v>
      </c>
      <c r="H48">
        <f>AL48*1000</f>
        <v>34.786461422970476</v>
      </c>
      <c r="I48">
        <f>(AQ48-AW48)</f>
        <v>8.8992219665632479</v>
      </c>
      <c r="J48">
        <f>(P48+AP48*D48)</f>
        <v>49.517772674560547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30.659660339355469</v>
      </c>
      <c r="P48" s="1">
        <v>49.517772674560547</v>
      </c>
      <c r="Q48" s="1">
        <v>30.766735076904297</v>
      </c>
      <c r="R48" s="1">
        <v>400.07162475585938</v>
      </c>
      <c r="S48" s="1">
        <v>389.66485595703125</v>
      </c>
      <c r="T48" s="1">
        <v>6.1932401657104492</v>
      </c>
      <c r="U48" s="1">
        <v>36.613250732421875</v>
      </c>
      <c r="V48" s="1">
        <v>12.326005935668945</v>
      </c>
      <c r="W48" s="1">
        <v>72.868995666503906</v>
      </c>
      <c r="X48" s="1">
        <v>299.65426635742188</v>
      </c>
      <c r="Y48" s="1">
        <v>1598.93603515625</v>
      </c>
      <c r="Z48" s="1">
        <v>0.3090856671333313</v>
      </c>
      <c r="AA48" s="1">
        <v>88.059364318847656</v>
      </c>
      <c r="AB48" s="1">
        <v>17.060955047607422</v>
      </c>
      <c r="AC48" s="1">
        <v>0.64150774478912354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1.1016700969022859</v>
      </c>
      <c r="AL48">
        <f>(U48-T48)/(1000-U48)*AK48</f>
        <v>3.4786461422970476E-2</v>
      </c>
      <c r="AM48">
        <f>(P48+273.15)</f>
        <v>322.66777267456052</v>
      </c>
      <c r="AN48">
        <f>(O48+273.15)</f>
        <v>303.80966033935545</v>
      </c>
      <c r="AO48">
        <f>(Y48*AG48+Z48*AH48)*AI48</f>
        <v>255.82975990675914</v>
      </c>
      <c r="AP48">
        <f>((AO48+0.00000010773*(AN48^4-AM48^4))-AL48*44100)/(L48*51.4+0.00000043092*AM48^3)</f>
        <v>-12.276838435920569</v>
      </c>
      <c r="AQ48">
        <f>0.61365*EXP(17.502*J48/(240.97+J48))</f>
        <v>12.123361551706902</v>
      </c>
      <c r="AR48">
        <f>AQ48*1000/AA48</f>
        <v>137.6725989959491</v>
      </c>
      <c r="AS48">
        <f>(AR48-U48)</f>
        <v>101.05934826352723</v>
      </c>
      <c r="AT48">
        <f>IF(D48,P48,(O48+P48)/2)</f>
        <v>40.088716506958008</v>
      </c>
      <c r="AU48">
        <f>0.61365*EXP(17.502*AT48/(240.97+AT48))</f>
        <v>7.4488629776049136</v>
      </c>
      <c r="AV48">
        <f>IF(AS48&lt;&gt;0,(1000-(AR48+U48)/2)/AS48*AL48,0)</f>
        <v>0.31422196931343382</v>
      </c>
      <c r="AW48">
        <f>U48*AA48/1000</f>
        <v>3.2241395851436536</v>
      </c>
      <c r="AX48">
        <f>(AU48-AW48)</f>
        <v>4.2247233924612599</v>
      </c>
      <c r="AY48">
        <f>1/(1.6/F48+1.37/N48)</f>
        <v>0.19871876172076339</v>
      </c>
      <c r="AZ48">
        <f>G48*AA48*0.001</f>
        <v>29.642055685368305</v>
      </c>
      <c r="BA48">
        <f>G48/S48</f>
        <v>0.86385635875677902</v>
      </c>
      <c r="BB48">
        <f>(1-AL48*AA48/AQ48/F48)*100</f>
        <v>26.146065892912816</v>
      </c>
      <c r="BC48">
        <f>(S48-E48/(N48/1.35))</f>
        <v>390.39735556104432</v>
      </c>
      <c r="BD48">
        <f>E48*BB48/100/BC48</f>
        <v>-1.3998925463490634E-3</v>
      </c>
    </row>
    <row r="49" spans="1:56" x14ac:dyDescent="0.35">
      <c r="A49" s="1" t="s">
        <v>9</v>
      </c>
      <c r="B49" s="1" t="s">
        <v>2339</v>
      </c>
      <c r="K49" s="1">
        <f t="shared" si="0"/>
        <v>2.72</v>
      </c>
    </row>
    <row r="50" spans="1:56" x14ac:dyDescent="0.35">
      <c r="A50" s="1" t="s">
        <v>9</v>
      </c>
      <c r="B50" s="1" t="s">
        <v>2334</v>
      </c>
      <c r="K50" s="1">
        <f t="shared" si="0"/>
        <v>2.72</v>
      </c>
    </row>
    <row r="51" spans="1:56" x14ac:dyDescent="0.35">
      <c r="A51" s="1">
        <v>12</v>
      </c>
      <c r="B51" s="1" t="s">
        <v>2338</v>
      </c>
      <c r="C51" s="1">
        <v>2709.500016015023</v>
      </c>
      <c r="D51" s="1">
        <v>0</v>
      </c>
      <c r="E51">
        <f>(R51-S51*(1000-T51)/(1000-U51))*AK51</f>
        <v>-2.2949520051063446</v>
      </c>
      <c r="F51">
        <f>IF(AV51&lt;&gt;0,1/(1/AV51-1/N51),0)</f>
        <v>0.36359526876101883</v>
      </c>
      <c r="G51">
        <f>((AY51-AL51/2)*S51-E51)/(AY51+AL51/2)</f>
        <v>338.99014346786691</v>
      </c>
      <c r="H51">
        <f>AL51*1000</f>
        <v>35.50386223058004</v>
      </c>
      <c r="I51">
        <f>(AQ51-AW51)</f>
        <v>8.5955019808271445</v>
      </c>
      <c r="J51">
        <f>(P51+AP51*D51)</f>
        <v>49.183162689208984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30.848981857299805</v>
      </c>
      <c r="P51" s="1">
        <v>49.183162689208984</v>
      </c>
      <c r="Q51" s="1">
        <v>30.885791778564453</v>
      </c>
      <c r="R51" s="1">
        <v>400.06234741210938</v>
      </c>
      <c r="S51" s="1">
        <v>389.58935546875</v>
      </c>
      <c r="T51" s="1">
        <v>6.7644572257995605</v>
      </c>
      <c r="U51" s="1">
        <v>37.776500701904297</v>
      </c>
      <c r="V51" s="1">
        <v>13.318028450012207</v>
      </c>
      <c r="W51" s="1">
        <v>74.375297546386719</v>
      </c>
      <c r="X51" s="1">
        <v>299.63330078125</v>
      </c>
      <c r="Y51" s="1">
        <v>1998.788330078125</v>
      </c>
      <c r="Z51" s="1">
        <v>4.190937802195549E-2</v>
      </c>
      <c r="AA51" s="1">
        <v>88.059173583984375</v>
      </c>
      <c r="AB51" s="1">
        <v>17.507795333862305</v>
      </c>
      <c r="AC51" s="1">
        <v>0.65251660346984863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1.1015930175781248</v>
      </c>
      <c r="AL51">
        <f>(U51-T51)/(1000-U51)*AK51</f>
        <v>3.5503862230580038E-2</v>
      </c>
      <c r="AM51">
        <f>(P51+273.15)</f>
        <v>322.33316268920896</v>
      </c>
      <c r="AN51">
        <f>(O51+273.15)</f>
        <v>303.99898185729978</v>
      </c>
      <c r="AO51">
        <f>(Y51*AG51+Z51*AH51)*AI51</f>
        <v>319.8061256642759</v>
      </c>
      <c r="AP51">
        <f>((AO51+0.00000010773*(AN51^4-AM51^4))-AL51*44100)/(L51*51.4+0.00000043092*AM51^3)</f>
        <v>-11.964124958564804</v>
      </c>
      <c r="AQ51">
        <f>0.61365*EXP(17.502*J51/(240.97+J51))</f>
        <v>11.922069413531643</v>
      </c>
      <c r="AR51">
        <f>AQ51*1000/AA51</f>
        <v>135.38702361499278</v>
      </c>
      <c r="AS51">
        <f>(AR51-U51)</f>
        <v>97.610522913088488</v>
      </c>
      <c r="AT51">
        <f>IF(D51,P51,(O51+P51)/2)</f>
        <v>40.016072273254395</v>
      </c>
      <c r="AU51">
        <f>0.61365*EXP(17.502*AT51/(240.97+AT51))</f>
        <v>7.4200214806234408</v>
      </c>
      <c r="AV51">
        <f>IF(AS51&lt;&gt;0,(1000-(AR51+U51)/2)/AS51*AL51,0)</f>
        <v>0.33223749148543025</v>
      </c>
      <c r="AW51">
        <f>U51*AA51/1000</f>
        <v>3.3265674327044978</v>
      </c>
      <c r="AX51">
        <f>(AU51-AW51)</f>
        <v>4.093454047918943</v>
      </c>
      <c r="AY51">
        <f>1/(1.6/F51+1.37/N51)</f>
        <v>0.21025507416683356</v>
      </c>
      <c r="AZ51">
        <f>G51*AA51*0.001</f>
        <v>29.851191886896661</v>
      </c>
      <c r="BA51">
        <f>G51/S51</f>
        <v>0.87012167737487944</v>
      </c>
      <c r="BB51">
        <f>(1-AL51*AA51/AQ51/F51)*100</f>
        <v>27.875911838502244</v>
      </c>
      <c r="BC51">
        <f>(S51-E51/(N51/1.35))</f>
        <v>390.39359568194334</v>
      </c>
      <c r="BD51">
        <f>E51*BB51/100/BC51</f>
        <v>-1.638702081067396E-3</v>
      </c>
    </row>
    <row r="52" spans="1:56" x14ac:dyDescent="0.35">
      <c r="A52" s="1" t="s">
        <v>9</v>
      </c>
      <c r="B52" s="1" t="s">
        <v>2337</v>
      </c>
      <c r="K52" s="1">
        <v>2.1569600000000002</v>
      </c>
    </row>
    <row r="53" spans="1:56" x14ac:dyDescent="0.35">
      <c r="A53" s="1" t="s">
        <v>9</v>
      </c>
      <c r="B53" s="1" t="s">
        <v>2336</v>
      </c>
      <c r="K53" s="1">
        <v>2.1569600000000002</v>
      </c>
    </row>
    <row r="54" spans="1:56" x14ac:dyDescent="0.35">
      <c r="A54" s="1" t="s">
        <v>9</v>
      </c>
      <c r="B54" s="1" t="s">
        <v>2335</v>
      </c>
      <c r="K54" s="1">
        <v>2.1569600000000002</v>
      </c>
    </row>
    <row r="55" spans="1:56" x14ac:dyDescent="0.35">
      <c r="A55" s="1" t="s">
        <v>9</v>
      </c>
      <c r="B55" s="1" t="s">
        <v>2334</v>
      </c>
      <c r="K55" s="1">
        <v>2.1569600000000002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D0B4C-B8DD-4DBA-B63D-C82F689E7106}">
  <dimension ref="A1:BD55"/>
  <sheetViews>
    <sheetView zoomScale="4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2333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2332</v>
      </c>
    </row>
    <row r="12" spans="1:56" x14ac:dyDescent="0.35">
      <c r="A12" s="1" t="s">
        <v>9</v>
      </c>
      <c r="B12" s="1" t="s">
        <v>2331</v>
      </c>
    </row>
    <row r="13" spans="1:56" x14ac:dyDescent="0.35">
      <c r="A13" s="1" t="s">
        <v>9</v>
      </c>
      <c r="B13" s="1" t="s">
        <v>2330</v>
      </c>
    </row>
    <row r="14" spans="1:56" x14ac:dyDescent="0.35">
      <c r="A14" s="1" t="s">
        <v>9</v>
      </c>
      <c r="B14" s="1" t="s">
        <v>2329</v>
      </c>
    </row>
    <row r="15" spans="1:56" x14ac:dyDescent="0.35">
      <c r="A15" s="1" t="s">
        <v>9</v>
      </c>
      <c r="B15" s="1" t="s">
        <v>2328</v>
      </c>
    </row>
    <row r="16" spans="1:56" x14ac:dyDescent="0.35">
      <c r="A16" s="1" t="s">
        <v>9</v>
      </c>
      <c r="B16" s="1" t="s">
        <v>2327</v>
      </c>
    </row>
    <row r="17" spans="1:56" x14ac:dyDescent="0.35">
      <c r="A17" s="1" t="s">
        <v>9</v>
      </c>
      <c r="B17" s="1" t="s">
        <v>2326</v>
      </c>
    </row>
    <row r="18" spans="1:56" x14ac:dyDescent="0.35">
      <c r="A18" s="1">
        <v>1</v>
      </c>
      <c r="B18" s="1" t="s">
        <v>2325</v>
      </c>
      <c r="C18" s="1">
        <v>505.00000241398811</v>
      </c>
      <c r="D18" s="1">
        <v>0</v>
      </c>
      <c r="E18">
        <f>(R18-S18*(1000-T18)/(1000-U18))*AK18</f>
        <v>-7.0030971018059569</v>
      </c>
      <c r="F18">
        <f>IF(AV18&lt;&gt;0,1/(1/AV18-1/N18),0)</f>
        <v>0.54101157810804701</v>
      </c>
      <c r="G18">
        <f>((AY18-AL18/2)*S18-E18)/(AY18+AL18/2)</f>
        <v>379.22014465884297</v>
      </c>
      <c r="H18">
        <f>AL18*1000</f>
        <v>30.588828020260415</v>
      </c>
      <c r="I18">
        <f>(AQ18-AW18)</f>
        <v>5.3059966889889516</v>
      </c>
      <c r="J18">
        <f>(P18+AP18*D18)</f>
        <v>42.384105682373047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30.970300674438477</v>
      </c>
      <c r="P18" s="1">
        <v>42.384105682373047</v>
      </c>
      <c r="Q18" s="1">
        <v>31.089572906494141</v>
      </c>
      <c r="R18" s="1">
        <v>399.8824462890625</v>
      </c>
      <c r="S18" s="1">
        <v>395.26248168945313</v>
      </c>
      <c r="T18" s="1">
        <v>8.4748554229736328</v>
      </c>
      <c r="U18" s="1">
        <v>35.272708892822266</v>
      </c>
      <c r="V18" s="1">
        <v>16.568140029907227</v>
      </c>
      <c r="W18" s="1">
        <v>68.957298278808594</v>
      </c>
      <c r="X18" s="1">
        <v>299.5272216796875</v>
      </c>
      <c r="Y18" s="1">
        <v>0.30896586179733276</v>
      </c>
      <c r="Z18" s="1">
        <v>0.46101480722427368</v>
      </c>
      <c r="AA18" s="1">
        <v>88.047126770019531</v>
      </c>
      <c r="AB18" s="1">
        <v>16.51776123046875</v>
      </c>
      <c r="AC18" s="1">
        <v>0.6529228687286377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1.1012030208812038</v>
      </c>
      <c r="AL18">
        <f>(U18-T18)/(1000-U18)*AK18</f>
        <v>3.0588828020260413E-2</v>
      </c>
      <c r="AM18">
        <f>(P18+273.15)</f>
        <v>315.53410568237302</v>
      </c>
      <c r="AN18">
        <f>(O18+273.15)</f>
        <v>304.12030067443845</v>
      </c>
      <c r="AO18">
        <f>(Y18*AG18+Z18*AH18)*AI18</f>
        <v>4.9434536782625216E-2</v>
      </c>
      <c r="AP18">
        <f>((AO18+0.00000010773*(AN18^4-AM18^4))-AL18*44100)/(L18*51.4+0.00000043092*AM18^3)</f>
        <v>-12.103118712555057</v>
      </c>
      <c r="AQ18">
        <f>0.61365*EXP(17.502*J18/(240.97+J18))</f>
        <v>8.4116573603972693</v>
      </c>
      <c r="AR18">
        <f>AQ18*1000/AA18</f>
        <v>95.535853002547725</v>
      </c>
      <c r="AS18">
        <f>(AR18-U18)</f>
        <v>60.263144109725459</v>
      </c>
      <c r="AT18">
        <f>IF(D18,P18,(O18+P18)/2)</f>
        <v>36.677203178405762</v>
      </c>
      <c r="AU18">
        <f>0.61365*EXP(17.502*AT18/(240.97+AT18))</f>
        <v>6.1946383494892343</v>
      </c>
      <c r="AV18">
        <f>IF(AS18&lt;&gt;0,(1000-(AR18+U18)/2)/AS18*AL18,0)</f>
        <v>0.47438924969646956</v>
      </c>
      <c r="AW18">
        <f>U18*AA18/1000</f>
        <v>3.1056606714083173</v>
      </c>
      <c r="AX18">
        <f>(AU18-AW18)</f>
        <v>3.0889776780809171</v>
      </c>
      <c r="AY18">
        <f>1/(1.6/F18+1.37/N18)</f>
        <v>0.30183637334003105</v>
      </c>
      <c r="AZ18">
        <f>G18*AA18*0.001</f>
        <v>33.389244150522288</v>
      </c>
      <c r="BA18">
        <f>G18/S18</f>
        <v>0.9594134587172527</v>
      </c>
      <c r="BB18">
        <f>(1-AL18*AA18/AQ18/F18)*100</f>
        <v>40.817965247390575</v>
      </c>
      <c r="BC18">
        <f>(S18-E18/(N18/1.35))</f>
        <v>397.71663859279494</v>
      </c>
      <c r="BD18">
        <f>E18*BB18/100/BC18</f>
        <v>-7.1873325475399329E-3</v>
      </c>
    </row>
    <row r="19" spans="1:56" x14ac:dyDescent="0.35">
      <c r="A19" s="1" t="s">
        <v>9</v>
      </c>
      <c r="B19" s="1" t="s">
        <v>2324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2323</v>
      </c>
      <c r="K20" s="1">
        <f t="shared" si="0"/>
        <v>2.72</v>
      </c>
    </row>
    <row r="21" spans="1:56" x14ac:dyDescent="0.35">
      <c r="A21" s="1">
        <v>2</v>
      </c>
      <c r="B21" s="1" t="s">
        <v>2322</v>
      </c>
      <c r="C21" s="1">
        <v>708.50000242516398</v>
      </c>
      <c r="D21" s="1">
        <v>0</v>
      </c>
      <c r="E21">
        <f>(R21-S21*(1000-T21)/(1000-U21))*AK21</f>
        <v>-6.0329206636046182</v>
      </c>
      <c r="F21">
        <f>IF(AV21&lt;&gt;0,1/(1/AV21-1/N21),0)</f>
        <v>0.20285785928684108</v>
      </c>
      <c r="G21">
        <f>((AY21-AL21/2)*S21-E21)/(AY21+AL21/2)</f>
        <v>354.86300708197103</v>
      </c>
      <c r="H21">
        <f>AL21*1000</f>
        <v>29.118898574459077</v>
      </c>
      <c r="I21">
        <f>(AQ21-AW21)</f>
        <v>11.941651198975357</v>
      </c>
      <c r="J21">
        <f>(P21+AP21*D21)</f>
        <v>53.822978973388672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30.969226837158203</v>
      </c>
      <c r="P21" s="1">
        <v>53.822978973388672</v>
      </c>
      <c r="Q21" s="1">
        <v>31.124967575073242</v>
      </c>
      <c r="R21" s="1">
        <v>400.11404418945313</v>
      </c>
      <c r="S21" s="1">
        <v>395.14431762695313</v>
      </c>
      <c r="T21" s="1">
        <v>9.0594244003295898</v>
      </c>
      <c r="U21" s="1">
        <v>34.585052490234375</v>
      </c>
      <c r="V21" s="1">
        <v>17.711858749389648</v>
      </c>
      <c r="W21" s="1">
        <v>67.61639404296875</v>
      </c>
      <c r="X21" s="1">
        <v>299.558349609375</v>
      </c>
      <c r="Y21" s="1">
        <v>25.707235336303711</v>
      </c>
      <c r="Z21" s="1">
        <v>0.3103940486907959</v>
      </c>
      <c r="AA21" s="1">
        <v>88.046218872070313</v>
      </c>
      <c r="AB21" s="1">
        <v>16.381635665893555</v>
      </c>
      <c r="AC21" s="1">
        <v>0.65775322914123535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1.1013174617991726</v>
      </c>
      <c r="AL21">
        <f>(U21-T21)/(1000-U21)*AK21</f>
        <v>2.9118898574459078E-2</v>
      </c>
      <c r="AM21">
        <f>(P21+273.15)</f>
        <v>326.97297897338865</v>
      </c>
      <c r="AN21">
        <f>(O21+273.15)</f>
        <v>304.11922683715818</v>
      </c>
      <c r="AO21">
        <f>(Y21*AG21+Z21*AH21)*AI21</f>
        <v>4.1131575618723559</v>
      </c>
      <c r="AP21">
        <f>((AO21+0.00000010773*(AN21^4-AM21^4))-AL21*44100)/(L21*51.4+0.00000043092*AM21^3)</f>
        <v>-12.711832638429035</v>
      </c>
      <c r="AQ21">
        <f>0.61365*EXP(17.502*J21/(240.97+J21))</f>
        <v>14.986734300232573</v>
      </c>
      <c r="AR21">
        <f>AQ21*1000/AA21</f>
        <v>170.2143998029949</v>
      </c>
      <c r="AS21">
        <f>(AR21-U21)</f>
        <v>135.62934731276053</v>
      </c>
      <c r="AT21">
        <f>IF(D21,P21,(O21+P21)/2)</f>
        <v>42.396102905273438</v>
      </c>
      <c r="AU21">
        <f>0.61365*EXP(17.502*AT21/(240.97+AT21))</f>
        <v>8.4169597593058825</v>
      </c>
      <c r="AV21">
        <f>IF(AS21&lt;&gt;0,(1000-(AR21+U21)/2)/AS21*AL21,0)</f>
        <v>0.19270999862936258</v>
      </c>
      <c r="AW21">
        <f>U21*AA21/1000</f>
        <v>3.0450831012572164</v>
      </c>
      <c r="AX21">
        <f>(AU21-AW21)</f>
        <v>5.3718766580486665</v>
      </c>
      <c r="AY21">
        <f>1/(1.6/F21+1.37/N21)</f>
        <v>0.12131613593079606</v>
      </c>
      <c r="AZ21">
        <f>G21*AA21*0.001</f>
        <v>31.244345991140261</v>
      </c>
      <c r="BA21">
        <f>G21/S21</f>
        <v>0.89805924380516899</v>
      </c>
      <c r="BB21">
        <f>(1-AL21*AA21/AQ21/F21)*100</f>
        <v>15.669085913533532</v>
      </c>
      <c r="BC21">
        <f>(S21-E21/(N21/1.35))</f>
        <v>397.25848706922471</v>
      </c>
      <c r="BD21">
        <f>E21*BB21/100/BC21</f>
        <v>-2.3795678447287648E-3</v>
      </c>
    </row>
    <row r="22" spans="1:56" x14ac:dyDescent="0.35">
      <c r="A22" s="1" t="s">
        <v>9</v>
      </c>
      <c r="B22" s="1" t="s">
        <v>2321</v>
      </c>
      <c r="K22" s="1">
        <f t="shared" si="0"/>
        <v>2.72</v>
      </c>
    </row>
    <row r="23" spans="1:56" x14ac:dyDescent="0.35">
      <c r="A23" s="1" t="s">
        <v>9</v>
      </c>
      <c r="B23" s="1" t="s">
        <v>2320</v>
      </c>
      <c r="K23" s="1">
        <f t="shared" si="0"/>
        <v>2.72</v>
      </c>
    </row>
    <row r="24" spans="1:56" x14ac:dyDescent="0.35">
      <c r="A24" s="1">
        <v>3</v>
      </c>
      <c r="B24" s="1" t="s">
        <v>2319</v>
      </c>
      <c r="C24" s="1">
        <v>912.50000242516398</v>
      </c>
      <c r="D24" s="1">
        <v>0</v>
      </c>
      <c r="E24">
        <f>(R24-S24*(1000-T24)/(1000-U24))*AK24</f>
        <v>-5.6345614959784589</v>
      </c>
      <c r="F24">
        <f>IF(AV24&lt;&gt;0,1/(1/AV24-1/N24),0)</f>
        <v>0.20888671609753778</v>
      </c>
      <c r="G24">
        <f>((AY24-AL24/2)*S24-E24)/(AY24+AL24/2)</f>
        <v>356.13061202634321</v>
      </c>
      <c r="H24">
        <f>AL24*1000</f>
        <v>27.924759727865407</v>
      </c>
      <c r="I24">
        <f>(AQ24-AW24)</f>
        <v>11.194674815994556</v>
      </c>
      <c r="J24">
        <f>(P24+AP24*D24)</f>
        <v>52.718280792236328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30.955961227416992</v>
      </c>
      <c r="P24" s="1">
        <v>52.718280792236328</v>
      </c>
      <c r="Q24" s="1">
        <v>31.123964309692383</v>
      </c>
      <c r="R24" s="1">
        <v>399.932861328125</v>
      </c>
      <c r="S24" s="1">
        <v>395.03250122070313</v>
      </c>
      <c r="T24" s="1">
        <v>9.6640157699584961</v>
      </c>
      <c r="U24" s="1">
        <v>34.154796600341797</v>
      </c>
      <c r="V24" s="1">
        <v>18.906217575073242</v>
      </c>
      <c r="W24" s="1">
        <v>66.818809509277344</v>
      </c>
      <c r="X24" s="1">
        <v>299.54580688476563</v>
      </c>
      <c r="Y24" s="1">
        <v>51.381290435791016</v>
      </c>
      <c r="Z24" s="1">
        <v>0.20954687893390656</v>
      </c>
      <c r="AA24" s="1">
        <v>88.037063598632813</v>
      </c>
      <c r="AB24" s="1">
        <v>16.341161727905273</v>
      </c>
      <c r="AC24" s="1">
        <v>0.65614551305770874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1.1012713488410499</v>
      </c>
      <c r="AL24">
        <f>(U24-T24)/(1000-U24)*AK24</f>
        <v>2.7924759727865407E-2</v>
      </c>
      <c r="AM24">
        <f>(P24+273.15)</f>
        <v>325.86828079223631</v>
      </c>
      <c r="AN24">
        <f>(O24+273.15)</f>
        <v>304.10596122741697</v>
      </c>
      <c r="AO24">
        <f>(Y24*AG24+Z24*AH24)*AI24</f>
        <v>8.2210062859727486</v>
      </c>
      <c r="AP24">
        <f>((AO24+0.00000010773*(AN24^4-AM24^4))-AL24*44100)/(L24*51.4+0.00000043092*AM24^3)</f>
        <v>-12.141603655559544</v>
      </c>
      <c r="AQ24">
        <f>0.61365*EXP(17.502*J24/(240.97+J24))</f>
        <v>14.201562816497216</v>
      </c>
      <c r="AR24">
        <f>AQ24*1000/AA24</f>
        <v>161.31345408387475</v>
      </c>
      <c r="AS24">
        <f>(AR24-U24)</f>
        <v>127.15865748353295</v>
      </c>
      <c r="AT24">
        <f>IF(D24,P24,(O24+P24)/2)</f>
        <v>41.83712100982666</v>
      </c>
      <c r="AU24">
        <f>0.61365*EXP(17.502*AT24/(240.97+AT24))</f>
        <v>8.1729579323100907</v>
      </c>
      <c r="AV24">
        <f>IF(AS24&lt;&gt;0,(1000-(AR24+U24)/2)/AS24*AL24,0)</f>
        <v>0.19814268457290671</v>
      </c>
      <c r="AW24">
        <f>U24*AA24/1000</f>
        <v>3.0068880005026584</v>
      </c>
      <c r="AX24">
        <f>(AU24-AW24)</f>
        <v>5.1660699318074323</v>
      </c>
      <c r="AY24">
        <f>1/(1.6/F24+1.37/N24)</f>
        <v>0.12476163321278406</v>
      </c>
      <c r="AZ24">
        <f>G24*AA24*0.001</f>
        <v>31.352693340383205</v>
      </c>
      <c r="BA24">
        <f>G24/S24</f>
        <v>0.90152230747052997</v>
      </c>
      <c r="BB24">
        <f>(1-AL24*AA24/AQ24/F24)*100</f>
        <v>17.127959542129457</v>
      </c>
      <c r="BC24">
        <f>(S24-E24/(N24/1.35))</f>
        <v>397.00707015665199</v>
      </c>
      <c r="BD24">
        <f>E24*BB24/100/BC24</f>
        <v>-2.4309023338722631E-3</v>
      </c>
    </row>
    <row r="25" spans="1:56" x14ac:dyDescent="0.35">
      <c r="A25" s="1" t="s">
        <v>9</v>
      </c>
      <c r="B25" s="1" t="s">
        <v>2318</v>
      </c>
      <c r="K25" s="1">
        <f t="shared" si="0"/>
        <v>2.72</v>
      </c>
    </row>
    <row r="26" spans="1:56" x14ac:dyDescent="0.35">
      <c r="A26" s="1" t="s">
        <v>9</v>
      </c>
      <c r="B26" s="1" t="s">
        <v>1277</v>
      </c>
      <c r="K26" s="1">
        <f t="shared" si="0"/>
        <v>2.72</v>
      </c>
    </row>
    <row r="27" spans="1:56" x14ac:dyDescent="0.35">
      <c r="A27" s="1">
        <v>4</v>
      </c>
      <c r="B27" s="1" t="s">
        <v>2317</v>
      </c>
      <c r="C27" s="1">
        <v>1116.500002425164</v>
      </c>
      <c r="D27" s="1">
        <v>0</v>
      </c>
      <c r="E27">
        <f>(R27-S27*(1000-T27)/(1000-U27))*AK27</f>
        <v>-5.2531641578800627</v>
      </c>
      <c r="F27">
        <f>IF(AV27&lt;&gt;0,1/(1/AV27-1/N27),0)</f>
        <v>0.20965131672718826</v>
      </c>
      <c r="G27">
        <f>((AY27-AL27/2)*S27-E27)/(AY27+AL27/2)</f>
        <v>355.6863321333816</v>
      </c>
      <c r="H27">
        <f>AL27*1000</f>
        <v>27.088832867839432</v>
      </c>
      <c r="I27">
        <f>(AQ27-AW27)</f>
        <v>10.847013882908008</v>
      </c>
      <c r="J27">
        <f>(P27+AP27*D27)</f>
        <v>52.196403503417969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30.968574523925781</v>
      </c>
      <c r="P27" s="1">
        <v>52.196403503417969</v>
      </c>
      <c r="Q27" s="1">
        <v>31.132787704467773</v>
      </c>
      <c r="R27" s="1">
        <v>399.8756103515625</v>
      </c>
      <c r="S27" s="1">
        <v>394.93240356445313</v>
      </c>
      <c r="T27" s="1">
        <v>10.27768611907959</v>
      </c>
      <c r="U27" s="1">
        <v>34.032745361328125</v>
      </c>
      <c r="V27" s="1">
        <v>20.092090606689453</v>
      </c>
      <c r="W27" s="1">
        <v>66.531417846679688</v>
      </c>
      <c r="X27" s="1">
        <v>299.6163330078125</v>
      </c>
      <c r="Y27" s="1">
        <v>100.0830078125</v>
      </c>
      <c r="Z27" s="1">
        <v>0.26586845517158508</v>
      </c>
      <c r="AA27" s="1">
        <v>88.036094665527344</v>
      </c>
      <c r="AB27" s="1">
        <v>16.337844848632813</v>
      </c>
      <c r="AC27" s="1">
        <v>0.66477113962173462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1.1015306360581338</v>
      </c>
      <c r="AL27">
        <f>(U27-T27)/(1000-U27)*AK27</f>
        <v>2.7088832867839432E-2</v>
      </c>
      <c r="AM27">
        <f>(P27+273.15)</f>
        <v>325.34640350341795</v>
      </c>
      <c r="AN27">
        <f>(O27+273.15)</f>
        <v>304.11857452392576</v>
      </c>
      <c r="AO27">
        <f>(Y27*AG27+Z27*AH27)*AI27</f>
        <v>16.013280892075272</v>
      </c>
      <c r="AP27">
        <f>((AO27+0.00000010773*(AN27^4-AM27^4))-AL27*44100)/(L27*51.4+0.00000043092*AM27^3)</f>
        <v>-11.7274549259756</v>
      </c>
      <c r="AQ27">
        <f>0.61365*EXP(17.502*J27/(240.97+J27))</f>
        <v>13.843123875265677</v>
      </c>
      <c r="AR27">
        <f>AQ27*1000/AA27</f>
        <v>157.24372972085376</v>
      </c>
      <c r="AS27">
        <f>(AR27-U27)</f>
        <v>123.21098435952564</v>
      </c>
      <c r="AT27">
        <f>IF(D27,P27,(O27+P27)/2)</f>
        <v>41.582489013671875</v>
      </c>
      <c r="AU27">
        <f>0.61365*EXP(17.502*AT27/(240.97+AT27))</f>
        <v>8.0638545045058283</v>
      </c>
      <c r="AV27">
        <f>IF(AS27&lt;&gt;0,(1000-(AR27+U27)/2)/AS27*AL27,0)</f>
        <v>0.19883052442653509</v>
      </c>
      <c r="AW27">
        <f>U27*AA27/1000</f>
        <v>2.9961099923576695</v>
      </c>
      <c r="AX27">
        <f>(AU27-AW27)</f>
        <v>5.0677445121481588</v>
      </c>
      <c r="AY27">
        <f>1/(1.6/F27+1.37/N27)</f>
        <v>0.1251979727485189</v>
      </c>
      <c r="AZ27">
        <f>G27*AA27*0.001</f>
        <v>31.313235606928583</v>
      </c>
      <c r="BA27">
        <f>G27/S27</f>
        <v>0.90062585121692462</v>
      </c>
      <c r="BB27">
        <f>(1-AL27*AA27/AQ27/F27)*100</f>
        <v>17.828850408999998</v>
      </c>
      <c r="BC27">
        <f>(S27-E27/(N27/1.35))</f>
        <v>396.77331607716474</v>
      </c>
      <c r="BD27">
        <f>E27*BB27/100/BC27</f>
        <v>-2.3604883229231431E-3</v>
      </c>
    </row>
    <row r="28" spans="1:56" x14ac:dyDescent="0.35">
      <c r="A28" s="1" t="s">
        <v>9</v>
      </c>
      <c r="B28" s="1" t="s">
        <v>2316</v>
      </c>
      <c r="K28" s="1">
        <f t="shared" si="0"/>
        <v>2.72</v>
      </c>
    </row>
    <row r="29" spans="1:56" x14ac:dyDescent="0.35">
      <c r="A29" s="1" t="s">
        <v>9</v>
      </c>
      <c r="B29" s="1" t="s">
        <v>1274</v>
      </c>
      <c r="K29" s="1">
        <f t="shared" si="0"/>
        <v>2.72</v>
      </c>
    </row>
    <row r="30" spans="1:56" x14ac:dyDescent="0.35">
      <c r="A30" s="1">
        <v>5</v>
      </c>
      <c r="B30" s="1" t="s">
        <v>1273</v>
      </c>
      <c r="C30" s="1">
        <v>1320.500002425164</v>
      </c>
      <c r="D30" s="1">
        <v>0</v>
      </c>
      <c r="E30">
        <f>(R30-S30*(1000-T30)/(1000-U30))*AK30</f>
        <v>-4.1676557389291098</v>
      </c>
      <c r="F30">
        <f>IF(AV30&lt;&gt;0,1/(1/AV30-1/N30),0)</f>
        <v>0.19473450520757185</v>
      </c>
      <c r="G30">
        <f>((AY30-AL30/2)*S30-E30)/(AY30+AL30/2)</f>
        <v>345.97145218283885</v>
      </c>
      <c r="H30">
        <f>AL30*1000</f>
        <v>26.494958759963183</v>
      </c>
      <c r="I30">
        <f>(AQ30-AW30)</f>
        <v>11.343685790548324</v>
      </c>
      <c r="J30">
        <f>(P30+AP30*D30)</f>
        <v>52.925918579101563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30.967535018920898</v>
      </c>
      <c r="P30" s="1">
        <v>52.925918579101563</v>
      </c>
      <c r="Q30" s="1">
        <v>31.137199401855469</v>
      </c>
      <c r="R30" s="1">
        <v>400.01083374023438</v>
      </c>
      <c r="S30" s="1">
        <v>394.31048583984375</v>
      </c>
      <c r="T30" s="1">
        <v>10.876314163208008</v>
      </c>
      <c r="U30" s="1">
        <v>34.107036590576172</v>
      </c>
      <c r="V30" s="1">
        <v>21.26392936706543</v>
      </c>
      <c r="W30" s="1">
        <v>66.681564331054688</v>
      </c>
      <c r="X30" s="1">
        <v>299.63906860351563</v>
      </c>
      <c r="Y30" s="1">
        <v>150.47465515136719</v>
      </c>
      <c r="Z30" s="1">
        <v>0.17025721073150635</v>
      </c>
      <c r="AA30" s="1">
        <v>88.037361145019531</v>
      </c>
      <c r="AB30" s="1">
        <v>16.402074813842773</v>
      </c>
      <c r="AC30" s="1">
        <v>0.65827566385269165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1.1016142228070425</v>
      </c>
      <c r="AL30">
        <f>(U30-T30)/(1000-U30)*AK30</f>
        <v>2.6494958759963182E-2</v>
      </c>
      <c r="AM30">
        <f>(P30+273.15)</f>
        <v>326.07591857910154</v>
      </c>
      <c r="AN30">
        <f>(O30+273.15)</f>
        <v>304.11753501892088</v>
      </c>
      <c r="AO30">
        <f>(Y30*AG30+Z30*AH30)*AI30</f>
        <v>24.075944286079448</v>
      </c>
      <c r="AP30">
        <f>((AO30+0.00000010773*(AN30^4-AM30^4))-AL30*44100)/(L30*51.4+0.00000043092*AM30^3)</f>
        <v>-11.530962458264979</v>
      </c>
      <c r="AQ30">
        <f>0.61365*EXP(17.502*J30/(240.97+J30))</f>
        <v>14.346379288459275</v>
      </c>
      <c r="AR30">
        <f>AQ30*1000/AA30</f>
        <v>162.95785223306731</v>
      </c>
      <c r="AS30">
        <f>(AR30-U30)</f>
        <v>128.85081564249114</v>
      </c>
      <c r="AT30">
        <f>IF(D30,P30,(O30+P30)/2)</f>
        <v>41.94672679901123</v>
      </c>
      <c r="AU30">
        <f>0.61365*EXP(17.502*AT30/(240.97+AT30))</f>
        <v>8.2203133429551904</v>
      </c>
      <c r="AV30">
        <f>IF(AS30&lt;&gt;0,(1000-(AR30+U30)/2)/AS30*AL30,0)</f>
        <v>0.18536433463504795</v>
      </c>
      <c r="AW30">
        <f>U30*AA30/1000</f>
        <v>3.0026934979109501</v>
      </c>
      <c r="AX30">
        <f>(AU30-AW30)</f>
        <v>5.2176198450442399</v>
      </c>
      <c r="AY30">
        <f>1/(1.6/F30+1.37/N30)</f>
        <v>0.11665963391847797</v>
      </c>
      <c r="AZ30">
        <f>G30*AA30*0.001</f>
        <v>30.458413681687439</v>
      </c>
      <c r="BA30">
        <f>G30/S30</f>
        <v>0.87740870356504119</v>
      </c>
      <c r="BB30">
        <f>(1-AL30*AA30/AQ30/F30)*100</f>
        <v>16.507965410342251</v>
      </c>
      <c r="BC30">
        <f>(S30-E30/(N30/1.35))</f>
        <v>395.77099409122974</v>
      </c>
      <c r="BD30">
        <f>E30*BB30/100/BC30</f>
        <v>-1.7383668284845816E-3</v>
      </c>
    </row>
    <row r="31" spans="1:56" x14ac:dyDescent="0.35">
      <c r="A31" s="1" t="s">
        <v>9</v>
      </c>
      <c r="B31" s="1" t="s">
        <v>2315</v>
      </c>
      <c r="K31" s="1">
        <f t="shared" si="0"/>
        <v>2.72</v>
      </c>
    </row>
    <row r="32" spans="1:56" x14ac:dyDescent="0.35">
      <c r="A32" s="1" t="s">
        <v>9</v>
      </c>
      <c r="B32" s="1" t="s">
        <v>1271</v>
      </c>
      <c r="K32" s="1">
        <f t="shared" si="0"/>
        <v>2.72</v>
      </c>
    </row>
    <row r="33" spans="1:56" x14ac:dyDescent="0.35">
      <c r="A33" s="1">
        <v>6</v>
      </c>
      <c r="B33" s="1" t="s">
        <v>1270</v>
      </c>
      <c r="C33" s="1">
        <v>1523.500002425164</v>
      </c>
      <c r="D33" s="1">
        <v>0</v>
      </c>
      <c r="E33">
        <f>(R33-S33*(1000-T33)/(1000-U33))*AK33</f>
        <v>-2.8391843353540693</v>
      </c>
      <c r="F33">
        <f>IF(AV33&lt;&gt;0,1/(1/AV33-1/N33),0)</f>
        <v>0.19093783383577539</v>
      </c>
      <c r="G33">
        <f>((AY33-AL33/2)*S33-E33)/(AY33+AL33/2)</f>
        <v>334.77697386754494</v>
      </c>
      <c r="H33">
        <f>AL33*1000</f>
        <v>26.151445473989604</v>
      </c>
      <c r="I33">
        <f>(AQ33-AW33)</f>
        <v>11.401474668311126</v>
      </c>
      <c r="J33">
        <f>(P33+AP33*D33)</f>
        <v>53.041709899902344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30.980678558349609</v>
      </c>
      <c r="P33" s="1">
        <v>53.041709899902344</v>
      </c>
      <c r="Q33" s="1">
        <v>31.153732299804688</v>
      </c>
      <c r="R33" s="1">
        <v>399.87051391601563</v>
      </c>
      <c r="S33" s="1">
        <v>393.1162109375</v>
      </c>
      <c r="T33" s="1">
        <v>11.451963424682617</v>
      </c>
      <c r="U33" s="1">
        <v>34.372913360595703</v>
      </c>
      <c r="V33" s="1">
        <v>22.373422622680664</v>
      </c>
      <c r="W33" s="1">
        <v>67.153526306152344</v>
      </c>
      <c r="X33" s="1">
        <v>299.66873168945313</v>
      </c>
      <c r="Y33" s="1">
        <v>300.6727294921875</v>
      </c>
      <c r="Z33" s="1">
        <v>0.38374060392379761</v>
      </c>
      <c r="AA33" s="1">
        <v>88.0406494140625</v>
      </c>
      <c r="AB33" s="1">
        <v>16.384012222290039</v>
      </c>
      <c r="AC33" s="1">
        <v>0.66763103008270264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1.1017232782700481</v>
      </c>
      <c r="AL33">
        <f>(U33-T33)/(1000-U33)*AK33</f>
        <v>2.6151445473989603E-2</v>
      </c>
      <c r="AM33">
        <f>(P33+273.15)</f>
        <v>326.19170989990232</v>
      </c>
      <c r="AN33">
        <f>(O33+273.15)</f>
        <v>304.13067855834959</v>
      </c>
      <c r="AO33">
        <f>(Y33*AG33+Z33*AH33)*AI33</f>
        <v>48.107635643460526</v>
      </c>
      <c r="AP33">
        <f>((AO33+0.00000010773*(AN33^4-AM33^4))-AL33*44100)/(L33*51.4+0.00000043092*AM33^3)</f>
        <v>-11.228526503069215</v>
      </c>
      <c r="AQ33">
        <f>0.61365*EXP(17.502*J33/(240.97+J33))</f>
        <v>14.427688282831276</v>
      </c>
      <c r="AR33">
        <f>AQ33*1000/AA33</f>
        <v>163.87530508750177</v>
      </c>
      <c r="AS33">
        <f>(AR33-U33)</f>
        <v>129.50239172690607</v>
      </c>
      <c r="AT33">
        <f>IF(D33,P33,(O33+P33)/2)</f>
        <v>42.011194229125977</v>
      </c>
      <c r="AU33">
        <f>0.61365*EXP(17.502*AT33/(240.97+AT33))</f>
        <v>8.2482774425729435</v>
      </c>
      <c r="AV33">
        <f>IF(AS33&lt;&gt;0,(1000-(AR33+U33)/2)/AS33*AL33,0)</f>
        <v>0.18192101645613332</v>
      </c>
      <c r="AW33">
        <f>U33*AA33/1000</f>
        <v>3.026213614520151</v>
      </c>
      <c r="AX33">
        <f>(AU33-AW33)</f>
        <v>5.2220638280527929</v>
      </c>
      <c r="AY33">
        <f>1/(1.6/F33+1.37/N33)</f>
        <v>0.11447775916741106</v>
      </c>
      <c r="AZ33">
        <f>G33*AA33*0.001</f>
        <v>29.473982188173288</v>
      </c>
      <c r="BA33">
        <f>G33/S33</f>
        <v>0.85159798693921018</v>
      </c>
      <c r="BB33">
        <f>(1-AL33*AA33/AQ33/F33)*100</f>
        <v>16.422342578572945</v>
      </c>
      <c r="BC33">
        <f>(S33-E33/(N33/1.35))</f>
        <v>394.11117127221706</v>
      </c>
      <c r="BD33">
        <f>E33*BB33/100/BC33</f>
        <v>-1.1830686668533258E-3</v>
      </c>
    </row>
    <row r="34" spans="1:56" x14ac:dyDescent="0.35">
      <c r="A34" s="1" t="s">
        <v>9</v>
      </c>
      <c r="B34" s="1" t="s">
        <v>2314</v>
      </c>
      <c r="K34" s="1">
        <f t="shared" si="0"/>
        <v>2.72</v>
      </c>
    </row>
    <row r="35" spans="1:56" x14ac:dyDescent="0.35">
      <c r="A35" s="1" t="s">
        <v>9</v>
      </c>
      <c r="B35" s="1" t="s">
        <v>2313</v>
      </c>
      <c r="K35" s="1">
        <f t="shared" si="0"/>
        <v>2.72</v>
      </c>
    </row>
    <row r="36" spans="1:56" x14ac:dyDescent="0.35">
      <c r="A36" s="1">
        <v>7</v>
      </c>
      <c r="B36" s="1" t="s">
        <v>2312</v>
      </c>
      <c r="C36" s="1">
        <v>1727.500002425164</v>
      </c>
      <c r="D36" s="1">
        <v>0</v>
      </c>
      <c r="E36">
        <f>(R36-S36*(1000-T36)/(1000-U36))*AK36</f>
        <v>-1.851871006270607</v>
      </c>
      <c r="F36">
        <f>IF(AV36&lt;&gt;0,1/(1/AV36-1/N36),0)</f>
        <v>0.20136797032465459</v>
      </c>
      <c r="G36">
        <f>((AY36-AL36/2)*S36-E36)/(AY36+AL36/2)</f>
        <v>329.75555277655837</v>
      </c>
      <c r="H36">
        <f>AL36*1000</f>
        <v>26.056021017436265</v>
      </c>
      <c r="I36">
        <f>(AQ36-AW36)</f>
        <v>10.831635409655242</v>
      </c>
      <c r="J36">
        <f>(P36+AP36*D36)</f>
        <v>52.278350830078125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31.054327011108398</v>
      </c>
      <c r="P36" s="1">
        <v>52.278350830078125</v>
      </c>
      <c r="Q36" s="1">
        <v>31.202215194702148</v>
      </c>
      <c r="R36" s="1">
        <v>400.09201049804688</v>
      </c>
      <c r="S36" s="1">
        <v>392.4932861328125</v>
      </c>
      <c r="T36" s="1">
        <v>12.024069786071777</v>
      </c>
      <c r="U36" s="1">
        <v>34.841442108154297</v>
      </c>
      <c r="V36" s="1">
        <v>23.391088485717773</v>
      </c>
      <c r="W36" s="1">
        <v>67.77899169921875</v>
      </c>
      <c r="X36" s="1">
        <v>299.78509521484375</v>
      </c>
      <c r="Y36" s="1">
        <v>500.1060791015625</v>
      </c>
      <c r="Z36" s="1">
        <v>6.0245193541049957E-2</v>
      </c>
      <c r="AA36" s="1">
        <v>88.034561157226563</v>
      </c>
      <c r="AB36" s="1">
        <v>16.579410552978516</v>
      </c>
      <c r="AC36" s="1">
        <v>0.65989845991134644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1.10215108534869</v>
      </c>
      <c r="AL36">
        <f>(U36-T36)/(1000-U36)*AK36</f>
        <v>2.6056021017436266E-2</v>
      </c>
      <c r="AM36">
        <f>(P36+273.15)</f>
        <v>325.4283508300781</v>
      </c>
      <c r="AN36">
        <f>(O36+273.15)</f>
        <v>304.20432701110838</v>
      </c>
      <c r="AO36">
        <f>(Y36*AG36+Z36*AH36)*AI36</f>
        <v>80.016970867731288</v>
      </c>
      <c r="AP36">
        <f>((AO36+0.00000010773*(AN36^4-AM36^4))-AL36*44100)/(L36*51.4+0.00000043092*AM36^3)</f>
        <v>-10.850401978518402</v>
      </c>
      <c r="AQ36">
        <f>0.61365*EXP(17.502*J36/(240.97+J36))</f>
        <v>13.898886475731521</v>
      </c>
      <c r="AR36">
        <f>AQ36*1000/AA36</f>
        <v>157.87988595647803</v>
      </c>
      <c r="AS36">
        <f>(AR36-U36)</f>
        <v>123.03844384832374</v>
      </c>
      <c r="AT36">
        <f>IF(D36,P36,(O36+P36)/2)</f>
        <v>41.666338920593262</v>
      </c>
      <c r="AU36">
        <f>0.61365*EXP(17.502*AT36/(240.97+AT36))</f>
        <v>8.0996419510836741</v>
      </c>
      <c r="AV36">
        <f>IF(AS36&lt;&gt;0,(1000-(AR36+U36)/2)/AS36*AL36,0)</f>
        <v>0.1913649489844137</v>
      </c>
      <c r="AW36">
        <f>U36*AA36/1000</f>
        <v>3.0672510660762784</v>
      </c>
      <c r="AX36">
        <f>(AU36-AW36)</f>
        <v>5.0323908850073957</v>
      </c>
      <c r="AY36">
        <f>1/(1.6/F36+1.37/N36)</f>
        <v>0.12046330099359183</v>
      </c>
      <c r="AZ36">
        <f>G36*AA36*0.001</f>
        <v>29.02988537784298</v>
      </c>
      <c r="BA36">
        <f>G36/S36</f>
        <v>0.84015590693435493</v>
      </c>
      <c r="BB36">
        <f>(1-AL36*AA36/AQ36/F36)*100</f>
        <v>18.042085425901888</v>
      </c>
      <c r="BC36">
        <f>(S36-E36/(N36/1.35))</f>
        <v>393.14225357508394</v>
      </c>
      <c r="BD36">
        <f>E36*BB36/100/BC36</f>
        <v>-8.4986069518228709E-4</v>
      </c>
    </row>
    <row r="37" spans="1:56" x14ac:dyDescent="0.35">
      <c r="A37" s="1" t="s">
        <v>9</v>
      </c>
      <c r="B37" s="1" t="s">
        <v>2311</v>
      </c>
      <c r="K37" s="1">
        <f t="shared" si="0"/>
        <v>2.72</v>
      </c>
    </row>
    <row r="38" spans="1:56" x14ac:dyDescent="0.35">
      <c r="A38" s="1" t="s">
        <v>9</v>
      </c>
      <c r="B38" s="1" t="s">
        <v>2310</v>
      </c>
      <c r="K38" s="1">
        <f t="shared" si="0"/>
        <v>2.72</v>
      </c>
    </row>
    <row r="39" spans="1:56" x14ac:dyDescent="0.35">
      <c r="A39" s="1">
        <v>8</v>
      </c>
      <c r="B39" s="1" t="s">
        <v>2309</v>
      </c>
      <c r="C39" s="1">
        <v>1931.500002425164</v>
      </c>
      <c r="D39" s="1">
        <v>0</v>
      </c>
      <c r="E39">
        <f>(R39-S39*(1000-T39)/(1000-U39))*AK39</f>
        <v>-1.1470527922721294</v>
      </c>
      <c r="F39">
        <f>IF(AV39&lt;&gt;0,1/(1/AV39-1/N39),0)</f>
        <v>0.21136600948255357</v>
      </c>
      <c r="G39">
        <f>((AY39-AL39/2)*S39-E39)/(AY39+AL39/2)</f>
        <v>326.42205110345941</v>
      </c>
      <c r="H39">
        <f>AL39*1000</f>
        <v>26.138204852626025</v>
      </c>
      <c r="I39">
        <f>(AQ39-AW39)</f>
        <v>10.397304285643001</v>
      </c>
      <c r="J39">
        <f>(P39+AP39*D39)</f>
        <v>51.719688415527344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31.130914688110352</v>
      </c>
      <c r="P39" s="1">
        <v>51.719688415527344</v>
      </c>
      <c r="Q39" s="1">
        <v>31.260908126831055</v>
      </c>
      <c r="R39" s="1">
        <v>399.96795654296875</v>
      </c>
      <c r="S39" s="1">
        <v>391.71456909179688</v>
      </c>
      <c r="T39" s="1">
        <v>12.616828918457031</v>
      </c>
      <c r="U39" s="1">
        <v>35.502609252929688</v>
      </c>
      <c r="V39" s="1">
        <v>24.435602188110352</v>
      </c>
      <c r="W39" s="1">
        <v>68.759559631347656</v>
      </c>
      <c r="X39" s="1">
        <v>299.6263427734375</v>
      </c>
      <c r="Y39" s="1">
        <v>749.20208740234375</v>
      </c>
      <c r="Z39" s="1">
        <v>0.23443646728992462</v>
      </c>
      <c r="AA39" s="1">
        <v>88.028289794921875</v>
      </c>
      <c r="AB39" s="1">
        <v>16.722846984863281</v>
      </c>
      <c r="AC39" s="1">
        <v>0.67319190502166748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1.1015674366670494</v>
      </c>
      <c r="AL39">
        <f>(U39-T39)/(1000-U39)*AK39</f>
        <v>2.6138204852626024E-2</v>
      </c>
      <c r="AM39">
        <f>(P39+273.15)</f>
        <v>324.86968841552732</v>
      </c>
      <c r="AN39">
        <f>(O39+273.15)</f>
        <v>304.28091468811033</v>
      </c>
      <c r="AO39">
        <f>(Y39*AG39+Z39*AH39)*AI39</f>
        <v>119.87233130501954</v>
      </c>
      <c r="AP39">
        <f>((AO39+0.00000010773*(AN39^4-AM39^4))-AL39*44100)/(L39*51.4+0.00000043092*AM39^3)</f>
        <v>-10.492912323140903</v>
      </c>
      <c r="AQ39">
        <f>0.61365*EXP(17.502*J39/(240.97+J39))</f>
        <v>13.52253826143577</v>
      </c>
      <c r="AR39">
        <f>AQ39*1000/AA39</f>
        <v>153.61582387819888</v>
      </c>
      <c r="AS39">
        <f>(AR39-U39)</f>
        <v>118.11321462526919</v>
      </c>
      <c r="AT39">
        <f>IF(D39,P39,(O39+P39)/2)</f>
        <v>41.425301551818848</v>
      </c>
      <c r="AU39">
        <f>0.61365*EXP(17.502*AT39/(240.97+AT39))</f>
        <v>7.9971351611733903</v>
      </c>
      <c r="AV39">
        <f>IF(AS39&lt;&gt;0,(1000-(AR39+U39)/2)/AS39*AL39,0)</f>
        <v>0.20037213240209478</v>
      </c>
      <c r="AW39">
        <f>U39*AA39/1000</f>
        <v>3.1252339757927694</v>
      </c>
      <c r="AX39">
        <f>(AU39-AW39)</f>
        <v>4.8719011853806204</v>
      </c>
      <c r="AY39">
        <f>1/(1.6/F39+1.37/N39)</f>
        <v>0.1261759923949855</v>
      </c>
      <c r="AZ39">
        <f>G39*AA39*0.001</f>
        <v>28.734374909988126</v>
      </c>
      <c r="BA39">
        <f>G39/S39</f>
        <v>0.83331608487343134</v>
      </c>
      <c r="BB39">
        <f>(1-AL39*AA39/AQ39/F39)*100</f>
        <v>19.49837357995775</v>
      </c>
      <c r="BC39">
        <f>(S39-E39/(N39/1.35))</f>
        <v>392.11654088909302</v>
      </c>
      <c r="BD39">
        <f>E39*BB39/100/BC39</f>
        <v>-5.7038307562703918E-4</v>
      </c>
    </row>
    <row r="40" spans="1:56" x14ac:dyDescent="0.35">
      <c r="A40" s="1" t="s">
        <v>9</v>
      </c>
      <c r="B40" s="1" t="s">
        <v>2308</v>
      </c>
      <c r="K40" s="1">
        <f t="shared" si="0"/>
        <v>2.72</v>
      </c>
    </row>
    <row r="41" spans="1:56" x14ac:dyDescent="0.35">
      <c r="A41" s="1" t="s">
        <v>9</v>
      </c>
      <c r="B41" s="1" t="s">
        <v>2307</v>
      </c>
      <c r="K41" s="1">
        <f t="shared" si="0"/>
        <v>2.72</v>
      </c>
    </row>
    <row r="42" spans="1:56" x14ac:dyDescent="0.35">
      <c r="A42" s="1">
        <v>9</v>
      </c>
      <c r="B42" s="1" t="s">
        <v>2306</v>
      </c>
      <c r="C42" s="1">
        <v>2135.500002425164</v>
      </c>
      <c r="D42" s="1">
        <v>0</v>
      </c>
      <c r="E42">
        <f>(R42-S42*(1000-T42)/(1000-U42))*AK42</f>
        <v>-0.24539602032381069</v>
      </c>
      <c r="F42">
        <f>IF(AV42&lt;&gt;0,1/(1/AV42-1/N42),0)</f>
        <v>0.22779653056877416</v>
      </c>
      <c r="G42">
        <f>((AY42-AL42/2)*S42-E42)/(AY42+AL42/2)</f>
        <v>323.41163997826089</v>
      </c>
      <c r="H42">
        <f>AL42*1000</f>
        <v>26.265841843993048</v>
      </c>
      <c r="I42">
        <f>(AQ42-AW42)</f>
        <v>9.7650005785174159</v>
      </c>
      <c r="J42">
        <f>(P42+AP42*D42)</f>
        <v>50.845241546630859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31.222749710083008</v>
      </c>
      <c r="P42" s="1">
        <v>50.845241546630859</v>
      </c>
      <c r="Q42" s="1">
        <v>31.336416244506836</v>
      </c>
      <c r="R42" s="1">
        <v>399.9134521484375</v>
      </c>
      <c r="S42" s="1">
        <v>390.81948852539063</v>
      </c>
      <c r="T42" s="1">
        <v>13.217276573181152</v>
      </c>
      <c r="U42" s="1">
        <v>36.193313598632813</v>
      </c>
      <c r="V42" s="1">
        <v>25.465353012084961</v>
      </c>
      <c r="W42" s="1">
        <v>69.732635498046875</v>
      </c>
      <c r="X42" s="1">
        <v>299.69192504882813</v>
      </c>
      <c r="Y42" s="1">
        <v>999.56573486328125</v>
      </c>
      <c r="Z42" s="1">
        <v>0.31301581859588623</v>
      </c>
      <c r="AA42" s="1">
        <v>88.029502868652344</v>
      </c>
      <c r="AB42" s="1">
        <v>16.770557403564453</v>
      </c>
      <c r="AC42" s="1">
        <v>0.6777336597442627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1.1018085479736326</v>
      </c>
      <c r="AL42">
        <f>(U42-T42)/(1000-U42)*AK42</f>
        <v>2.6265841843993047E-2</v>
      </c>
      <c r="AM42">
        <f>(P42+273.15)</f>
        <v>323.99524154663084</v>
      </c>
      <c r="AN42">
        <f>(O42+273.15)</f>
        <v>304.37274971008299</v>
      </c>
      <c r="AO42">
        <f>(Y42*AG42+Z42*AH42)*AI42</f>
        <v>159.93051400339937</v>
      </c>
      <c r="AP42">
        <f>((AO42+0.00000010773*(AN42^4-AM42^4))-AL42*44100)/(L42*51.4+0.00000043092*AM42^3)</f>
        <v>-10.114573471637645</v>
      </c>
      <c r="AQ42">
        <f>0.61365*EXP(17.502*J42/(240.97+J42))</f>
        <v>12.951079981774297</v>
      </c>
      <c r="AR42">
        <f>AQ42*1000/AA42</f>
        <v>147.12203931332468</v>
      </c>
      <c r="AS42">
        <f>(AR42-U42)</f>
        <v>110.92872571469186</v>
      </c>
      <c r="AT42">
        <f>IF(D42,P42,(O42+P42)/2)</f>
        <v>41.033995628356934</v>
      </c>
      <c r="AU42">
        <f>0.61365*EXP(17.502*AT42/(240.97+AT42))</f>
        <v>7.8331152403351183</v>
      </c>
      <c r="AV42">
        <f>IF(AS42&lt;&gt;0,(1000-(AR42+U42)/2)/AS42*AL42,0)</f>
        <v>0.21507842677086228</v>
      </c>
      <c r="AW42">
        <f>U42*AA42/1000</f>
        <v>3.1860794032568811</v>
      </c>
      <c r="AX42">
        <f>(AU42-AW42)</f>
        <v>4.6470358370782368</v>
      </c>
      <c r="AY42">
        <f>1/(1.6/F42+1.37/N42)</f>
        <v>0.13551159259973047</v>
      </c>
      <c r="AZ42">
        <f>G42*AA42*0.001</f>
        <v>28.469765889221875</v>
      </c>
      <c r="BA42">
        <f>G42/S42</f>
        <v>0.82752178300660562</v>
      </c>
      <c r="BB42">
        <f>(1-AL42*AA42/AQ42/F42)*100</f>
        <v>21.626997804740288</v>
      </c>
      <c r="BC42">
        <f>(S42-E42/(N42/1.35))</f>
        <v>390.90548481083056</v>
      </c>
      <c r="BD42">
        <f>E42*BB42/100/BC42</f>
        <v>-1.3576630154993452E-4</v>
      </c>
    </row>
    <row r="43" spans="1:56" x14ac:dyDescent="0.35">
      <c r="A43" s="1" t="s">
        <v>9</v>
      </c>
      <c r="B43" s="1" t="s">
        <v>2305</v>
      </c>
      <c r="K43" s="1">
        <f t="shared" si="0"/>
        <v>2.72</v>
      </c>
    </row>
    <row r="44" spans="1:56" x14ac:dyDescent="0.35">
      <c r="A44" s="1" t="s">
        <v>9</v>
      </c>
      <c r="B44" s="1" t="s">
        <v>2304</v>
      </c>
      <c r="K44" s="1">
        <f t="shared" si="0"/>
        <v>2.72</v>
      </c>
    </row>
    <row r="45" spans="1:56" x14ac:dyDescent="0.35">
      <c r="A45" s="1">
        <v>10</v>
      </c>
      <c r="B45" s="1" t="s">
        <v>2303</v>
      </c>
      <c r="C45" s="1">
        <v>2339.0000024139881</v>
      </c>
      <c r="D45" s="1">
        <v>0</v>
      </c>
      <c r="E45">
        <f>(R45-S45*(1000-T45)/(1000-U45))*AK45</f>
        <v>0.36332410828217615</v>
      </c>
      <c r="F45">
        <f>IF(AV45&lt;&gt;0,1/(1/AV45-1/N45),0)</f>
        <v>7.4958582733014825E-2</v>
      </c>
      <c r="G45">
        <f>((AY45-AL45/2)*S45-E45)/(AY45+AL45/2)</f>
        <v>210.34442286319958</v>
      </c>
      <c r="H45">
        <f>AL45*1000</f>
        <v>26.410176764967634</v>
      </c>
      <c r="I45">
        <f>(AQ45-AW45)</f>
        <v>25.815844864407996</v>
      </c>
      <c r="J45">
        <f>(P45+AP45*D45)</f>
        <v>68.131271362304688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31.338039398193359</v>
      </c>
      <c r="P45" s="1">
        <v>68.131271362304688</v>
      </c>
      <c r="Q45" s="1">
        <v>31.431249618530273</v>
      </c>
      <c r="R45" s="1">
        <v>400.05819702148438</v>
      </c>
      <c r="S45" s="1">
        <v>390.36965942382813</v>
      </c>
      <c r="T45" s="1">
        <v>13.780824661254883</v>
      </c>
      <c r="U45" s="1">
        <v>36.870895385742188</v>
      </c>
      <c r="V45" s="1">
        <v>26.376693725585938</v>
      </c>
      <c r="W45" s="1">
        <v>70.571418762207031</v>
      </c>
      <c r="X45" s="1">
        <v>299.6397705078125</v>
      </c>
      <c r="Y45" s="1">
        <v>1249.9241943359375</v>
      </c>
      <c r="Z45" s="1">
        <v>0.3208746612071991</v>
      </c>
      <c r="AA45" s="1">
        <v>88.026756286621094</v>
      </c>
      <c r="AB45" s="1">
        <v>16.93549919128418</v>
      </c>
      <c r="AC45" s="1">
        <v>0.68098205327987671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1.1016168033375457</v>
      </c>
      <c r="AL45">
        <f>(U45-T45)/(1000-U45)*AK45</f>
        <v>2.6410176764967635E-2</v>
      </c>
      <c r="AM45">
        <f>(P45+273.15)</f>
        <v>341.28127136230466</v>
      </c>
      <c r="AN45">
        <f>(O45+273.15)</f>
        <v>304.48803939819334</v>
      </c>
      <c r="AO45">
        <f>(Y45*AG45+Z45*AH45)*AI45</f>
        <v>199.98786662367274</v>
      </c>
      <c r="AP45">
        <f>((AO45+0.00000010773*(AN45^4-AM45^4))-AL45*44100)/(L45*51.4+0.00000043092*AM45^3)</f>
        <v>-11.799715374751351</v>
      </c>
      <c r="AQ45">
        <f>0.61365*EXP(17.502*J45/(240.97+J45))</f>
        <v>29.061470186598225</v>
      </c>
      <c r="AR45">
        <f>AQ45*1000/AA45</f>
        <v>330.14359965704182</v>
      </c>
      <c r="AS45">
        <f>(AR45-U45)</f>
        <v>293.27270427129963</v>
      </c>
      <c r="AT45">
        <f>IF(D45,P45,(O45+P45)/2)</f>
        <v>49.734655380249023</v>
      </c>
      <c r="AU45">
        <f>0.61365*EXP(17.502*AT45/(240.97+AT45))</f>
        <v>12.255391661883937</v>
      </c>
      <c r="AV45">
        <f>IF(AS45&lt;&gt;0,(1000-(AR45+U45)/2)/AS45*AL45,0)</f>
        <v>7.3527872202954564E-2</v>
      </c>
      <c r="AW45">
        <f>U45*AA45/1000</f>
        <v>3.2456253221902296</v>
      </c>
      <c r="AX45">
        <f>(AU45-AW45)</f>
        <v>9.0097663396937087</v>
      </c>
      <c r="AY45">
        <f>1/(1.6/F45+1.37/N45)</f>
        <v>4.6081354014447802E-2</v>
      </c>
      <c r="AZ45">
        <f>G45*AA45*0.001</f>
        <v>18.515937247628841</v>
      </c>
      <c r="BA45">
        <f>G45/S45</f>
        <v>0.53883394312370625</v>
      </c>
      <c r="BB45">
        <f>(1-AL45*AA45/AQ45/F45)*100</f>
        <v>-6.7203053409275348</v>
      </c>
      <c r="BC45">
        <f>(S45-E45/(N45/1.35))</f>
        <v>390.24233656145321</v>
      </c>
      <c r="BD45">
        <f>E45*BB45/100/BC45</f>
        <v>-6.256750528122017E-5</v>
      </c>
    </row>
    <row r="46" spans="1:56" x14ac:dyDescent="0.35">
      <c r="A46" s="1" t="s">
        <v>9</v>
      </c>
      <c r="B46" s="1" t="s">
        <v>2302</v>
      </c>
      <c r="K46" s="1">
        <f t="shared" si="0"/>
        <v>2.72</v>
      </c>
    </row>
    <row r="47" spans="1:56" x14ac:dyDescent="0.35">
      <c r="A47" s="1" t="s">
        <v>9</v>
      </c>
      <c r="B47" s="1" t="s">
        <v>2301</v>
      </c>
      <c r="K47" s="1">
        <f t="shared" si="0"/>
        <v>2.72</v>
      </c>
    </row>
    <row r="48" spans="1:56" x14ac:dyDescent="0.35">
      <c r="A48" s="1">
        <v>11</v>
      </c>
      <c r="B48" s="1" t="s">
        <v>2300</v>
      </c>
      <c r="C48" s="1">
        <v>2543.0000024139881</v>
      </c>
      <c r="D48" s="1">
        <v>0</v>
      </c>
      <c r="E48">
        <f>(R48-S48*(1000-T48)/(1000-U48))*AK48</f>
        <v>0.91492275539641421</v>
      </c>
      <c r="F48">
        <f>IF(AV48&lt;&gt;0,1/(1/AV48-1/N48),0)</f>
        <v>0.24611437248606302</v>
      </c>
      <c r="G48">
        <f>((AY48-AL48/2)*S48-E48)/(AY48+AL48/2)</f>
        <v>318.09983671881753</v>
      </c>
      <c r="H48">
        <f>AL48*1000</f>
        <v>26.915348328367198</v>
      </c>
      <c r="I48">
        <f>(AQ48-AW48)</f>
        <v>9.3129290779540153</v>
      </c>
      <c r="J48">
        <f>(P48+AP48*D48)</f>
        <v>50.356113433837891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31.486904144287109</v>
      </c>
      <c r="P48" s="1">
        <v>50.356113433837891</v>
      </c>
      <c r="Q48" s="1">
        <v>31.5462646484375</v>
      </c>
      <c r="R48" s="1">
        <v>400.03878784179688</v>
      </c>
      <c r="S48" s="1">
        <v>389.68380737304688</v>
      </c>
      <c r="T48" s="1">
        <v>14.28559684753418</v>
      </c>
      <c r="U48" s="1">
        <v>37.802452087402344</v>
      </c>
      <c r="V48" s="1">
        <v>27.112787246704102</v>
      </c>
      <c r="W48" s="1">
        <v>71.745681762695313</v>
      </c>
      <c r="X48" s="1">
        <v>299.53936767578125</v>
      </c>
      <c r="Y48" s="1">
        <v>1600.6724853515625</v>
      </c>
      <c r="Z48" s="1">
        <v>0.26979455351829529</v>
      </c>
      <c r="AA48" s="1">
        <v>88.027915954589844</v>
      </c>
      <c r="AB48" s="1">
        <v>17.246894836425781</v>
      </c>
      <c r="AC48" s="1">
        <v>0.69296574592590332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1.1012476752786073</v>
      </c>
      <c r="AL48">
        <f>(U48-T48)/(1000-U48)*AK48</f>
        <v>2.6915348328367197E-2</v>
      </c>
      <c r="AM48">
        <f>(P48+273.15)</f>
        <v>323.50611343383787</v>
      </c>
      <c r="AN48">
        <f>(O48+273.15)</f>
        <v>304.63690414428709</v>
      </c>
      <c r="AO48">
        <f>(Y48*AG48+Z48*AH48)*AI48</f>
        <v>256.10759193179911</v>
      </c>
      <c r="AP48">
        <f>((AO48+0.00000010773*(AN48^4-AM48^4))-AL48*44100)/(L48*51.4+0.00000043092*AM48^3)</f>
        <v>-9.4947245295860867</v>
      </c>
      <c r="AQ48">
        <f>0.61365*EXP(17.502*J48/(240.97+J48))</f>
        <v>12.640600153181278</v>
      </c>
      <c r="AR48">
        <f>AQ48*1000/AA48</f>
        <v>143.59763054826914</v>
      </c>
      <c r="AS48">
        <f>(AR48-U48)</f>
        <v>105.79517846086679</v>
      </c>
      <c r="AT48">
        <f>IF(D48,P48,(O48+P48)/2)</f>
        <v>40.9215087890625</v>
      </c>
      <c r="AU48">
        <f>0.61365*EXP(17.502*AT48/(240.97+AT48))</f>
        <v>7.7865078934237131</v>
      </c>
      <c r="AV48">
        <f>IF(AS48&lt;&gt;0,(1000-(AR48+U48)/2)/AS48*AL48,0)</f>
        <v>0.23133497649851056</v>
      </c>
      <c r="AW48">
        <f>U48*AA48/1000</f>
        <v>3.3276710752272631</v>
      </c>
      <c r="AX48">
        <f>(AU48-AW48)</f>
        <v>4.4588368181964499</v>
      </c>
      <c r="AY48">
        <f>1/(1.6/F48+1.37/N48)</f>
        <v>0.14584332666808256</v>
      </c>
      <c r="AZ48">
        <f>G48*AA48*0.001</f>
        <v>28.001665691852821</v>
      </c>
      <c r="BA48">
        <f>G48/S48</f>
        <v>0.81630242442765522</v>
      </c>
      <c r="BB48">
        <f>(1-AL48*AA48/AQ48/F48)*100</f>
        <v>23.841960683476216</v>
      </c>
      <c r="BC48">
        <f>(S48-E48/(N48/1.35))</f>
        <v>389.36318294594855</v>
      </c>
      <c r="BD48">
        <f>E48*BB48/100/BC48</f>
        <v>5.602366458363167E-4</v>
      </c>
    </row>
    <row r="49" spans="1:56" x14ac:dyDescent="0.35">
      <c r="A49" s="1" t="s">
        <v>9</v>
      </c>
      <c r="B49" s="1" t="s">
        <v>2299</v>
      </c>
      <c r="K49" s="1">
        <f t="shared" si="0"/>
        <v>2.72</v>
      </c>
    </row>
    <row r="50" spans="1:56" x14ac:dyDescent="0.35">
      <c r="A50" s="1" t="s">
        <v>9</v>
      </c>
      <c r="B50" s="1" t="s">
        <v>2294</v>
      </c>
      <c r="K50" s="1">
        <f t="shared" si="0"/>
        <v>2.72</v>
      </c>
    </row>
    <row r="51" spans="1:56" x14ac:dyDescent="0.35">
      <c r="A51" s="1">
        <v>12</v>
      </c>
      <c r="B51" s="1" t="s">
        <v>2298</v>
      </c>
      <c r="C51" s="1">
        <v>2747.0000024139881</v>
      </c>
      <c r="D51" s="1">
        <v>0</v>
      </c>
      <c r="E51">
        <f>(R51-S51*(1000-T51)/(1000-U51))*AK51</f>
        <v>1.2166055726106886</v>
      </c>
      <c r="F51">
        <f>IF(AV51&lt;&gt;0,1/(1/AV51-1/N51),0)</f>
        <v>0.26531718747681948</v>
      </c>
      <c r="G51">
        <f>((AY51-AL51/2)*S51-E51)/(AY51+AL51/2)</f>
        <v>319.35119008014232</v>
      </c>
      <c r="H51">
        <f>AL51*1000</f>
        <v>27.395485979774854</v>
      </c>
      <c r="I51">
        <f>(AQ51-AW51)</f>
        <v>8.8512939556505117</v>
      </c>
      <c r="J51">
        <f>(P51+AP51*D51)</f>
        <v>49.736148834228516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31.610910415649414</v>
      </c>
      <c r="P51" s="1">
        <v>49.736148834228516</v>
      </c>
      <c r="Q51" s="1">
        <v>31.651233673095703</v>
      </c>
      <c r="R51" s="1">
        <v>399.87948608398438</v>
      </c>
      <c r="S51" s="1">
        <v>389.09228515625</v>
      </c>
      <c r="T51" s="1">
        <v>14.75902271270752</v>
      </c>
      <c r="U51" s="1">
        <v>38.680400848388672</v>
      </c>
      <c r="V51" s="1">
        <v>27.815200805664063</v>
      </c>
      <c r="W51" s="1">
        <v>72.897987365722656</v>
      </c>
      <c r="X51" s="1">
        <v>299.45358276367188</v>
      </c>
      <c r="Y51" s="1">
        <v>2000.1473388671875</v>
      </c>
      <c r="Z51" s="1">
        <v>0.25015196204185486</v>
      </c>
      <c r="AA51" s="1">
        <v>88.029365539550781</v>
      </c>
      <c r="AB51" s="1">
        <v>17.452892303466797</v>
      </c>
      <c r="AC51" s="1">
        <v>0.70027816295623779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1.1009322895723228</v>
      </c>
      <c r="AL51">
        <f>(U51-T51)/(1000-U51)*AK51</f>
        <v>2.7395485979774856E-2</v>
      </c>
      <c r="AM51">
        <f>(P51+273.15)</f>
        <v>322.88614883422849</v>
      </c>
      <c r="AN51">
        <f>(O51+273.15)</f>
        <v>304.76091041564939</v>
      </c>
      <c r="AO51">
        <f>(Y51*AG51+Z51*AH51)*AI51</f>
        <v>320.0235670656657</v>
      </c>
      <c r="AP51">
        <f>((AO51+0.00000010773*(AN51^4-AM51^4))-AL51*44100)/(L51*51.4+0.00000043092*AM51^3)</f>
        <v>-9.0732530899934556</v>
      </c>
      <c r="AQ51">
        <f>0.61365*EXP(17.502*J51/(240.97+J51))</f>
        <v>12.256305101149669</v>
      </c>
      <c r="AR51">
        <f>AQ51*1000/AA51</f>
        <v>139.22973346482914</v>
      </c>
      <c r="AS51">
        <f>(AR51-U51)</f>
        <v>100.54933261644047</v>
      </c>
      <c r="AT51">
        <f>IF(D51,P51,(O51+P51)/2)</f>
        <v>40.673529624938965</v>
      </c>
      <c r="AU51">
        <f>0.61365*EXP(17.502*AT51/(240.97+AT51))</f>
        <v>7.6846089999150218</v>
      </c>
      <c r="AV51">
        <f>IF(AS51&lt;&gt;0,(1000-(AR51+U51)/2)/AS51*AL51,0)</f>
        <v>0.24822162450211199</v>
      </c>
      <c r="AW51">
        <f>U51*AA51/1000</f>
        <v>3.4050111454991567</v>
      </c>
      <c r="AX51">
        <f>(AU51-AW51)</f>
        <v>4.279597854415865</v>
      </c>
      <c r="AY51">
        <f>1/(1.6/F51+1.37/N51)</f>
        <v>0.15658891228111416</v>
      </c>
      <c r="AZ51">
        <f>G51*AA51*0.001</f>
        <v>28.112282647055412</v>
      </c>
      <c r="BA51">
        <f>G51/S51</f>
        <v>0.82075950169995959</v>
      </c>
      <c r="BB51">
        <f>(1-AL51*AA51/AQ51/F51)*100</f>
        <v>25.837966015715097</v>
      </c>
      <c r="BC51">
        <f>(S51-E51/(N51/1.35))</f>
        <v>388.66593936648553</v>
      </c>
      <c r="BD51">
        <f>E51*BB51/100/BC51</f>
        <v>8.0878230520745151E-4</v>
      </c>
    </row>
    <row r="52" spans="1:56" x14ac:dyDescent="0.35">
      <c r="A52" s="1" t="s">
        <v>9</v>
      </c>
      <c r="B52" s="1" t="s">
        <v>2297</v>
      </c>
      <c r="K52" s="1">
        <v>1.6020800000000002</v>
      </c>
    </row>
    <row r="53" spans="1:56" x14ac:dyDescent="0.35">
      <c r="A53" s="1" t="s">
        <v>9</v>
      </c>
      <c r="B53" s="1" t="s">
        <v>2296</v>
      </c>
      <c r="K53" s="1">
        <v>1.6020800000000002</v>
      </c>
    </row>
    <row r="54" spans="1:56" x14ac:dyDescent="0.35">
      <c r="A54" s="1" t="s">
        <v>9</v>
      </c>
      <c r="B54" s="1" t="s">
        <v>2295</v>
      </c>
      <c r="K54" s="1">
        <v>1.6020800000000002</v>
      </c>
    </row>
    <row r="55" spans="1:56" x14ac:dyDescent="0.35">
      <c r="A55" s="1" t="s">
        <v>9</v>
      </c>
      <c r="B55" s="1" t="s">
        <v>2294</v>
      </c>
      <c r="K55" s="1">
        <v>1.6020800000000002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5C2EE-6899-4F67-9411-CE54546F4863}">
  <dimension ref="A1:BD55"/>
  <sheetViews>
    <sheetView zoomScale="4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2424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2423</v>
      </c>
    </row>
    <row r="12" spans="1:56" x14ac:dyDescent="0.35">
      <c r="A12" s="1" t="s">
        <v>9</v>
      </c>
      <c r="B12" s="1" t="s">
        <v>2422</v>
      </c>
    </row>
    <row r="13" spans="1:56" x14ac:dyDescent="0.35">
      <c r="A13" s="1" t="s">
        <v>9</v>
      </c>
      <c r="B13" s="1" t="s">
        <v>2421</v>
      </c>
    </row>
    <row r="14" spans="1:56" x14ac:dyDescent="0.35">
      <c r="A14" s="1" t="s">
        <v>9</v>
      </c>
      <c r="B14" s="1" t="s">
        <v>2420</v>
      </c>
    </row>
    <row r="15" spans="1:56" x14ac:dyDescent="0.35">
      <c r="A15" s="1" t="s">
        <v>9</v>
      </c>
      <c r="B15" s="1" t="s">
        <v>2419</v>
      </c>
    </row>
    <row r="16" spans="1:56" x14ac:dyDescent="0.35">
      <c r="A16" s="1" t="s">
        <v>9</v>
      </c>
      <c r="B16" s="1" t="s">
        <v>2418</v>
      </c>
    </row>
    <row r="17" spans="1:56" x14ac:dyDescent="0.35">
      <c r="A17" s="1" t="s">
        <v>9</v>
      </c>
      <c r="B17" s="1" t="s">
        <v>2417</v>
      </c>
    </row>
    <row r="18" spans="1:56" x14ac:dyDescent="0.35">
      <c r="A18" s="1">
        <v>1</v>
      </c>
      <c r="B18" s="1" t="s">
        <v>2416</v>
      </c>
      <c r="C18" s="1">
        <v>446.00000196695328</v>
      </c>
      <c r="D18" s="1">
        <v>0</v>
      </c>
      <c r="E18">
        <f>(R18-S18*(1000-T18)/(1000-U18))*AK18</f>
        <v>-12.631345884134392</v>
      </c>
      <c r="F18">
        <f>IF(AV18&lt;&gt;0,1/(1/AV18-1/N18),0)</f>
        <v>8.9085094657922609E-2</v>
      </c>
      <c r="G18">
        <f>((AY18-AL18/2)*S18-E18)/(AY18+AL18/2)</f>
        <v>413.99883148295714</v>
      </c>
      <c r="H18">
        <f>AL18*1000</f>
        <v>29.242292502245522</v>
      </c>
      <c r="I18">
        <f>(AQ18-AW18)</f>
        <v>24.26756385746215</v>
      </c>
      <c r="J18">
        <f>(P18+AP18*D18)</f>
        <v>67.216453552246094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31.701091766357422</v>
      </c>
      <c r="P18" s="1">
        <v>67.216453552246094</v>
      </c>
      <c r="Q18" s="1">
        <v>31.78228759765625</v>
      </c>
      <c r="R18" s="1">
        <v>400.03884887695313</v>
      </c>
      <c r="S18" s="1">
        <v>400.86416625976563</v>
      </c>
      <c r="T18" s="1">
        <v>15.90467643737793</v>
      </c>
      <c r="U18" s="1">
        <v>41.352558135986328</v>
      </c>
      <c r="V18" s="1">
        <v>29.822574615478516</v>
      </c>
      <c r="W18" s="1">
        <v>77.539443969726563</v>
      </c>
      <c r="X18" s="1">
        <v>299.631591796875</v>
      </c>
      <c r="Y18" s="1">
        <v>0.23106285929679871</v>
      </c>
      <c r="Z18" s="1">
        <v>0.24752607941627502</v>
      </c>
      <c r="AA18" s="1">
        <v>88.033027648925781</v>
      </c>
      <c r="AB18" s="1">
        <v>18.301446914672852</v>
      </c>
      <c r="AC18" s="1">
        <v>0.71233201026916504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1.1015867345473342</v>
      </c>
      <c r="AL18">
        <f>(U18-T18)/(1000-U18)*AK18</f>
        <v>2.9242292502245523E-2</v>
      </c>
      <c r="AM18">
        <f>(P18+273.15)</f>
        <v>340.36645355224607</v>
      </c>
      <c r="AN18">
        <f>(O18+273.15)</f>
        <v>304.8510917663574</v>
      </c>
      <c r="AO18">
        <f>(Y18*AG18+Z18*AH18)*AI18</f>
        <v>3.6970056661142614E-2</v>
      </c>
      <c r="AP18">
        <f>((AO18+0.00000010773*(AN18^4-AM18^4))-AL18*44100)/(L18*51.4+0.00000043092*AM18^3)</f>
        <v>-14.212666666266239</v>
      </c>
      <c r="AQ18">
        <f>0.61365*EXP(17.502*J18/(240.97+J18))</f>
        <v>27.907954751201245</v>
      </c>
      <c r="AR18">
        <f>AQ18*1000/AA18</f>
        <v>317.01686851550414</v>
      </c>
      <c r="AS18">
        <f>(AR18-U18)</f>
        <v>275.66431037951781</v>
      </c>
      <c r="AT18">
        <f>IF(D18,P18,(O18+P18)/2)</f>
        <v>49.458772659301758</v>
      </c>
      <c r="AU18">
        <f>0.61365*EXP(17.502*AT18/(240.97+AT18))</f>
        <v>12.087657455576265</v>
      </c>
      <c r="AV18">
        <f>IF(AS18&lt;&gt;0,(1000-(AR18+U18)/2)/AS18*AL18,0)</f>
        <v>8.7071556960702901E-2</v>
      </c>
      <c r="AW18">
        <f>U18*AA18/1000</f>
        <v>3.6403908937390952</v>
      </c>
      <c r="AX18">
        <f>(AU18-AW18)</f>
        <v>8.4472665618371696</v>
      </c>
      <c r="AY18">
        <f>1/(1.6/F18+1.37/N18)</f>
        <v>5.4597114378182404E-2</v>
      </c>
      <c r="AZ18">
        <f>G18*AA18*0.001</f>
        <v>36.445570578562133</v>
      </c>
      <c r="BA18">
        <f>G18/S18</f>
        <v>1.0327658751485411</v>
      </c>
      <c r="BB18">
        <f>(1-AL18*AA18/AQ18/F18)*100</f>
        <v>-3.5437761848099436</v>
      </c>
      <c r="BC18">
        <f>(S18-E18/(N18/1.35))</f>
        <v>405.29067987929727</v>
      </c>
      <c r="BD18">
        <f>E18*BB18/100/BC18</f>
        <v>1.1044582308091485E-3</v>
      </c>
    </row>
    <row r="19" spans="1:56" x14ac:dyDescent="0.35">
      <c r="A19" s="1" t="s">
        <v>9</v>
      </c>
      <c r="B19" s="1" t="s">
        <v>2415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2414</v>
      </c>
      <c r="K20" s="1">
        <f t="shared" si="0"/>
        <v>2.72</v>
      </c>
    </row>
    <row r="21" spans="1:56" x14ac:dyDescent="0.35">
      <c r="A21" s="1">
        <v>2</v>
      </c>
      <c r="B21" s="1" t="s">
        <v>2413</v>
      </c>
      <c r="C21" s="1">
        <v>650.50000197812915</v>
      </c>
      <c r="D21" s="1">
        <v>0</v>
      </c>
      <c r="E21">
        <f>(R21-S21*(1000-T21)/(1000-U21))*AK21</f>
        <v>-9.9490359605670431</v>
      </c>
      <c r="F21">
        <f>IF(AV21&lt;&gt;0,1/(1/AV21-1/N21),0)</f>
        <v>0.22689622471930898</v>
      </c>
      <c r="G21">
        <f>((AY21-AL21/2)*S21-E21)/(AY21+AL21/2)</f>
        <v>391.47407342793974</v>
      </c>
      <c r="H21">
        <f>AL21*1000</f>
        <v>27.741893984993585</v>
      </c>
      <c r="I21">
        <f>(AQ21-AW21)</f>
        <v>10.271335159792024</v>
      </c>
      <c r="J21">
        <f>(P21+AP21*D21)</f>
        <v>52.179779052734375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31.678651809692383</v>
      </c>
      <c r="P21" s="1">
        <v>52.179779052734375</v>
      </c>
      <c r="Q21" s="1">
        <v>31.791118621826172</v>
      </c>
      <c r="R21" s="1">
        <v>400.01303100585938</v>
      </c>
      <c r="S21" s="1">
        <v>398.99649047851563</v>
      </c>
      <c r="T21" s="1">
        <v>16.282611846923828</v>
      </c>
      <c r="U21" s="1">
        <v>40.445999145507813</v>
      </c>
      <c r="V21" s="1">
        <v>30.569404602050781</v>
      </c>
      <c r="W21" s="1">
        <v>75.93438720703125</v>
      </c>
      <c r="X21" s="1">
        <v>299.651611328125</v>
      </c>
      <c r="Y21" s="1">
        <v>24.964601516723633</v>
      </c>
      <c r="Z21" s="1">
        <v>0.31694641709327698</v>
      </c>
      <c r="AA21" s="1">
        <v>88.030952453613281</v>
      </c>
      <c r="AB21" s="1">
        <v>18.068840026855469</v>
      </c>
      <c r="AC21" s="1">
        <v>0.72286820411682129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1.1016603357651653</v>
      </c>
      <c r="AL21">
        <f>(U21-T21)/(1000-U21)*AK21</f>
        <v>2.7741893984993583E-2</v>
      </c>
      <c r="AM21">
        <f>(P21+273.15)</f>
        <v>325.32977905273435</v>
      </c>
      <c r="AN21">
        <f>(O21+273.15)</f>
        <v>304.82865180969236</v>
      </c>
      <c r="AO21">
        <f>(Y21*AG21+Z21*AH21)*AI21</f>
        <v>3.9943361533954089</v>
      </c>
      <c r="AP21">
        <f>((AO21+0.00000010773*(AN21^4-AM21^4))-AL21*44100)/(L21*51.4+0.00000043092*AM21^3)</f>
        <v>-11.983474300413024</v>
      </c>
      <c r="AQ21">
        <f>0.61365*EXP(17.502*J21/(240.97+J21))</f>
        <v>13.831834987509104</v>
      </c>
      <c r="AR21">
        <f>AQ21*1000/AA21</f>
        <v>157.12467719575795</v>
      </c>
      <c r="AS21">
        <f>(AR21-U21)</f>
        <v>116.67867805025014</v>
      </c>
      <c r="AT21">
        <f>IF(D21,P21,(O21+P21)/2)</f>
        <v>41.929215431213379</v>
      </c>
      <c r="AU21">
        <f>0.61365*EXP(17.502*AT21/(240.97+AT21))</f>
        <v>8.2127316118801676</v>
      </c>
      <c r="AV21">
        <f>IF(AS21&lt;&gt;0,(1000-(AR21+U21)/2)/AS21*AL21,0)</f>
        <v>0.21427566736250442</v>
      </c>
      <c r="AW21">
        <f>U21*AA21/1000</f>
        <v>3.5604998277170816</v>
      </c>
      <c r="AX21">
        <f>(AU21-AW21)</f>
        <v>4.652231784163086</v>
      </c>
      <c r="AY21">
        <f>1/(1.6/F21+1.37/N21)</f>
        <v>0.13500173198064044</v>
      </c>
      <c r="AZ21">
        <f>G21*AA21*0.001</f>
        <v>34.461835544757278</v>
      </c>
      <c r="BA21">
        <f>G21/S21</f>
        <v>0.98114665860455497</v>
      </c>
      <c r="BB21">
        <f>(1-AL21*AA21/AQ21/F21)*100</f>
        <v>22.184799735557014</v>
      </c>
      <c r="BC21">
        <f>(S21-E21/(N21/1.35))</f>
        <v>402.48301864302232</v>
      </c>
      <c r="BD21">
        <f>E21*BB21/100/BC21</f>
        <v>-5.4838927389082642E-3</v>
      </c>
    </row>
    <row r="22" spans="1:56" x14ac:dyDescent="0.35">
      <c r="A22" s="1" t="s">
        <v>9</v>
      </c>
      <c r="B22" s="1" t="s">
        <v>2412</v>
      </c>
      <c r="K22" s="1">
        <f t="shared" si="0"/>
        <v>2.72</v>
      </c>
    </row>
    <row r="23" spans="1:56" x14ac:dyDescent="0.35">
      <c r="A23" s="1" t="s">
        <v>9</v>
      </c>
      <c r="B23" s="1" t="s">
        <v>2411</v>
      </c>
      <c r="K23" s="1">
        <f t="shared" si="0"/>
        <v>2.72</v>
      </c>
    </row>
    <row r="24" spans="1:56" x14ac:dyDescent="0.35">
      <c r="A24" s="1">
        <v>3</v>
      </c>
      <c r="B24" s="1" t="s">
        <v>2410</v>
      </c>
      <c r="C24" s="1">
        <v>854.50000197812915</v>
      </c>
      <c r="D24" s="1">
        <v>0</v>
      </c>
      <c r="E24">
        <f>(R24-S24*(1000-T24)/(1000-U24))*AK24</f>
        <v>-8.1866108784479774</v>
      </c>
      <c r="F24">
        <f>IF(AV24&lt;&gt;0,1/(1/AV24-1/N24),0)</f>
        <v>0.18215553924154179</v>
      </c>
      <c r="G24">
        <f>((AY24-AL24/2)*S24-E24)/(AY24+AL24/2)</f>
        <v>378.34461950964618</v>
      </c>
      <c r="H24">
        <f>AL24*1000</f>
        <v>26.619743131088306</v>
      </c>
      <c r="I24">
        <f>(AQ24-AW24)</f>
        <v>12.017333425497412</v>
      </c>
      <c r="J24">
        <f>(P24+AP24*D24)</f>
        <v>54.551799774169922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31.606586456298828</v>
      </c>
      <c r="P24" s="1">
        <v>54.551799774169922</v>
      </c>
      <c r="Q24" s="1">
        <v>31.732511520385742</v>
      </c>
      <c r="R24" s="1">
        <v>400.14120483398438</v>
      </c>
      <c r="S24" s="1">
        <v>397.956298828125</v>
      </c>
      <c r="T24" s="1">
        <v>16.640796661376953</v>
      </c>
      <c r="U24" s="1">
        <v>39.842716217041016</v>
      </c>
      <c r="V24" s="1">
        <v>31.371902465820313</v>
      </c>
      <c r="W24" s="1">
        <v>75.11309814453125</v>
      </c>
      <c r="X24" s="1">
        <v>299.63409423828125</v>
      </c>
      <c r="Y24" s="1">
        <v>50.016456604003906</v>
      </c>
      <c r="Z24" s="1">
        <v>0.37456956505775452</v>
      </c>
      <c r="AA24" s="1">
        <v>88.036567687988281</v>
      </c>
      <c r="AB24" s="1">
        <v>18.005094528198242</v>
      </c>
      <c r="AC24" s="1">
        <v>0.71616137027740479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1.1015959346995632</v>
      </c>
      <c r="AL24">
        <f>(U24-T24)/(1000-U24)*AK24</f>
        <v>2.6619743131088305E-2</v>
      </c>
      <c r="AM24">
        <f>(P24+273.15)</f>
        <v>327.7017997741699</v>
      </c>
      <c r="AN24">
        <f>(O24+273.15)</f>
        <v>304.75658645629881</v>
      </c>
      <c r="AO24">
        <f>(Y24*AG24+Z24*AH24)*AI24</f>
        <v>8.0026328777678373</v>
      </c>
      <c r="AP24">
        <f>((AO24+0.00000010773*(AN24^4-AM24^4))-AL24*44100)/(L24*51.4+0.00000043092*AM24^3)</f>
        <v>-11.816091165531949</v>
      </c>
      <c r="AQ24">
        <f>0.61365*EXP(17.502*J24/(240.97+J24))</f>
        <v>15.524949408612251</v>
      </c>
      <c r="AR24">
        <f>AQ24*1000/AA24</f>
        <v>176.34660024041892</v>
      </c>
      <c r="AS24">
        <f>(AR24-U24)</f>
        <v>136.50388402337791</v>
      </c>
      <c r="AT24">
        <f>IF(D24,P24,(O24+P24)/2)</f>
        <v>43.079193115234375</v>
      </c>
      <c r="AU24">
        <f>0.61365*EXP(17.502*AT24/(240.97+AT24))</f>
        <v>8.723676761286427</v>
      </c>
      <c r="AV24">
        <f>IF(AS24&lt;&gt;0,(1000-(AR24+U24)/2)/AS24*AL24,0)</f>
        <v>0.17393124939309848</v>
      </c>
      <c r="AW24">
        <f>U24*AA24/1000</f>
        <v>3.5076159831148397</v>
      </c>
      <c r="AX24">
        <f>(AU24-AW24)</f>
        <v>5.2160607781715873</v>
      </c>
      <c r="AY24">
        <f>1/(1.6/F24+1.37/N24)</f>
        <v>0.10941717973227483</v>
      </c>
      <c r="AZ24">
        <f>G24*AA24*0.001</f>
        <v>33.308161704847137</v>
      </c>
      <c r="BA24">
        <f>G24/S24</f>
        <v>0.95071901267493442</v>
      </c>
      <c r="BB24">
        <f>(1-AL24*AA24/AQ24/F24)*100</f>
        <v>17.130563330213487</v>
      </c>
      <c r="BC24">
        <f>(S24-E24/(N24/1.35))</f>
        <v>400.82520487215731</v>
      </c>
      <c r="BD24">
        <f>E24*BB24/100/BC24</f>
        <v>-3.498813308354636E-3</v>
      </c>
    </row>
    <row r="25" spans="1:56" x14ac:dyDescent="0.35">
      <c r="A25" s="1" t="s">
        <v>9</v>
      </c>
      <c r="B25" s="1" t="s">
        <v>2409</v>
      </c>
      <c r="K25" s="1">
        <f t="shared" si="0"/>
        <v>2.72</v>
      </c>
    </row>
    <row r="26" spans="1:56" x14ac:dyDescent="0.35">
      <c r="A26" s="1" t="s">
        <v>9</v>
      </c>
      <c r="B26" s="1" t="s">
        <v>2408</v>
      </c>
      <c r="K26" s="1">
        <f t="shared" si="0"/>
        <v>2.72</v>
      </c>
    </row>
    <row r="27" spans="1:56" x14ac:dyDescent="0.35">
      <c r="A27" s="1">
        <v>4</v>
      </c>
      <c r="B27" s="1" t="s">
        <v>2407</v>
      </c>
      <c r="C27" s="1">
        <v>1058.5000019781291</v>
      </c>
      <c r="D27" s="1">
        <v>0</v>
      </c>
      <c r="E27">
        <f>(R27-S27*(1000-T27)/(1000-U27))*AK27</f>
        <v>-6.98964861334104</v>
      </c>
      <c r="F27">
        <f>IF(AV27&lt;&gt;0,1/(1/AV27-1/N27),0)</f>
        <v>0.2136302279493624</v>
      </c>
      <c r="G27">
        <f>((AY27-AL27/2)*S27-E27)/(AY27+AL27/2)</f>
        <v>373.07091860741457</v>
      </c>
      <c r="H27">
        <f>AL27*1000</f>
        <v>26.091673433742685</v>
      </c>
      <c r="I27">
        <f>(AQ27-AW27)</f>
        <v>10.23742661375481</v>
      </c>
      <c r="J27">
        <f>(P27+AP27*D27)</f>
        <v>52.035388946533203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31.555530548095703</v>
      </c>
      <c r="P27" s="1">
        <v>52.035388946533203</v>
      </c>
      <c r="Q27" s="1">
        <v>31.667125701904297</v>
      </c>
      <c r="R27" s="1">
        <v>400.11538696289063</v>
      </c>
      <c r="S27" s="1">
        <v>397.05609130859375</v>
      </c>
      <c r="T27" s="1">
        <v>16.976797103881836</v>
      </c>
      <c r="U27" s="1">
        <v>39.720653533935547</v>
      </c>
      <c r="V27" s="1">
        <v>32.096622467041016</v>
      </c>
      <c r="W27" s="1">
        <v>75.096549987792969</v>
      </c>
      <c r="X27" s="1">
        <v>299.64312744140625</v>
      </c>
      <c r="Y27" s="1">
        <v>100.967041015625</v>
      </c>
      <c r="Z27" s="1">
        <v>0.22133378684520721</v>
      </c>
      <c r="AA27" s="1">
        <v>88.0321044921875</v>
      </c>
      <c r="AB27" s="1">
        <v>17.922077178955078</v>
      </c>
      <c r="AC27" s="1">
        <v>0.71294921636581421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1.1016291450051696</v>
      </c>
      <c r="AL27">
        <f>(U27-T27)/(1000-U27)*AK27</f>
        <v>2.6091673433742683E-2</v>
      </c>
      <c r="AM27">
        <f>(P27+273.15)</f>
        <v>325.18538894653318</v>
      </c>
      <c r="AN27">
        <f>(O27+273.15)</f>
        <v>304.70553054809568</v>
      </c>
      <c r="AO27">
        <f>(Y27*AG27+Z27*AH27)*AI27</f>
        <v>16.154726201413723</v>
      </c>
      <c r="AP27">
        <f>((AO27+0.00000010773*(AN27^4-AM27^4))-AL27*44100)/(L27*51.4+0.00000043092*AM27^3)</f>
        <v>-11.29980516913658</v>
      </c>
      <c r="AQ27">
        <f>0.61365*EXP(17.502*J27/(240.97+J27))</f>
        <v>13.734119336152201</v>
      </c>
      <c r="AR27">
        <f>AQ27*1000/AA27</f>
        <v>156.01262079757561</v>
      </c>
      <c r="AS27">
        <f>(AR27-U27)</f>
        <v>116.29196726364006</v>
      </c>
      <c r="AT27">
        <f>IF(D27,P27,(O27+P27)/2)</f>
        <v>41.795459747314453</v>
      </c>
      <c r="AU27">
        <f>0.61365*EXP(17.502*AT27/(240.97+AT27))</f>
        <v>8.1550201552061132</v>
      </c>
      <c r="AV27">
        <f>IF(AS27&lt;&gt;0,(1000-(AR27+U27)/2)/AS27*AL27,0)</f>
        <v>0.20240580369057587</v>
      </c>
      <c r="AW27">
        <f>U27*AA27/1000</f>
        <v>3.4966927223973907</v>
      </c>
      <c r="AX27">
        <f>(AU27-AW27)</f>
        <v>4.6583274328087221</v>
      </c>
      <c r="AY27">
        <f>1/(1.6/F27+1.37/N27)</f>
        <v>0.12746635796061004</v>
      </c>
      <c r="AZ27">
        <f>G27*AA27*0.001</f>
        <v>32.842218089844295</v>
      </c>
      <c r="BA27">
        <f>G27/S27</f>
        <v>0.93959248270910467</v>
      </c>
      <c r="BB27">
        <f>(1-AL27*AA27/AQ27/F27)*100</f>
        <v>21.714830208044333</v>
      </c>
      <c r="BC27">
        <f>(S27-E27/(N27/1.35))</f>
        <v>399.50553533985544</v>
      </c>
      <c r="BD27">
        <f>E27*BB27/100/BC27</f>
        <v>-3.7991722123068023E-3</v>
      </c>
    </row>
    <row r="28" spans="1:56" x14ac:dyDescent="0.35">
      <c r="A28" s="1" t="s">
        <v>9</v>
      </c>
      <c r="B28" s="1" t="s">
        <v>2406</v>
      </c>
      <c r="K28" s="1">
        <f t="shared" si="0"/>
        <v>2.72</v>
      </c>
    </row>
    <row r="29" spans="1:56" x14ac:dyDescent="0.35">
      <c r="A29" s="1" t="s">
        <v>9</v>
      </c>
      <c r="B29" s="1" t="s">
        <v>2405</v>
      </c>
      <c r="K29" s="1">
        <f t="shared" si="0"/>
        <v>2.72</v>
      </c>
    </row>
    <row r="30" spans="1:56" x14ac:dyDescent="0.35">
      <c r="A30" s="1">
        <v>5</v>
      </c>
      <c r="B30" s="1" t="s">
        <v>2404</v>
      </c>
      <c r="C30" s="1">
        <v>1262.5000019781291</v>
      </c>
      <c r="D30" s="1">
        <v>0</v>
      </c>
      <c r="E30">
        <f>(R30-S30*(1000-T30)/(1000-U30))*AK30</f>
        <v>-6.3794694866245285</v>
      </c>
      <c r="F30">
        <f>IF(AV30&lt;&gt;0,1/(1/AV30-1/N30),0)</f>
        <v>0.21326732873945312</v>
      </c>
      <c r="G30">
        <f>((AY30-AL30/2)*S30-E30)/(AY30+AL30/2)</f>
        <v>369.0519890398125</v>
      </c>
      <c r="H30">
        <f>AL30*1000</f>
        <v>25.767600584709488</v>
      </c>
      <c r="I30">
        <f>(AQ30-AW30)</f>
        <v>10.131891721987174</v>
      </c>
      <c r="J30">
        <f>(P30+AP30*D30)</f>
        <v>51.884243011474609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31.476875305175781</v>
      </c>
      <c r="P30" s="1">
        <v>51.884243011474609</v>
      </c>
      <c r="Q30" s="1">
        <v>31.603725433349609</v>
      </c>
      <c r="R30" s="1">
        <v>399.90081787109375</v>
      </c>
      <c r="S30" s="1">
        <v>396.41891479492188</v>
      </c>
      <c r="T30" s="1">
        <v>17.305000305175781</v>
      </c>
      <c r="U30" s="1">
        <v>39.768016815185547</v>
      </c>
      <c r="V30" s="1">
        <v>32.860958099365234</v>
      </c>
      <c r="W30" s="1">
        <v>75.516616821289063</v>
      </c>
      <c r="X30" s="1">
        <v>299.6063232421875</v>
      </c>
      <c r="Y30" s="1">
        <v>150.13200378417969</v>
      </c>
      <c r="Z30" s="1">
        <v>0.3169465959072113</v>
      </c>
      <c r="AA30" s="1">
        <v>88.024940490722656</v>
      </c>
      <c r="AB30" s="1">
        <v>17.941545486450195</v>
      </c>
      <c r="AC30" s="1">
        <v>0.71714729070663452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1.1014938354492185</v>
      </c>
      <c r="AL30">
        <f>(U30-T30)/(1000-U30)*AK30</f>
        <v>2.5767600584709487E-2</v>
      </c>
      <c r="AM30">
        <f>(P30+273.15)</f>
        <v>325.03424301147459</v>
      </c>
      <c r="AN30">
        <f>(O30+273.15)</f>
        <v>304.62687530517576</v>
      </c>
      <c r="AO30">
        <f>(Y30*AG30+Z30*AH30)*AI30</f>
        <v>24.021120068554865</v>
      </c>
      <c r="AP30">
        <f>((AO30+0.00000010773*(AN30^4-AM30^4))-AL30*44100)/(L30*51.4+0.00000043092*AM30^3)</f>
        <v>-11.113877137892379</v>
      </c>
      <c r="AQ30">
        <f>0.61365*EXP(17.502*J30/(240.97+J30))</f>
        <v>13.632469035577939</v>
      </c>
      <c r="AR30">
        <f>AQ30*1000/AA30</f>
        <v>154.87052827959283</v>
      </c>
      <c r="AS30">
        <f>(AR30-U30)</f>
        <v>115.10251146440729</v>
      </c>
      <c r="AT30">
        <f>IF(D30,P30,(O30+P30)/2)</f>
        <v>41.680559158325195</v>
      </c>
      <c r="AU30">
        <f>0.61365*EXP(17.502*AT30/(240.97+AT30))</f>
        <v>8.1057248208019672</v>
      </c>
      <c r="AV30">
        <f>IF(AS30&lt;&gt;0,(1000-(AR30+U30)/2)/AS30*AL30,0)</f>
        <v>0.20208000802577147</v>
      </c>
      <c r="AW30">
        <f>U30*AA30/1000</f>
        <v>3.5005773135907656</v>
      </c>
      <c r="AX30">
        <f>(AU30-AW30)</f>
        <v>4.6051475072112016</v>
      </c>
      <c r="AY30">
        <f>1/(1.6/F30+1.37/N30)</f>
        <v>0.12725962715560957</v>
      </c>
      <c r="AZ30">
        <f>G30*AA30*0.001</f>
        <v>32.485779373212324</v>
      </c>
      <c r="BA30">
        <f>G30/S30</f>
        <v>0.93096463177276234</v>
      </c>
      <c r="BB30">
        <f>(1-AL30*AA30/AQ30/F30)*100</f>
        <v>21.984504538405837</v>
      </c>
      <c r="BC30">
        <f>(S30-E30/(N30/1.35))</f>
        <v>398.65452838883027</v>
      </c>
      <c r="BD30">
        <f>E30*BB30/100/BC30</f>
        <v>-3.5180705571849231E-3</v>
      </c>
    </row>
    <row r="31" spans="1:56" x14ac:dyDescent="0.35">
      <c r="A31" s="1" t="s">
        <v>9</v>
      </c>
      <c r="B31" s="1" t="s">
        <v>2403</v>
      </c>
      <c r="K31" s="1">
        <f t="shared" si="0"/>
        <v>2.72</v>
      </c>
    </row>
    <row r="32" spans="1:56" x14ac:dyDescent="0.35">
      <c r="A32" s="1" t="s">
        <v>9</v>
      </c>
      <c r="B32" s="1" t="s">
        <v>2402</v>
      </c>
      <c r="K32" s="1">
        <f t="shared" si="0"/>
        <v>2.72</v>
      </c>
    </row>
    <row r="33" spans="1:56" x14ac:dyDescent="0.35">
      <c r="A33" s="1">
        <v>6</v>
      </c>
      <c r="B33" s="1" t="s">
        <v>2401</v>
      </c>
      <c r="C33" s="1">
        <v>1466.5000019781291</v>
      </c>
      <c r="D33" s="1">
        <v>0</v>
      </c>
      <c r="E33">
        <f>(R33-S33*(1000-T33)/(1000-U33))*AK33</f>
        <v>-5.8460075286532938</v>
      </c>
      <c r="F33">
        <f>IF(AV33&lt;&gt;0,1/(1/AV33-1/N33),0)</f>
        <v>0.20966609200019365</v>
      </c>
      <c r="G33">
        <f>((AY33-AL33/2)*S33-E33)/(AY33+AL33/2)</f>
        <v>364.27212933055699</v>
      </c>
      <c r="H33">
        <f>AL33*1000</f>
        <v>25.823714084107998</v>
      </c>
      <c r="I33">
        <f>(AQ33-AW33)</f>
        <v>10.303718107786676</v>
      </c>
      <c r="J33">
        <f>(P33+AP33*D33)</f>
        <v>52.184440612792969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31.438966751098633</v>
      </c>
      <c r="P33" s="1">
        <v>52.184440612792969</v>
      </c>
      <c r="Q33" s="1">
        <v>31.561134338378906</v>
      </c>
      <c r="R33" s="1">
        <v>399.95755004882813</v>
      </c>
      <c r="S33" s="1">
        <v>395.9820556640625</v>
      </c>
      <c r="T33" s="1">
        <v>17.618114471435547</v>
      </c>
      <c r="U33" s="1">
        <v>40.118053436279297</v>
      </c>
      <c r="V33" s="1">
        <v>33.526660919189453</v>
      </c>
      <c r="W33" s="1">
        <v>76.34326171875</v>
      </c>
      <c r="X33" s="1">
        <v>299.65676879882813</v>
      </c>
      <c r="Y33" s="1">
        <v>299.89276123046875</v>
      </c>
      <c r="Z33" s="1">
        <v>0.24621912837028503</v>
      </c>
      <c r="AA33" s="1">
        <v>88.022254943847656</v>
      </c>
      <c r="AB33" s="1">
        <v>18.034721374511719</v>
      </c>
      <c r="AC33" s="1">
        <v>0.72092133760452271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1.1016792970545151</v>
      </c>
      <c r="AL33">
        <f>(U33-T33)/(1000-U33)*AK33</f>
        <v>2.5823714084107999E-2</v>
      </c>
      <c r="AM33">
        <f>(P33+273.15)</f>
        <v>325.33444061279295</v>
      </c>
      <c r="AN33">
        <f>(O33+273.15)</f>
        <v>304.58896675109861</v>
      </c>
      <c r="AO33">
        <f>(Y33*AG33+Z33*AH33)*AI33</f>
        <v>47.98284072437491</v>
      </c>
      <c r="AP33">
        <f>((AO33+0.00000010773*(AN33^4-AM33^4))-AL33*44100)/(L33*51.4+0.00000043092*AM33^3)</f>
        <v>-10.977440378335336</v>
      </c>
      <c r="AQ33">
        <f>0.61365*EXP(17.502*J33/(240.97+J33))</f>
        <v>13.834999635205756</v>
      </c>
      <c r="AR33">
        <f>AQ33*1000/AA33</f>
        <v>157.17615555329238</v>
      </c>
      <c r="AS33">
        <f>(AR33-U33)</f>
        <v>117.05810211701308</v>
      </c>
      <c r="AT33">
        <f>IF(D33,P33,(O33+P33)/2)</f>
        <v>41.811703681945801</v>
      </c>
      <c r="AU33">
        <f>0.61365*EXP(17.502*AT33/(240.97+AT33))</f>
        <v>8.1620101253748132</v>
      </c>
      <c r="AV33">
        <f>IF(AS33&lt;&gt;0,(1000-(AR33+U33)/2)/AS33*AL33,0)</f>
        <v>0.19884381381087315</v>
      </c>
      <c r="AW33">
        <f>U33*AA33/1000</f>
        <v>3.5312815274190799</v>
      </c>
      <c r="AX33">
        <f>(AU33-AW33)</f>
        <v>4.6307285979557333</v>
      </c>
      <c r="AY33">
        <f>1/(1.6/F33+1.37/N33)</f>
        <v>0.1252064032525172</v>
      </c>
      <c r="AZ33">
        <f>G33*AA33*0.001</f>
        <v>32.064054236872536</v>
      </c>
      <c r="BA33">
        <f>G33/S33</f>
        <v>0.91992079974349361</v>
      </c>
      <c r="BB33">
        <f>(1-AL33*AA33/AQ33/F33)*100</f>
        <v>21.638301232553147</v>
      </c>
      <c r="BC33">
        <f>(S33-E33/(N33/1.35))</f>
        <v>398.03072349271974</v>
      </c>
      <c r="BD33">
        <f>E33*BB33/100/BC33</f>
        <v>-3.1780881335680931E-3</v>
      </c>
    </row>
    <row r="34" spans="1:56" x14ac:dyDescent="0.35">
      <c r="A34" s="1" t="s">
        <v>9</v>
      </c>
      <c r="B34" s="1" t="s">
        <v>2400</v>
      </c>
      <c r="K34" s="1">
        <f t="shared" si="0"/>
        <v>2.72</v>
      </c>
    </row>
    <row r="35" spans="1:56" x14ac:dyDescent="0.35">
      <c r="A35" s="1" t="s">
        <v>9</v>
      </c>
      <c r="B35" s="1" t="s">
        <v>2399</v>
      </c>
      <c r="K35" s="1">
        <f t="shared" si="0"/>
        <v>2.72</v>
      </c>
    </row>
    <row r="36" spans="1:56" x14ac:dyDescent="0.35">
      <c r="A36" s="1">
        <v>7</v>
      </c>
      <c r="B36" s="1" t="s">
        <v>2398</v>
      </c>
      <c r="C36" s="1">
        <v>1671.0000019669533</v>
      </c>
      <c r="D36" s="1">
        <v>0</v>
      </c>
      <c r="E36">
        <f>(R36-S36*(1000-T36)/(1000-U36))*AK36</f>
        <v>-5.9972796305499934</v>
      </c>
      <c r="F36">
        <f>IF(AV36&lt;&gt;0,1/(1/AV36-1/N36),0)</f>
        <v>0.26855371556659879</v>
      </c>
      <c r="G36">
        <f>((AY36-AL36/2)*S36-E36)/(AY36+AL36/2)</f>
        <v>370.66409736079737</v>
      </c>
      <c r="H36">
        <f>AL36*1000</f>
        <v>26.125720604079483</v>
      </c>
      <c r="I36">
        <f>(AQ36-AW36)</f>
        <v>8.3523325592101383</v>
      </c>
      <c r="J36">
        <f>(P36+AP36*D36)</f>
        <v>49.202533721923828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31.440576553344727</v>
      </c>
      <c r="P36" s="1">
        <v>49.202533721923828</v>
      </c>
      <c r="Q36" s="1">
        <v>31.549066543579102</v>
      </c>
      <c r="R36" s="1">
        <v>399.97930908203125</v>
      </c>
      <c r="S36" s="1">
        <v>396.03134155273438</v>
      </c>
      <c r="T36" s="1">
        <v>17.938331604003906</v>
      </c>
      <c r="U36" s="1">
        <v>40.688247680664063</v>
      </c>
      <c r="V36" s="1">
        <v>34.131374359130859</v>
      </c>
      <c r="W36" s="1">
        <v>77.417778015136719</v>
      </c>
      <c r="X36" s="1">
        <v>299.6519775390625</v>
      </c>
      <c r="Y36" s="1">
        <v>500.83355712890625</v>
      </c>
      <c r="Z36" s="1">
        <v>0.34314075112342834</v>
      </c>
      <c r="AA36" s="1">
        <v>88.018310546875</v>
      </c>
      <c r="AB36" s="1">
        <v>18.074172973632813</v>
      </c>
      <c r="AC36" s="1">
        <v>0.73125934600830078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1.101661682128906</v>
      </c>
      <c r="AL36">
        <f>(U36-T36)/(1000-U36)*AK36</f>
        <v>2.6125720604079482E-2</v>
      </c>
      <c r="AM36">
        <f>(P36+273.15)</f>
        <v>322.35253372192381</v>
      </c>
      <c r="AN36">
        <f>(O36+273.15)</f>
        <v>304.5905765533447</v>
      </c>
      <c r="AO36">
        <f>(Y36*AG36+Z36*AH36)*AI36</f>
        <v>80.133367349504624</v>
      </c>
      <c r="AP36">
        <f>((AO36+0.00000010773*(AN36^4-AM36^4))-AL36*44100)/(L36*51.4+0.00000043092*AM36^3)</f>
        <v>-10.510900901532029</v>
      </c>
      <c r="AQ36">
        <f>0.61365*EXP(17.502*J36/(240.97+J36))</f>
        <v>11.933643379174994</v>
      </c>
      <c r="AR36">
        <f>AQ36*1000/AA36</f>
        <v>135.58137284195675</v>
      </c>
      <c r="AS36">
        <f>(AR36-U36)</f>
        <v>94.893125161292687</v>
      </c>
      <c r="AT36">
        <f>IF(D36,P36,(O36+P36)/2)</f>
        <v>40.321555137634277</v>
      </c>
      <c r="AU36">
        <f>0.61365*EXP(17.502*AT36/(240.97+AT36))</f>
        <v>7.541961304321104</v>
      </c>
      <c r="AV36">
        <f>IF(AS36&lt;&gt;0,(1000-(AR36+U36)/2)/AS36*AL36,0)</f>
        <v>0.25105227734049262</v>
      </c>
      <c r="AW36">
        <f>U36*AA36/1000</f>
        <v>3.5813108199648558</v>
      </c>
      <c r="AX36">
        <f>(AU36-AW36)</f>
        <v>3.9606504843562482</v>
      </c>
      <c r="AY36">
        <f>1/(1.6/F36+1.37/N36)</f>
        <v>0.15839149699460142</v>
      </c>
      <c r="AZ36">
        <f>G36*AA36*0.001</f>
        <v>32.625227630079777</v>
      </c>
      <c r="BA36">
        <f>G36/S36</f>
        <v>0.93594637209146447</v>
      </c>
      <c r="BB36">
        <f>(1-AL36*AA36/AQ36/F36)*100</f>
        <v>28.247492035229072</v>
      </c>
      <c r="BC36">
        <f>(S36-E36/(N36/1.35))</f>
        <v>398.13302099436169</v>
      </c>
      <c r="BD36">
        <f>E36*BB36/100/BC36</f>
        <v>-4.2550629981380431E-3</v>
      </c>
    </row>
    <row r="37" spans="1:56" x14ac:dyDescent="0.35">
      <c r="A37" s="1" t="s">
        <v>9</v>
      </c>
      <c r="B37" s="1" t="s">
        <v>2397</v>
      </c>
      <c r="K37" s="1">
        <f t="shared" si="0"/>
        <v>2.72</v>
      </c>
    </row>
    <row r="38" spans="1:56" x14ac:dyDescent="0.35">
      <c r="A38" s="1" t="s">
        <v>9</v>
      </c>
      <c r="B38" s="1" t="s">
        <v>2396</v>
      </c>
      <c r="K38" s="1">
        <f t="shared" si="0"/>
        <v>2.72</v>
      </c>
    </row>
    <row r="39" spans="1:56" x14ac:dyDescent="0.35">
      <c r="A39" s="1">
        <v>8</v>
      </c>
      <c r="B39" s="1" t="s">
        <v>2395</v>
      </c>
      <c r="C39" s="1">
        <v>1876.0000019669533</v>
      </c>
      <c r="D39" s="1">
        <v>0</v>
      </c>
      <c r="E39">
        <f>(R39-S39*(1000-T39)/(1000-U39))*AK39</f>
        <v>-6.7172310460308227</v>
      </c>
      <c r="F39">
        <f>IF(AV39&lt;&gt;0,1/(1/AV39-1/N39),0)</f>
        <v>0.21931325353283659</v>
      </c>
      <c r="G39">
        <f>((AY39-AL39/2)*S39-E39)/(AY39+AL39/2)</f>
        <v>369.67290917330428</v>
      </c>
      <c r="H39">
        <f>AL39*1000</f>
        <v>26.649422147067277</v>
      </c>
      <c r="I39">
        <f>(AQ39-AW39)</f>
        <v>10.18254769053366</v>
      </c>
      <c r="J39">
        <f>(P39+AP39*D39)</f>
        <v>52.176254272460938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31.454828262329102</v>
      </c>
      <c r="P39" s="1">
        <v>52.176254272460938</v>
      </c>
      <c r="Q39" s="1">
        <v>31.5504150390625</v>
      </c>
      <c r="R39" s="1">
        <v>399.8675537109375</v>
      </c>
      <c r="S39" s="1">
        <v>396.37655639648438</v>
      </c>
      <c r="T39" s="1">
        <v>18.243902206420898</v>
      </c>
      <c r="U39" s="1">
        <v>41.431407928466797</v>
      </c>
      <c r="V39" s="1">
        <v>34.686317443847656</v>
      </c>
      <c r="W39" s="1">
        <v>78.771690368652344</v>
      </c>
      <c r="X39" s="1">
        <v>299.65798950195313</v>
      </c>
      <c r="Y39" s="1">
        <v>750.34771728515625</v>
      </c>
      <c r="Z39" s="1">
        <v>0.43088561296463013</v>
      </c>
      <c r="AA39" s="1">
        <v>88.022468566894531</v>
      </c>
      <c r="AB39" s="1">
        <v>18.42100715637207</v>
      </c>
      <c r="AC39" s="1">
        <v>0.73637658357620239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1.1016837849336509</v>
      </c>
      <c r="AL39">
        <f>(U39-T39)/(1000-U39)*AK39</f>
        <v>2.6649422147067277E-2</v>
      </c>
      <c r="AM39">
        <f>(P39+273.15)</f>
        <v>325.32625427246091</v>
      </c>
      <c r="AN39">
        <f>(O39+273.15)</f>
        <v>304.60482826232908</v>
      </c>
      <c r="AO39">
        <f>(Y39*AG39+Z39*AH39)*AI39</f>
        <v>120.05563208217245</v>
      </c>
      <c r="AP39">
        <f>((AO39+0.00000010773*(AN39^4-AM39^4))-AL39*44100)/(L39*51.4+0.00000043092*AM39^3)</f>
        <v>-10.689385588600144</v>
      </c>
      <c r="AQ39">
        <f>0.61365*EXP(17.502*J39/(240.97+J39))</f>
        <v>13.829442492599314</v>
      </c>
      <c r="AR39">
        <f>AQ39*1000/AA39</f>
        <v>157.11264087179444</v>
      </c>
      <c r="AS39">
        <f>(AR39-U39)</f>
        <v>115.68123294332764</v>
      </c>
      <c r="AT39">
        <f>IF(D39,P39,(O39+P39)/2)</f>
        <v>41.81554126739502</v>
      </c>
      <c r="AU39">
        <f>0.61365*EXP(17.502*AT39/(240.97+AT39))</f>
        <v>8.1636622442326807</v>
      </c>
      <c r="AV39">
        <f>IF(AS39&lt;&gt;0,(1000-(AR39+U39)/2)/AS39*AL39,0)</f>
        <v>0.20750020941766553</v>
      </c>
      <c r="AW39">
        <f>U39*AA39/1000</f>
        <v>3.6468948020656535</v>
      </c>
      <c r="AX39">
        <f>(AU39-AW39)</f>
        <v>4.5167674421670272</v>
      </c>
      <c r="AY39">
        <f>1/(1.6/F39+1.37/N39)</f>
        <v>0.1306996277157165</v>
      </c>
      <c r="AZ39">
        <f>G39*AA39*0.001</f>
        <v>32.539522027739636</v>
      </c>
      <c r="BA39">
        <f>G39/S39</f>
        <v>0.93263060896954464</v>
      </c>
      <c r="BB39">
        <f>(1-AL39*AA39/AQ39/F39)*100</f>
        <v>22.65864259170618</v>
      </c>
      <c r="BC39">
        <f>(S39-E39/(N39/1.35))</f>
        <v>398.73053474396545</v>
      </c>
      <c r="BD39">
        <f>E39*BB39/100/BC39</f>
        <v>-3.8171979373402775E-3</v>
      </c>
    </row>
    <row r="40" spans="1:56" x14ac:dyDescent="0.35">
      <c r="A40" s="1" t="s">
        <v>9</v>
      </c>
      <c r="B40" s="1" t="s">
        <v>2394</v>
      </c>
      <c r="K40" s="1">
        <f t="shared" si="0"/>
        <v>2.72</v>
      </c>
    </row>
    <row r="41" spans="1:56" x14ac:dyDescent="0.35">
      <c r="A41" s="1" t="s">
        <v>9</v>
      </c>
      <c r="B41" s="1" t="s">
        <v>2393</v>
      </c>
      <c r="K41" s="1">
        <f t="shared" si="0"/>
        <v>2.72</v>
      </c>
    </row>
    <row r="42" spans="1:56" x14ac:dyDescent="0.35">
      <c r="A42" s="1">
        <v>9</v>
      </c>
      <c r="B42" s="1" t="s">
        <v>2392</v>
      </c>
      <c r="C42" s="1">
        <v>2080.0000019669533</v>
      </c>
      <c r="D42" s="1">
        <v>0</v>
      </c>
      <c r="E42">
        <f>(R42-S42*(1000-T42)/(1000-U42))*AK42</f>
        <v>-7.5032993123312801</v>
      </c>
      <c r="F42">
        <f>IF(AV42&lt;&gt;0,1/(1/AV42-1/N42),0)</f>
        <v>0.23493108061261628</v>
      </c>
      <c r="G42">
        <f>((AY42-AL42/2)*S42-E42)/(AY42+AL42/2)</f>
        <v>375.66899837294403</v>
      </c>
      <c r="H42">
        <f>AL42*1000</f>
        <v>27.149854703018327</v>
      </c>
      <c r="I42">
        <f>(AQ42-AW42)</f>
        <v>9.7399824262078063</v>
      </c>
      <c r="J42">
        <f>(P42+AP42*D42)</f>
        <v>51.609569549560547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31.472917556762695</v>
      </c>
      <c r="P42" s="1">
        <v>51.609569549560547</v>
      </c>
      <c r="Q42" s="1">
        <v>31.552391052246094</v>
      </c>
      <c r="R42" s="1">
        <v>400.0458984375</v>
      </c>
      <c r="S42" s="1">
        <v>397.07135009765625</v>
      </c>
      <c r="T42" s="1">
        <v>18.540182113647461</v>
      </c>
      <c r="U42" s="1">
        <v>42.144680023193359</v>
      </c>
      <c r="V42" s="1">
        <v>35.210929870605469</v>
      </c>
      <c r="W42" s="1">
        <v>80.039848327636719</v>
      </c>
      <c r="X42" s="1">
        <v>299.6688232421875</v>
      </c>
      <c r="Y42" s="1">
        <v>1000.1080322265625</v>
      </c>
      <c r="Z42" s="1">
        <v>0.29337033629417419</v>
      </c>
      <c r="AA42" s="1">
        <v>88.016281127929688</v>
      </c>
      <c r="AB42" s="1">
        <v>18.732931137084961</v>
      </c>
      <c r="AC42" s="1">
        <v>0.74653702974319458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1.1017236148609832</v>
      </c>
      <c r="AL42">
        <f>(U42-T42)/(1000-U42)*AK42</f>
        <v>2.7149854703018329E-2</v>
      </c>
      <c r="AM42">
        <f>(P42+273.15)</f>
        <v>324.75956954956052</v>
      </c>
      <c r="AN42">
        <f>(O42+273.15)</f>
        <v>304.62291755676267</v>
      </c>
      <c r="AO42">
        <f>(Y42*AG42+Z42*AH42)*AI42</f>
        <v>160.01728157958496</v>
      </c>
      <c r="AP42">
        <f>((AO42+0.00000010773*(AN42^4-AM42^4))-AL42*44100)/(L42*51.4+0.00000043092*AM42^3)</f>
        <v>-10.483625230313116</v>
      </c>
      <c r="AQ42">
        <f>0.61365*EXP(17.502*J42/(240.97+J42))</f>
        <v>13.449400431175835</v>
      </c>
      <c r="AR42">
        <f>AQ42*1000/AA42</f>
        <v>152.80582477266262</v>
      </c>
      <c r="AS42">
        <f>(AR42-U42)</f>
        <v>110.66114474946926</v>
      </c>
      <c r="AT42">
        <f>IF(D42,P42,(O42+P42)/2)</f>
        <v>41.541243553161621</v>
      </c>
      <c r="AU42">
        <f>0.61365*EXP(17.502*AT42/(240.97+AT42))</f>
        <v>8.0463010940807731</v>
      </c>
      <c r="AV42">
        <f>IF(AS42&lt;&gt;0,(1000-(AR42+U42)/2)/AS42*AL42,0)</f>
        <v>0.22142745603028893</v>
      </c>
      <c r="AW42">
        <f>U42*AA42/1000</f>
        <v>3.709418004968029</v>
      </c>
      <c r="AX42">
        <f>(AU42-AW42)</f>
        <v>4.3368830891127441</v>
      </c>
      <c r="AY42">
        <f>1/(1.6/F42+1.37/N42)</f>
        <v>0.13954516859418412</v>
      </c>
      <c r="AZ42">
        <f>G42*AA42*0.001</f>
        <v>33.064988171840803</v>
      </c>
      <c r="BA42">
        <f>G42/S42</f>
        <v>0.94609948131627097</v>
      </c>
      <c r="BB42">
        <f>(1-AL42*AA42/AQ42/F42)*100</f>
        <v>24.371214877158032</v>
      </c>
      <c r="BC42">
        <f>(S42-E42/(N42/1.35))</f>
        <v>399.70079726046214</v>
      </c>
      <c r="BD42">
        <f>E42*BB42/100/BC42</f>
        <v>-4.5750351533398468E-3</v>
      </c>
    </row>
    <row r="43" spans="1:56" x14ac:dyDescent="0.35">
      <c r="A43" s="1" t="s">
        <v>9</v>
      </c>
      <c r="B43" s="1" t="s">
        <v>2391</v>
      </c>
      <c r="K43" s="1">
        <f t="shared" si="0"/>
        <v>2.72</v>
      </c>
    </row>
    <row r="44" spans="1:56" x14ac:dyDescent="0.35">
      <c r="A44" s="1" t="s">
        <v>9</v>
      </c>
      <c r="B44" s="1" t="s">
        <v>2390</v>
      </c>
      <c r="K44" s="1">
        <f t="shared" si="0"/>
        <v>2.72</v>
      </c>
    </row>
    <row r="45" spans="1:56" x14ac:dyDescent="0.35">
      <c r="A45" s="1">
        <v>10</v>
      </c>
      <c r="B45" s="1" t="s">
        <v>2389</v>
      </c>
      <c r="C45" s="1">
        <v>2285.5000019557774</v>
      </c>
      <c r="D45" s="1">
        <v>0</v>
      </c>
      <c r="E45">
        <f>(R45-S45*(1000-T45)/(1000-U45))*AK45</f>
        <v>-7.9755558567255269</v>
      </c>
      <c r="F45">
        <f>IF(AV45&lt;&gt;0,1/(1/AV45-1/N45),0)</f>
        <v>0.23864249183343306</v>
      </c>
      <c r="G45">
        <f>((AY45-AL45/2)*S45-E45)/(AY45+AL45/2)</f>
        <v>377.73113484672882</v>
      </c>
      <c r="H45">
        <f>AL45*1000</f>
        <v>27.761272256007867</v>
      </c>
      <c r="I45">
        <f>(AQ45-AW45)</f>
        <v>9.8010772695999595</v>
      </c>
      <c r="J45">
        <f>(P45+AP45*D45)</f>
        <v>51.809799194335938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31.498727798461914</v>
      </c>
      <c r="P45" s="1">
        <v>51.809799194335938</v>
      </c>
      <c r="Q45" s="1">
        <v>31.556425094604492</v>
      </c>
      <c r="R45" s="1">
        <v>400.15875244140625</v>
      </c>
      <c r="S45" s="1">
        <v>397.38345336914063</v>
      </c>
      <c r="T45" s="1">
        <v>18.837003707885742</v>
      </c>
      <c r="U45" s="1">
        <v>42.96270751953125</v>
      </c>
      <c r="V45" s="1">
        <v>35.723609924316406</v>
      </c>
      <c r="W45" s="1">
        <v>81.477020263671875</v>
      </c>
      <c r="X45" s="1">
        <v>299.54159545898438</v>
      </c>
      <c r="Y45" s="1">
        <v>1249.526611328125</v>
      </c>
      <c r="Z45" s="1">
        <v>0.39945721626281738</v>
      </c>
      <c r="AA45" s="1">
        <v>88.019699096679688</v>
      </c>
      <c r="AB45" s="1">
        <v>19.150814056396484</v>
      </c>
      <c r="AC45" s="1">
        <v>0.75629252195358276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1.1012558656580307</v>
      </c>
      <c r="AL45">
        <f>(U45-T45)/(1000-U45)*AK45</f>
        <v>2.7761272256007868E-2</v>
      </c>
      <c r="AM45">
        <f>(P45+273.15)</f>
        <v>324.95979919433591</v>
      </c>
      <c r="AN45">
        <f>(O45+273.15)</f>
        <v>304.64872779846189</v>
      </c>
      <c r="AO45">
        <f>(Y45*AG45+Z45*AH45)*AI45</f>
        <v>199.92425334384461</v>
      </c>
      <c r="AP45">
        <f>((AO45+0.00000010773*(AN45^4-AM45^4))-AL45*44100)/(L45*51.4+0.00000043092*AM45^3)</f>
        <v>-10.398794722178867</v>
      </c>
      <c r="AQ45">
        <f>0.61365*EXP(17.502*J45/(240.97+J45))</f>
        <v>13.582641857847758</v>
      </c>
      <c r="AR45">
        <f>AQ45*1000/AA45</f>
        <v>154.31365929720758</v>
      </c>
      <c r="AS45">
        <f>(AR45-U45)</f>
        <v>111.35095177767633</v>
      </c>
      <c r="AT45">
        <f>IF(D45,P45,(O45+P45)/2)</f>
        <v>41.654263496398926</v>
      </c>
      <c r="AU45">
        <f>0.61365*EXP(17.502*AT45/(240.97+AT45))</f>
        <v>8.0944796539725008</v>
      </c>
      <c r="AV45">
        <f>IF(AS45&lt;&gt;0,(1000-(AR45+U45)/2)/AS45*AL45,0)</f>
        <v>0.22472148097603145</v>
      </c>
      <c r="AW45">
        <f>U45*AA45/1000</f>
        <v>3.7815645882477984</v>
      </c>
      <c r="AX45">
        <f>(AU45-AW45)</f>
        <v>4.3129150657247024</v>
      </c>
      <c r="AY45">
        <f>1/(1.6/F45+1.37/N45)</f>
        <v>0.14163864160008335</v>
      </c>
      <c r="AZ45">
        <f>G45*AA45*0.001</f>
        <v>33.24778082865641</v>
      </c>
      <c r="BA45">
        <f>G45/S45</f>
        <v>0.95054570502170299</v>
      </c>
      <c r="BB45">
        <f>(1-AL45*AA45/AQ45/F45)*100</f>
        <v>24.614604063538238</v>
      </c>
      <c r="BC45">
        <f>(S45-E45/(N45/1.35))</f>
        <v>400.17839754587118</v>
      </c>
      <c r="BD45">
        <f>E45*BB45/100/BC45</f>
        <v>-4.9056908319852367E-3</v>
      </c>
    </row>
    <row r="46" spans="1:56" x14ac:dyDescent="0.35">
      <c r="A46" s="1" t="s">
        <v>9</v>
      </c>
      <c r="B46" s="1" t="s">
        <v>2388</v>
      </c>
      <c r="K46" s="1">
        <f t="shared" si="0"/>
        <v>2.72</v>
      </c>
    </row>
    <row r="47" spans="1:56" x14ac:dyDescent="0.35">
      <c r="A47" s="1" t="s">
        <v>9</v>
      </c>
      <c r="B47" s="1" t="s">
        <v>2387</v>
      </c>
      <c r="K47" s="1">
        <f t="shared" si="0"/>
        <v>2.72</v>
      </c>
    </row>
    <row r="48" spans="1:56" x14ac:dyDescent="0.35">
      <c r="A48" s="1">
        <v>11</v>
      </c>
      <c r="B48" s="1" t="s">
        <v>2386</v>
      </c>
      <c r="C48" s="1">
        <v>2491.0000019446015</v>
      </c>
      <c r="D48" s="1">
        <v>0</v>
      </c>
      <c r="E48">
        <f>(R48-S48*(1000-T48)/(1000-U48))*AK48</f>
        <v>-9.4893135090430167</v>
      </c>
      <c r="F48">
        <f>IF(AV48&lt;&gt;0,1/(1/AV48-1/N48),0)</f>
        <v>0.26538284625132796</v>
      </c>
      <c r="G48">
        <f>((AY48-AL48/2)*S48-E48)/(AY48+AL48/2)</f>
        <v>386.69917492528515</v>
      </c>
      <c r="H48">
        <f>AL48*1000</f>
        <v>28.808701934109909</v>
      </c>
      <c r="I48">
        <f>(AQ48-AW48)</f>
        <v>9.226620185132445</v>
      </c>
      <c r="J48">
        <f>(P48+AP48*D48)</f>
        <v>51.093151092529297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31.543865203857422</v>
      </c>
      <c r="P48" s="1">
        <v>51.093151092529297</v>
      </c>
      <c r="Q48" s="1">
        <v>31.586929321289063</v>
      </c>
      <c r="R48" s="1">
        <v>400.10989379882813</v>
      </c>
      <c r="S48" s="1">
        <v>398.30776977539063</v>
      </c>
      <c r="T48" s="1">
        <v>19.137638092041016</v>
      </c>
      <c r="U48" s="1">
        <v>44.132709503173828</v>
      </c>
      <c r="V48" s="1">
        <v>36.19866943359375</v>
      </c>
      <c r="W48" s="1">
        <v>83.47662353515625</v>
      </c>
      <c r="X48" s="1">
        <v>299.66485595703125</v>
      </c>
      <c r="Y48" s="1">
        <v>1598.964111328125</v>
      </c>
      <c r="Z48" s="1">
        <v>0.38373422622680664</v>
      </c>
      <c r="AA48" s="1">
        <v>88.01446533203125</v>
      </c>
      <c r="AB48" s="1">
        <v>19.692758560180664</v>
      </c>
      <c r="AC48" s="1">
        <v>0.76390129327774048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1.101709029253791</v>
      </c>
      <c r="AL48">
        <f>(U48-T48)/(1000-U48)*AK48</f>
        <v>2.880870193410991E-2</v>
      </c>
      <c r="AM48">
        <f>(P48+273.15)</f>
        <v>324.24315109252927</v>
      </c>
      <c r="AN48">
        <f>(O48+273.15)</f>
        <v>304.6938652038574</v>
      </c>
      <c r="AO48">
        <f>(Y48*AG48+Z48*AH48)*AI48</f>
        <v>255.83425209415873</v>
      </c>
      <c r="AP48">
        <f>((AO48+0.00000010773*(AN48^4-AM48^4))-AL48*44100)/(L48*51.4+0.00000043092*AM48^3)</f>
        <v>-10.239882040711048</v>
      </c>
      <c r="AQ48">
        <f>0.61365*EXP(17.502*J48/(240.97+J48))</f>
        <v>13.110937015708144</v>
      </c>
      <c r="AR48">
        <f>AQ48*1000/AA48</f>
        <v>148.96343420649811</v>
      </c>
      <c r="AS48">
        <f>(AR48-U48)</f>
        <v>104.83072470332428</v>
      </c>
      <c r="AT48">
        <f>IF(D48,P48,(O48+P48)/2)</f>
        <v>41.318508148193359</v>
      </c>
      <c r="AU48">
        <f>0.61365*EXP(17.502*AT48/(240.97+AT48))</f>
        <v>7.952079168410771</v>
      </c>
      <c r="AV48">
        <f>IF(AS48&lt;&gt;0,(1000-(AR48+U48)/2)/AS48*AL48,0)</f>
        <v>0.24827909359006434</v>
      </c>
      <c r="AW48">
        <f>U48*AA48/1000</f>
        <v>3.884316830575699</v>
      </c>
      <c r="AX48">
        <f>(AU48-AW48)</f>
        <v>4.067762337835072</v>
      </c>
      <c r="AY48">
        <f>1/(1.6/F48+1.37/N48)</f>
        <v>0.15662550528107111</v>
      </c>
      <c r="AZ48">
        <f>G48*AA48*0.001</f>
        <v>34.035121125386603</v>
      </c>
      <c r="BA48">
        <f>G48/S48</f>
        <v>0.97085521365387462</v>
      </c>
      <c r="BB48">
        <f>(1-AL48*AA48/AQ48/F48)*100</f>
        <v>27.126241908193606</v>
      </c>
      <c r="BC48">
        <f>(S48-E48/(N48/1.35))</f>
        <v>401.63319335836326</v>
      </c>
      <c r="BD48">
        <f>E48*BB48/100/BC48</f>
        <v>-6.4090672296428682E-3</v>
      </c>
    </row>
    <row r="49" spans="1:56" x14ac:dyDescent="0.35">
      <c r="A49" s="1" t="s">
        <v>9</v>
      </c>
      <c r="B49" s="1" t="s">
        <v>2385</v>
      </c>
      <c r="K49" s="1">
        <f t="shared" si="0"/>
        <v>2.72</v>
      </c>
    </row>
    <row r="50" spans="1:56" x14ac:dyDescent="0.35">
      <c r="A50" s="1" t="s">
        <v>9</v>
      </c>
      <c r="B50" s="1" t="s">
        <v>2384</v>
      </c>
      <c r="K50" s="1">
        <f t="shared" si="0"/>
        <v>2.72</v>
      </c>
    </row>
    <row r="51" spans="1:56" x14ac:dyDescent="0.35">
      <c r="A51" s="1">
        <v>12</v>
      </c>
      <c r="B51" s="1" t="s">
        <v>2383</v>
      </c>
      <c r="C51" s="1">
        <v>2697.0000019222498</v>
      </c>
      <c r="D51" s="1">
        <v>0</v>
      </c>
      <c r="E51">
        <f>(R51-S51*(1000-T51)/(1000-U51))*AK51</f>
        <v>-11.062676154957204</v>
      </c>
      <c r="F51">
        <f>IF(AV51&lt;&gt;0,1/(1/AV51-1/N51),0)</f>
        <v>-0.57060227491061344</v>
      </c>
      <c r="G51">
        <f>((AY51-AL51/2)*S51-E51)/(AY51+AL51/2)</f>
        <v>401.60811891254878</v>
      </c>
      <c r="H51">
        <f>AL51*1000</f>
        <v>30.202373430183339</v>
      </c>
      <c r="I51">
        <f>(AQ51-AW51)</f>
        <v>-3.8746758969123865</v>
      </c>
      <c r="J51">
        <f>(P51+AP51*D51)</f>
        <v>-18.802579879760742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31.658542633056641</v>
      </c>
      <c r="P51" s="1">
        <v>-18.802579879760742</v>
      </c>
      <c r="Q51" s="1">
        <v>31.665809631347656</v>
      </c>
      <c r="R51" s="1">
        <v>399.98846435546875</v>
      </c>
      <c r="S51" s="1">
        <v>399.08917236328125</v>
      </c>
      <c r="T51" s="1">
        <v>19.448293685913086</v>
      </c>
      <c r="U51" s="1">
        <v>45.611839294433594</v>
      </c>
      <c r="V51" s="1">
        <v>36.544765472412109</v>
      </c>
      <c r="W51" s="1">
        <v>85.707984924316406</v>
      </c>
      <c r="X51" s="1">
        <v>299.66665649414063</v>
      </c>
      <c r="Y51" s="1">
        <v>1998.9215087890625</v>
      </c>
      <c r="Z51" s="1">
        <v>0.17680591344833374</v>
      </c>
      <c r="AA51" s="1">
        <v>88.007698059082031</v>
      </c>
      <c r="AB51" s="1">
        <v>20.428628921508789</v>
      </c>
      <c r="AC51" s="1">
        <v>0.77950018644332886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1.1017156488755167</v>
      </c>
      <c r="AL51">
        <f>(U51-T51)/(1000-U51)*AK51</f>
        <v>3.0202373430183338E-2</v>
      </c>
      <c r="AM51">
        <f>(P51+273.15)</f>
        <v>254.34742012023924</v>
      </c>
      <c r="AN51">
        <f>(O51+273.15)</f>
        <v>304.80854263305662</v>
      </c>
      <c r="AO51">
        <f>(Y51*AG51+Z51*AH51)*AI51</f>
        <v>319.82743425754961</v>
      </c>
      <c r="AP51">
        <f>((AO51+0.00000010773*(AN51^4-AM51^4))-AL51*44100)/(L51*51.4+0.00000043092*AM51^3)</f>
        <v>-4.5522044406169435</v>
      </c>
      <c r="AQ51">
        <f>0.61365*EXP(17.502*J51/(240.97+J51))</f>
        <v>0.13951708363149828</v>
      </c>
      <c r="AR51">
        <f>AQ51*1000/AA51</f>
        <v>1.5852827276295371</v>
      </c>
      <c r="AS51">
        <f>(AR51-U51)</f>
        <v>-44.026556566804054</v>
      </c>
      <c r="AT51">
        <f>IF(D51,P51,(O51+P51)/2)</f>
        <v>6.4279813766479492</v>
      </c>
      <c r="AU51">
        <f>0.61365*EXP(17.502*AT51/(240.97+AT51))</f>
        <v>0.96697036971734152</v>
      </c>
      <c r="AV51">
        <f>IF(AS51&lt;&gt;0,(1000-(AR51+U51)/2)/AS51*AL51,0)</f>
        <v>-0.66981483853652857</v>
      </c>
      <c r="AW51">
        <f>U51*AA51/1000</f>
        <v>4.0141929805438847</v>
      </c>
      <c r="AX51">
        <f>(AU51-AW51)</f>
        <v>-3.0472226108265432</v>
      </c>
      <c r="AY51">
        <f>1/(1.6/F51+1.37/N51)</f>
        <v>-0.4084259521768811</v>
      </c>
      <c r="AZ51">
        <f>G51*AA51*0.001</f>
        <v>35.344606067331512</v>
      </c>
      <c r="BA51">
        <f>G51/S51</f>
        <v>1.0063117386381373</v>
      </c>
      <c r="BB51">
        <f>(1-AL51*AA51/AQ51/F51)*100</f>
        <v>3438.8802742928719</v>
      </c>
      <c r="BC51">
        <f>(S51-E51/(N51/1.35))</f>
        <v>402.96596325457443</v>
      </c>
      <c r="BD51">
        <f>E51*BB51/100/BC51</f>
        <v>-0.94408020228096978</v>
      </c>
    </row>
    <row r="52" spans="1:56" x14ac:dyDescent="0.35">
      <c r="A52" s="1" t="s">
        <v>9</v>
      </c>
      <c r="B52" s="1" t="s">
        <v>2382</v>
      </c>
      <c r="K52" s="1">
        <v>2.6982400000000002</v>
      </c>
    </row>
    <row r="53" spans="1:56" x14ac:dyDescent="0.35">
      <c r="A53" s="1" t="s">
        <v>9</v>
      </c>
      <c r="B53" s="1" t="s">
        <v>2381</v>
      </c>
      <c r="K53" s="1">
        <v>2.6982400000000002</v>
      </c>
    </row>
    <row r="54" spans="1:56" x14ac:dyDescent="0.35">
      <c r="A54" s="1" t="s">
        <v>9</v>
      </c>
      <c r="B54" s="1" t="s">
        <v>2380</v>
      </c>
      <c r="K54" s="1">
        <v>2.6982400000000002</v>
      </c>
    </row>
    <row r="55" spans="1:56" x14ac:dyDescent="0.35">
      <c r="A55" s="1" t="s">
        <v>9</v>
      </c>
      <c r="B55" s="1" t="s">
        <v>2379</v>
      </c>
      <c r="K55" s="1">
        <v>2.6982400000000002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EEA1F-67DC-4F2D-9ADB-CBD0F98B8ED1}">
  <dimension ref="A1:BD58"/>
  <sheetViews>
    <sheetView topLeftCell="A2"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2469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2468</v>
      </c>
    </row>
    <row r="12" spans="1:56" x14ac:dyDescent="0.35">
      <c r="A12" s="1" t="s">
        <v>9</v>
      </c>
      <c r="B12" s="1" t="s">
        <v>2467</v>
      </c>
    </row>
    <row r="13" spans="1:56" x14ac:dyDescent="0.35">
      <c r="A13" s="1" t="s">
        <v>9</v>
      </c>
      <c r="B13" s="1" t="s">
        <v>2466</v>
      </c>
    </row>
    <row r="14" spans="1:56" x14ac:dyDescent="0.35">
      <c r="A14" s="1" t="s">
        <v>9</v>
      </c>
      <c r="B14" s="1" t="s">
        <v>2465</v>
      </c>
    </row>
    <row r="15" spans="1:56" x14ac:dyDescent="0.35">
      <c r="A15" s="1" t="s">
        <v>9</v>
      </c>
      <c r="B15" s="1" t="s">
        <v>2464</v>
      </c>
    </row>
    <row r="16" spans="1:56" x14ac:dyDescent="0.35">
      <c r="A16" s="1" t="s">
        <v>9</v>
      </c>
      <c r="B16" s="1" t="s">
        <v>2463</v>
      </c>
    </row>
    <row r="17" spans="1:56" x14ac:dyDescent="0.35">
      <c r="A17" s="1" t="s">
        <v>9</v>
      </c>
      <c r="B17" s="1" t="s">
        <v>2462</v>
      </c>
    </row>
    <row r="18" spans="1:56" x14ac:dyDescent="0.35">
      <c r="A18" s="1">
        <v>1</v>
      </c>
      <c r="B18" s="1" t="s">
        <v>2461</v>
      </c>
      <c r="C18" s="1">
        <v>444.00001908838749</v>
      </c>
      <c r="D18" s="1">
        <v>0</v>
      </c>
      <c r="E18">
        <f>(R18-S18*(1000-T18)/(1000-U18))*AK18</f>
        <v>-4.744767687967812</v>
      </c>
      <c r="F18">
        <f>IF(AV18&lt;&gt;0,1/(1/AV18-1/N18),0)</f>
        <v>4.8478883478787127</v>
      </c>
      <c r="G18">
        <f>((AY18-AL18/2)*S18-E18)/(AY18+AL18/2)</f>
        <v>386.83124771968039</v>
      </c>
      <c r="H18">
        <f>AL18*1000</f>
        <v>33.005953164061545</v>
      </c>
      <c r="I18">
        <f>(AQ18-AW18)</f>
        <v>1.304627861509144</v>
      </c>
      <c r="J18">
        <f>(P18+AP18*D18)</f>
        <v>28.34086799621582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28.328969955444336</v>
      </c>
      <c r="P18" s="1">
        <v>28.34086799621582</v>
      </c>
      <c r="Q18" s="1">
        <v>28.512903213500977</v>
      </c>
      <c r="R18" s="1">
        <v>399.84805297851563</v>
      </c>
      <c r="S18" s="1">
        <v>392.39532470703125</v>
      </c>
      <c r="T18" s="1">
        <v>3.9875980466604233E-2</v>
      </c>
      <c r="U18" s="1">
        <v>29.140346527099609</v>
      </c>
      <c r="V18" s="1">
        <v>9.0783767402172089E-2</v>
      </c>
      <c r="W18" s="1">
        <v>66.342453002929688</v>
      </c>
      <c r="X18" s="1">
        <v>299.51434326171875</v>
      </c>
      <c r="Y18" s="1">
        <v>0.27165576815605164</v>
      </c>
      <c r="Z18" s="1">
        <v>0.5278124213218689</v>
      </c>
      <c r="AA18" s="1">
        <v>88.066131591796875</v>
      </c>
      <c r="AB18" s="1">
        <v>14.28374195098877</v>
      </c>
      <c r="AC18" s="1">
        <v>0.56738442182540894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1.1011556737563186</v>
      </c>
      <c r="AL18">
        <f>(U18-T18)/(1000-U18)*AK18</f>
        <v>3.3005953164061547E-2</v>
      </c>
      <c r="AM18">
        <f>(P18+273.15)</f>
        <v>301.4908679962158</v>
      </c>
      <c r="AN18">
        <f>(O18+273.15)</f>
        <v>301.47896995544431</v>
      </c>
      <c r="AO18">
        <f>(Y18*AG18+Z18*AH18)*AI18</f>
        <v>4.3464921933451528E-2</v>
      </c>
      <c r="AP18">
        <f>((AO18+0.00000010773*(AN18^4-AM18^4))-AL18*44100)/(L18*51.4+0.00000043092*AM18^3)</f>
        <v>-11.949843854107167</v>
      </c>
      <c r="AQ18">
        <f>0.61365*EXP(17.502*J18/(240.97+J18))</f>
        <v>3.8709054533952592</v>
      </c>
      <c r="AR18">
        <f>AQ18*1000/AA18</f>
        <v>43.954530344737243</v>
      </c>
      <c r="AS18">
        <f>(AR18-U18)</f>
        <v>14.814183817637634</v>
      </c>
      <c r="AT18">
        <f>IF(D18,P18,(O18+P18)/2)</f>
        <v>28.334918975830078</v>
      </c>
      <c r="AU18">
        <f>0.61365*EXP(17.502*AT18/(240.97+AT18))</f>
        <v>3.8695665926909562</v>
      </c>
      <c r="AV18">
        <f>IF(AS18&lt;&gt;0,(1000-(AR18+U18)/2)/AS18*AL18,0)</f>
        <v>2.1465691606255621</v>
      </c>
      <c r="AW18">
        <f>U18*AA18/1000</f>
        <v>2.5662775918861152</v>
      </c>
      <c r="AX18">
        <f>(AU18-AW18)</f>
        <v>1.303289000804841</v>
      </c>
      <c r="AY18">
        <f>1/(1.6/F18+1.37/N18)</f>
        <v>1.4584252172164534</v>
      </c>
      <c r="AZ18">
        <f>G18*AA18*0.001</f>
        <v>34.066731565500348</v>
      </c>
      <c r="BA18">
        <f>G18/S18</f>
        <v>0.98582022609085596</v>
      </c>
      <c r="BB18">
        <f>(1-AL18*AA18/AQ18/F18)*100</f>
        <v>84.510548965429052</v>
      </c>
      <c r="BC18">
        <f>(S18-E18/(N18/1.35))</f>
        <v>394.05807537390069</v>
      </c>
      <c r="BD18">
        <f>E18*BB18/100/BC18</f>
        <v>-1.0175731626439023E-2</v>
      </c>
    </row>
    <row r="19" spans="1:56" x14ac:dyDescent="0.35">
      <c r="A19" s="1" t="s">
        <v>9</v>
      </c>
      <c r="B19" s="1" t="s">
        <v>2460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2459</v>
      </c>
      <c r="K20" s="1">
        <f t="shared" si="0"/>
        <v>2.72</v>
      </c>
    </row>
    <row r="21" spans="1:56" x14ac:dyDescent="0.35">
      <c r="A21" s="1">
        <v>2</v>
      </c>
      <c r="B21" s="1" t="s">
        <v>2458</v>
      </c>
      <c r="C21" s="1">
        <v>647.00001911073923</v>
      </c>
      <c r="D21" s="1">
        <v>0</v>
      </c>
      <c r="E21">
        <f>(R21-S21*(1000-T21)/(1000-U21))*AK21</f>
        <v>-4.7629101672701717</v>
      </c>
      <c r="F21">
        <f>IF(AV21&lt;&gt;0,1/(1/AV21-1/N21),0)</f>
        <v>4.0835325420980837</v>
      </c>
      <c r="G21">
        <f>((AY21-AL21/2)*S21-E21)/(AY21+AL21/2)</f>
        <v>386.48927000412698</v>
      </c>
      <c r="H21">
        <f>AL21*1000</f>
        <v>32.96472073105577</v>
      </c>
      <c r="I21">
        <f>(AQ21-AW21)</f>
        <v>1.4101816913802208</v>
      </c>
      <c r="J21">
        <f>(P21+AP21*D21)</f>
        <v>28.78984260559082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28.570991516113281</v>
      </c>
      <c r="P21" s="1">
        <v>28.78984260559082</v>
      </c>
      <c r="Q21" s="1">
        <v>28.720701217651367</v>
      </c>
      <c r="R21" s="1">
        <v>399.9508056640625</v>
      </c>
      <c r="S21" s="1">
        <v>392.5264892578125</v>
      </c>
      <c r="T21" s="1">
        <v>4.1528087109327316E-2</v>
      </c>
      <c r="U21" s="1">
        <v>29.102209091186523</v>
      </c>
      <c r="V21" s="1">
        <v>9.3225680291652679E-2</v>
      </c>
      <c r="W21" s="1">
        <v>65.331039428710938</v>
      </c>
      <c r="X21" s="1">
        <v>299.5615234375</v>
      </c>
      <c r="Y21" s="1">
        <v>25.11158561706543</v>
      </c>
      <c r="Z21" s="1">
        <v>0.57889378070831299</v>
      </c>
      <c r="AA21" s="1">
        <v>88.066902160644531</v>
      </c>
      <c r="AB21" s="1">
        <v>14.418009757995605</v>
      </c>
      <c r="AC21" s="1">
        <v>0.58193004131317139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1.1013291302849262</v>
      </c>
      <c r="AL21">
        <f>(U21-T21)/(1000-U21)*AK21</f>
        <v>3.2964720731055767E-2</v>
      </c>
      <c r="AM21">
        <f>(P21+273.15)</f>
        <v>301.9398426055908</v>
      </c>
      <c r="AN21">
        <f>(O21+273.15)</f>
        <v>301.72099151611326</v>
      </c>
      <c r="AO21">
        <f>(Y21*AG21+Z21*AH21)*AI21</f>
        <v>4.0178536089244403</v>
      </c>
      <c r="AP21">
        <f>((AO21+0.00000010773*(AN21^4-AM21^4))-AL21*44100)/(L21*51.4+0.00000043092*AM21^3)</f>
        <v>-11.917255568903521</v>
      </c>
      <c r="AQ21">
        <f>0.61365*EXP(17.502*J21/(240.97+J21))</f>
        <v>3.9731230920723641</v>
      </c>
      <c r="AR21">
        <f>AQ21*1000/AA21</f>
        <v>45.11482741637618</v>
      </c>
      <c r="AS21">
        <f>(AR21-U21)</f>
        <v>16.012618325189656</v>
      </c>
      <c r="AT21">
        <f>IF(D21,P21,(O21+P21)/2)</f>
        <v>28.680417060852051</v>
      </c>
      <c r="AU21">
        <f>0.61365*EXP(17.502*AT21/(240.97+AT21))</f>
        <v>3.9479957786528717</v>
      </c>
      <c r="AV21">
        <f>IF(AS21&lt;&gt;0,(1000-(AR21+U21)/2)/AS21*AL21,0)</f>
        <v>1.9822772357062741</v>
      </c>
      <c r="AW21">
        <f>U21*AA21/1000</f>
        <v>2.5629414006921434</v>
      </c>
      <c r="AX21">
        <f>(AU21-AW21)</f>
        <v>1.3850543779607283</v>
      </c>
      <c r="AY21">
        <f>1/(1.6/F21+1.37/N21)</f>
        <v>1.3378855343674334</v>
      </c>
      <c r="AZ21">
        <f>G21*AA21*0.001</f>
        <v>34.036912727592373</v>
      </c>
      <c r="BA21">
        <f>G21/S21</f>
        <v>0.98461958767394098</v>
      </c>
      <c r="BB21">
        <f>(1-AL21*AA21/AQ21/F21)*100</f>
        <v>82.106550183092153</v>
      </c>
      <c r="BC21">
        <f>(S21-E21/(N21/1.35))</f>
        <v>394.19559775325069</v>
      </c>
      <c r="BD21">
        <f>E21*BB21/100/BC21</f>
        <v>-9.9206111102062219E-3</v>
      </c>
    </row>
    <row r="22" spans="1:56" x14ac:dyDescent="0.35">
      <c r="A22" s="1" t="s">
        <v>9</v>
      </c>
      <c r="B22" s="1" t="s">
        <v>2457</v>
      </c>
      <c r="K22" s="1">
        <f t="shared" si="0"/>
        <v>2.72</v>
      </c>
    </row>
    <row r="23" spans="1:56" x14ac:dyDescent="0.35">
      <c r="A23" s="1" t="s">
        <v>9</v>
      </c>
      <c r="B23" s="1" t="s">
        <v>2456</v>
      </c>
      <c r="K23" s="1">
        <f t="shared" si="0"/>
        <v>2.72</v>
      </c>
    </row>
    <row r="24" spans="1:56" x14ac:dyDescent="0.35">
      <c r="A24" s="1">
        <v>3</v>
      </c>
      <c r="B24" s="1" t="s">
        <v>2455</v>
      </c>
      <c r="C24" s="1">
        <v>850.00001911073923</v>
      </c>
      <c r="D24" s="1">
        <v>0</v>
      </c>
      <c r="E24">
        <f>(R24-S24*(1000-T24)/(1000-U24))*AK24</f>
        <v>-5.2295542024570096</v>
      </c>
      <c r="F24">
        <f>IF(AV24&lt;&gt;0,1/(1/AV24-1/N24),0)</f>
        <v>2.88032373636279</v>
      </c>
      <c r="G24">
        <f>((AY24-AL24/2)*S24-E24)/(AY24+AL24/2)</f>
        <v>386.18567600726556</v>
      </c>
      <c r="H24">
        <f>AL24*1000</f>
        <v>32.671671814551438</v>
      </c>
      <c r="I24">
        <f>(AQ24-AW24)</f>
        <v>1.6788637563657085</v>
      </c>
      <c r="J24">
        <f>(P24+AP24*D24)</f>
        <v>29.83350944519043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28.71026611328125</v>
      </c>
      <c r="P24" s="1">
        <v>29.83350944519043</v>
      </c>
      <c r="Q24" s="1">
        <v>28.871335983276367</v>
      </c>
      <c r="R24" s="1">
        <v>399.9283447265625</v>
      </c>
      <c r="S24" s="1">
        <v>393.0185546875</v>
      </c>
      <c r="T24" s="1">
        <v>4.7000192105770111E-2</v>
      </c>
      <c r="U24" s="1">
        <v>28.852705001831055</v>
      </c>
      <c r="V24" s="1">
        <v>0.10466256737709045</v>
      </c>
      <c r="W24" s="1">
        <v>64.250762939453125</v>
      </c>
      <c r="X24" s="1">
        <v>299.60348510742188</v>
      </c>
      <c r="Y24" s="1">
        <v>49.944881439208984</v>
      </c>
      <c r="Z24" s="1">
        <v>0.21609686315059662</v>
      </c>
      <c r="AA24" s="1">
        <v>88.068428039550781</v>
      </c>
      <c r="AB24" s="1">
        <v>14.527837753295898</v>
      </c>
      <c r="AC24" s="1">
        <v>0.5884702205657959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1.1014834011302272</v>
      </c>
      <c r="AL24">
        <f>(U24-T24)/(1000-U24)*AK24</f>
        <v>3.267167181455144E-2</v>
      </c>
      <c r="AM24">
        <f>(P24+273.15)</f>
        <v>302.98350944519041</v>
      </c>
      <c r="AN24">
        <f>(O24+273.15)</f>
        <v>301.86026611328123</v>
      </c>
      <c r="AO24">
        <f>(Y24*AG24+Z24*AH24)*AI24</f>
        <v>7.9911808516566225</v>
      </c>
      <c r="AP24">
        <f>((AO24+0.00000010773*(AN24^4-AM24^4))-AL24*44100)/(L24*51.4+0.00000043092*AM24^3)</f>
        <v>-11.855176512985997</v>
      </c>
      <c r="AQ24">
        <f>0.61365*EXP(17.502*J24/(240.97+J24))</f>
        <v>4.2198761305658534</v>
      </c>
      <c r="AR24">
        <f>AQ24*1000/AA24</f>
        <v>47.915878873990387</v>
      </c>
      <c r="AS24">
        <f>(AR24-U24)</f>
        <v>19.063173872159332</v>
      </c>
      <c r="AT24">
        <f>IF(D24,P24,(O24+P24)/2)</f>
        <v>29.27188777923584</v>
      </c>
      <c r="AU24">
        <f>0.61365*EXP(17.502*AT24/(240.97+AT24))</f>
        <v>4.085482696459664</v>
      </c>
      <c r="AV24">
        <f>IF(AS24&lt;&gt;0,(1000-(AR24+U24)/2)/AS24*AL24,0)</f>
        <v>1.6480777564225899</v>
      </c>
      <c r="AW24">
        <f>U24*AA24/1000</f>
        <v>2.5410123742001449</v>
      </c>
      <c r="AX24">
        <f>(AU24-AW24)</f>
        <v>1.5444703222595191</v>
      </c>
      <c r="AY24">
        <f>1/(1.6/F24+1.37/N24)</f>
        <v>1.0975459391839311</v>
      </c>
      <c r="AZ24">
        <f>G24*AA24*0.001</f>
        <v>34.010765417351138</v>
      </c>
      <c r="BA24">
        <f>G24/S24</f>
        <v>0.98261436108107558</v>
      </c>
      <c r="BB24">
        <f>(1-AL24*AA24/AQ24/F24)*100</f>
        <v>76.327147279071198</v>
      </c>
      <c r="BC24">
        <f>(S24-E24/(N24/1.35))</f>
        <v>394.85119335590434</v>
      </c>
      <c r="BD24">
        <f>E24*BB24/100/BC24</f>
        <v>-1.0109047674956285E-2</v>
      </c>
    </row>
    <row r="25" spans="1:56" x14ac:dyDescent="0.35">
      <c r="A25" s="1" t="s">
        <v>9</v>
      </c>
      <c r="B25" s="1" t="s">
        <v>2454</v>
      </c>
      <c r="K25" s="1">
        <f t="shared" si="0"/>
        <v>2.72</v>
      </c>
    </row>
    <row r="26" spans="1:56" x14ac:dyDescent="0.35">
      <c r="A26" s="1" t="s">
        <v>9</v>
      </c>
      <c r="B26" s="1" t="s">
        <v>2453</v>
      </c>
      <c r="K26" s="1">
        <f t="shared" si="0"/>
        <v>2.72</v>
      </c>
    </row>
    <row r="27" spans="1:56" x14ac:dyDescent="0.35">
      <c r="A27" s="1">
        <v>4</v>
      </c>
      <c r="B27" s="1" t="s">
        <v>2452</v>
      </c>
      <c r="C27" s="1">
        <v>1053.0000191107392</v>
      </c>
      <c r="D27" s="1">
        <v>0</v>
      </c>
      <c r="E27">
        <f>(R27-S27*(1000-T27)/(1000-U27))*AK27</f>
        <v>-5.4273512509560957</v>
      </c>
      <c r="F27">
        <f>IF(AV27&lt;&gt;0,1/(1/AV27-1/N27),0)</f>
        <v>2.9154130062636199</v>
      </c>
      <c r="G27">
        <f>((AY27-AL27/2)*S27-E27)/(AY27+AL27/2)</f>
        <v>386.54812820372609</v>
      </c>
      <c r="H27">
        <f>AL27*1000</f>
        <v>32.538000198348584</v>
      </c>
      <c r="I27">
        <f>(AQ27-AW27)</f>
        <v>1.6608067408217639</v>
      </c>
      <c r="J27">
        <f>(P27+AP27*D27)</f>
        <v>29.721721649169922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28.880487442016602</v>
      </c>
      <c r="P27" s="1">
        <v>29.721721649169922</v>
      </c>
      <c r="Q27" s="1">
        <v>29.034198760986328</v>
      </c>
      <c r="R27" s="1">
        <v>399.79888916015625</v>
      </c>
      <c r="S27" s="1">
        <v>393.111572265625</v>
      </c>
      <c r="T27" s="1">
        <v>5.1363114267587662E-2</v>
      </c>
      <c r="U27" s="1">
        <v>28.751005172729492</v>
      </c>
      <c r="V27" s="1">
        <v>0.11325360089540482</v>
      </c>
      <c r="W27" s="1">
        <v>63.394805908203125</v>
      </c>
      <c r="X27" s="1">
        <v>299.51174926757813</v>
      </c>
      <c r="Y27" s="1">
        <v>100.46528625488281</v>
      </c>
      <c r="Z27" s="1">
        <v>0.28158482909202576</v>
      </c>
      <c r="AA27" s="1">
        <v>88.067047119140625</v>
      </c>
      <c r="AB27" s="1">
        <v>14.713249206542969</v>
      </c>
      <c r="AC27" s="1">
        <v>0.59784233570098877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1.1011461370131548</v>
      </c>
      <c r="AL27">
        <f>(U27-T27)/(1000-U27)*AK27</f>
        <v>3.2538000198348585E-2</v>
      </c>
      <c r="AM27">
        <f>(P27+273.15)</f>
        <v>302.8717216491699</v>
      </c>
      <c r="AN27">
        <f>(O27+273.15)</f>
        <v>302.03048744201658</v>
      </c>
      <c r="AO27">
        <f>(Y27*AG27+Z27*AH27)*AI27</f>
        <v>16.074445441489388</v>
      </c>
      <c r="AP27">
        <f>((AO27+0.00000010773*(AN27^4-AM27^4))-AL27*44100)/(L27*51.4+0.00000043092*AM27^3)</f>
        <v>-11.7143359398857</v>
      </c>
      <c r="AQ27">
        <f>0.61365*EXP(17.502*J27/(240.97+J27))</f>
        <v>4.1928228680911879</v>
      </c>
      <c r="AR27">
        <f>AQ27*1000/AA27</f>
        <v>47.609440820911928</v>
      </c>
      <c r="AS27">
        <f>(AR27-U27)</f>
        <v>18.858435648182436</v>
      </c>
      <c r="AT27">
        <f>IF(D27,P27,(O27+P27)/2)</f>
        <v>29.301104545593262</v>
      </c>
      <c r="AU27">
        <f>0.61365*EXP(17.502*AT27/(240.97+AT27))</f>
        <v>4.0923809680609127</v>
      </c>
      <c r="AV27">
        <f>IF(AS27&lt;&gt;0,(1000-(AR27+U27)/2)/AS27*AL27,0)</f>
        <v>1.6595062643979857</v>
      </c>
      <c r="AW27">
        <f>U27*AA27/1000</f>
        <v>2.5320161272694239</v>
      </c>
      <c r="AX27">
        <f>(AU27-AW27)</f>
        <v>1.5603648407914887</v>
      </c>
      <c r="AY27">
        <f>1/(1.6/F27+1.37/N27)</f>
        <v>1.105659227817418</v>
      </c>
      <c r="AZ27">
        <f>G27*AA27*0.001</f>
        <v>34.042152220333158</v>
      </c>
      <c r="BA27">
        <f>G27/S27</f>
        <v>0.98330386453883378</v>
      </c>
      <c r="BB27">
        <f>(1-AL27*AA27/AQ27/F27)*100</f>
        <v>76.557836541897402</v>
      </c>
      <c r="BC27">
        <f>(S27-E27/(N27/1.35))</f>
        <v>395.01352669318248</v>
      </c>
      <c r="BD27">
        <f>E27*BB27/100/BC27</f>
        <v>-1.0518785860436976E-2</v>
      </c>
    </row>
    <row r="28" spans="1:56" x14ac:dyDescent="0.35">
      <c r="A28" s="1" t="s">
        <v>9</v>
      </c>
      <c r="B28" s="1" t="s">
        <v>2451</v>
      </c>
      <c r="K28" s="1">
        <f t="shared" si="0"/>
        <v>2.72</v>
      </c>
    </row>
    <row r="29" spans="1:56" x14ac:dyDescent="0.35">
      <c r="A29" s="1" t="s">
        <v>9</v>
      </c>
      <c r="B29" s="1" t="s">
        <v>2450</v>
      </c>
      <c r="K29" s="1">
        <f t="shared" si="0"/>
        <v>2.72</v>
      </c>
    </row>
    <row r="30" spans="1:56" x14ac:dyDescent="0.35">
      <c r="A30" s="1">
        <v>5</v>
      </c>
      <c r="B30" s="1" t="s">
        <v>2449</v>
      </c>
      <c r="C30" s="1">
        <v>1256.0000191107392</v>
      </c>
      <c r="D30" s="1">
        <v>0</v>
      </c>
      <c r="E30">
        <f>(R30-S30*(1000-T30)/(1000-U30))*AK30</f>
        <v>-5.139180881173929</v>
      </c>
      <c r="F30">
        <f>IF(AV30&lt;&gt;0,1/(1/AV30-1/N30),0)</f>
        <v>1.9976485689909804</v>
      </c>
      <c r="G30">
        <f>((AY30-AL30/2)*S30-E30)/(AY30+AL30/2)</f>
        <v>384.73277490995707</v>
      </c>
      <c r="H30">
        <f>AL30*1000</f>
        <v>32.150593494773446</v>
      </c>
      <c r="I30">
        <f>(AQ30-AW30)</f>
        <v>2.0659654164819576</v>
      </c>
      <c r="J30">
        <f>(P30+AP30*D30)</f>
        <v>31.221500396728516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28.960588455200195</v>
      </c>
      <c r="P30" s="1">
        <v>31.221500396728516</v>
      </c>
      <c r="Q30" s="1">
        <v>29.150005340576172</v>
      </c>
      <c r="R30" s="1">
        <v>400.06686401367188</v>
      </c>
      <c r="S30" s="1">
        <v>393.25344848632813</v>
      </c>
      <c r="T30" s="1">
        <v>5.6246571242809296E-2</v>
      </c>
      <c r="U30" s="1">
        <v>28.417917251586914</v>
      </c>
      <c r="V30" s="1">
        <v>0.12344861775636673</v>
      </c>
      <c r="W30" s="1">
        <v>62.370956420898438</v>
      </c>
      <c r="X30" s="1">
        <v>299.57501220703125</v>
      </c>
      <c r="Y30" s="1">
        <v>150.78240966796875</v>
      </c>
      <c r="Z30" s="1">
        <v>0.41779434680938721</v>
      </c>
      <c r="AA30" s="1">
        <v>88.067794799804688</v>
      </c>
      <c r="AB30" s="1">
        <v>14.705662727355957</v>
      </c>
      <c r="AC30" s="1">
        <v>0.60070508718490601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1.1013787213493793</v>
      </c>
      <c r="AL30">
        <f>(U30-T30)/(1000-U30)*AK30</f>
        <v>3.215059349477345E-2</v>
      </c>
      <c r="AM30">
        <f>(P30+273.15)</f>
        <v>304.37150039672849</v>
      </c>
      <c r="AN30">
        <f>(O30+273.15)</f>
        <v>302.11058845520017</v>
      </c>
      <c r="AO30">
        <f>(Y30*AG30+Z30*AH30)*AI30</f>
        <v>24.125185007635082</v>
      </c>
      <c r="AP30">
        <f>((AO30+0.00000010773*(AN30^4-AM30^4))-AL30*44100)/(L30*51.4+0.00000043092*AM30^3)</f>
        <v>-11.631727349740389</v>
      </c>
      <c r="AQ30">
        <f>0.61365*EXP(17.502*J30/(240.97+J30))</f>
        <v>4.5686687216325437</v>
      </c>
      <c r="AR30">
        <f>AQ30*1000/AA30</f>
        <v>51.876724425972291</v>
      </c>
      <c r="AS30">
        <f>(AR30-U30)</f>
        <v>23.458807174385377</v>
      </c>
      <c r="AT30">
        <f>IF(D30,P30,(O30+P30)/2)</f>
        <v>30.091044425964355</v>
      </c>
      <c r="AU30">
        <f>0.61365*EXP(17.502*AT30/(240.97+AT30))</f>
        <v>4.2827807038771013</v>
      </c>
      <c r="AV30">
        <f>IF(AS30&lt;&gt;0,(1000-(AR30+U30)/2)/AS30*AL30,0)</f>
        <v>1.3154903006439895</v>
      </c>
      <c r="AW30">
        <f>U30*AA30/1000</f>
        <v>2.502703305150586</v>
      </c>
      <c r="AX30">
        <f>(AU30-AW30)</f>
        <v>1.7800773987265153</v>
      </c>
      <c r="AY30">
        <f>1/(1.6/F30+1.37/N30)</f>
        <v>0.86462395951068616</v>
      </c>
      <c r="AZ30">
        <f>G30*AA30*0.001</f>
        <v>33.882567073529543</v>
      </c>
      <c r="BA30">
        <f>G30/S30</f>
        <v>0.97833287003796665</v>
      </c>
      <c r="BB30">
        <f>(1-AL30*AA30/AQ30/F30)*100</f>
        <v>68.976030872710069</v>
      </c>
      <c r="BC30">
        <f>(S30-E30/(N30/1.35))</f>
        <v>395.05441683700298</v>
      </c>
      <c r="BD30">
        <f>E30*BB30/100/BC30</f>
        <v>-8.972948637264588E-3</v>
      </c>
    </row>
    <row r="31" spans="1:56" x14ac:dyDescent="0.35">
      <c r="A31" s="1" t="s">
        <v>9</v>
      </c>
      <c r="B31" s="1" t="s">
        <v>2448</v>
      </c>
      <c r="K31" s="1">
        <f t="shared" si="0"/>
        <v>2.72</v>
      </c>
    </row>
    <row r="32" spans="1:56" x14ac:dyDescent="0.35">
      <c r="A32" s="1" t="s">
        <v>9</v>
      </c>
      <c r="B32" s="1" t="s">
        <v>2447</v>
      </c>
      <c r="K32" s="1">
        <f t="shared" si="0"/>
        <v>2.72</v>
      </c>
    </row>
    <row r="33" spans="1:56" x14ac:dyDescent="0.35">
      <c r="A33" s="1">
        <v>6</v>
      </c>
      <c r="B33" s="1" t="s">
        <v>2446</v>
      </c>
      <c r="C33" s="1">
        <v>1459.0000191107392</v>
      </c>
      <c r="D33" s="1">
        <v>0</v>
      </c>
      <c r="E33">
        <f>(R33-S33*(1000-T33)/(1000-U33))*AK33</f>
        <v>-5.3741847902997346</v>
      </c>
      <c r="F33">
        <f>IF(AV33&lt;&gt;0,1/(1/AV33-1/N33),0)</f>
        <v>2.2582927024935011</v>
      </c>
      <c r="G33">
        <f>((AY33-AL33/2)*S33-E33)/(AY33+AL33/2)</f>
        <v>385.86059347668044</v>
      </c>
      <c r="H33">
        <f>AL33*1000</f>
        <v>31.930941002818312</v>
      </c>
      <c r="I33">
        <f>(AQ33-AW33)</f>
        <v>1.8981688247081983</v>
      </c>
      <c r="J33">
        <f>(P33+AP33*D33)</f>
        <v>30.502388000488281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29.070646286010742</v>
      </c>
      <c r="P33" s="1">
        <v>30.502388000488281</v>
      </c>
      <c r="Q33" s="1">
        <v>29.270441055297852</v>
      </c>
      <c r="R33" s="1">
        <v>399.90576171875</v>
      </c>
      <c r="S33" s="1">
        <v>393.38055419921875</v>
      </c>
      <c r="T33" s="1">
        <v>6.3956804573535919E-2</v>
      </c>
      <c r="U33" s="1">
        <v>28.236715316772461</v>
      </c>
      <c r="V33" s="1">
        <v>0.13948182761669159</v>
      </c>
      <c r="W33" s="1">
        <v>61.580760955810547</v>
      </c>
      <c r="X33" s="1">
        <v>299.57925415039063</v>
      </c>
      <c r="Y33" s="1">
        <v>301.12301635742188</v>
      </c>
      <c r="Z33" s="1">
        <v>0.71116107702255249</v>
      </c>
      <c r="AA33" s="1">
        <v>88.069046020507813</v>
      </c>
      <c r="AB33" s="1">
        <v>14.91391658782959</v>
      </c>
      <c r="AC33" s="1">
        <v>0.61085838079452515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1.1013943167293772</v>
      </c>
      <c r="AL33">
        <f>(U33-T33)/(1000-U33)*AK33</f>
        <v>3.1930941002818312E-2</v>
      </c>
      <c r="AM33">
        <f>(P33+273.15)</f>
        <v>303.65238800048826</v>
      </c>
      <c r="AN33">
        <f>(O33+273.15)</f>
        <v>302.22064628601072</v>
      </c>
      <c r="AO33">
        <f>(Y33*AG33+Z33*AH33)*AI33</f>
        <v>48.179681540287675</v>
      </c>
      <c r="AP33">
        <f>((AO33+0.00000010773*(AN33^4-AM33^4))-AL33*44100)/(L33*51.4+0.00000043092*AM33^3)</f>
        <v>-11.281459639403561</v>
      </c>
      <c r="AQ33">
        <f>0.61365*EXP(17.502*J33/(240.97+J33))</f>
        <v>4.3849494054090101</v>
      </c>
      <c r="AR33">
        <f>AQ33*1000/AA33</f>
        <v>49.789904666253882</v>
      </c>
      <c r="AS33">
        <f>(AR33-U33)</f>
        <v>21.553189349481421</v>
      </c>
      <c r="AT33">
        <f>IF(D33,P33,(O33+P33)/2)</f>
        <v>29.786517143249512</v>
      </c>
      <c r="AU33">
        <f>0.61365*EXP(17.502*AT33/(240.97+AT33))</f>
        <v>4.2084852562927599</v>
      </c>
      <c r="AV33">
        <f>IF(AS33&lt;&gt;0,(1000-(AR33+U33)/2)/AS33*AL33,0)</f>
        <v>1.4236969204695888</v>
      </c>
      <c r="AW33">
        <f>U33*AA33/1000</f>
        <v>2.4867805807008119</v>
      </c>
      <c r="AX33">
        <f>(AU33-AW33)</f>
        <v>1.7217046755919481</v>
      </c>
      <c r="AY33">
        <f>1/(1.6/F33+1.37/N33)</f>
        <v>0.9397345314881832</v>
      </c>
      <c r="AZ33">
        <f>G33*AA33*0.001</f>
        <v>33.982374364398225</v>
      </c>
      <c r="BA33">
        <f>G33/S33</f>
        <v>0.98088375075416157</v>
      </c>
      <c r="BB33">
        <f>(1-AL33*AA33/AQ33/F33)*100</f>
        <v>71.60184067035101</v>
      </c>
      <c r="BC33">
        <f>(S33-E33/(N33/1.35))</f>
        <v>395.26387703641711</v>
      </c>
      <c r="BD33">
        <f>E33*BB33/100/BC33</f>
        <v>-9.7353071060579648E-3</v>
      </c>
    </row>
    <row r="34" spans="1:56" x14ac:dyDescent="0.35">
      <c r="A34" s="1" t="s">
        <v>9</v>
      </c>
      <c r="B34" s="1" t="s">
        <v>2445</v>
      </c>
      <c r="K34" s="1">
        <f t="shared" si="0"/>
        <v>2.72</v>
      </c>
    </row>
    <row r="35" spans="1:56" x14ac:dyDescent="0.35">
      <c r="A35" s="1" t="s">
        <v>9</v>
      </c>
      <c r="B35" s="1" t="s">
        <v>2444</v>
      </c>
      <c r="K35" s="1">
        <f t="shared" si="0"/>
        <v>2.72</v>
      </c>
    </row>
    <row r="36" spans="1:56" x14ac:dyDescent="0.35">
      <c r="A36" s="1">
        <v>7</v>
      </c>
      <c r="B36" s="1" t="s">
        <v>2443</v>
      </c>
      <c r="C36" s="1">
        <v>1662.0000191107392</v>
      </c>
      <c r="D36" s="1">
        <v>0</v>
      </c>
      <c r="E36">
        <f>(R36-S36*(1000-T36)/(1000-U36))*AK36</f>
        <v>-4.9822042353390019</v>
      </c>
      <c r="F36">
        <f>IF(AV36&lt;&gt;0,1/(1/AV36-1/N36),0)</f>
        <v>1.2636066867713704</v>
      </c>
      <c r="G36">
        <f>((AY36-AL36/2)*S36-E36)/(AY36+AL36/2)</f>
        <v>381.21330310706713</v>
      </c>
      <c r="H36">
        <f>AL36*1000</f>
        <v>31.881226415374428</v>
      </c>
      <c r="I36">
        <f>(AQ36-AW36)</f>
        <v>2.8205485938249772</v>
      </c>
      <c r="J36">
        <f>(P36+AP36*D36)</f>
        <v>33.868961334228516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29.191810607910156</v>
      </c>
      <c r="P36" s="1">
        <v>33.868961334228516</v>
      </c>
      <c r="Q36" s="1">
        <v>29.391630172729492</v>
      </c>
      <c r="R36" s="1">
        <v>400.009033203125</v>
      </c>
      <c r="S36" s="1">
        <v>393.15280151367188</v>
      </c>
      <c r="T36" s="1">
        <v>7.0467948913574219E-2</v>
      </c>
      <c r="U36" s="1">
        <v>28.198333740234375</v>
      </c>
      <c r="V36" s="1">
        <v>0.15261715650558472</v>
      </c>
      <c r="W36" s="1">
        <v>61.071025848388672</v>
      </c>
      <c r="X36" s="1">
        <v>299.60205078125</v>
      </c>
      <c r="Y36" s="1">
        <v>499.32150268554688</v>
      </c>
      <c r="Z36" s="1">
        <v>0.5317191481590271</v>
      </c>
      <c r="AA36" s="1">
        <v>88.073692321777344</v>
      </c>
      <c r="AB36" s="1">
        <v>14.876873016357422</v>
      </c>
      <c r="AC36" s="1">
        <v>0.60492974519729614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1.1014781278722423</v>
      </c>
      <c r="AL36">
        <f>(U36-T36)/(1000-U36)*AK36</f>
        <v>3.1881226415374428E-2</v>
      </c>
      <c r="AM36">
        <f>(P36+273.15)</f>
        <v>307.01896133422849</v>
      </c>
      <c r="AN36">
        <f>(O36+273.15)</f>
        <v>302.34181060791013</v>
      </c>
      <c r="AO36">
        <f>(Y36*AG36+Z36*AH36)*AI36</f>
        <v>79.891438643974652</v>
      </c>
      <c r="AP36">
        <f>((AO36+0.00000010773*(AN36^4-AM36^4))-AL36*44100)/(L36*51.4+0.00000043092*AM36^3)</f>
        <v>-11.292680807547445</v>
      </c>
      <c r="AQ36">
        <f>0.61365*EXP(17.502*J36/(240.97+J36))</f>
        <v>5.3040799636491727</v>
      </c>
      <c r="AR36">
        <f>AQ36*1000/AA36</f>
        <v>60.22320427160826</v>
      </c>
      <c r="AS36">
        <f>(AR36-U36)</f>
        <v>32.024870531373885</v>
      </c>
      <c r="AT36">
        <f>IF(D36,P36,(O36+P36)/2)</f>
        <v>31.530385971069336</v>
      </c>
      <c r="AU36">
        <f>0.61365*EXP(17.502*AT36/(240.97+AT36))</f>
        <v>4.6496185026974359</v>
      </c>
      <c r="AV36">
        <f>IF(AS36&lt;&gt;0,(1000-(AR36+U36)/2)/AS36*AL36,0)</f>
        <v>0.95150214108895503</v>
      </c>
      <c r="AW36">
        <f>U36*AA36/1000</f>
        <v>2.4835313698241954</v>
      </c>
      <c r="AX36">
        <f>(AU36-AW36)</f>
        <v>2.1660871328732405</v>
      </c>
      <c r="AY36">
        <f>1/(1.6/F36+1.37/N36)</f>
        <v>0.6165808703899428</v>
      </c>
      <c r="AZ36">
        <f>G36*AA36*0.001</f>
        <v>33.574863166820279</v>
      </c>
      <c r="BA36">
        <f>G36/S36</f>
        <v>0.96963140448030216</v>
      </c>
      <c r="BB36">
        <f>(1-AL36*AA36/AQ36/F36)*100</f>
        <v>58.105284549469147</v>
      </c>
      <c r="BC36">
        <f>(S36-E36/(N36/1.35))</f>
        <v>394.89875915787803</v>
      </c>
      <c r="BD36">
        <f>E36*BB36/100/BC36</f>
        <v>-7.3308003143713555E-3</v>
      </c>
    </row>
    <row r="37" spans="1:56" x14ac:dyDescent="0.35">
      <c r="A37" s="1" t="s">
        <v>9</v>
      </c>
      <c r="B37" s="1" t="s">
        <v>2442</v>
      </c>
      <c r="K37" s="1">
        <f t="shared" si="0"/>
        <v>2.72</v>
      </c>
    </row>
    <row r="38" spans="1:56" x14ac:dyDescent="0.35">
      <c r="A38" s="1" t="s">
        <v>9</v>
      </c>
      <c r="B38" s="1" t="s">
        <v>2441</v>
      </c>
      <c r="K38" s="1">
        <f t="shared" si="0"/>
        <v>2.72</v>
      </c>
    </row>
    <row r="39" spans="1:56" x14ac:dyDescent="0.35">
      <c r="A39" s="1">
        <v>8</v>
      </c>
      <c r="B39" s="1" t="s">
        <v>2440</v>
      </c>
      <c r="C39" s="1">
        <v>1865.0000191107392</v>
      </c>
      <c r="D39" s="1">
        <v>0</v>
      </c>
      <c r="E39">
        <f>(R39-S39*(1000-T39)/(1000-U39))*AK39</f>
        <v>-4.6234784607549884</v>
      </c>
      <c r="F39">
        <f>IF(AV39&lt;&gt;0,1/(1/AV39-1/N39),0)</f>
        <v>0.27833492158557105</v>
      </c>
      <c r="G39">
        <f>((AY39-AL39/2)*S39-E39)/(AY39+AL39/2)</f>
        <v>348.81829596886945</v>
      </c>
      <c r="H39">
        <f>AL39*1000</f>
        <v>31.920273220117458</v>
      </c>
      <c r="I39">
        <f>(AQ39-AW39)</f>
        <v>9.9149314847161278</v>
      </c>
      <c r="J39">
        <f>(P39+AP39*D39)</f>
        <v>49.973068237304688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29.432920455932617</v>
      </c>
      <c r="P39" s="1">
        <v>49.973068237304688</v>
      </c>
      <c r="Q39" s="1">
        <v>29.563310623168945</v>
      </c>
      <c r="R39" s="1">
        <v>400.03778076171875</v>
      </c>
      <c r="S39" s="1">
        <v>392.85125732421875</v>
      </c>
      <c r="T39" s="1">
        <v>7.9014800488948822E-2</v>
      </c>
      <c r="U39" s="1">
        <v>28.237897872924805</v>
      </c>
      <c r="V39" s="1">
        <v>0.16876277327537537</v>
      </c>
      <c r="W39" s="1">
        <v>60.311561584472656</v>
      </c>
      <c r="X39" s="1">
        <v>299.62637329101563</v>
      </c>
      <c r="Y39" s="1">
        <v>749.12353515625</v>
      </c>
      <c r="Z39" s="1">
        <v>0.20168919861316681</v>
      </c>
      <c r="AA39" s="1">
        <v>88.07403564453125</v>
      </c>
      <c r="AB39" s="1">
        <v>14.926546096801758</v>
      </c>
      <c r="AC39" s="1">
        <v>0.61755514144897461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1.1015675488640277</v>
      </c>
      <c r="AL39">
        <f>(U39-T39)/(1000-U39)*AK39</f>
        <v>3.1920273220117458E-2</v>
      </c>
      <c r="AM39">
        <f>(P39+273.15)</f>
        <v>323.12306823730466</v>
      </c>
      <c r="AN39">
        <f>(O39+273.15)</f>
        <v>302.58292045593259</v>
      </c>
      <c r="AO39">
        <f>(Y39*AG39+Z39*AH39)*AI39</f>
        <v>119.85976294592547</v>
      </c>
      <c r="AP39">
        <f>((AO39+0.00000010773*(AN39^4-AM39^4))-AL39*44100)/(L39*51.4+0.00000043092*AM39^3)</f>
        <v>-12.518978602415132</v>
      </c>
      <c r="AQ39">
        <f>0.61365*EXP(17.502*J39/(240.97+J39))</f>
        <v>12.40195710850274</v>
      </c>
      <c r="AR39">
        <f>AQ39*1000/AA39</f>
        <v>140.81286292542916</v>
      </c>
      <c r="AS39">
        <f>(AR39-U39)</f>
        <v>112.57496505250435</v>
      </c>
      <c r="AT39">
        <f>IF(D39,P39,(O39+P39)/2)</f>
        <v>39.702994346618652</v>
      </c>
      <c r="AU39">
        <f>0.61365*EXP(17.502*AT39/(240.97+AT39))</f>
        <v>7.2968266871554412</v>
      </c>
      <c r="AV39">
        <f>IF(AS39&lt;&gt;0,(1000-(AR39+U39)/2)/AS39*AL39,0)</f>
        <v>0.25957991610401382</v>
      </c>
      <c r="AW39">
        <f>U39*AA39/1000</f>
        <v>2.4870256237866126</v>
      </c>
      <c r="AX39">
        <f>(AU39-AW39)</f>
        <v>4.8098010633688286</v>
      </c>
      <c r="AY39">
        <f>1/(1.6/F39+1.37/N39)</f>
        <v>0.16382429678324581</v>
      </c>
      <c r="AZ39">
        <f>G39*AA39*0.001</f>
        <v>30.72183503262686</v>
      </c>
      <c r="BA39">
        <f>G39/S39</f>
        <v>0.88791441917415315</v>
      </c>
      <c r="BB39">
        <f>(1-AL39*AA39/AQ39/F39)*100</f>
        <v>18.556473064842859</v>
      </c>
      <c r="BC39">
        <f>(S39-E39/(N39/1.35))</f>
        <v>394.47150354056606</v>
      </c>
      <c r="BD39">
        <f>E39*BB39/100/BC39</f>
        <v>-2.1749468023121257E-3</v>
      </c>
    </row>
    <row r="40" spans="1:56" x14ac:dyDescent="0.35">
      <c r="A40" s="1" t="s">
        <v>9</v>
      </c>
      <c r="B40" s="1" t="s">
        <v>2439</v>
      </c>
      <c r="K40" s="1">
        <f t="shared" si="0"/>
        <v>2.72</v>
      </c>
    </row>
    <row r="41" spans="1:56" x14ac:dyDescent="0.35">
      <c r="A41" s="1" t="s">
        <v>9</v>
      </c>
      <c r="B41" s="1" t="s">
        <v>2438</v>
      </c>
      <c r="K41" s="1">
        <f t="shared" si="0"/>
        <v>2.72</v>
      </c>
    </row>
    <row r="42" spans="1:56" x14ac:dyDescent="0.35">
      <c r="A42" s="1">
        <v>9</v>
      </c>
      <c r="B42" s="1" t="s">
        <v>2437</v>
      </c>
      <c r="C42" s="1">
        <v>2068.0000191107392</v>
      </c>
      <c r="D42" s="1">
        <v>0</v>
      </c>
      <c r="E42">
        <f>(R42-S42*(1000-T42)/(1000-U42))*AK42</f>
        <v>-4.3332885579170402</v>
      </c>
      <c r="F42">
        <f>IF(AV42&lt;&gt;0,1/(1/AV42-1/N42),0)</f>
        <v>0.29948746626925477</v>
      </c>
      <c r="G42">
        <f>((AY42-AL42/2)*S42-E42)/(AY42+AL42/2)</f>
        <v>350.32617482504628</v>
      </c>
      <c r="H42">
        <f>AL42*1000</f>
        <v>31.622657290796642</v>
      </c>
      <c r="I42">
        <f>(AQ42-AW42)</f>
        <v>9.2178808868773636</v>
      </c>
      <c r="J42">
        <f>(P42+AP42*D42)</f>
        <v>48.780532836914063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29.505283355712891</v>
      </c>
      <c r="P42" s="1">
        <v>48.780532836914063</v>
      </c>
      <c r="Q42" s="1">
        <v>29.672151565551758</v>
      </c>
      <c r="R42" s="1">
        <v>399.90176391601563</v>
      </c>
      <c r="S42" s="1">
        <v>392.56503295898438</v>
      </c>
      <c r="T42" s="1">
        <v>8.8465094566345215E-2</v>
      </c>
      <c r="U42" s="1">
        <v>27.996040344238281</v>
      </c>
      <c r="V42" s="1">
        <v>0.18816635012626648</v>
      </c>
      <c r="W42" s="1">
        <v>59.547924041748047</v>
      </c>
      <c r="X42" s="1">
        <v>299.58026123046875</v>
      </c>
      <c r="Y42" s="1">
        <v>999.200927734375</v>
      </c>
      <c r="Z42" s="1">
        <v>0.35886242985725403</v>
      </c>
      <c r="AA42" s="1">
        <v>88.076881408691406</v>
      </c>
      <c r="AB42" s="1">
        <v>15.130986213684082</v>
      </c>
      <c r="AC42" s="1">
        <v>0.6234251856803894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1.1013980192296644</v>
      </c>
      <c r="AL42">
        <f>(U42-T42)/(1000-U42)*AK42</f>
        <v>3.1622657290796642E-2</v>
      </c>
      <c r="AM42">
        <f>(P42+273.15)</f>
        <v>321.93053283691404</v>
      </c>
      <c r="AN42">
        <f>(O42+273.15)</f>
        <v>302.65528335571287</v>
      </c>
      <c r="AO42">
        <f>(Y42*AG42+Z42*AH42)*AI42</f>
        <v>159.87214486407902</v>
      </c>
      <c r="AP42">
        <f>((AO42+0.00000010773*(AN42^4-AM42^4))-AL42*44100)/(L42*51.4+0.00000043092*AM42^3)</f>
        <v>-11.962349104934587</v>
      </c>
      <c r="AQ42">
        <f>0.61365*EXP(17.502*J42/(240.97+J42))</f>
        <v>11.68368481218978</v>
      </c>
      <c r="AR42">
        <f>AQ42*1000/AA42</f>
        <v>132.65325276420194</v>
      </c>
      <c r="AS42">
        <f>(AR42-U42)</f>
        <v>104.65721241996366</v>
      </c>
      <c r="AT42">
        <f>IF(D42,P42,(O42+P42)/2)</f>
        <v>39.142908096313477</v>
      </c>
      <c r="AU42">
        <f>0.61365*EXP(17.502*AT42/(240.97+AT42))</f>
        <v>7.0808544131844489</v>
      </c>
      <c r="AV42">
        <f>IF(AS42&lt;&gt;0,(1000-(AR42+U42)/2)/AS42*AL42,0)</f>
        <v>0.27788413094844278</v>
      </c>
      <c r="AW42">
        <f>U42*AA42/1000</f>
        <v>2.4658039253124153</v>
      </c>
      <c r="AX42">
        <f>(AU42-AW42)</f>
        <v>4.6150504878720335</v>
      </c>
      <c r="AY42">
        <f>1/(1.6/F42+1.37/N42)</f>
        <v>0.17549736909618596</v>
      </c>
      <c r="AZ42">
        <f>G42*AA42*0.001</f>
        <v>30.855636954426092</v>
      </c>
      <c r="BA42">
        <f>G42/S42</f>
        <v>0.89240290248074317</v>
      </c>
      <c r="BB42">
        <f>(1-AL42*AA42/AQ42/F42)*100</f>
        <v>20.402064069196779</v>
      </c>
      <c r="BC42">
        <f>(S42-E42/(N42/1.35))</f>
        <v>394.08358537572036</v>
      </c>
      <c r="BD42">
        <f>E42*BB42/100/BC42</f>
        <v>-2.243382725638073E-3</v>
      </c>
    </row>
    <row r="43" spans="1:56" x14ac:dyDescent="0.35">
      <c r="A43" s="1" t="s">
        <v>9</v>
      </c>
      <c r="B43" s="1" t="s">
        <v>2436</v>
      </c>
      <c r="K43" s="1">
        <f t="shared" si="0"/>
        <v>2.72</v>
      </c>
    </row>
    <row r="44" spans="1:56" x14ac:dyDescent="0.35">
      <c r="A44" s="1" t="s">
        <v>9</v>
      </c>
      <c r="B44" s="1" t="s">
        <v>2435</v>
      </c>
      <c r="K44" s="1">
        <f t="shared" si="0"/>
        <v>2.72</v>
      </c>
    </row>
    <row r="45" spans="1:56" x14ac:dyDescent="0.35">
      <c r="A45" s="1">
        <v>10</v>
      </c>
      <c r="B45" s="1" t="s">
        <v>2434</v>
      </c>
      <c r="C45" s="1">
        <v>2271.0000191107392</v>
      </c>
      <c r="D45" s="1">
        <v>0</v>
      </c>
      <c r="E45">
        <f>(R45-S45*(1000-T45)/(1000-U45))*AK45</f>
        <v>-3.9798883189053855</v>
      </c>
      <c r="F45">
        <f>IF(AV45&lt;&gt;0,1/(1/AV45-1/N45),0)</f>
        <v>0.29809370595178147</v>
      </c>
      <c r="G45">
        <f>((AY45-AL45/2)*S45-E45)/(AY45+AL45/2)</f>
        <v>349.2389209555671</v>
      </c>
      <c r="H45">
        <f>AL45*1000</f>
        <v>31.168612016962868</v>
      </c>
      <c r="I45">
        <f>(AQ45-AW45)</f>
        <v>9.1342292272029422</v>
      </c>
      <c r="J45">
        <f>(P45+AP45*D45)</f>
        <v>48.580596923828125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29.686307907104492</v>
      </c>
      <c r="P45" s="1">
        <v>48.580596923828125</v>
      </c>
      <c r="Q45" s="1">
        <v>29.828899383544922</v>
      </c>
      <c r="R45" s="1">
        <v>400.12619018554688</v>
      </c>
      <c r="S45" s="1">
        <v>392.62899780273438</v>
      </c>
      <c r="T45" s="1">
        <v>0.10070275515317917</v>
      </c>
      <c r="U45" s="1">
        <v>27.616905212402344</v>
      </c>
      <c r="V45" s="1">
        <v>0.21199159324169159</v>
      </c>
      <c r="W45" s="1">
        <v>58.136955261230469</v>
      </c>
      <c r="X45" s="1">
        <v>299.59548950195313</v>
      </c>
      <c r="Y45" s="1">
        <v>1250.8345947265625</v>
      </c>
      <c r="Z45" s="1">
        <v>0.37325820326805115</v>
      </c>
      <c r="AA45" s="1">
        <v>88.08428955078125</v>
      </c>
      <c r="AB45" s="1">
        <v>15.183656692504883</v>
      </c>
      <c r="AC45" s="1">
        <v>0.63170719146728516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1.1014540055218862</v>
      </c>
      <c r="AL45">
        <f>(U45-T45)/(1000-U45)*AK45</f>
        <v>3.1168612016962867E-2</v>
      </c>
      <c r="AM45">
        <f>(P45+273.15)</f>
        <v>321.7305969238281</v>
      </c>
      <c r="AN45">
        <f>(O45+273.15)</f>
        <v>302.83630790710447</v>
      </c>
      <c r="AO45">
        <f>(Y45*AG45+Z45*AH45)*AI45</f>
        <v>200.1335306829169</v>
      </c>
      <c r="AP45">
        <f>((AO45+0.00000010773*(AN45^4-AM45^4))-AL45*44100)/(L45*51.4+0.00000043092*AM45^3)</f>
        <v>-11.439646792656399</v>
      </c>
      <c r="AQ45">
        <f>0.61365*EXP(17.502*J45/(240.97+J45))</f>
        <v>11.56684470242867</v>
      </c>
      <c r="AR45">
        <f>AQ45*1000/AA45</f>
        <v>131.31563825306552</v>
      </c>
      <c r="AS45">
        <f>(AR45-U45)</f>
        <v>103.69873304066317</v>
      </c>
      <c r="AT45">
        <f>IF(D45,P45,(O45+P45)/2)</f>
        <v>39.133452415466309</v>
      </c>
      <c r="AU45">
        <f>0.61365*EXP(17.502*AT45/(240.97+AT45))</f>
        <v>7.0772563633074039</v>
      </c>
      <c r="AV45">
        <f>IF(AS45&lt;&gt;0,(1000-(AR45+U45)/2)/AS45*AL45,0)</f>
        <v>0.27668379143687222</v>
      </c>
      <c r="AW45">
        <f>U45*AA45/1000</f>
        <v>2.4326154752257279</v>
      </c>
      <c r="AX45">
        <f>(AU45-AW45)</f>
        <v>4.6446408880816765</v>
      </c>
      <c r="AY45">
        <f>1/(1.6/F45+1.37/N45)</f>
        <v>0.17473138781486605</v>
      </c>
      <c r="AZ45">
        <f>G45*AA45*0.001</f>
        <v>30.762462235852578</v>
      </c>
      <c r="BA45">
        <f>G45/S45</f>
        <v>0.88948835391682546</v>
      </c>
      <c r="BB45">
        <f>(1-AL45*AA45/AQ45/F45)*100</f>
        <v>20.375226899451192</v>
      </c>
      <c r="BC45">
        <f>(S45-E45/(N45/1.35))</f>
        <v>394.02370506587545</v>
      </c>
      <c r="BD45">
        <f>E45*BB45/100/BC45</f>
        <v>-2.058026623515335E-3</v>
      </c>
    </row>
    <row r="46" spans="1:56" x14ac:dyDescent="0.35">
      <c r="A46" s="1" t="s">
        <v>9</v>
      </c>
      <c r="B46" s="1" t="s">
        <v>2433</v>
      </c>
      <c r="K46" s="1">
        <f t="shared" si="0"/>
        <v>2.72</v>
      </c>
    </row>
    <row r="47" spans="1:56" x14ac:dyDescent="0.35">
      <c r="A47" s="1" t="s">
        <v>9</v>
      </c>
      <c r="B47" s="1" t="s">
        <v>2432</v>
      </c>
      <c r="K47" s="1">
        <f t="shared" si="0"/>
        <v>2.72</v>
      </c>
    </row>
    <row r="48" spans="1:56" x14ac:dyDescent="0.35">
      <c r="A48" s="1">
        <v>11</v>
      </c>
      <c r="B48" s="1" t="s">
        <v>2431</v>
      </c>
      <c r="C48" s="1">
        <v>2474.0000191107392</v>
      </c>
      <c r="D48" s="1">
        <v>0</v>
      </c>
      <c r="E48">
        <f>(R48-S48*(1000-T48)/(1000-U48))*AK48</f>
        <v>-3.5383550109609789</v>
      </c>
      <c r="F48">
        <f>IF(AV48&lt;&gt;0,1/(1/AV48-1/N48),0)</f>
        <v>0.28877664698708205</v>
      </c>
      <c r="G48">
        <f>((AY48-AL48/2)*S48-E48)/(AY48+AL48/2)</f>
        <v>346.74313090525169</v>
      </c>
      <c r="H48">
        <f>AL48*1000</f>
        <v>30.521196145513979</v>
      </c>
      <c r="I48">
        <f>(AQ48-AW48)</f>
        <v>9.2131580186875794</v>
      </c>
      <c r="J48">
        <f>(P48+AP48*D48)</f>
        <v>48.633800506591797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29.885709762573242</v>
      </c>
      <c r="P48" s="1">
        <v>48.633800506591797</v>
      </c>
      <c r="Q48" s="1">
        <v>29.991643905639648</v>
      </c>
      <c r="R48" s="1">
        <v>400.04733276367188</v>
      </c>
      <c r="S48" s="1">
        <v>392.38723754882813</v>
      </c>
      <c r="T48" s="1">
        <v>0.11510566622018814</v>
      </c>
      <c r="U48" s="1">
        <v>27.073131561279297</v>
      </c>
      <c r="V48" s="1">
        <v>0.23954382538795471</v>
      </c>
      <c r="W48" s="1">
        <v>56.341285705566406</v>
      </c>
      <c r="X48" s="1">
        <v>299.61431884765625</v>
      </c>
      <c r="Y48" s="1">
        <v>1600.775146484375</v>
      </c>
      <c r="Z48" s="1">
        <v>0.33527791500091553</v>
      </c>
      <c r="AA48" s="1">
        <v>88.082878112792969</v>
      </c>
      <c r="AB48" s="1">
        <v>15.19693660736084</v>
      </c>
      <c r="AC48" s="1">
        <v>0.64820468425750732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1.1015232310575596</v>
      </c>
      <c r="AL48">
        <f>(U48-T48)/(1000-U48)*AK48</f>
        <v>3.052119614551398E-2</v>
      </c>
      <c r="AM48">
        <f>(P48+273.15)</f>
        <v>321.78380050659177</v>
      </c>
      <c r="AN48">
        <f>(O48+273.15)</f>
        <v>303.03570976257322</v>
      </c>
      <c r="AO48">
        <f>(Y48*AG48+Z48*AH48)*AI48</f>
        <v>256.12401771268196</v>
      </c>
      <c r="AP48">
        <f>((AO48+0.00000010773*(AN48^4-AM48^4))-AL48*44100)/(L48*51.4+0.00000043092*AM48^3)</f>
        <v>-10.74612680643356</v>
      </c>
      <c r="AQ48">
        <f>0.61365*EXP(17.502*J48/(240.97+J48))</f>
        <v>11.597837366131351</v>
      </c>
      <c r="AR48">
        <f>AQ48*1000/AA48</f>
        <v>131.6696004333549</v>
      </c>
      <c r="AS48">
        <f>(AR48-U48)</f>
        <v>104.5964688720756</v>
      </c>
      <c r="AT48">
        <f>IF(D48,P48,(O48+P48)/2)</f>
        <v>39.25975513458252</v>
      </c>
      <c r="AU48">
        <f>0.61365*EXP(17.502*AT48/(240.97+AT48))</f>
        <v>7.1254478170683413</v>
      </c>
      <c r="AV48">
        <f>IF(AS48&lt;&gt;0,(1000-(AR48+U48)/2)/AS48*AL48,0)</f>
        <v>0.26863896476216576</v>
      </c>
      <c r="AW48">
        <f>U48*AA48/1000</f>
        <v>2.3846793474437726</v>
      </c>
      <c r="AX48">
        <f>(AU48-AW48)</f>
        <v>4.7407684696245687</v>
      </c>
      <c r="AY48">
        <f>1/(1.6/F48+1.37/N48)</f>
        <v>0.16959947372471881</v>
      </c>
      <c r="AZ48">
        <f>G48*AA48*0.001</f>
        <v>30.542132935975502</v>
      </c>
      <c r="BA48">
        <f>G48/S48</f>
        <v>0.88367586334176695</v>
      </c>
      <c r="BB48">
        <f>(1-AL48*AA48/AQ48/F48)*100</f>
        <v>19.729870653799175</v>
      </c>
      <c r="BC48">
        <f>(S48-E48/(N48/1.35))</f>
        <v>393.62721441197698</v>
      </c>
      <c r="BD48">
        <f>E48*BB48/100/BC48</f>
        <v>-1.7735381126472772E-3</v>
      </c>
    </row>
    <row r="49" spans="1:56" x14ac:dyDescent="0.35">
      <c r="A49" s="1" t="s">
        <v>9</v>
      </c>
      <c r="B49" s="1" t="s">
        <v>2430</v>
      </c>
      <c r="K49" s="1">
        <f t="shared" si="0"/>
        <v>2.72</v>
      </c>
    </row>
    <row r="50" spans="1:56" x14ac:dyDescent="0.35">
      <c r="A50" s="1" t="s">
        <v>9</v>
      </c>
      <c r="B50" s="1" t="s">
        <v>2425</v>
      </c>
      <c r="K50" s="1">
        <f t="shared" si="0"/>
        <v>2.72</v>
      </c>
    </row>
    <row r="51" spans="1:56" x14ac:dyDescent="0.35">
      <c r="A51" s="1">
        <v>12</v>
      </c>
      <c r="B51" s="1" t="s">
        <v>2429</v>
      </c>
      <c r="C51" s="1">
        <v>2677.0000191107392</v>
      </c>
      <c r="D51" s="1">
        <v>0</v>
      </c>
      <c r="E51">
        <f>(R51-S51*(1000-T51)/(1000-U51))*AK51</f>
        <v>-3.093356069984377</v>
      </c>
      <c r="F51">
        <f>IF(AV51&lt;&gt;0,1/(1/AV51-1/N51),0)</f>
        <v>0.39103828344351821</v>
      </c>
      <c r="G51">
        <f>((AY51-AL51/2)*S51-E51)/(AY51+AL51/2)</f>
        <v>358.64625065021011</v>
      </c>
      <c r="H51">
        <f>AL51*1000</f>
        <v>28.642486569111245</v>
      </c>
      <c r="I51">
        <f>(AQ51-AW51)</f>
        <v>6.6569777599643896</v>
      </c>
      <c r="J51">
        <f>(P51+AP51*D51)</f>
        <v>43.463134765625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30.160373687744141</v>
      </c>
      <c r="P51" s="1">
        <v>43.463134765625</v>
      </c>
      <c r="Q51" s="1">
        <v>30.199525833129883</v>
      </c>
      <c r="R51" s="1">
        <v>400.1490478515625</v>
      </c>
      <c r="S51" s="1">
        <v>392.74600219726563</v>
      </c>
      <c r="T51" s="1">
        <v>0.13235896825790405</v>
      </c>
      <c r="U51" s="1">
        <v>25.468868255615234</v>
      </c>
      <c r="V51" s="1">
        <v>0.2711302638053894</v>
      </c>
      <c r="W51" s="1">
        <v>52.171611785888672</v>
      </c>
      <c r="X51" s="1">
        <v>299.65985107421875</v>
      </c>
      <c r="Y51" s="1">
        <v>2001.2828369140625</v>
      </c>
      <c r="Z51" s="1">
        <v>0.31170433759689331</v>
      </c>
      <c r="AA51" s="1">
        <v>88.080207824707031</v>
      </c>
      <c r="AB51" s="1">
        <v>15.161464691162109</v>
      </c>
      <c r="AC51" s="1">
        <v>0.66705656051635742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1.1016906289493333</v>
      </c>
      <c r="AL51">
        <f>(U51-T51)/(1000-U51)*AK51</f>
        <v>2.8642486569111246E-2</v>
      </c>
      <c r="AM51">
        <f>(P51+273.15)</f>
        <v>316.61313476562498</v>
      </c>
      <c r="AN51">
        <f>(O51+273.15)</f>
        <v>303.31037368774412</v>
      </c>
      <c r="AO51">
        <f>(Y51*AG51+Z51*AH51)*AI51</f>
        <v>320.20524674910484</v>
      </c>
      <c r="AP51">
        <f>((AO51+0.00000010773*(AN51^4-AM51^4))-AL51*44100)/(L51*51.4+0.00000043092*AM51^3)</f>
        <v>-9.0047146842014634</v>
      </c>
      <c r="AQ51">
        <f>0.61365*EXP(17.502*J51/(240.97+J51))</f>
        <v>8.9002809689790627</v>
      </c>
      <c r="AR51">
        <f>AQ51*1000/AA51</f>
        <v>101.04745650341756</v>
      </c>
      <c r="AS51">
        <f>(AR51-U51)</f>
        <v>75.57858824780233</v>
      </c>
      <c r="AT51">
        <f>IF(D51,P51,(O51+P51)/2)</f>
        <v>36.81175422668457</v>
      </c>
      <c r="AU51">
        <f>0.61365*EXP(17.502*AT51/(240.97+AT51))</f>
        <v>6.240384584767888</v>
      </c>
      <c r="AV51">
        <f>IF(AS51&lt;&gt;0,(1000-(AR51+U51)/2)/AS51*AL51,0)</f>
        <v>0.35500286688074606</v>
      </c>
      <c r="AW51">
        <f>U51*AA51/1000</f>
        <v>2.2433032090146736</v>
      </c>
      <c r="AX51">
        <f>(AU51-AW51)</f>
        <v>3.9970813757532144</v>
      </c>
      <c r="AY51">
        <f>1/(1.6/F51+1.37/N51)</f>
        <v>0.22485545604618129</v>
      </c>
      <c r="AZ51">
        <f>G51*AA51*0.001</f>
        <v>31.589636292822476</v>
      </c>
      <c r="BA51">
        <f>G51/S51</f>
        <v>0.91317606963207698</v>
      </c>
      <c r="BB51">
        <f>(1-AL51*AA51/AQ51/F51)*100</f>
        <v>27.512010565151222</v>
      </c>
      <c r="BC51">
        <f>(S51-E51/(N51/1.35))</f>
        <v>393.8300341681616</v>
      </c>
      <c r="BD51">
        <f>E51*BB51/100/BC51</f>
        <v>-2.160943490735551E-3</v>
      </c>
    </row>
    <row r="52" spans="1:56" x14ac:dyDescent="0.35">
      <c r="A52" s="1" t="s">
        <v>9</v>
      </c>
      <c r="B52" s="1" t="s">
        <v>2428</v>
      </c>
      <c r="K52" s="1">
        <v>2.0100799999999999</v>
      </c>
    </row>
    <row r="53" spans="1:56" x14ac:dyDescent="0.35">
      <c r="A53" s="1" t="s">
        <v>9</v>
      </c>
      <c r="B53" s="1" t="s">
        <v>2427</v>
      </c>
      <c r="K53" s="1">
        <v>2.0100799999999999</v>
      </c>
    </row>
    <row r="54" spans="1:56" x14ac:dyDescent="0.35">
      <c r="A54" s="1" t="s">
        <v>9</v>
      </c>
      <c r="B54" s="1" t="s">
        <v>2426</v>
      </c>
      <c r="K54" s="1">
        <v>2.0100799999999999</v>
      </c>
    </row>
    <row r="55" spans="1:56" x14ac:dyDescent="0.35">
      <c r="A55" s="1" t="s">
        <v>9</v>
      </c>
      <c r="B55" s="1" t="s">
        <v>2425</v>
      </c>
      <c r="K55" s="1">
        <v>2.0100799999999999</v>
      </c>
    </row>
    <row r="56" spans="1:56" x14ac:dyDescent="0.35">
      <c r="K56" s="1">
        <v>2.0100799999999999</v>
      </c>
    </row>
    <row r="57" spans="1:56" x14ac:dyDescent="0.35">
      <c r="K57" s="1">
        <v>2.0100799999999999</v>
      </c>
    </row>
    <row r="58" spans="1:56" x14ac:dyDescent="0.35">
      <c r="K58" s="1">
        <v>2.0100799999999999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2BBD8-1C04-4605-9035-77AA98859A29}">
  <dimension ref="A1:BD55"/>
  <sheetViews>
    <sheetView topLeftCell="A4"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2514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2513</v>
      </c>
    </row>
    <row r="12" spans="1:56" x14ac:dyDescent="0.35">
      <c r="A12" s="1" t="s">
        <v>9</v>
      </c>
      <c r="B12" s="1" t="s">
        <v>2512</v>
      </c>
    </row>
    <row r="13" spans="1:56" x14ac:dyDescent="0.35">
      <c r="A13" s="1" t="s">
        <v>9</v>
      </c>
      <c r="B13" s="1" t="s">
        <v>2511</v>
      </c>
    </row>
    <row r="14" spans="1:56" x14ac:dyDescent="0.35">
      <c r="A14" s="1" t="s">
        <v>9</v>
      </c>
      <c r="B14" s="1" t="s">
        <v>2510</v>
      </c>
    </row>
    <row r="15" spans="1:56" x14ac:dyDescent="0.35">
      <c r="A15" s="1" t="s">
        <v>9</v>
      </c>
      <c r="B15" s="1" t="s">
        <v>2509</v>
      </c>
    </row>
    <row r="16" spans="1:56" x14ac:dyDescent="0.35">
      <c r="A16" s="1" t="s">
        <v>9</v>
      </c>
      <c r="B16" s="1" t="s">
        <v>2508</v>
      </c>
    </row>
    <row r="17" spans="1:56" x14ac:dyDescent="0.35">
      <c r="A17" s="1" t="s">
        <v>9</v>
      </c>
      <c r="B17" s="1" t="s">
        <v>2507</v>
      </c>
    </row>
    <row r="18" spans="1:56" x14ac:dyDescent="0.35">
      <c r="A18" s="1">
        <v>1</v>
      </c>
      <c r="B18" s="1" t="s">
        <v>2506</v>
      </c>
      <c r="C18" s="1">
        <v>563.5000021122396</v>
      </c>
      <c r="D18" s="1">
        <v>0</v>
      </c>
      <c r="E18">
        <f>(R18-S18*(1000-T18)/(1000-U18))*AK18</f>
        <v>-8.2422971901284363</v>
      </c>
      <c r="F18">
        <f>IF(AV18&lt;&gt;0,1/(1/AV18-1/N18),0)</f>
        <v>1.2549059730476184</v>
      </c>
      <c r="G18">
        <f>((AY18-AL18/2)*S18-E18)/(AY18+AL18/2)</f>
        <v>397.26240704201763</v>
      </c>
      <c r="H18">
        <f>AL18*1000</f>
        <v>23.314682236620662</v>
      </c>
      <c r="I18">
        <f>(AQ18-AW18)</f>
        <v>2.0539925236223735</v>
      </c>
      <c r="J18">
        <f>(P18+AP18*D18)</f>
        <v>34.936847686767578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31.672012329101563</v>
      </c>
      <c r="P18" s="1">
        <v>34.936847686767578</v>
      </c>
      <c r="Q18" s="1">
        <v>31.755119323730469</v>
      </c>
      <c r="R18" s="1">
        <v>399.919189453125</v>
      </c>
      <c r="S18" s="1">
        <v>398.95745849609375</v>
      </c>
      <c r="T18" s="1">
        <v>20.316699981689453</v>
      </c>
      <c r="U18" s="1">
        <v>40.624614715576172</v>
      </c>
      <c r="V18" s="1">
        <v>38.1407470703125</v>
      </c>
      <c r="W18" s="1">
        <v>76.265007019042969</v>
      </c>
      <c r="X18" s="1">
        <v>299.58609008789063</v>
      </c>
      <c r="Y18" s="1">
        <v>0.27099794149398804</v>
      </c>
      <c r="Z18" s="1">
        <v>0.34313946962356567</v>
      </c>
      <c r="AA18" s="1">
        <v>87.992355346679688</v>
      </c>
      <c r="AB18" s="1">
        <v>17.991039276123047</v>
      </c>
      <c r="AC18" s="1">
        <v>0.75379961729049683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1.1014194488525388</v>
      </c>
      <c r="AL18">
        <f>(U18-T18)/(1000-U18)*AK18</f>
        <v>2.3314682236620664E-2</v>
      </c>
      <c r="AM18">
        <f>(P18+273.15)</f>
        <v>308.08684768676756</v>
      </c>
      <c r="AN18">
        <f>(O18+273.15)</f>
        <v>304.82201232910154</v>
      </c>
      <c r="AO18">
        <f>(Y18*AG18+Z18*AH18)*AI18</f>
        <v>4.3359669669873924E-2</v>
      </c>
      <c r="AP18">
        <f>((AO18+0.00000010773*(AN18^4-AM18^4))-AL18*44100)/(L18*51.4+0.00000043092*AM18^3)</f>
        <v>-8.7159167154606223</v>
      </c>
      <c r="AQ18">
        <f>0.61365*EXP(17.502*J18/(240.97+J18))</f>
        <v>5.6286480574973048</v>
      </c>
      <c r="AR18">
        <f>AQ18*1000/AA18</f>
        <v>63.96746666595164</v>
      </c>
      <c r="AS18">
        <f>(AR18-U18)</f>
        <v>23.342851950375469</v>
      </c>
      <c r="AT18">
        <f>IF(D18,P18,(O18+P18)/2)</f>
        <v>33.30443000793457</v>
      </c>
      <c r="AU18">
        <f>0.61365*EXP(17.502*AT18/(240.97+AT18))</f>
        <v>5.1391708360516093</v>
      </c>
      <c r="AV18">
        <f>IF(AS18&lt;&gt;0,(1000-(AR18+U18)/2)/AS18*AL18,0)</f>
        <v>0.94656028803398706</v>
      </c>
      <c r="AW18">
        <f>U18*AA18/1000</f>
        <v>3.5746555338749313</v>
      </c>
      <c r="AX18">
        <f>(AU18-AW18)</f>
        <v>1.564515302176678</v>
      </c>
      <c r="AY18">
        <f>1/(1.6/F18+1.37/N18)</f>
        <v>0.61326125830856359</v>
      </c>
      <c r="AZ18">
        <f>G18*AA18*0.001</f>
        <v>34.956054886318526</v>
      </c>
      <c r="BA18">
        <f>G18/S18</f>
        <v>0.99575129774370985</v>
      </c>
      <c r="BB18">
        <f>(1-AL18*AA18/AQ18/F18)*100</f>
        <v>70.955817114415098</v>
      </c>
      <c r="BC18">
        <f>(S18-E18/(N18/1.35))</f>
        <v>401.8458791840394</v>
      </c>
      <c r="BD18">
        <f>E18*BB18/100/BC18</f>
        <v>-1.4553811854757464E-2</v>
      </c>
    </row>
    <row r="19" spans="1:56" x14ac:dyDescent="0.35">
      <c r="A19" s="1" t="s">
        <v>9</v>
      </c>
      <c r="B19" s="1" t="s">
        <v>2505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2504</v>
      </c>
      <c r="K20" s="1">
        <f t="shared" si="0"/>
        <v>2.72</v>
      </c>
    </row>
    <row r="21" spans="1:56" x14ac:dyDescent="0.35">
      <c r="A21" s="1">
        <v>2</v>
      </c>
      <c r="B21" s="1" t="s">
        <v>2503</v>
      </c>
      <c r="C21" s="1">
        <v>768.00000212341547</v>
      </c>
      <c r="D21" s="1">
        <v>0</v>
      </c>
      <c r="E21">
        <f>(R21-S21*(1000-T21)/(1000-U21))*AK21</f>
        <v>-8.0950667237344813</v>
      </c>
      <c r="F21">
        <f>IF(AV21&lt;&gt;0,1/(1/AV21-1/N21),0)</f>
        <v>1.0965968303253719</v>
      </c>
      <c r="G21">
        <f>((AY21-AL21/2)*S21-E21)/(AY21+AL21/2)</f>
        <v>398.04603402570569</v>
      </c>
      <c r="H21">
        <f>AL21*1000</f>
        <v>22.064862583521908</v>
      </c>
      <c r="I21">
        <f>(AQ21-AW21)</f>
        <v>2.1560705470052395</v>
      </c>
      <c r="J21">
        <f>(P21+AP21*D21)</f>
        <v>35.026863098144531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31.589145660400391</v>
      </c>
      <c r="P21" s="1">
        <v>35.026863098144531</v>
      </c>
      <c r="Q21" s="1">
        <v>31.732477188110352</v>
      </c>
      <c r="R21" s="1">
        <v>399.969482421875</v>
      </c>
      <c r="S21" s="1">
        <v>399.31961059570313</v>
      </c>
      <c r="T21" s="1">
        <v>20.551816940307617</v>
      </c>
      <c r="U21" s="1">
        <v>39.785640716552734</v>
      </c>
      <c r="V21" s="1">
        <v>38.762649536132813</v>
      </c>
      <c r="W21" s="1">
        <v>75.039436340332031</v>
      </c>
      <c r="X21" s="1">
        <v>299.62130737304688</v>
      </c>
      <c r="Y21" s="1">
        <v>24.882974624633789</v>
      </c>
      <c r="Z21" s="1">
        <v>0.26325094699859619</v>
      </c>
      <c r="AA21" s="1">
        <v>87.989250183105469</v>
      </c>
      <c r="AB21" s="1">
        <v>17.867780685424805</v>
      </c>
      <c r="AC21" s="1">
        <v>0.76388603448867798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1.1015489241656131</v>
      </c>
      <c r="AL21">
        <f>(U21-T21)/(1000-U21)*AK21</f>
        <v>2.2064862583521909E-2</v>
      </c>
      <c r="AM21">
        <f>(P21+273.15)</f>
        <v>308.17686309814451</v>
      </c>
      <c r="AN21">
        <f>(O21+273.15)</f>
        <v>304.73914566040037</v>
      </c>
      <c r="AO21">
        <f>(Y21*AG21+Z21*AH21)*AI21</f>
        <v>3.9812758509529544</v>
      </c>
      <c r="AP21">
        <f>((AO21+0.00000010773*(AN21^4-AM21^4))-AL21*44100)/(L21*51.4+0.00000043092*AM21^3)</f>
        <v>-8.2510110797921588</v>
      </c>
      <c r="AQ21">
        <f>0.61365*EXP(17.502*J21/(240.97+J21))</f>
        <v>5.6567792417091454</v>
      </c>
      <c r="AR21">
        <f>AQ21*1000/AA21</f>
        <v>64.289435697399369</v>
      </c>
      <c r="AS21">
        <f>(AR21-U21)</f>
        <v>24.503794980846635</v>
      </c>
      <c r="AT21">
        <f>IF(D21,P21,(O21+P21)/2)</f>
        <v>33.308004379272461</v>
      </c>
      <c r="AU21">
        <f>0.61365*EXP(17.502*AT21/(240.97+AT21))</f>
        <v>5.1402007728930039</v>
      </c>
      <c r="AV21">
        <f>IF(AS21&lt;&gt;0,(1000-(AR21+U21)/2)/AS21*AL21,0)</f>
        <v>0.85360906219423149</v>
      </c>
      <c r="AW21">
        <f>U21*AA21/1000</f>
        <v>3.5007086947039059</v>
      </c>
      <c r="AX21">
        <f>(AU21-AW21)</f>
        <v>1.639492078189098</v>
      </c>
      <c r="AY21">
        <f>1/(1.6/F21+1.37/N21)</f>
        <v>0.55105831992753984</v>
      </c>
      <c r="AZ21">
        <f>G21*AA21*0.001</f>
        <v>35.023772072280728</v>
      </c>
      <c r="BA21">
        <f>G21/S21</f>
        <v>0.99681063354715405</v>
      </c>
      <c r="BB21">
        <f>(1-AL21*AA21/AQ21/F21)*100</f>
        <v>68.702141186239075</v>
      </c>
      <c r="BC21">
        <f>(S21-E21/(N21/1.35))</f>
        <v>402.15643601655046</v>
      </c>
      <c r="BD21">
        <f>E21*BB21/100/BC21</f>
        <v>-1.3829156197891712E-2</v>
      </c>
    </row>
    <row r="22" spans="1:56" x14ac:dyDescent="0.35">
      <c r="A22" s="1" t="s">
        <v>9</v>
      </c>
      <c r="B22" s="1" t="s">
        <v>2502</v>
      </c>
      <c r="K22" s="1">
        <f t="shared" si="0"/>
        <v>2.72</v>
      </c>
    </row>
    <row r="23" spans="1:56" x14ac:dyDescent="0.35">
      <c r="A23" s="1" t="s">
        <v>9</v>
      </c>
      <c r="B23" s="1" t="s">
        <v>2501</v>
      </c>
      <c r="K23" s="1">
        <f t="shared" si="0"/>
        <v>2.72</v>
      </c>
    </row>
    <row r="24" spans="1:56" x14ac:dyDescent="0.35">
      <c r="A24" s="1">
        <v>3</v>
      </c>
      <c r="B24" s="1" t="s">
        <v>2500</v>
      </c>
      <c r="C24" s="1">
        <v>972.00000212341547</v>
      </c>
      <c r="D24" s="1">
        <v>0</v>
      </c>
      <c r="E24">
        <f>(R24-S24*(1000-T24)/(1000-U24))*AK24</f>
        <v>-7.5346011787751621</v>
      </c>
      <c r="F24">
        <f>IF(AV24&lt;&gt;0,1/(1/AV24-1/N24),0)</f>
        <v>1.2323202727758922</v>
      </c>
      <c r="G24">
        <f>((AY24-AL24/2)*S24-E24)/(AY24+AL24/2)</f>
        <v>397.62713979327299</v>
      </c>
      <c r="H24">
        <f>AL24*1000</f>
        <v>21.183017280972358</v>
      </c>
      <c r="I24">
        <f>(AQ24-AW24)</f>
        <v>1.8963520038569261</v>
      </c>
      <c r="J24">
        <f>(P24+AP24*D24)</f>
        <v>34.033760070800781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31.468128204345703</v>
      </c>
      <c r="P24" s="1">
        <v>34.033760070800781</v>
      </c>
      <c r="Q24" s="1">
        <v>31.641921997070313</v>
      </c>
      <c r="R24" s="1">
        <v>399.957763671875</v>
      </c>
      <c r="S24" s="1">
        <v>399.12265014648438</v>
      </c>
      <c r="T24" s="1">
        <v>20.813844680786133</v>
      </c>
      <c r="U24" s="1">
        <v>39.286510467529297</v>
      </c>
      <c r="V24" s="1">
        <v>39.526897430419922</v>
      </c>
      <c r="W24" s="1">
        <v>74.607734680175781</v>
      </c>
      <c r="X24" s="1">
        <v>299.6546630859375</v>
      </c>
      <c r="Y24" s="1">
        <v>51.237632751464844</v>
      </c>
      <c r="Z24" s="1">
        <v>0.23574183881282806</v>
      </c>
      <c r="AA24" s="1">
        <v>87.987655639648438</v>
      </c>
      <c r="AB24" s="1">
        <v>17.659746170043945</v>
      </c>
      <c r="AC24" s="1">
        <v>0.7508353590965271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1.1016715554630052</v>
      </c>
      <c r="AL24">
        <f>(U24-T24)/(1000-U24)*AK24</f>
        <v>2.1183017280972358E-2</v>
      </c>
      <c r="AM24">
        <f>(P24+273.15)</f>
        <v>307.18376007080076</v>
      </c>
      <c r="AN24">
        <f>(O24+273.15)</f>
        <v>304.61812820434568</v>
      </c>
      <c r="AO24">
        <f>(Y24*AG24+Z24*AH24)*AI24</f>
        <v>8.198021056994321</v>
      </c>
      <c r="AP24">
        <f>((AO24+0.00000010773*(AN24^4-AM24^4))-AL24*44100)/(L24*51.4+0.00000043092*AM24^3)</f>
        <v>-7.8175810093244342</v>
      </c>
      <c r="AQ24">
        <f>0.61365*EXP(17.502*J24/(240.97+J24))</f>
        <v>5.3530799581573376</v>
      </c>
      <c r="AR24">
        <f>AQ24*1000/AA24</f>
        <v>60.838988369922731</v>
      </c>
      <c r="AS24">
        <f>(AR24-U24)</f>
        <v>21.552477902393434</v>
      </c>
      <c r="AT24">
        <f>IF(D24,P24,(O24+P24)/2)</f>
        <v>32.750944137573242</v>
      </c>
      <c r="AU24">
        <f>0.61365*EXP(17.502*AT24/(240.97+AT24))</f>
        <v>4.9818368244804239</v>
      </c>
      <c r="AV24">
        <f>IF(AS24&lt;&gt;0,(1000-(AR24+U24)/2)/AS24*AL24,0)</f>
        <v>0.93365307163441558</v>
      </c>
      <c r="AW24">
        <f>U24*AA24/1000</f>
        <v>3.4567279543004115</v>
      </c>
      <c r="AX24">
        <f>(AU24-AW24)</f>
        <v>1.5251088701800124</v>
      </c>
      <c r="AY24">
        <f>1/(1.6/F24+1.37/N24)</f>
        <v>0.60459702183654385</v>
      </c>
      <c r="AZ24">
        <f>G24*AA24*0.001</f>
        <v>34.986279849108854</v>
      </c>
      <c r="BA24">
        <f>G24/S24</f>
        <v>0.99625300555440166</v>
      </c>
      <c r="BB24">
        <f>(1-AL24*AA24/AQ24/F24)*100</f>
        <v>71.745850198037871</v>
      </c>
      <c r="BC24">
        <f>(S24-E24/(N24/1.35))</f>
        <v>401.76306669761999</v>
      </c>
      <c r="BD24">
        <f>E24*BB24/100/BC24</f>
        <v>-1.3455103574296882E-2</v>
      </c>
    </row>
    <row r="25" spans="1:56" x14ac:dyDescent="0.35">
      <c r="A25" s="1" t="s">
        <v>9</v>
      </c>
      <c r="B25" s="1" t="s">
        <v>2499</v>
      </c>
      <c r="K25" s="1">
        <f t="shared" si="0"/>
        <v>2.72</v>
      </c>
    </row>
    <row r="26" spans="1:56" x14ac:dyDescent="0.35">
      <c r="A26" s="1" t="s">
        <v>9</v>
      </c>
      <c r="B26" s="1" t="s">
        <v>2498</v>
      </c>
      <c r="K26" s="1">
        <f t="shared" si="0"/>
        <v>2.72</v>
      </c>
    </row>
    <row r="27" spans="1:56" x14ac:dyDescent="0.35">
      <c r="A27" s="1">
        <v>4</v>
      </c>
      <c r="B27" s="1" t="s">
        <v>2497</v>
      </c>
      <c r="C27" s="1">
        <v>1176.0000021234155</v>
      </c>
      <c r="D27" s="1">
        <v>0</v>
      </c>
      <c r="E27">
        <f>(R27-S27*(1000-T27)/(1000-U27))*AK27</f>
        <v>-7.3740195718989705</v>
      </c>
      <c r="F27">
        <f>IF(AV27&lt;&gt;0,1/(1/AV27-1/N27),0)</f>
        <v>0.94115765076723101</v>
      </c>
      <c r="G27">
        <f>((AY27-AL27/2)*S27-E27)/(AY27+AL27/2)</f>
        <v>397.16569743690405</v>
      </c>
      <c r="H27">
        <f>AL27*1000</f>
        <v>20.862473183245363</v>
      </c>
      <c r="I27">
        <f>(AQ27-AW27)</f>
        <v>2.2999728464245393</v>
      </c>
      <c r="J27">
        <f>(P27+AP27*D27)</f>
        <v>35.339908599853516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31.425642013549805</v>
      </c>
      <c r="P27" s="1">
        <v>35.339908599853516</v>
      </c>
      <c r="Q27" s="1">
        <v>31.571287155151367</v>
      </c>
      <c r="R27" s="1">
        <v>399.94522094726563</v>
      </c>
      <c r="S27" s="1">
        <v>399.08120727539063</v>
      </c>
      <c r="T27" s="1">
        <v>21.077529907226563</v>
      </c>
      <c r="U27" s="1">
        <v>39.272045135498047</v>
      </c>
      <c r="V27" s="1">
        <v>40.126003265380859</v>
      </c>
      <c r="W27" s="1">
        <v>74.763511657714844</v>
      </c>
      <c r="X27" s="1">
        <v>299.63644409179688</v>
      </c>
      <c r="Y27" s="1">
        <v>99.671432495117188</v>
      </c>
      <c r="Z27" s="1">
        <v>0.26455920934677124</v>
      </c>
      <c r="AA27" s="1">
        <v>87.991127014160156</v>
      </c>
      <c r="AB27" s="1">
        <v>17.564985275268555</v>
      </c>
      <c r="AC27" s="1">
        <v>0.7551419734954834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1.1016045738669</v>
      </c>
      <c r="AL27">
        <f>(U27-T27)/(1000-U27)*AK27</f>
        <v>2.0862473183245363E-2</v>
      </c>
      <c r="AM27">
        <f>(P27+273.15)</f>
        <v>308.48990859985349</v>
      </c>
      <c r="AN27">
        <f>(O27+273.15)</f>
        <v>304.57564201354978</v>
      </c>
      <c r="AO27">
        <f>(Y27*AG27+Z27*AH27)*AI27</f>
        <v>15.94742884276593</v>
      </c>
      <c r="AP27">
        <f>((AO27+0.00000010773*(AN27^4-AM27^4))-AL27*44100)/(L27*51.4+0.00000043092*AM27^3)</f>
        <v>-7.7670356578694406</v>
      </c>
      <c r="AQ27">
        <f>0.61365*EXP(17.502*J27/(240.97+J27))</f>
        <v>5.7555643580479785</v>
      </c>
      <c r="AR27">
        <f>AQ27*1000/AA27</f>
        <v>65.410735756592274</v>
      </c>
      <c r="AS27">
        <f>(AR27-U27)</f>
        <v>26.138690621094227</v>
      </c>
      <c r="AT27">
        <f>IF(D27,P27,(O27+P27)/2)</f>
        <v>33.38277530670166</v>
      </c>
      <c r="AU27">
        <f>0.61365*EXP(17.502*AT27/(240.97+AT27))</f>
        <v>5.1617868377674512</v>
      </c>
      <c r="AV27">
        <f>IF(AS27&lt;&gt;0,(1000-(AR27+U27)/2)/AS27*AL27,0)</f>
        <v>0.7563692694207087</v>
      </c>
      <c r="AW27">
        <f>U27*AA27/1000</f>
        <v>3.4555915116234392</v>
      </c>
      <c r="AX27">
        <f>(AU27-AW27)</f>
        <v>1.7061953261440119</v>
      </c>
      <c r="AY27">
        <f>1/(1.6/F27+1.37/N27)</f>
        <v>0.48646071024018123</v>
      </c>
      <c r="AZ27">
        <f>G27*AA27*0.001</f>
        <v>34.947057328838127</v>
      </c>
      <c r="BA27">
        <f>G27/S27</f>
        <v>0.99520020035129153</v>
      </c>
      <c r="BB27">
        <f>(1-AL27*AA27/AQ27/F27)*100</f>
        <v>66.11134128078821</v>
      </c>
      <c r="BC27">
        <f>(S27-E27/(N27/1.35))</f>
        <v>401.66534980185747</v>
      </c>
      <c r="BD27">
        <f>E27*BB27/100/BC27</f>
        <v>-1.2137126709324384E-2</v>
      </c>
    </row>
    <row r="28" spans="1:56" x14ac:dyDescent="0.35">
      <c r="A28" s="1" t="s">
        <v>9</v>
      </c>
      <c r="B28" s="1" t="s">
        <v>2496</v>
      </c>
      <c r="K28" s="1">
        <f t="shared" si="0"/>
        <v>2.72</v>
      </c>
    </row>
    <row r="29" spans="1:56" x14ac:dyDescent="0.35">
      <c r="A29" s="1" t="s">
        <v>9</v>
      </c>
      <c r="B29" s="1" t="s">
        <v>2495</v>
      </c>
      <c r="K29" s="1">
        <f t="shared" si="0"/>
        <v>2.72</v>
      </c>
    </row>
    <row r="30" spans="1:56" x14ac:dyDescent="0.35">
      <c r="A30" s="1">
        <v>5</v>
      </c>
      <c r="B30" s="1" t="s">
        <v>2494</v>
      </c>
      <c r="C30" s="1">
        <v>1380.0000021234155</v>
      </c>
      <c r="D30" s="1">
        <v>0</v>
      </c>
      <c r="E30">
        <f>(R30-S30*(1000-T30)/(1000-U30))*AK30</f>
        <v>-7.1429113074597428</v>
      </c>
      <c r="F30">
        <f>IF(AV30&lt;&gt;0,1/(1/AV30-1/N30),0)</f>
        <v>1.2158243153767723</v>
      </c>
      <c r="G30">
        <f>((AY30-AL30/2)*S30-E30)/(AY30+AL30/2)</f>
        <v>397.29576162037728</v>
      </c>
      <c r="H30">
        <f>AL30*1000</f>
        <v>20.619472557870083</v>
      </c>
      <c r="I30">
        <f>(AQ30-AW30)</f>
        <v>1.8651418369642987</v>
      </c>
      <c r="J30">
        <f>(P30+AP30*D30)</f>
        <v>33.935150146484375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31.350072860717773</v>
      </c>
      <c r="P30" s="1">
        <v>33.935150146484375</v>
      </c>
      <c r="Q30" s="1">
        <v>31.499717712402344</v>
      </c>
      <c r="R30" s="1">
        <v>400.06582641601563</v>
      </c>
      <c r="S30" s="1">
        <v>399.08023071289063</v>
      </c>
      <c r="T30" s="1">
        <v>21.329303741455078</v>
      </c>
      <c r="U30" s="1">
        <v>39.308303833007813</v>
      </c>
      <c r="V30" s="1">
        <v>40.777660369873047</v>
      </c>
      <c r="W30" s="1">
        <v>75.150161743164063</v>
      </c>
      <c r="X30" s="1">
        <v>299.68496704101563</v>
      </c>
      <c r="Y30" s="1">
        <v>149.60252380371094</v>
      </c>
      <c r="Z30" s="1">
        <v>0.37194916605949402</v>
      </c>
      <c r="AA30" s="1">
        <v>87.985763549804688</v>
      </c>
      <c r="AB30" s="1">
        <v>17.5760498046875</v>
      </c>
      <c r="AC30" s="1">
        <v>0.75444328784942627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1.1017829670625572</v>
      </c>
      <c r="AL30">
        <f>(U30-T30)/(1000-U30)*AK30</f>
        <v>2.0619472557870083E-2</v>
      </c>
      <c r="AM30">
        <f>(P30+273.15)</f>
        <v>307.08515014648435</v>
      </c>
      <c r="AN30">
        <f>(O30+273.15)</f>
        <v>304.50007286071775</v>
      </c>
      <c r="AO30">
        <f>(Y30*AG30+Z30*AH30)*AI30</f>
        <v>23.936403273573433</v>
      </c>
      <c r="AP30">
        <f>((AO30+0.00000010773*(AN30^4-AM30^4))-AL30*44100)/(L30*51.4+0.00000043092*AM30^3)</f>
        <v>-7.4886337902643403</v>
      </c>
      <c r="AQ30">
        <f>0.61365*EXP(17.502*J30/(240.97+J30))</f>
        <v>5.3237129635592053</v>
      </c>
      <c r="AR30">
        <f>AQ30*1000/AA30</f>
        <v>60.506526837670698</v>
      </c>
      <c r="AS30">
        <f>(AR30-U30)</f>
        <v>21.198223004662886</v>
      </c>
      <c r="AT30">
        <f>IF(D30,P30,(O30+P30)/2)</f>
        <v>32.642611503601074</v>
      </c>
      <c r="AU30">
        <f>0.61365*EXP(17.502*AT30/(240.97+AT30))</f>
        <v>4.9515376160113158</v>
      </c>
      <c r="AV30">
        <f>IF(AS30&lt;&gt;0,(1000-(AR30+U30)/2)/AS30*AL30,0)</f>
        <v>0.92415331099307751</v>
      </c>
      <c r="AW30">
        <f>U30*AA30/1000</f>
        <v>3.4585711265949066</v>
      </c>
      <c r="AX30">
        <f>(AU30-AW30)</f>
        <v>1.4929664894164092</v>
      </c>
      <c r="AY30">
        <f>1/(1.6/F30+1.37/N30)</f>
        <v>0.59822563296285314</v>
      </c>
      <c r="AZ30">
        <f>G30*AA30*0.001</f>
        <v>34.956370941270087</v>
      </c>
      <c r="BA30">
        <f>G30/S30</f>
        <v>0.99552854550242764</v>
      </c>
      <c r="BB30">
        <f>(1-AL30*AA30/AQ30/F30)*100</f>
        <v>71.971200121698672</v>
      </c>
      <c r="BC30">
        <f>(S30-E30/(N30/1.35))</f>
        <v>401.58338393786022</v>
      </c>
      <c r="BD30">
        <f>E30*BB30/100/BC30</f>
        <v>-1.2801423557909889E-2</v>
      </c>
    </row>
    <row r="31" spans="1:56" x14ac:dyDescent="0.35">
      <c r="A31" s="1" t="s">
        <v>9</v>
      </c>
      <c r="B31" s="1" t="s">
        <v>2493</v>
      </c>
      <c r="K31" s="1">
        <f t="shared" si="0"/>
        <v>2.72</v>
      </c>
    </row>
    <row r="32" spans="1:56" x14ac:dyDescent="0.35">
      <c r="A32" s="1" t="s">
        <v>9</v>
      </c>
      <c r="B32" s="1" t="s">
        <v>2492</v>
      </c>
      <c r="K32" s="1">
        <f t="shared" si="0"/>
        <v>2.72</v>
      </c>
    </row>
    <row r="33" spans="1:56" x14ac:dyDescent="0.35">
      <c r="A33" s="1">
        <v>6</v>
      </c>
      <c r="B33" s="1" t="s">
        <v>2491</v>
      </c>
      <c r="C33" s="1">
        <v>1584.0000021234155</v>
      </c>
      <c r="D33" s="1">
        <v>0</v>
      </c>
      <c r="E33">
        <f>(R33-S33*(1000-T33)/(1000-U33))*AK33</f>
        <v>-6.7027731137313316</v>
      </c>
      <c r="F33">
        <f>IF(AV33&lt;&gt;0,1/(1/AV33-1/N33),0)</f>
        <v>1.3450760182400425</v>
      </c>
      <c r="G33">
        <f>((AY33-AL33/2)*S33-E33)/(AY33+AL33/2)</f>
        <v>396.28203214493647</v>
      </c>
      <c r="H33">
        <f>AL33*1000</f>
        <v>20.635696791105115</v>
      </c>
      <c r="I33">
        <f>(AQ33-AW33)</f>
        <v>1.7310823561805</v>
      </c>
      <c r="J33">
        <f>(P33+AP33*D33)</f>
        <v>33.553462982177734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31.282556533813477</v>
      </c>
      <c r="P33" s="1">
        <v>33.553462982177734</v>
      </c>
      <c r="Q33" s="1">
        <v>31.442672729492188</v>
      </c>
      <c r="R33" s="1">
        <v>399.98007202148438</v>
      </c>
      <c r="S33" s="1">
        <v>398.59771728515625</v>
      </c>
      <c r="T33" s="1">
        <v>21.563549041748047</v>
      </c>
      <c r="U33" s="1">
        <v>39.557769775390625</v>
      </c>
      <c r="V33" s="1">
        <v>41.381237030029297</v>
      </c>
      <c r="W33" s="1">
        <v>75.912803649902344</v>
      </c>
      <c r="X33" s="1">
        <v>299.58926391601563</v>
      </c>
      <c r="Y33" s="1">
        <v>301.1055908203125</v>
      </c>
      <c r="Z33" s="1">
        <v>0.26062887907028198</v>
      </c>
      <c r="AA33" s="1">
        <v>87.979606628417969</v>
      </c>
      <c r="AB33" s="1">
        <v>17.685085296630859</v>
      </c>
      <c r="AC33" s="1">
        <v>0.76088517904281616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1.1014311173382925</v>
      </c>
      <c r="AL33">
        <f>(U33-T33)/(1000-U33)*AK33</f>
        <v>2.0635696791105114E-2</v>
      </c>
      <c r="AM33">
        <f>(P33+273.15)</f>
        <v>306.70346298217771</v>
      </c>
      <c r="AN33">
        <f>(O33+273.15)</f>
        <v>304.43255653381345</v>
      </c>
      <c r="AO33">
        <f>(Y33*AG33+Z33*AH33)*AI33</f>
        <v>48.176893454412493</v>
      </c>
      <c r="AP33">
        <f>((AO33+0.00000010773*(AN33^4-AM33^4))-AL33*44100)/(L33*51.4+0.00000043092*AM33^3)</f>
        <v>-7.2672146512175617</v>
      </c>
      <c r="AQ33">
        <f>0.61365*EXP(17.502*J33/(240.97+J33))</f>
        <v>5.2113593801168889</v>
      </c>
      <c r="AR33">
        <f>AQ33*1000/AA33</f>
        <v>59.233719947476864</v>
      </c>
      <c r="AS33">
        <f>(AR33-U33)</f>
        <v>19.675950172086239</v>
      </c>
      <c r="AT33">
        <f>IF(D33,P33,(O33+P33)/2)</f>
        <v>32.418009757995605</v>
      </c>
      <c r="AU33">
        <f>0.61365*EXP(17.502*AT33/(240.97+AT33))</f>
        <v>4.8892299640566454</v>
      </c>
      <c r="AV33">
        <f>IF(AS33&lt;&gt;0,(1000-(AR33+U33)/2)/AS33*AL33,0)</f>
        <v>0.9969724971759194</v>
      </c>
      <c r="AW33">
        <f>U33*AA33/1000</f>
        <v>3.4802770239363889</v>
      </c>
      <c r="AX33">
        <f>(AU33-AW33)</f>
        <v>1.4089529401202565</v>
      </c>
      <c r="AY33">
        <f>1/(1.6/F33+1.37/N33)</f>
        <v>0.64718454489064392</v>
      </c>
      <c r="AZ33">
        <f>G33*AA33*0.001</f>
        <v>34.864737302021595</v>
      </c>
      <c r="BA33">
        <f>G33/S33</f>
        <v>0.99419042046705164</v>
      </c>
      <c r="BB33">
        <f>(1-AL33*AA33/AQ33/F33)*100</f>
        <v>74.099789087115624</v>
      </c>
      <c r="BC33">
        <f>(S33-E33/(N33/1.35))</f>
        <v>400.94662901227707</v>
      </c>
      <c r="BD33">
        <f>E33*BB33/100/BC33</f>
        <v>-1.2387535848594769E-2</v>
      </c>
    </row>
    <row r="34" spans="1:56" x14ac:dyDescent="0.35">
      <c r="A34" s="1" t="s">
        <v>9</v>
      </c>
      <c r="B34" s="1" t="s">
        <v>2490</v>
      </c>
      <c r="K34" s="1">
        <f t="shared" si="0"/>
        <v>2.72</v>
      </c>
    </row>
    <row r="35" spans="1:56" x14ac:dyDescent="0.35">
      <c r="A35" s="1" t="s">
        <v>9</v>
      </c>
      <c r="B35" s="1" t="s">
        <v>2489</v>
      </c>
      <c r="K35" s="1">
        <f t="shared" si="0"/>
        <v>2.72</v>
      </c>
    </row>
    <row r="36" spans="1:56" x14ac:dyDescent="0.35">
      <c r="A36" s="1">
        <v>7</v>
      </c>
      <c r="B36" s="1" t="s">
        <v>2488</v>
      </c>
      <c r="C36" s="1">
        <v>1788.0000021234155</v>
      </c>
      <c r="D36" s="1">
        <v>0</v>
      </c>
      <c r="E36">
        <f>(R36-S36*(1000-T36)/(1000-U36))*AK36</f>
        <v>-6.3645186159462028</v>
      </c>
      <c r="F36">
        <f>IF(AV36&lt;&gt;0,1/(1/AV36-1/N36),0)</f>
        <v>1.4972131883292148</v>
      </c>
      <c r="G36">
        <f>((AY36-AL36/2)*S36-E36)/(AY36+AL36/2)</f>
        <v>395.40313641175413</v>
      </c>
      <c r="H36">
        <f>AL36*1000</f>
        <v>20.88317203196468</v>
      </c>
      <c r="I36">
        <f>(AQ36-AW36)</f>
        <v>1.6201788182516714</v>
      </c>
      <c r="J36">
        <f>(P36+AP36*D36)</f>
        <v>33.305416107177734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31.274581909179688</v>
      </c>
      <c r="P36" s="1">
        <v>33.305416107177734</v>
      </c>
      <c r="Q36" s="1">
        <v>31.415971755981445</v>
      </c>
      <c r="R36" s="1">
        <v>399.9111328125</v>
      </c>
      <c r="S36" s="1">
        <v>398.1396484375</v>
      </c>
      <c r="T36" s="1">
        <v>21.78856086730957</v>
      </c>
      <c r="U36" s="1">
        <v>40.001991271972656</v>
      </c>
      <c r="V36" s="1">
        <v>41.831031799316406</v>
      </c>
      <c r="W36" s="1">
        <v>76.798309326171875</v>
      </c>
      <c r="X36" s="1">
        <v>299.39459228515625</v>
      </c>
      <c r="Y36" s="1">
        <v>500.37515258789063</v>
      </c>
      <c r="Z36" s="1">
        <v>0.31825262308120728</v>
      </c>
      <c r="AA36" s="1">
        <v>87.977523803710938</v>
      </c>
      <c r="AB36" s="1">
        <v>17.817682266235352</v>
      </c>
      <c r="AC36" s="1">
        <v>0.76004976034164429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1.1007154128130741</v>
      </c>
      <c r="AL36">
        <f>(U36-T36)/(1000-U36)*AK36</f>
        <v>2.0883172031964679E-2</v>
      </c>
      <c r="AM36">
        <f>(P36+273.15)</f>
        <v>306.45541610717771</v>
      </c>
      <c r="AN36">
        <f>(O36+273.15)</f>
        <v>304.42458190917966</v>
      </c>
      <c r="AO36">
        <f>(Y36*AG36+Z36*AH36)*AI36</f>
        <v>80.060022624581507</v>
      </c>
      <c r="AP36">
        <f>((AO36+0.00000010773*(AN36^4-AM36^4))-AL36*44100)/(L36*51.4+0.00000043092*AM36^3)</f>
        <v>-7.0733244138394804</v>
      </c>
      <c r="AQ36">
        <f>0.61365*EXP(17.502*J36/(240.97+J36))</f>
        <v>5.1394549575774828</v>
      </c>
      <c r="AR36">
        <f>AQ36*1000/AA36</f>
        <v>58.417817817244568</v>
      </c>
      <c r="AS36">
        <f>(AR36-U36)</f>
        <v>18.415826545271912</v>
      </c>
      <c r="AT36">
        <f>IF(D36,P36,(O36+P36)/2)</f>
        <v>32.289999008178711</v>
      </c>
      <c r="AU36">
        <f>0.61365*EXP(17.502*AT36/(240.97+AT36))</f>
        <v>4.8540242044636255</v>
      </c>
      <c r="AV36">
        <f>IF(AS36&lt;&gt;0,(1000-(AR36+U36)/2)/AS36*AL36,0)</f>
        <v>1.0781765934247882</v>
      </c>
      <c r="AW36">
        <f>U36*AA36/1000</f>
        <v>3.5192761393258114</v>
      </c>
      <c r="AX36">
        <f>(AU36-AW36)</f>
        <v>1.3347480651378141</v>
      </c>
      <c r="AY36">
        <f>1/(1.6/F36+1.37/N36)</f>
        <v>0.70210786992457097</v>
      </c>
      <c r="AZ36">
        <f>G36*AA36*0.001</f>
        <v>34.786588845727067</v>
      </c>
      <c r="BA36">
        <f>G36/S36</f>
        <v>0.99312675329752931</v>
      </c>
      <c r="BB36">
        <f>(1-AL36*AA36/AQ36/F36)*100</f>
        <v>76.123674429066298</v>
      </c>
      <c r="BC36">
        <f>(S36-E36/(N36/1.35))</f>
        <v>400.37002266631714</v>
      </c>
      <c r="BD36">
        <f>E36*BB36/100/BC36</f>
        <v>-1.210106940053832E-2</v>
      </c>
    </row>
    <row r="37" spans="1:56" x14ac:dyDescent="0.35">
      <c r="A37" s="1" t="s">
        <v>9</v>
      </c>
      <c r="B37" s="1" t="s">
        <v>2487</v>
      </c>
      <c r="K37" s="1">
        <f t="shared" si="0"/>
        <v>2.72</v>
      </c>
    </row>
    <row r="38" spans="1:56" x14ac:dyDescent="0.35">
      <c r="A38" s="1" t="s">
        <v>9</v>
      </c>
      <c r="B38" s="1" t="s">
        <v>2486</v>
      </c>
      <c r="K38" s="1">
        <f t="shared" si="0"/>
        <v>2.72</v>
      </c>
    </row>
    <row r="39" spans="1:56" x14ac:dyDescent="0.35">
      <c r="A39" s="1">
        <v>8</v>
      </c>
      <c r="B39" s="1" t="s">
        <v>2485</v>
      </c>
      <c r="C39" s="1">
        <v>1992.0000021234155</v>
      </c>
      <c r="D39" s="1">
        <v>0</v>
      </c>
      <c r="E39">
        <f>(R39-S39*(1000-T39)/(1000-U39))*AK39</f>
        <v>-6.2969917944422935</v>
      </c>
      <c r="F39">
        <f>IF(AV39&lt;&gt;0,1/(1/AV39-1/N39),0)</f>
        <v>2.2283699529915753</v>
      </c>
      <c r="G39">
        <f>((AY39-AL39/2)*S39-E39)/(AY39+AL39/2)</f>
        <v>395.62883117545692</v>
      </c>
      <c r="H39">
        <f>AL39*1000</f>
        <v>21.419056992982274</v>
      </c>
      <c r="I39">
        <f>(AQ39-AW39)</f>
        <v>1.2708084974567067</v>
      </c>
      <c r="J39">
        <f>(P39+AP39*D39)</f>
        <v>32.266757965087891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31.305601119995117</v>
      </c>
      <c r="P39" s="1">
        <v>32.266757965087891</v>
      </c>
      <c r="Q39" s="1">
        <v>31.418498992919922</v>
      </c>
      <c r="R39" s="1">
        <v>400.0152587890625</v>
      </c>
      <c r="S39" s="1">
        <v>397.99334716796875</v>
      </c>
      <c r="T39" s="1">
        <v>22.008434295654297</v>
      </c>
      <c r="U39" s="1">
        <v>40.658851623535156</v>
      </c>
      <c r="V39" s="1">
        <v>42.176090240478516</v>
      </c>
      <c r="W39" s="1">
        <v>77.917007446289063</v>
      </c>
      <c r="X39" s="1">
        <v>299.67724609375</v>
      </c>
      <c r="Y39" s="1">
        <v>749.32781982421875</v>
      </c>
      <c r="Z39" s="1">
        <v>0.23836244642734528</v>
      </c>
      <c r="AA39" s="1">
        <v>87.972175598144531</v>
      </c>
      <c r="AB39" s="1">
        <v>17.964122772216797</v>
      </c>
      <c r="AC39" s="1">
        <v>0.76316577196121216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1.1017545812270217</v>
      </c>
      <c r="AL39">
        <f>(U39-T39)/(1000-U39)*AK39</f>
        <v>2.1419056992982275E-2</v>
      </c>
      <c r="AM39">
        <f>(P39+273.15)</f>
        <v>305.41675796508787</v>
      </c>
      <c r="AN39">
        <f>(O39+273.15)</f>
        <v>304.45560111999509</v>
      </c>
      <c r="AO39">
        <f>(Y39*AG39+Z39*AH39)*AI39</f>
        <v>119.89244849206989</v>
      </c>
      <c r="AP39">
        <f>((AO39+0.00000010773*(AN39^4-AM39^4))-AL39*44100)/(L39*51.4+0.00000043092*AM39^3)</f>
        <v>-6.8402194340995823</v>
      </c>
      <c r="AQ39">
        <f>0.61365*EXP(17.502*J39/(240.97+J39))</f>
        <v>4.8476561321012452</v>
      </c>
      <c r="AR39">
        <f>AQ39*1000/AA39</f>
        <v>55.104424770000684</v>
      </c>
      <c r="AS39">
        <f>(AR39-U39)</f>
        <v>14.445573146465527</v>
      </c>
      <c r="AT39">
        <f>IF(D39,P39,(O39+P39)/2)</f>
        <v>31.786179542541504</v>
      </c>
      <c r="AU39">
        <f>0.61365*EXP(17.502*AT39/(240.97+AT39))</f>
        <v>4.7175969833229257</v>
      </c>
      <c r="AV39">
        <f>IF(AS39&lt;&gt;0,(1000-(AR39+U39)/2)/AS39*AL39,0)</f>
        <v>1.4117458164349903</v>
      </c>
      <c r="AW39">
        <f>U39*AA39/1000</f>
        <v>3.5768476346445386</v>
      </c>
      <c r="AX39">
        <f>(AU39-AW39)</f>
        <v>1.1407493486783871</v>
      </c>
      <c r="AY39">
        <f>1/(1.6/F39+1.37/N39)</f>
        <v>0.93140733534833731</v>
      </c>
      <c r="AZ39">
        <f>G39*AA39*0.001</f>
        <v>34.804329007855976</v>
      </c>
      <c r="BA39">
        <f>G39/S39</f>
        <v>0.99405890573463807</v>
      </c>
      <c r="BB39">
        <f>(1-AL39*AA39/AQ39/F39)*100</f>
        <v>82.556783169886288</v>
      </c>
      <c r="BC39">
        <f>(S39-E39/(N39/1.35))</f>
        <v>400.20005737888846</v>
      </c>
      <c r="BD39">
        <f>E39*BB39/100/BC39</f>
        <v>-1.298998779763167E-2</v>
      </c>
    </row>
    <row r="40" spans="1:56" x14ac:dyDescent="0.35">
      <c r="A40" s="1" t="s">
        <v>9</v>
      </c>
      <c r="B40" s="1" t="s">
        <v>2484</v>
      </c>
      <c r="K40" s="1">
        <f t="shared" si="0"/>
        <v>2.72</v>
      </c>
    </row>
    <row r="41" spans="1:56" x14ac:dyDescent="0.35">
      <c r="A41" s="1" t="s">
        <v>9</v>
      </c>
      <c r="B41" s="1" t="s">
        <v>2483</v>
      </c>
      <c r="K41" s="1">
        <f t="shared" si="0"/>
        <v>2.72</v>
      </c>
    </row>
    <row r="42" spans="1:56" x14ac:dyDescent="0.35">
      <c r="A42" s="1">
        <v>9</v>
      </c>
      <c r="B42" s="1" t="s">
        <v>2482</v>
      </c>
      <c r="C42" s="1">
        <v>2196.5000021122396</v>
      </c>
      <c r="D42" s="1">
        <v>0</v>
      </c>
      <c r="E42">
        <f>(R42-S42*(1000-T42)/(1000-U42))*AK42</f>
        <v>-6.1556095744044006</v>
      </c>
      <c r="F42">
        <f>IF(AV42&lt;&gt;0,1/(1/AV42-1/N42),0)</f>
        <v>1.0852705514726066</v>
      </c>
      <c r="G42">
        <f>((AY42-AL42/2)*S42-E42)/(AY42+AL42/2)</f>
        <v>393.04069047883507</v>
      </c>
      <c r="H42">
        <f>AL42*1000</f>
        <v>21.969480860847732</v>
      </c>
      <c r="I42">
        <f>(AQ42-AW42)</f>
        <v>2.1602056611056106</v>
      </c>
      <c r="J42">
        <f>(P42+AP42*D42)</f>
        <v>35.469741821289063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31.313316345214844</v>
      </c>
      <c r="P42" s="1">
        <v>35.469741821289063</v>
      </c>
      <c r="Q42" s="1">
        <v>31.419801712036133</v>
      </c>
      <c r="R42" s="1">
        <v>400.01324462890625</v>
      </c>
      <c r="S42" s="1">
        <v>397.670654296875</v>
      </c>
      <c r="T42" s="1">
        <v>22.223432540893555</v>
      </c>
      <c r="U42" s="1">
        <v>41.339199066162109</v>
      </c>
      <c r="V42" s="1">
        <v>42.570205688476563</v>
      </c>
      <c r="W42" s="1">
        <v>79.187507629394531</v>
      </c>
      <c r="X42" s="1">
        <v>299.68289184570313</v>
      </c>
      <c r="Y42" s="1">
        <v>1000.4929809570313</v>
      </c>
      <c r="Z42" s="1">
        <v>0.33265456557273865</v>
      </c>
      <c r="AA42" s="1">
        <v>87.973808288574219</v>
      </c>
      <c r="AB42" s="1">
        <v>18.251876831054688</v>
      </c>
      <c r="AC42" s="1">
        <v>0.77673465013504028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1.1017753376680259</v>
      </c>
      <c r="AL42">
        <f>(U42-T42)/(1000-U42)*AK42</f>
        <v>2.1969480860847733E-2</v>
      </c>
      <c r="AM42">
        <f>(P42+273.15)</f>
        <v>308.61974182128904</v>
      </c>
      <c r="AN42">
        <f>(O42+273.15)</f>
        <v>304.46331634521482</v>
      </c>
      <c r="AO42">
        <f>(Y42*AG42+Z42*AH42)*AI42</f>
        <v>160.07887337508328</v>
      </c>
      <c r="AP42">
        <f>((AO42+0.00000010773*(AN42^4-AM42^4))-AL42*44100)/(L42*51.4+0.00000043092*AM42^3)</f>
        <v>-7.0135930832497788</v>
      </c>
      <c r="AQ42">
        <f>0.61365*EXP(17.502*J42/(240.97+J42))</f>
        <v>5.7969724345553626</v>
      </c>
      <c r="AR42">
        <f>AQ42*1000/AA42</f>
        <v>65.894299079789363</v>
      </c>
      <c r="AS42">
        <f>(AR42-U42)</f>
        <v>24.555100013627253</v>
      </c>
      <c r="AT42">
        <f>IF(D42,P42,(O42+P42)/2)</f>
        <v>33.391529083251953</v>
      </c>
      <c r="AU42">
        <f>0.61365*EXP(17.502*AT42/(240.97+AT42))</f>
        <v>5.1643191666944777</v>
      </c>
      <c r="AV42">
        <f>IF(AS42&lt;&gt;0,(1000-(AR42+U42)/2)/AS42*AL42,0)</f>
        <v>0.84673036178755157</v>
      </c>
      <c r="AW42">
        <f>U42*AA42/1000</f>
        <v>3.636766773449752</v>
      </c>
      <c r="AX42">
        <f>(AU42-AW42)</f>
        <v>1.5275523932447257</v>
      </c>
      <c r="AY42">
        <f>1/(1.6/F42+1.37/N42)</f>
        <v>0.54647280254974129</v>
      </c>
      <c r="AZ42">
        <f>G42*AA42*0.001</f>
        <v>34.577286353793873</v>
      </c>
      <c r="BA42">
        <f>G42/S42</f>
        <v>0.98835729071780209</v>
      </c>
      <c r="BB42">
        <f>(1-AL42*AA42/AQ42/F42)*100</f>
        <v>69.279100101196718</v>
      </c>
      <c r="BC42">
        <f>(S42-E42/(N42/1.35))</f>
        <v>399.82781869309702</v>
      </c>
      <c r="BD42">
        <f>E42*BB42/100/BC42</f>
        <v>-1.0665968498214709E-2</v>
      </c>
    </row>
    <row r="43" spans="1:56" x14ac:dyDescent="0.35">
      <c r="A43" s="1" t="s">
        <v>9</v>
      </c>
      <c r="B43" s="1" t="s">
        <v>2481</v>
      </c>
      <c r="K43" s="1">
        <f t="shared" si="0"/>
        <v>2.72</v>
      </c>
    </row>
    <row r="44" spans="1:56" x14ac:dyDescent="0.35">
      <c r="A44" s="1" t="s">
        <v>9</v>
      </c>
      <c r="B44" s="1" t="s">
        <v>2480</v>
      </c>
      <c r="K44" s="1">
        <f t="shared" si="0"/>
        <v>2.72</v>
      </c>
    </row>
    <row r="45" spans="1:56" x14ac:dyDescent="0.35">
      <c r="A45" s="1">
        <v>10</v>
      </c>
      <c r="B45" s="1" t="s">
        <v>2479</v>
      </c>
      <c r="C45" s="1">
        <v>2400.5000021122396</v>
      </c>
      <c r="D45" s="1">
        <v>0</v>
      </c>
      <c r="E45">
        <f>(R45-S45*(1000-T45)/(1000-U45))*AK45</f>
        <v>-6.125306446824176</v>
      </c>
      <c r="F45">
        <f>IF(AV45&lt;&gt;0,1/(1/AV45-1/N45),0)</f>
        <v>1.1472811224833372</v>
      </c>
      <c r="G45">
        <f>((AY45-AL45/2)*S45-E45)/(AY45+AL45/2)</f>
        <v>392.49056343237157</v>
      </c>
      <c r="H45">
        <f>AL45*1000</f>
        <v>22.532563650035307</v>
      </c>
      <c r="I45">
        <f>(AQ45-AW45)</f>
        <v>2.1210094768187053</v>
      </c>
      <c r="J45">
        <f>(P45+AP45*D45)</f>
        <v>35.539196014404297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31.40191650390625</v>
      </c>
      <c r="P45" s="1">
        <v>35.539196014404297</v>
      </c>
      <c r="Q45" s="1">
        <v>31.47100830078125</v>
      </c>
      <c r="R45" s="1">
        <v>399.91183471679688</v>
      </c>
      <c r="S45" s="1">
        <v>397.34429931640625</v>
      </c>
      <c r="T45" s="1">
        <v>22.440864562988281</v>
      </c>
      <c r="U45" s="1">
        <v>42.038967132568359</v>
      </c>
      <c r="V45" s="1">
        <v>42.769420623779297</v>
      </c>
      <c r="W45" s="1">
        <v>80.120903015136719</v>
      </c>
      <c r="X45" s="1">
        <v>299.58035278320313</v>
      </c>
      <c r="Y45" s="1">
        <v>1249.811767578125</v>
      </c>
      <c r="Z45" s="1">
        <v>0.32742437720298767</v>
      </c>
      <c r="AA45" s="1">
        <v>87.971244812011719</v>
      </c>
      <c r="AB45" s="1">
        <v>18.332746505737305</v>
      </c>
      <c r="AC45" s="1">
        <v>0.78885835409164429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1.1013983558205995</v>
      </c>
      <c r="AL45">
        <f>(U45-T45)/(1000-U45)*AK45</f>
        <v>2.2532563650035305E-2</v>
      </c>
      <c r="AM45">
        <f>(P45+273.15)</f>
        <v>308.68919601440427</v>
      </c>
      <c r="AN45">
        <f>(O45+273.15)</f>
        <v>304.55191650390623</v>
      </c>
      <c r="AO45">
        <f>(Y45*AG45+Z45*AH45)*AI45</f>
        <v>199.96987834282481</v>
      </c>
      <c r="AP45">
        <f>((AO45+0.00000010773*(AN45^4-AM45^4))-AL45*44100)/(L45*51.4+0.00000043092*AM45^3)</f>
        <v>-6.8887401094954406</v>
      </c>
      <c r="AQ45">
        <f>0.61365*EXP(17.502*J45/(240.97+J45))</f>
        <v>5.8192297460819908</v>
      </c>
      <c r="AR45">
        <f>AQ45*1000/AA45</f>
        <v>66.149225903501431</v>
      </c>
      <c r="AS45">
        <f>(AR45-U45)</f>
        <v>24.110258770933072</v>
      </c>
      <c r="AT45">
        <f>IF(D45,P45,(O45+P45)/2)</f>
        <v>33.470556259155273</v>
      </c>
      <c r="AU45">
        <f>0.61365*EXP(17.502*AT45/(240.97+AT45))</f>
        <v>5.1872294381425217</v>
      </c>
      <c r="AV45">
        <f>IF(AS45&lt;&gt;0,(1000-(AR45+U45)/2)/AS45*AL45,0)</f>
        <v>0.88400896811804264</v>
      </c>
      <c r="AW45">
        <f>U45*AA45/1000</f>
        <v>3.6982202692632855</v>
      </c>
      <c r="AX45">
        <f>(AU45-AW45)</f>
        <v>1.4890091688792362</v>
      </c>
      <c r="AY45">
        <f>1/(1.6/F45+1.37/N45)</f>
        <v>0.57135282561408807</v>
      </c>
      <c r="AZ45">
        <f>G45*AA45*0.001</f>
        <v>34.527883442113577</v>
      </c>
      <c r="BA45">
        <f>G45/S45</f>
        <v>0.98778455890172556</v>
      </c>
      <c r="BB45">
        <f>(1-AL45*AA45/AQ45/F45)*100</f>
        <v>70.309603835115595</v>
      </c>
      <c r="BC45">
        <f>(S45-E45/(N45/1.35))</f>
        <v>399.49084432114154</v>
      </c>
      <c r="BD45">
        <f>E45*BB45/100/BC45</f>
        <v>-1.0780419020033493E-2</v>
      </c>
    </row>
    <row r="46" spans="1:56" x14ac:dyDescent="0.35">
      <c r="A46" s="1" t="s">
        <v>9</v>
      </c>
      <c r="B46" s="1" t="s">
        <v>2478</v>
      </c>
      <c r="K46" s="1">
        <f t="shared" si="0"/>
        <v>2.72</v>
      </c>
    </row>
    <row r="47" spans="1:56" x14ac:dyDescent="0.35">
      <c r="A47" s="1" t="s">
        <v>9</v>
      </c>
      <c r="B47" s="1" t="s">
        <v>2477</v>
      </c>
      <c r="K47" s="1">
        <f t="shared" si="0"/>
        <v>2.72</v>
      </c>
    </row>
    <row r="48" spans="1:56" x14ac:dyDescent="0.35">
      <c r="A48" s="1">
        <v>11</v>
      </c>
      <c r="B48" s="1" t="s">
        <v>2476</v>
      </c>
      <c r="C48" s="1">
        <v>2604.5000021122396</v>
      </c>
      <c r="D48" s="1">
        <v>0</v>
      </c>
      <c r="E48">
        <f>(R48-S48*(1000-T48)/(1000-U48))*AK48</f>
        <v>-6.0886308936705369</v>
      </c>
      <c r="F48">
        <f>IF(AV48&lt;&gt;0,1/(1/AV48-1/N48),0)</f>
        <v>1.4968369978923719</v>
      </c>
      <c r="G48">
        <f>((AY48-AL48/2)*S48-E48)/(AY48+AL48/2)</f>
        <v>392.72994308933016</v>
      </c>
      <c r="H48">
        <f>AL48*1000</f>
        <v>23.330561569439503</v>
      </c>
      <c r="I48">
        <f>(AQ48-AW48)</f>
        <v>1.8025271583070417</v>
      </c>
      <c r="J48">
        <f>(P48+AP48*D48)</f>
        <v>34.775680541992188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31.456581115722656</v>
      </c>
      <c r="P48" s="1">
        <v>34.775680541992188</v>
      </c>
      <c r="Q48" s="1">
        <v>31.514986038208008</v>
      </c>
      <c r="R48" s="1">
        <v>400.06787109375</v>
      </c>
      <c r="S48" s="1">
        <v>397.1829833984375</v>
      </c>
      <c r="T48" s="1">
        <v>22.657611846923828</v>
      </c>
      <c r="U48" s="1">
        <v>42.928016662597656</v>
      </c>
      <c r="V48" s="1">
        <v>43.044288635253906</v>
      </c>
      <c r="W48" s="1">
        <v>81.553428649902344</v>
      </c>
      <c r="X48" s="1">
        <v>299.623779296875</v>
      </c>
      <c r="Y48" s="1">
        <v>1599.917724609375</v>
      </c>
      <c r="Z48" s="1">
        <v>0.37064218521118164</v>
      </c>
      <c r="AA48" s="1">
        <v>87.962539672851563</v>
      </c>
      <c r="AB48" s="1">
        <v>18.781059265136719</v>
      </c>
      <c r="AC48" s="1">
        <v>0.7981950044631958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1.1015580121208637</v>
      </c>
      <c r="AL48">
        <f>(U48-T48)/(1000-U48)*AK48</f>
        <v>2.3330561569439502E-2</v>
      </c>
      <c r="AM48">
        <f>(P48+273.15)</f>
        <v>307.92568054199216</v>
      </c>
      <c r="AN48">
        <f>(O48+273.15)</f>
        <v>304.60658111572263</v>
      </c>
      <c r="AO48">
        <f>(Y48*AG48+Z48*AH48)*AI48</f>
        <v>255.98683021574834</v>
      </c>
      <c r="AP48">
        <f>((AO48+0.00000010773*(AN48^4-AM48^4))-AL48*44100)/(L48*51.4+0.00000043092*AM48^3)</f>
        <v>-6.6400462037973522</v>
      </c>
      <c r="AQ48">
        <f>0.61365*EXP(17.502*J48/(240.97+J48))</f>
        <v>5.5785845270676209</v>
      </c>
      <c r="AR48">
        <f>AQ48*1000/AA48</f>
        <v>63.42000296734696</v>
      </c>
      <c r="AS48">
        <f>(AR48-U48)</f>
        <v>20.491986304749304</v>
      </c>
      <c r="AT48">
        <f>IF(D48,P48,(O48+P48)/2)</f>
        <v>33.116130828857422</v>
      </c>
      <c r="AU48">
        <f>0.61365*EXP(17.502*AT48/(240.97+AT48))</f>
        <v>5.0851665981109653</v>
      </c>
      <c r="AV48">
        <f>IF(AS48&lt;&gt;0,(1000-(AR48+U48)/2)/AS48*AL48,0)</f>
        <v>1.0779814963295016</v>
      </c>
      <c r="AW48">
        <f>U48*AA48/1000</f>
        <v>3.7760573687605792</v>
      </c>
      <c r="AX48">
        <f>(AU48-AW48)</f>
        <v>1.3091092293503861</v>
      </c>
      <c r="AY48">
        <f>1/(1.6/F48+1.37/N48)</f>
        <v>0.70197549815478011</v>
      </c>
      <c r="AZ48">
        <f>G48*AA48*0.001</f>
        <v>34.545523199711944</v>
      </c>
      <c r="BA48">
        <f>G48/S48</f>
        <v>0.98878844136018729</v>
      </c>
      <c r="BB48">
        <f>(1-AL48*AA48/AQ48/F48)*100</f>
        <v>75.423251504348073</v>
      </c>
      <c r="BC48">
        <f>(S48-E48/(N48/1.35))</f>
        <v>399.31667586655254</v>
      </c>
      <c r="BD48">
        <f>E48*BB48/100/BC48</f>
        <v>-1.1500254483835392E-2</v>
      </c>
    </row>
    <row r="49" spans="1:56" x14ac:dyDescent="0.35">
      <c r="A49" s="1" t="s">
        <v>9</v>
      </c>
      <c r="B49" s="1" t="s">
        <v>2475</v>
      </c>
      <c r="K49" s="1">
        <f t="shared" si="0"/>
        <v>2.72</v>
      </c>
    </row>
    <row r="50" spans="1:56" x14ac:dyDescent="0.35">
      <c r="A50" s="1" t="s">
        <v>9</v>
      </c>
      <c r="B50" s="1" t="s">
        <v>2470</v>
      </c>
      <c r="K50" s="1">
        <f t="shared" si="0"/>
        <v>2.72</v>
      </c>
    </row>
    <row r="51" spans="1:56" x14ac:dyDescent="0.35">
      <c r="A51" s="1">
        <v>12</v>
      </c>
      <c r="B51" s="1" t="s">
        <v>2474</v>
      </c>
      <c r="C51" s="1">
        <v>2810.0000021010637</v>
      </c>
      <c r="D51" s="1">
        <v>0</v>
      </c>
      <c r="E51">
        <f>(R51-S51*(1000-T51)/(1000-U51))*AK51</f>
        <v>-6.456737023843516</v>
      </c>
      <c r="F51">
        <f>IF(AV51&lt;&gt;0,1/(1/AV51-1/N51),0)</f>
        <v>-1.2130114922919486</v>
      </c>
      <c r="G51">
        <f>((AY51-AL51/2)*S51-E51)/(AY51+AL51/2)</f>
        <v>400.28234932060855</v>
      </c>
      <c r="H51">
        <f>AL51*1000</f>
        <v>24.158372819471271</v>
      </c>
      <c r="I51">
        <f>(AQ51-AW51)</f>
        <v>-1.1554784544377457</v>
      </c>
      <c r="J51">
        <f>(P51+AP51*D51)</f>
        <v>22.281936645507813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31.542858123779297</v>
      </c>
      <c r="P51" s="1">
        <v>22.281936645507813</v>
      </c>
      <c r="Q51" s="1">
        <v>31.572925567626953</v>
      </c>
      <c r="R51" s="1">
        <v>400.07180786132813</v>
      </c>
      <c r="S51" s="1">
        <v>397.22213745117188</v>
      </c>
      <c r="T51" s="1">
        <v>22.859493255615234</v>
      </c>
      <c r="U51" s="1">
        <v>43.826576232910156</v>
      </c>
      <c r="V51" s="1">
        <v>43.213905334472656</v>
      </c>
      <c r="W51" s="1">
        <v>82.850372314453125</v>
      </c>
      <c r="X51" s="1">
        <v>299.66445922851563</v>
      </c>
      <c r="Y51" s="1">
        <v>2000.201904296875</v>
      </c>
      <c r="Z51" s="1">
        <v>0.27372336387634277</v>
      </c>
      <c r="AA51" s="1">
        <v>87.959320068359375</v>
      </c>
      <c r="AB51" s="1">
        <v>19.145345687866211</v>
      </c>
      <c r="AC51" s="1">
        <v>0.82361215353012085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1.1017075706930719</v>
      </c>
      <c r="AL51">
        <f>(U51-T51)/(1000-U51)*AK51</f>
        <v>2.4158372819471269E-2</v>
      </c>
      <c r="AM51">
        <f>(P51+273.15)</f>
        <v>295.43193664550779</v>
      </c>
      <c r="AN51">
        <f>(O51+273.15)</f>
        <v>304.69285812377927</v>
      </c>
      <c r="AO51">
        <f>(Y51*AG51+Z51*AH51)*AI51</f>
        <v>320.03229753422056</v>
      </c>
      <c r="AP51">
        <f>((AO51+0.00000010773*(AN51^4-AM51^4))-AL51*44100)/(L51*51.4+0.00000043092*AM51^3)</f>
        <v>-5.2636137625338089</v>
      </c>
      <c r="AQ51">
        <f>0.61365*EXP(17.502*J51/(240.97+J51))</f>
        <v>2.6994773919331507</v>
      </c>
      <c r="AR51">
        <f>AQ51*1000/AA51</f>
        <v>30.690066610737745</v>
      </c>
      <c r="AS51">
        <f>(AR51-U51)</f>
        <v>-13.136509622172412</v>
      </c>
      <c r="AT51">
        <f>IF(D51,P51,(O51+P51)/2)</f>
        <v>26.912397384643555</v>
      </c>
      <c r="AU51">
        <f>0.61365*EXP(17.502*AT51/(240.97+AT51))</f>
        <v>3.5607857940755183</v>
      </c>
      <c r="AV51">
        <f>IF(AS51&lt;&gt;0,(1000-(AR51+U51)/2)/AS51*AL51,0)</f>
        <v>-1.770506250814049</v>
      </c>
      <c r="AW51">
        <f>U51*AA51/1000</f>
        <v>3.8549558463708964</v>
      </c>
      <c r="AX51">
        <f>(AU51-AW51)</f>
        <v>-0.29417005229537807</v>
      </c>
      <c r="AY51">
        <f>1/(1.6/F51+1.37/N51)</f>
        <v>-1.0379896784917937</v>
      </c>
      <c r="AZ51">
        <f>G51*AA51*0.001</f>
        <v>35.208563281606246</v>
      </c>
      <c r="BA51">
        <f>G51/S51</f>
        <v>1.0077040315252139</v>
      </c>
      <c r="BB51">
        <f>(1-AL51*AA51/AQ51/F51)*100</f>
        <v>164.89405800420514</v>
      </c>
      <c r="BC51">
        <f>(S51-E51/(N51/1.35))</f>
        <v>399.48482858764663</v>
      </c>
      <c r="BD51">
        <f>E51*BB51/100/BC51</f>
        <v>-2.6651264156680288E-2</v>
      </c>
    </row>
    <row r="52" spans="1:56" x14ac:dyDescent="0.35">
      <c r="A52" s="1" t="s">
        <v>9</v>
      </c>
      <c r="B52" s="1" t="s">
        <v>2473</v>
      </c>
      <c r="K52" s="1">
        <v>1.1750400000000001</v>
      </c>
    </row>
    <row r="53" spans="1:56" x14ac:dyDescent="0.35">
      <c r="A53" s="1" t="s">
        <v>9</v>
      </c>
      <c r="B53" s="1" t="s">
        <v>2472</v>
      </c>
      <c r="K53" s="1">
        <v>1.1750400000000001</v>
      </c>
    </row>
    <row r="54" spans="1:56" x14ac:dyDescent="0.35">
      <c r="A54" s="1" t="s">
        <v>9</v>
      </c>
      <c r="B54" s="1" t="s">
        <v>2471</v>
      </c>
    </row>
    <row r="55" spans="1:56" x14ac:dyDescent="0.35">
      <c r="A55" s="1" t="s">
        <v>9</v>
      </c>
      <c r="B55" s="1" t="s">
        <v>2470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AC305-C604-4949-BB16-DEC986C9027F}">
  <dimension ref="A1:BD55"/>
  <sheetViews>
    <sheetView zoomScale="4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2559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2558</v>
      </c>
    </row>
    <row r="12" spans="1:56" x14ac:dyDescent="0.35">
      <c r="A12" s="1" t="s">
        <v>9</v>
      </c>
      <c r="B12" s="1" t="s">
        <v>2557</v>
      </c>
    </row>
    <row r="13" spans="1:56" x14ac:dyDescent="0.35">
      <c r="A13" s="1" t="s">
        <v>9</v>
      </c>
      <c r="B13" s="1" t="s">
        <v>2556</v>
      </c>
    </row>
    <row r="14" spans="1:56" x14ac:dyDescent="0.35">
      <c r="A14" s="1" t="s">
        <v>9</v>
      </c>
      <c r="B14" s="1" t="s">
        <v>2555</v>
      </c>
    </row>
    <row r="15" spans="1:56" x14ac:dyDescent="0.35">
      <c r="A15" s="1" t="s">
        <v>9</v>
      </c>
      <c r="B15" s="1" t="s">
        <v>2554</v>
      </c>
    </row>
    <row r="16" spans="1:56" x14ac:dyDescent="0.35">
      <c r="A16" s="1" t="s">
        <v>9</v>
      </c>
      <c r="B16" s="1" t="s">
        <v>2553</v>
      </c>
    </row>
    <row r="17" spans="1:56" x14ac:dyDescent="0.35">
      <c r="A17" s="1" t="s">
        <v>9</v>
      </c>
      <c r="B17" s="1" t="s">
        <v>2552</v>
      </c>
    </row>
    <row r="18" spans="1:56" x14ac:dyDescent="0.35">
      <c r="A18" s="1">
        <v>1</v>
      </c>
      <c r="B18" s="1" t="s">
        <v>2551</v>
      </c>
      <c r="C18" s="1">
        <v>292.00000561028719</v>
      </c>
      <c r="D18" s="1">
        <v>0</v>
      </c>
      <c r="E18">
        <f>(R18-S18*(1000-T18)/(1000-U18))*AK18</f>
        <v>-10.46522753422221</v>
      </c>
      <c r="F18">
        <f>IF(AV18&lt;&gt;0,1/(1/AV18-1/N18),0)</f>
        <v>3.4156704621040888</v>
      </c>
      <c r="G18">
        <f>((AY18-AL18/2)*S18-E18)/(AY18+AL18/2)</f>
        <v>393.09167365456176</v>
      </c>
      <c r="H18">
        <f>AL18*1000</f>
        <v>36.613633852476383</v>
      </c>
      <c r="I18">
        <f>(AQ18-AW18)</f>
        <v>1.7039775426956085</v>
      </c>
      <c r="J18">
        <f>(P18+AP18*D18)</f>
        <v>31.117710113525391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31.528810501098633</v>
      </c>
      <c r="P18" s="1">
        <v>31.117710113525391</v>
      </c>
      <c r="Q18" s="1">
        <v>31.664806365966797</v>
      </c>
      <c r="R18" s="1">
        <v>400.0399169921875</v>
      </c>
      <c r="S18" s="1">
        <v>396.3775634765625</v>
      </c>
      <c r="T18" s="1">
        <v>0.20712381601333618</v>
      </c>
      <c r="U18" s="1">
        <v>32.266979217529297</v>
      </c>
      <c r="V18" s="1">
        <v>0.39180517196655273</v>
      </c>
      <c r="W18" s="1">
        <v>61.037734985351563</v>
      </c>
      <c r="X18" s="1">
        <v>300.61160278320313</v>
      </c>
      <c r="Y18" s="1">
        <v>0.30895650386810303</v>
      </c>
      <c r="Z18" s="1">
        <v>0.62863755226135254</v>
      </c>
      <c r="AA18" s="1">
        <v>87.946495056152344</v>
      </c>
      <c r="AB18" s="1">
        <v>16.400779724121094</v>
      </c>
      <c r="AC18" s="1">
        <v>0.63685333728790283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1.1051897161147171</v>
      </c>
      <c r="AL18">
        <f>(U18-T18)/(1000-U18)*AK18</f>
        <v>3.6613633852476381E-2</v>
      </c>
      <c r="AM18">
        <f>(P18+273.15)</f>
        <v>304.26771011352537</v>
      </c>
      <c r="AN18">
        <f>(O18+273.15)</f>
        <v>304.67881050109861</v>
      </c>
      <c r="AO18">
        <f>(Y18*AG18+Z18*AH18)*AI18</f>
        <v>4.9433039513981925E-2</v>
      </c>
      <c r="AP18">
        <f>((AO18+0.00000010773*(AN18^4-AM18^4))-AL18*44100)/(L18*51.4+0.00000043092*AM18^3)</f>
        <v>-13.178045365009423</v>
      </c>
      <c r="AQ18">
        <f>0.61365*EXP(17.502*J18/(240.97+J18))</f>
        <v>4.5417452709270192</v>
      </c>
      <c r="AR18">
        <f>AQ18*1000/AA18</f>
        <v>51.642140690509521</v>
      </c>
      <c r="AS18">
        <f>(AR18-U18)</f>
        <v>19.375161472980224</v>
      </c>
      <c r="AT18">
        <f>IF(D18,P18,(O18+P18)/2)</f>
        <v>31.323260307312012</v>
      </c>
      <c r="AU18">
        <f>0.61365*EXP(17.502*AT18/(240.97+AT18))</f>
        <v>4.5952003305969473</v>
      </c>
      <c r="AV18">
        <f>IF(AS18&lt;&gt;0,(1000-(AR18+U18)/2)/AS18*AL18,0)</f>
        <v>1.810437812598144</v>
      </c>
      <c r="AW18">
        <f>U18*AA18/1000</f>
        <v>2.8377677282314107</v>
      </c>
      <c r="AX18">
        <f>(AU18-AW18)</f>
        <v>1.7574326023655367</v>
      </c>
      <c r="AY18">
        <f>1/(1.6/F18+1.37/N18)</f>
        <v>1.2135042484188463</v>
      </c>
      <c r="AZ18">
        <f>G18*AA18*0.001</f>
        <v>34.57103493367557</v>
      </c>
      <c r="BA18">
        <f>G18/S18</f>
        <v>0.99171020227991524</v>
      </c>
      <c r="BB18">
        <f>(1-AL18*AA18/AQ18/F18)*100</f>
        <v>79.243093283650225</v>
      </c>
      <c r="BC18">
        <f>(S18-E18/(N18/1.35))</f>
        <v>400.04498519366695</v>
      </c>
      <c r="BD18">
        <f>E18*BB18/100/BC18</f>
        <v>-2.0730093675028118E-2</v>
      </c>
    </row>
    <row r="19" spans="1:56" x14ac:dyDescent="0.35">
      <c r="A19" s="1" t="s">
        <v>9</v>
      </c>
      <c r="B19" s="1" t="s">
        <v>2550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2549</v>
      </c>
      <c r="K20" s="1">
        <f t="shared" si="0"/>
        <v>2.72</v>
      </c>
    </row>
    <row r="21" spans="1:56" x14ac:dyDescent="0.35">
      <c r="A21" s="1">
        <v>2</v>
      </c>
      <c r="B21" s="1" t="s">
        <v>2548</v>
      </c>
      <c r="C21" s="1">
        <v>495.50000562146306</v>
      </c>
      <c r="D21" s="1">
        <v>0</v>
      </c>
      <c r="E21">
        <f>(R21-S21*(1000-T21)/(1000-U21))*AK21</f>
        <v>-10.873089491400089</v>
      </c>
      <c r="F21">
        <f>IF(AV21&lt;&gt;0,1/(1/AV21-1/N21),0)</f>
        <v>2.8746633173270624</v>
      </c>
      <c r="G21">
        <f>((AY21-AL21/2)*S21-E21)/(AY21+AL21/2)</f>
        <v>394.08922323149375</v>
      </c>
      <c r="H21">
        <f>AL21*1000</f>
        <v>35.554050467414896</v>
      </c>
      <c r="I21">
        <f>(AQ21-AW21)</f>
        <v>1.820231866103883</v>
      </c>
      <c r="J21">
        <f>(P21+AP21*D21)</f>
        <v>31.246480941772461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31.472126007080078</v>
      </c>
      <c r="P21" s="1">
        <v>31.246480941772461</v>
      </c>
      <c r="Q21" s="1">
        <v>31.6405029296875</v>
      </c>
      <c r="R21" s="1">
        <v>399.93316650390625</v>
      </c>
      <c r="S21" s="1">
        <v>396.99929809570313</v>
      </c>
      <c r="T21" s="1">
        <v>0.15707480907440186</v>
      </c>
      <c r="U21" s="1">
        <v>31.325546264648438</v>
      </c>
      <c r="V21" s="1">
        <v>0.29808470606803894</v>
      </c>
      <c r="W21" s="1">
        <v>59.447250366210938</v>
      </c>
      <c r="X21" s="1">
        <v>300.552490234375</v>
      </c>
      <c r="Y21" s="1">
        <v>26.118568420410156</v>
      </c>
      <c r="Z21" s="1">
        <v>0.2422931045293808</v>
      </c>
      <c r="AA21" s="1">
        <v>87.945396423339844</v>
      </c>
      <c r="AB21" s="1">
        <v>16.159448623657227</v>
      </c>
      <c r="AC21" s="1">
        <v>0.6440272331237793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1.104972390567555</v>
      </c>
      <c r="AL21">
        <f>(U21-T21)/(1000-U21)*AK21</f>
        <v>3.5554050467414895E-2</v>
      </c>
      <c r="AM21">
        <f>(P21+273.15)</f>
        <v>304.39648094177244</v>
      </c>
      <c r="AN21">
        <f>(O21+273.15)</f>
        <v>304.62212600708006</v>
      </c>
      <c r="AO21">
        <f>(Y21*AG21+Z21*AH21)*AI21</f>
        <v>4.1789708538583454</v>
      </c>
      <c r="AP21">
        <f>((AO21+0.00000010773*(AN21^4-AM21^4))-AL21*44100)/(L21*51.4+0.00000043092*AM21^3)</f>
        <v>-12.778519572828543</v>
      </c>
      <c r="AQ21">
        <f>0.61365*EXP(17.502*J21/(240.97+J21))</f>
        <v>4.5751694505260625</v>
      </c>
      <c r="AR21">
        <f>AQ21*1000/AA21</f>
        <v>52.022841860905608</v>
      </c>
      <c r="AS21">
        <f>(AR21-U21)</f>
        <v>20.69729559625717</v>
      </c>
      <c r="AT21">
        <f>IF(D21,P21,(O21+P21)/2)</f>
        <v>31.35930347442627</v>
      </c>
      <c r="AU21">
        <f>0.61365*EXP(17.502*AT21/(240.97+AT21))</f>
        <v>4.6046299030300242</v>
      </c>
      <c r="AV21">
        <f>IF(AS21&lt;&gt;0,(1000-(AR21+U21)/2)/AS21*AL21,0)</f>
        <v>1.6462230009740795</v>
      </c>
      <c r="AW21">
        <f>U21*AA21/1000</f>
        <v>2.7549375844221795</v>
      </c>
      <c r="AX21">
        <f>(AU21-AW21)</f>
        <v>1.8496923186078447</v>
      </c>
      <c r="AY21">
        <f>1/(1.6/F21+1.37/N21)</f>
        <v>1.0962299126955661</v>
      </c>
      <c r="AZ21">
        <f>G21*AA21*0.001</f>
        <v>34.658332963259788</v>
      </c>
      <c r="BA21">
        <f>G21/S21</f>
        <v>0.99266982365417722</v>
      </c>
      <c r="BB21">
        <f>(1-AL21*AA21/AQ21/F21)*100</f>
        <v>76.225684342798502</v>
      </c>
      <c r="BC21">
        <f>(S21-E21/(N21/1.35))</f>
        <v>400.80965046524142</v>
      </c>
      <c r="BD21">
        <f>E21*BB21/100/BC21</f>
        <v>-2.0678361572392771E-2</v>
      </c>
    </row>
    <row r="22" spans="1:56" x14ac:dyDescent="0.35">
      <c r="A22" s="1" t="s">
        <v>9</v>
      </c>
      <c r="B22" s="1" t="s">
        <v>2547</v>
      </c>
      <c r="K22" s="1">
        <f t="shared" si="0"/>
        <v>2.72</v>
      </c>
    </row>
    <row r="23" spans="1:56" x14ac:dyDescent="0.35">
      <c r="A23" s="1" t="s">
        <v>9</v>
      </c>
      <c r="B23" s="1" t="s">
        <v>2546</v>
      </c>
      <c r="K23" s="1">
        <f t="shared" si="0"/>
        <v>2.72</v>
      </c>
    </row>
    <row r="24" spans="1:56" x14ac:dyDescent="0.35">
      <c r="A24" s="1">
        <v>3</v>
      </c>
      <c r="B24" s="1" t="s">
        <v>2545</v>
      </c>
      <c r="C24" s="1">
        <v>698.50000562146306</v>
      </c>
      <c r="D24" s="1">
        <v>0</v>
      </c>
      <c r="E24">
        <f>(R24-S24*(1000-T24)/(1000-U24))*AK24</f>
        <v>-10.192667950122328</v>
      </c>
      <c r="F24">
        <f>IF(AV24&lt;&gt;0,1/(1/AV24-1/N24),0)</f>
        <v>2.5820749800048333</v>
      </c>
      <c r="G24">
        <f>((AY24-AL24/2)*S24-E24)/(AY24+AL24/2)</f>
        <v>393.35419529470636</v>
      </c>
      <c r="H24">
        <f>AL24*1000</f>
        <v>34.516427252549505</v>
      </c>
      <c r="I24">
        <f>(AQ24-AW24)</f>
        <v>1.8826847524087715</v>
      </c>
      <c r="J24">
        <f>(P24+AP24*D24)</f>
        <v>31.178426742553711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31.347888946533203</v>
      </c>
      <c r="P24" s="1">
        <v>31.178426742553711</v>
      </c>
      <c r="Q24" s="1">
        <v>31.546073913574219</v>
      </c>
      <c r="R24" s="1">
        <v>399.87966918945313</v>
      </c>
      <c r="S24" s="1">
        <v>396.71157836914063</v>
      </c>
      <c r="T24" s="1">
        <v>0.12774957716464996</v>
      </c>
      <c r="U24" s="1">
        <v>30.417165756225586</v>
      </c>
      <c r="V24" s="1">
        <v>0.24412837624549866</v>
      </c>
      <c r="W24" s="1">
        <v>58.126945495605469</v>
      </c>
      <c r="X24" s="1">
        <v>300.5306396484375</v>
      </c>
      <c r="Y24" s="1">
        <v>50.408077239990234</v>
      </c>
      <c r="Z24" s="1">
        <v>0.23705056309700012</v>
      </c>
      <c r="AA24" s="1">
        <v>87.936981201171875</v>
      </c>
      <c r="AB24" s="1">
        <v>16.046834945678711</v>
      </c>
      <c r="AC24" s="1">
        <v>0.65209084749221802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1.1048920575310199</v>
      </c>
      <c r="AL24">
        <f>(U24-T24)/(1000-U24)*AK24</f>
        <v>3.4516427252549504E-2</v>
      </c>
      <c r="AM24">
        <f>(P24+273.15)</f>
        <v>304.32842674255369</v>
      </c>
      <c r="AN24">
        <f>(O24+273.15)</f>
        <v>304.49788894653318</v>
      </c>
      <c r="AO24">
        <f>(Y24*AG24+Z24*AH24)*AI24</f>
        <v>8.0652921781251052</v>
      </c>
      <c r="AP24">
        <f>((AO24+0.00000010773*(AN24^4-AM24^4))-AL24*44100)/(L24*51.4+0.00000043092*AM24^3)</f>
        <v>-12.378556154137909</v>
      </c>
      <c r="AQ24">
        <f>0.61365*EXP(17.502*J24/(240.97+J24))</f>
        <v>4.5574784857069099</v>
      </c>
      <c r="AR24">
        <f>AQ24*1000/AA24</f>
        <v>51.826642482539249</v>
      </c>
      <c r="AS24">
        <f>(AR24-U24)</f>
        <v>21.409476726313663</v>
      </c>
      <c r="AT24">
        <f>IF(D24,P24,(O24+P24)/2)</f>
        <v>31.263157844543457</v>
      </c>
      <c r="AU24">
        <f>0.61365*EXP(17.502*AT24/(240.97+AT24))</f>
        <v>4.5795137915704718</v>
      </c>
      <c r="AV24">
        <f>IF(AS24&lt;&gt;0,(1000-(AR24+U24)/2)/AS24*AL24,0)</f>
        <v>1.5459063508940445</v>
      </c>
      <c r="AW24">
        <f>U24*AA24/1000</f>
        <v>2.6747937332981384</v>
      </c>
      <c r="AX24">
        <f>(AU24-AW24)</f>
        <v>1.9047200582723334</v>
      </c>
      <c r="AY24">
        <f>1/(1.6/F24+1.37/N24)</f>
        <v>1.0253390436110537</v>
      </c>
      <c r="AZ24">
        <f>G24*AA24*0.001</f>
        <v>34.590380477032681</v>
      </c>
      <c r="BA24">
        <f>G24/S24</f>
        <v>0.99153696726413609</v>
      </c>
      <c r="BB24">
        <f>(1-AL24*AA24/AQ24/F24)*100</f>
        <v>74.20687801238843</v>
      </c>
      <c r="BC24">
        <f>(S24-E24/(N24/1.35))</f>
        <v>400.28348463427193</v>
      </c>
      <c r="BD24">
        <f>E24*BB24/100/BC24</f>
        <v>-1.88957600358301E-2</v>
      </c>
    </row>
    <row r="25" spans="1:56" x14ac:dyDescent="0.35">
      <c r="A25" s="1" t="s">
        <v>9</v>
      </c>
      <c r="B25" s="1" t="s">
        <v>2544</v>
      </c>
      <c r="K25" s="1">
        <f t="shared" si="0"/>
        <v>2.72</v>
      </c>
    </row>
    <row r="26" spans="1:56" x14ac:dyDescent="0.35">
      <c r="A26" s="1" t="s">
        <v>9</v>
      </c>
      <c r="B26" s="1" t="s">
        <v>2543</v>
      </c>
      <c r="K26" s="1">
        <f t="shared" si="0"/>
        <v>2.72</v>
      </c>
    </row>
    <row r="27" spans="1:56" x14ac:dyDescent="0.35">
      <c r="A27" s="1">
        <v>4</v>
      </c>
      <c r="B27" s="1" t="s">
        <v>2542</v>
      </c>
      <c r="C27" s="1">
        <v>901.50000562146306</v>
      </c>
      <c r="D27" s="1">
        <v>0</v>
      </c>
      <c r="E27">
        <f>(R27-S27*(1000-T27)/(1000-U27))*AK27</f>
        <v>-9.5972439981418702</v>
      </c>
      <c r="F27">
        <f>IF(AV27&lt;&gt;0,1/(1/AV27-1/N27),0)</f>
        <v>2.411077799305303</v>
      </c>
      <c r="G27">
        <f>((AY27-AL27/2)*S27-E27)/(AY27+AL27/2)</f>
        <v>392.83244277330084</v>
      </c>
      <c r="H27">
        <f>AL27*1000</f>
        <v>33.750277584722163</v>
      </c>
      <c r="I27">
        <f>(AQ27-AW27)</f>
        <v>1.9198768997337208</v>
      </c>
      <c r="J27">
        <f>(P27+AP27*D27)</f>
        <v>31.0943603515625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31.268669128417969</v>
      </c>
      <c r="P27" s="1">
        <v>31.0943603515625</v>
      </c>
      <c r="Q27" s="1">
        <v>31.474437713623047</v>
      </c>
      <c r="R27" s="1">
        <v>400.05831909179688</v>
      </c>
      <c r="S27" s="1">
        <v>396.62911987304688</v>
      </c>
      <c r="T27" s="1">
        <v>0.1122601181268692</v>
      </c>
      <c r="U27" s="1">
        <v>29.748191833496094</v>
      </c>
      <c r="V27" s="1">
        <v>0.21548593044281006</v>
      </c>
      <c r="W27" s="1">
        <v>57.102352142333984</v>
      </c>
      <c r="X27" s="1">
        <v>300.54681396484375</v>
      </c>
      <c r="Y27" s="1">
        <v>100.00803375244141</v>
      </c>
      <c r="Z27" s="1">
        <v>0.23443186283111572</v>
      </c>
      <c r="AA27" s="1">
        <v>87.932418823242188</v>
      </c>
      <c r="AB27" s="1">
        <v>16.005544662475586</v>
      </c>
      <c r="AC27" s="1">
        <v>0.6521759033203125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1.1049515219295722</v>
      </c>
      <c r="AL27">
        <f>(U27-T27)/(1000-U27)*AK27</f>
        <v>3.3750277584722162E-2</v>
      </c>
      <c r="AM27">
        <f>(P27+273.15)</f>
        <v>304.24436035156248</v>
      </c>
      <c r="AN27">
        <f>(O27+273.15)</f>
        <v>304.41866912841795</v>
      </c>
      <c r="AO27">
        <f>(Y27*AG27+Z27*AH27)*AI27</f>
        <v>16.001285042734025</v>
      </c>
      <c r="AP27">
        <f>((AO27+0.00000010773*(AN27^4-AM27^4))-AL27*44100)/(L27*51.4+0.00000043092*AM27^3)</f>
        <v>-12.037507931367088</v>
      </c>
      <c r="AQ27">
        <f>0.61365*EXP(17.502*J27/(240.97+J27))</f>
        <v>4.535707363270852</v>
      </c>
      <c r="AR27">
        <f>AQ27*1000/AA27</f>
        <v>51.581742251266029</v>
      </c>
      <c r="AS27">
        <f>(AR27-U27)</f>
        <v>21.833550417769935</v>
      </c>
      <c r="AT27">
        <f>IF(D27,P27,(O27+P27)/2)</f>
        <v>31.181514739990234</v>
      </c>
      <c r="AU27">
        <f>0.61365*EXP(17.502*AT27/(240.97+AT27))</f>
        <v>4.5582799308746704</v>
      </c>
      <c r="AV27">
        <f>IF(AS27&lt;&gt;0,(1000-(AR27+U27)/2)/AS27*AL27,0)</f>
        <v>1.4829390108132159</v>
      </c>
      <c r="AW27">
        <f>U27*AA27/1000</f>
        <v>2.6158304635371312</v>
      </c>
      <c r="AX27">
        <f>(AU27-AW27)</f>
        <v>1.9424494673375392</v>
      </c>
      <c r="AY27">
        <f>1/(1.6/F27+1.37/N27)</f>
        <v>0.98112885159465868</v>
      </c>
      <c r="AZ27">
        <f>G27*AA27*0.001</f>
        <v>34.542706885299211</v>
      </c>
      <c r="BA27">
        <f>G27/S27</f>
        <v>0.99042763904737685</v>
      </c>
      <c r="BB27">
        <f>(1-AL27*AA27/AQ27/F27)*100</f>
        <v>72.862482411958041</v>
      </c>
      <c r="BC27">
        <f>(S27-E27/(N27/1.35))</f>
        <v>399.99236648646621</v>
      </c>
      <c r="BD27">
        <f>E27*BB27/100/BC27</f>
        <v>-1.7482309179056348E-2</v>
      </c>
    </row>
    <row r="28" spans="1:56" x14ac:dyDescent="0.35">
      <c r="A28" s="1" t="s">
        <v>9</v>
      </c>
      <c r="B28" s="1" t="s">
        <v>2541</v>
      </c>
      <c r="K28" s="1">
        <f t="shared" si="0"/>
        <v>2.72</v>
      </c>
    </row>
    <row r="29" spans="1:56" x14ac:dyDescent="0.35">
      <c r="A29" s="1" t="s">
        <v>9</v>
      </c>
      <c r="B29" s="1" t="s">
        <v>2540</v>
      </c>
      <c r="K29" s="1">
        <f t="shared" si="0"/>
        <v>2.72</v>
      </c>
    </row>
    <row r="30" spans="1:56" x14ac:dyDescent="0.35">
      <c r="A30" s="1">
        <v>5</v>
      </c>
      <c r="B30" s="1" t="s">
        <v>2539</v>
      </c>
      <c r="C30" s="1">
        <v>1104.5000056214631</v>
      </c>
      <c r="D30" s="1">
        <v>0</v>
      </c>
      <c r="E30">
        <f>(R30-S30*(1000-T30)/(1000-U30))*AK30</f>
        <v>-8.2806655773368636</v>
      </c>
      <c r="F30">
        <f>IF(AV30&lt;&gt;0,1/(1/AV30-1/N30),0)</f>
        <v>2.2326160281553786</v>
      </c>
      <c r="G30">
        <f>((AY30-AL30/2)*S30-E30)/(AY30+AL30/2)</f>
        <v>390.64996280568988</v>
      </c>
      <c r="H30">
        <f>AL30*1000</f>
        <v>33.144666413857529</v>
      </c>
      <c r="I30">
        <f>(AQ30-AW30)</f>
        <v>1.9783993291500876</v>
      </c>
      <c r="J30">
        <f>(P30+AP30*D30)</f>
        <v>31.141311645507813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31.236557006835938</v>
      </c>
      <c r="P30" s="1">
        <v>31.141311645507813</v>
      </c>
      <c r="Q30" s="1">
        <v>31.436656951904297</v>
      </c>
      <c r="R30" s="1">
        <v>400.12188720703125</v>
      </c>
      <c r="S30" s="1">
        <v>395.74514770507813</v>
      </c>
      <c r="T30" s="1">
        <v>0.10317815840244293</v>
      </c>
      <c r="U30" s="1">
        <v>29.222549438476563</v>
      </c>
      <c r="V30" s="1">
        <v>0.19840332865715027</v>
      </c>
      <c r="W30" s="1">
        <v>56.192623138427734</v>
      </c>
      <c r="X30" s="1">
        <v>300.55242919921875</v>
      </c>
      <c r="Y30" s="1">
        <v>151.14161682128906</v>
      </c>
      <c r="Z30" s="1">
        <v>0.20430946350097656</v>
      </c>
      <c r="AA30" s="1">
        <v>87.927169799804688</v>
      </c>
      <c r="AB30" s="1">
        <v>15.822281837463379</v>
      </c>
      <c r="AC30" s="1">
        <v>0.65229737758636475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1.1049721661735981</v>
      </c>
      <c r="AL30">
        <f>(U30-T30)/(1000-U30)*AK30</f>
        <v>3.3144666413857528E-2</v>
      </c>
      <c r="AM30">
        <f>(P30+273.15)</f>
        <v>304.29131164550779</v>
      </c>
      <c r="AN30">
        <f>(O30+273.15)</f>
        <v>304.38655700683591</v>
      </c>
      <c r="AO30">
        <f>(Y30*AG30+Z30*AH30)*AI30</f>
        <v>24.182658150881707</v>
      </c>
      <c r="AP30">
        <f>((AO30+0.00000010773*(AN30^4-AM30^4))-AL30*44100)/(L30*51.4+0.00000043092*AM30^3)</f>
        <v>-11.759183880400554</v>
      </c>
      <c r="AQ30">
        <f>0.61365*EXP(17.502*J30/(240.97+J30))</f>
        <v>4.5478553956102035</v>
      </c>
      <c r="AR30">
        <f>AQ30*1000/AA30</f>
        <v>51.722981712761843</v>
      </c>
      <c r="AS30">
        <f>(AR30-U30)</f>
        <v>22.500432274285281</v>
      </c>
      <c r="AT30">
        <f>IF(D30,P30,(O30+P30)/2)</f>
        <v>31.188934326171875</v>
      </c>
      <c r="AU30">
        <f>0.61365*EXP(17.502*AT30/(240.97+AT30))</f>
        <v>4.560206079181599</v>
      </c>
      <c r="AV30">
        <f>IF(AS30&lt;&gt;0,(1000-(AR30+U30)/2)/AS30*AL30,0)</f>
        <v>1.413448848996284</v>
      </c>
      <c r="AW30">
        <f>U30*AA30/1000</f>
        <v>2.5694560664601158</v>
      </c>
      <c r="AX30">
        <f>(AU30-AW30)</f>
        <v>1.9907500127214832</v>
      </c>
      <c r="AY30">
        <f>1/(1.6/F30+1.37/N30)</f>
        <v>0.93259348192007818</v>
      </c>
      <c r="AZ30">
        <f>G30*AA30*0.001</f>
        <v>34.348745611903283</v>
      </c>
      <c r="BA30">
        <f>G30/S30</f>
        <v>0.98712508560386614</v>
      </c>
      <c r="BB30">
        <f>(1-AL30*AA30/AQ30/F30)*100</f>
        <v>71.297742185512419</v>
      </c>
      <c r="BC30">
        <f>(S30-E30/(N30/1.35))</f>
        <v>398.64701416436878</v>
      </c>
      <c r="BD30">
        <f>E30*BB30/100/BC30</f>
        <v>-1.4809912992700415E-2</v>
      </c>
    </row>
    <row r="31" spans="1:56" x14ac:dyDescent="0.35">
      <c r="A31" s="1" t="s">
        <v>9</v>
      </c>
      <c r="B31" s="1" t="s">
        <v>2538</v>
      </c>
      <c r="K31" s="1">
        <f t="shared" si="0"/>
        <v>2.72</v>
      </c>
    </row>
    <row r="32" spans="1:56" x14ac:dyDescent="0.35">
      <c r="A32" s="1" t="s">
        <v>9</v>
      </c>
      <c r="B32" s="1" t="s">
        <v>2537</v>
      </c>
      <c r="K32" s="1">
        <f t="shared" si="0"/>
        <v>2.72</v>
      </c>
    </row>
    <row r="33" spans="1:56" x14ac:dyDescent="0.35">
      <c r="A33" s="1">
        <v>6</v>
      </c>
      <c r="B33" s="1" t="s">
        <v>2536</v>
      </c>
      <c r="C33" s="1">
        <v>1307.5000056214631</v>
      </c>
      <c r="D33" s="1">
        <v>0</v>
      </c>
      <c r="E33">
        <f>(R33-S33*(1000-T33)/(1000-U33))*AK33</f>
        <v>-6.934020695828651</v>
      </c>
      <c r="F33">
        <f>IF(AV33&lt;&gt;0,1/(1/AV33-1/N33),0)</f>
        <v>2.1692459779457143</v>
      </c>
      <c r="G33">
        <f>((AY33-AL33/2)*S33-E33)/(AY33+AL33/2)</f>
        <v>388.27866584732652</v>
      </c>
      <c r="H33">
        <f>AL33*1000</f>
        <v>32.785299851645334</v>
      </c>
      <c r="I33">
        <f>(AQ33-AW33)</f>
        <v>1.9936723485453873</v>
      </c>
      <c r="J33">
        <f>(P33+AP33*D33)</f>
        <v>31.095418930053711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31.232431411743164</v>
      </c>
      <c r="P33" s="1">
        <v>31.095418930053711</v>
      </c>
      <c r="Q33" s="1">
        <v>31.423381805419922</v>
      </c>
      <c r="R33" s="1">
        <v>400.16763305664063</v>
      </c>
      <c r="S33" s="1">
        <v>394.7303466796875</v>
      </c>
      <c r="T33" s="1">
        <v>9.6544556319713593E-2</v>
      </c>
      <c r="U33" s="1">
        <v>28.912826538085938</v>
      </c>
      <c r="V33" s="1">
        <v>0.18569730222225189</v>
      </c>
      <c r="W33" s="1">
        <v>55.611980438232422</v>
      </c>
      <c r="X33" s="1">
        <v>300.51651000976563</v>
      </c>
      <c r="Y33" s="1">
        <v>300.30084228515625</v>
      </c>
      <c r="Z33" s="1">
        <v>0.23050074279308319</v>
      </c>
      <c r="AA33" s="1">
        <v>87.930130004882813</v>
      </c>
      <c r="AB33" s="1">
        <v>15.874138832092285</v>
      </c>
      <c r="AC33" s="1">
        <v>0.63304555416107178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1.1048401103300205</v>
      </c>
      <c r="AL33">
        <f>(U33-T33)/(1000-U33)*AK33</f>
        <v>3.2785299851645335E-2</v>
      </c>
      <c r="AM33">
        <f>(P33+273.15)</f>
        <v>304.24541893005369</v>
      </c>
      <c r="AN33">
        <f>(O33+273.15)</f>
        <v>304.38243141174314</v>
      </c>
      <c r="AO33">
        <f>(Y33*AG33+Z33*AH33)*AI33</f>
        <v>48.048133691665498</v>
      </c>
      <c r="AP33">
        <f>((AO33+0.00000010773*(AN33^4-AM33^4))-AL33*44100)/(L33*51.4+0.00000043092*AM33^3)</f>
        <v>-11.430416565473662</v>
      </c>
      <c r="AQ33">
        <f>0.61365*EXP(17.502*J33/(240.97+J33))</f>
        <v>4.5359809448479096</v>
      </c>
      <c r="AR33">
        <f>AQ33*1000/AA33</f>
        <v>51.586196274201164</v>
      </c>
      <c r="AS33">
        <f>(AR33-U33)</f>
        <v>22.673369736115227</v>
      </c>
      <c r="AT33">
        <f>IF(D33,P33,(O33+P33)/2)</f>
        <v>31.163925170898438</v>
      </c>
      <c r="AU33">
        <f>0.61365*EXP(17.502*AT33/(240.97+AT33))</f>
        <v>4.5537164532811563</v>
      </c>
      <c r="AV33">
        <f>IF(AS33&lt;&gt;0,(1000-(AR33+U33)/2)/AS33*AL33,0)</f>
        <v>1.3877825800720136</v>
      </c>
      <c r="AW33">
        <f>U33*AA33/1000</f>
        <v>2.5423085963025223</v>
      </c>
      <c r="AX33">
        <f>(AU33-AW33)</f>
        <v>2.011407856978634</v>
      </c>
      <c r="AY33">
        <f>1/(1.6/F33+1.37/N33)</f>
        <v>0.91473401872099691</v>
      </c>
      <c r="AZ33">
        <f>G33*AA33*0.001</f>
        <v>34.141393566077873</v>
      </c>
      <c r="BA33">
        <f>G33/S33</f>
        <v>0.98365547294088251</v>
      </c>
      <c r="BB33">
        <f>(1-AL33*AA33/AQ33/F33)*100</f>
        <v>70.702075672115839</v>
      </c>
      <c r="BC33">
        <f>(S33-E33/(N33/1.35))</f>
        <v>397.1602965306177</v>
      </c>
      <c r="BD33">
        <f>E33*BB33/100/BC33</f>
        <v>-1.2343873751506791E-2</v>
      </c>
    </row>
    <row r="34" spans="1:56" x14ac:dyDescent="0.35">
      <c r="A34" s="1" t="s">
        <v>9</v>
      </c>
      <c r="B34" s="1" t="s">
        <v>2535</v>
      </c>
      <c r="K34" s="1">
        <f t="shared" si="0"/>
        <v>2.72</v>
      </c>
    </row>
    <row r="35" spans="1:56" x14ac:dyDescent="0.35">
      <c r="A35" s="1" t="s">
        <v>9</v>
      </c>
      <c r="B35" s="1" t="s">
        <v>2534</v>
      </c>
      <c r="K35" s="1">
        <f t="shared" si="0"/>
        <v>2.72</v>
      </c>
    </row>
    <row r="36" spans="1:56" x14ac:dyDescent="0.35">
      <c r="A36" s="1">
        <v>7</v>
      </c>
      <c r="B36" s="1" t="s">
        <v>2533</v>
      </c>
      <c r="C36" s="1">
        <v>1510.5000056214631</v>
      </c>
      <c r="D36" s="1">
        <v>0</v>
      </c>
      <c r="E36">
        <f>(R36-S36*(1000-T36)/(1000-U36))*AK36</f>
        <v>-6.2843296380302078</v>
      </c>
      <c r="F36">
        <f>IF(AV36&lt;&gt;0,1/(1/AV36-1/N36),0)</f>
        <v>2.1609143418571901</v>
      </c>
      <c r="G36">
        <f>((AY36-AL36/2)*S36-E36)/(AY36+AL36/2)</f>
        <v>386.87849373145974</v>
      </c>
      <c r="H36">
        <f>AL36*1000</f>
        <v>32.705093913159466</v>
      </c>
      <c r="I36">
        <f>(AQ36-AW36)</f>
        <v>1.9938379601669345</v>
      </c>
      <c r="J36">
        <f>(P36+AP36*D36)</f>
        <v>31.069931030273438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31.220212936401367</v>
      </c>
      <c r="P36" s="1">
        <v>31.069931030273438</v>
      </c>
      <c r="Q36" s="1">
        <v>31.421604156494141</v>
      </c>
      <c r="R36" s="1">
        <v>399.960205078125</v>
      </c>
      <c r="S36" s="1">
        <v>393.9862060546875</v>
      </c>
      <c r="T36" s="1">
        <v>9.140864759683609E-2</v>
      </c>
      <c r="U36" s="1">
        <v>28.836355209350586</v>
      </c>
      <c r="V36" s="1">
        <v>0.17593932151794434</v>
      </c>
      <c r="W36" s="1">
        <v>55.502944946289063</v>
      </c>
      <c r="X36" s="1">
        <v>300.5489501953125</v>
      </c>
      <c r="Y36" s="1">
        <v>499.95236206054688</v>
      </c>
      <c r="Z36" s="1">
        <v>0.3130098283290863</v>
      </c>
      <c r="AA36" s="1">
        <v>87.929275512695313</v>
      </c>
      <c r="AB36" s="1">
        <v>15.822818756103516</v>
      </c>
      <c r="AC36" s="1">
        <v>0.637778639793396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1.1049593757180605</v>
      </c>
      <c r="AL36">
        <f>(U36-T36)/(1000-U36)*AK36</f>
        <v>3.2705093913159469E-2</v>
      </c>
      <c r="AM36">
        <f>(P36+273.15)</f>
        <v>304.21993103027341</v>
      </c>
      <c r="AN36">
        <f>(O36+273.15)</f>
        <v>304.37021293640134</v>
      </c>
      <c r="AO36">
        <f>(Y36*AG36+Z36*AH36)*AI36</f>
        <v>79.992376141718523</v>
      </c>
      <c r="AP36">
        <f>((AO36+0.00000010773*(AN36^4-AM36^4))-AL36*44100)/(L36*51.4+0.00000043092*AM36^3)</f>
        <v>-11.138882765253006</v>
      </c>
      <c r="AQ36">
        <f>0.61365*EXP(17.502*J36/(240.97+J36))</f>
        <v>4.5293977821518689</v>
      </c>
      <c r="AR36">
        <f>AQ36*1000/AA36</f>
        <v>51.511828748070492</v>
      </c>
      <c r="AS36">
        <f>(AR36-U36)</f>
        <v>22.675473538719906</v>
      </c>
      <c r="AT36">
        <f>IF(D36,P36,(O36+P36)/2)</f>
        <v>31.145071983337402</v>
      </c>
      <c r="AU36">
        <f>0.61365*EXP(17.502*AT36/(240.97+AT36))</f>
        <v>4.5488295582831002</v>
      </c>
      <c r="AV36">
        <f>IF(AS36&lt;&gt;0,(1000-(AR36+U36)/2)/AS36*AL36,0)</f>
        <v>1.3843678461010855</v>
      </c>
      <c r="AW36">
        <f>U36*AA36/1000</f>
        <v>2.5355598219849345</v>
      </c>
      <c r="AX36">
        <f>(AU36-AW36)</f>
        <v>2.0132697362981657</v>
      </c>
      <c r="AY36">
        <f>1/(1.6/F36+1.37/N36)</f>
        <v>0.91236064953925888</v>
      </c>
      <c r="AZ36">
        <f>G36*AA36*0.001</f>
        <v>34.017945665250089</v>
      </c>
      <c r="BA36">
        <f>G36/S36</f>
        <v>0.98195948940851707</v>
      </c>
      <c r="BB36">
        <f>(1-AL36*AA36/AQ36/F36)*100</f>
        <v>70.618708605830534</v>
      </c>
      <c r="BC36">
        <f>(S36-E36/(N36/1.35))</f>
        <v>396.18847895478342</v>
      </c>
      <c r="BD36">
        <f>E36*BB36/100/BC36</f>
        <v>-1.1201518142623455E-2</v>
      </c>
    </row>
    <row r="37" spans="1:56" x14ac:dyDescent="0.35">
      <c r="A37" s="1" t="s">
        <v>9</v>
      </c>
      <c r="B37" s="1" t="s">
        <v>2532</v>
      </c>
      <c r="K37" s="1">
        <f t="shared" si="0"/>
        <v>2.72</v>
      </c>
    </row>
    <row r="38" spans="1:56" x14ac:dyDescent="0.35">
      <c r="A38" s="1" t="s">
        <v>9</v>
      </c>
      <c r="B38" s="1" t="s">
        <v>2531</v>
      </c>
      <c r="K38" s="1">
        <f t="shared" si="0"/>
        <v>2.72</v>
      </c>
    </row>
    <row r="39" spans="1:56" x14ac:dyDescent="0.35">
      <c r="A39" s="1">
        <v>8</v>
      </c>
      <c r="B39" s="1" t="s">
        <v>2530</v>
      </c>
      <c r="C39" s="1">
        <v>1713.5000056214631</v>
      </c>
      <c r="D39" s="1">
        <v>0</v>
      </c>
      <c r="E39">
        <f>(R39-S39*(1000-T39)/(1000-U39))*AK39</f>
        <v>-5.6954748234715034</v>
      </c>
      <c r="F39">
        <f>IF(AV39&lt;&gt;0,1/(1/AV39-1/N39),0)</f>
        <v>2.2062174956289251</v>
      </c>
      <c r="G39">
        <f>((AY39-AL39/2)*S39-E39)/(AY39+AL39/2)</f>
        <v>385.68456309356793</v>
      </c>
      <c r="H39">
        <f>AL39*1000</f>
        <v>32.786022337231998</v>
      </c>
      <c r="I39">
        <f>(AQ39-AW39)</f>
        <v>1.9724810148613079</v>
      </c>
      <c r="J39">
        <f>(P39+AP39*D39)</f>
        <v>31.01335334777832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31.210441589355469</v>
      </c>
      <c r="P39" s="1">
        <v>31.01335334777832</v>
      </c>
      <c r="Q39" s="1">
        <v>31.417566299438477</v>
      </c>
      <c r="R39" s="1">
        <v>399.84976196289063</v>
      </c>
      <c r="S39" s="1">
        <v>393.33154296875</v>
      </c>
      <c r="T39" s="1">
        <v>9.2607289552688599E-2</v>
      </c>
      <c r="U39" s="1">
        <v>28.91462516784668</v>
      </c>
      <c r="V39" s="1">
        <v>0.17833797633647919</v>
      </c>
      <c r="W39" s="1">
        <v>55.682178497314453</v>
      </c>
      <c r="X39" s="1">
        <v>300.4627685546875</v>
      </c>
      <c r="Y39" s="1">
        <v>750.33441162109375</v>
      </c>
      <c r="Z39" s="1">
        <v>0.39945179224014282</v>
      </c>
      <c r="AA39" s="1">
        <v>87.925514221191406</v>
      </c>
      <c r="AB39" s="1">
        <v>15.852519989013672</v>
      </c>
      <c r="AC39" s="1">
        <v>0.62071043252944946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1.1046425314510566</v>
      </c>
      <c r="AL39">
        <f>(U39-T39)/(1000-U39)*AK39</f>
        <v>3.2786022337231997E-2</v>
      </c>
      <c r="AM39">
        <f>(P39+273.15)</f>
        <v>304.1633533477783</v>
      </c>
      <c r="AN39">
        <f>(O39+273.15)</f>
        <v>304.36044158935545</v>
      </c>
      <c r="AO39">
        <f>(Y39*AG39+Z39*AH39)*AI39</f>
        <v>120.05350317597004</v>
      </c>
      <c r="AP39">
        <f>((AO39+0.00000010773*(AN39^4-AM39^4))-AL39*44100)/(L39*51.4+0.00000043092*AM39^3)</f>
        <v>-10.836057572627693</v>
      </c>
      <c r="AQ39">
        <f>0.61365*EXP(17.502*J39/(240.97+J39))</f>
        <v>4.5148143012572302</v>
      </c>
      <c r="AR39">
        <f>AQ39*1000/AA39</f>
        <v>51.348170565138304</v>
      </c>
      <c r="AS39">
        <f>(AR39-U39)</f>
        <v>22.433545397291624</v>
      </c>
      <c r="AT39">
        <f>IF(D39,P39,(O39+P39)/2)</f>
        <v>31.111897468566895</v>
      </c>
      <c r="AU39">
        <f>0.61365*EXP(17.502*AT39/(240.97+AT39))</f>
        <v>4.5402415517154058</v>
      </c>
      <c r="AV39">
        <f>IF(AS39&lt;&gt;0,(1000-(AR39+U39)/2)/AS39*AL39,0)</f>
        <v>1.4028221073854958</v>
      </c>
      <c r="AW39">
        <f>U39*AA39/1000</f>
        <v>2.5423332863959223</v>
      </c>
      <c r="AX39">
        <f>(AU39-AW39)</f>
        <v>1.9979082653194835</v>
      </c>
      <c r="AY39">
        <f>1/(1.6/F39+1.37/N39)</f>
        <v>0.92519465451992233</v>
      </c>
      <c r="AZ39">
        <f>G39*AA39*0.001</f>
        <v>33.911513537177505</v>
      </c>
      <c r="BA39">
        <f>G39/S39</f>
        <v>0.98055843724745562</v>
      </c>
      <c r="BB39">
        <f>(1-AL39*AA39/AQ39/F39)*100</f>
        <v>71.058873535007507</v>
      </c>
      <c r="BC39">
        <f>(S39-E39/(N39/1.35))</f>
        <v>395.32745829773029</v>
      </c>
      <c r="BD39">
        <f>E39*BB39/100/BC39</f>
        <v>-1.0237437767302295E-2</v>
      </c>
    </row>
    <row r="40" spans="1:56" x14ac:dyDescent="0.35">
      <c r="A40" s="1" t="s">
        <v>9</v>
      </c>
      <c r="B40" s="1" t="s">
        <v>2529</v>
      </c>
      <c r="K40" s="1">
        <f t="shared" si="0"/>
        <v>2.72</v>
      </c>
    </row>
    <row r="41" spans="1:56" x14ac:dyDescent="0.35">
      <c r="A41" s="1" t="s">
        <v>9</v>
      </c>
      <c r="B41" s="1" t="s">
        <v>2528</v>
      </c>
      <c r="K41" s="1">
        <f t="shared" si="0"/>
        <v>2.72</v>
      </c>
    </row>
    <row r="42" spans="1:56" x14ac:dyDescent="0.35">
      <c r="A42" s="1">
        <v>9</v>
      </c>
      <c r="B42" s="1" t="s">
        <v>2527</v>
      </c>
      <c r="C42" s="1">
        <v>1916.5000056214631</v>
      </c>
      <c r="D42" s="1">
        <v>0</v>
      </c>
      <c r="E42">
        <f>(R42-S42*(1000-T42)/(1000-U42))*AK42</f>
        <v>-5.2034705720259664</v>
      </c>
      <c r="F42">
        <f>IF(AV42&lt;&gt;0,1/(1/AV42-1/N42),0)</f>
        <v>2.2124977257939578</v>
      </c>
      <c r="G42">
        <f>((AY42-AL42/2)*S42-E42)/(AY42+AL42/2)</f>
        <v>384.74916408239704</v>
      </c>
      <c r="H42">
        <f>AL42*1000</f>
        <v>33.04857233638792</v>
      </c>
      <c r="I42">
        <f>(AQ42-AW42)</f>
        <v>1.9840247766280785</v>
      </c>
      <c r="J42">
        <f>(P42+AP42*D42)</f>
        <v>31.133373260498047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31.318708419799805</v>
      </c>
      <c r="P42" s="1">
        <v>31.133373260498047</v>
      </c>
      <c r="Q42" s="1">
        <v>31.477317810058594</v>
      </c>
      <c r="R42" s="1">
        <v>400.0467529296875</v>
      </c>
      <c r="S42" s="1">
        <v>393.00009155273438</v>
      </c>
      <c r="T42" s="1">
        <v>9.2711277306079865E-2</v>
      </c>
      <c r="U42" s="1">
        <v>29.136728286743164</v>
      </c>
      <c r="V42" s="1">
        <v>0.17743556201457977</v>
      </c>
      <c r="W42" s="1">
        <v>55.763355255126953</v>
      </c>
      <c r="X42" s="1">
        <v>300.48513793945313</v>
      </c>
      <c r="Y42" s="1">
        <v>1000.4152221679688</v>
      </c>
      <c r="Z42" s="1">
        <v>0.29075390100479126</v>
      </c>
      <c r="AA42" s="1">
        <v>87.922523498535156</v>
      </c>
      <c r="AB42" s="1">
        <v>15.810027122497559</v>
      </c>
      <c r="AC42" s="1">
        <v>0.62837910652160645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1.1047247718362245</v>
      </c>
      <c r="AL42">
        <f>(U42-T42)/(1000-U42)*AK42</f>
        <v>3.3048572336387923E-2</v>
      </c>
      <c r="AM42">
        <f>(P42+273.15)</f>
        <v>304.28337326049802</v>
      </c>
      <c r="AN42">
        <f>(O42+273.15)</f>
        <v>304.46870841979978</v>
      </c>
      <c r="AO42">
        <f>(Y42*AG42+Z42*AH42)*AI42</f>
        <v>160.06643196911136</v>
      </c>
      <c r="AP42">
        <f>((AO42+0.00000010773*(AN42^4-AM42^4))-AL42*44100)/(L42*51.4+0.00000043092*AM42^3)</f>
        <v>-10.603138604566711</v>
      </c>
      <c r="AQ42">
        <f>0.61365*EXP(17.502*J42/(240.97+J42))</f>
        <v>4.5457994540896882</v>
      </c>
      <c r="AR42">
        <f>AQ42*1000/AA42</f>
        <v>51.702331475568073</v>
      </c>
      <c r="AS42">
        <f>(AR42-U42)</f>
        <v>22.565603188824909</v>
      </c>
      <c r="AT42">
        <f>IF(D42,P42,(O42+P42)/2)</f>
        <v>31.226040840148926</v>
      </c>
      <c r="AU42">
        <f>0.61365*EXP(17.502*AT42/(240.97+AT42))</f>
        <v>4.56984969024424</v>
      </c>
      <c r="AV42">
        <f>IF(AS42&lt;&gt;0,(1000-(AR42+U42)/2)/AS42*AL42,0)</f>
        <v>1.4053586032662653</v>
      </c>
      <c r="AW42">
        <f>U42*AA42/1000</f>
        <v>2.5617746774616097</v>
      </c>
      <c r="AX42">
        <f>(AU42-AW42)</f>
        <v>2.0080750127826303</v>
      </c>
      <c r="AY42">
        <f>1/(1.6/F42+1.37/N42)</f>
        <v>0.92696011723348126</v>
      </c>
      <c r="AZ42">
        <f>G42*AA42*0.001</f>
        <v>33.82811742007631</v>
      </c>
      <c r="BA42">
        <f>G42/S42</f>
        <v>0.97900527850327435</v>
      </c>
      <c r="BB42">
        <f>(1-AL42*AA42/AQ42/F42)*100</f>
        <v>71.109188380542278</v>
      </c>
      <c r="BC42">
        <f>(S42-E42/(N42/1.35))</f>
        <v>394.82358950514464</v>
      </c>
      <c r="BD42">
        <f>E42*BB42/100/BC42</f>
        <v>-9.3716429051912339E-3</v>
      </c>
    </row>
    <row r="43" spans="1:56" x14ac:dyDescent="0.35">
      <c r="A43" s="1" t="s">
        <v>9</v>
      </c>
      <c r="B43" s="1" t="s">
        <v>2526</v>
      </c>
      <c r="K43" s="1">
        <f t="shared" si="0"/>
        <v>2.72</v>
      </c>
    </row>
    <row r="44" spans="1:56" x14ac:dyDescent="0.35">
      <c r="A44" s="1" t="s">
        <v>9</v>
      </c>
      <c r="B44" s="1" t="s">
        <v>2525</v>
      </c>
      <c r="K44" s="1">
        <f t="shared" si="0"/>
        <v>2.72</v>
      </c>
    </row>
    <row r="45" spans="1:56" x14ac:dyDescent="0.35">
      <c r="A45" s="1">
        <v>10</v>
      </c>
      <c r="B45" s="1" t="s">
        <v>2524</v>
      </c>
      <c r="C45" s="1">
        <v>2119.5000056214631</v>
      </c>
      <c r="D45" s="1">
        <v>0</v>
      </c>
      <c r="E45">
        <f>(R45-S45*(1000-T45)/(1000-U45))*AK45</f>
        <v>-4.9181265549385422</v>
      </c>
      <c r="F45">
        <f>IF(AV45&lt;&gt;0,1/(1/AV45-1/N45),0)</f>
        <v>2.2341189773542141</v>
      </c>
      <c r="G45">
        <f>((AY45-AL45/2)*S45-E45)/(AY45+AL45/2)</f>
        <v>384.19011806070807</v>
      </c>
      <c r="H45">
        <f>AL45*1000</f>
        <v>33.210845924526637</v>
      </c>
      <c r="I45">
        <f>(AQ45-AW45)</f>
        <v>1.9811233328275026</v>
      </c>
      <c r="J45">
        <f>(P45+AP45*D45)</f>
        <v>31.16954231262207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31.375583648681641</v>
      </c>
      <c r="P45" s="1">
        <v>31.16954231262207</v>
      </c>
      <c r="Q45" s="1">
        <v>31.514265060424805</v>
      </c>
      <c r="R45" s="1">
        <v>400.10226440429688</v>
      </c>
      <c r="S45" s="1">
        <v>392.74652099609375</v>
      </c>
      <c r="T45" s="1">
        <v>9.3145854771137238E-2</v>
      </c>
      <c r="U45" s="1">
        <v>29.278228759765625</v>
      </c>
      <c r="V45" s="1">
        <v>0.17768014967441559</v>
      </c>
      <c r="W45" s="1">
        <v>55.849617004394531</v>
      </c>
      <c r="X45" s="1">
        <v>300.45724487304688</v>
      </c>
      <c r="Y45" s="1">
        <v>1250.1292724609375</v>
      </c>
      <c r="Z45" s="1">
        <v>0.43351262807846069</v>
      </c>
      <c r="AA45" s="1">
        <v>87.916862487792969</v>
      </c>
      <c r="AB45" s="1">
        <v>15.816296577453613</v>
      </c>
      <c r="AC45" s="1">
        <v>0.62576621770858765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1.1046222237979662</v>
      </c>
      <c r="AL45">
        <f>(U45-T45)/(1000-U45)*AK45</f>
        <v>3.3210845924526639E-2</v>
      </c>
      <c r="AM45">
        <f>(P45+273.15)</f>
        <v>304.31954231262205</v>
      </c>
      <c r="AN45">
        <f>(O45+273.15)</f>
        <v>304.52558364868162</v>
      </c>
      <c r="AO45">
        <f>(Y45*AG45+Z45*AH45)*AI45</f>
        <v>200.02067912293933</v>
      </c>
      <c r="AP45">
        <f>((AO45+0.00000010773*(AN45^4-AM45^4))-AL45*44100)/(L45*51.4+0.00000043092*AM45^3)</f>
        <v>-10.332186903769157</v>
      </c>
      <c r="AQ45">
        <f>0.61365*EXP(17.502*J45/(240.97+J45))</f>
        <v>4.5551733445859623</v>
      </c>
      <c r="AR45">
        <f>AQ45*1000/AA45</f>
        <v>51.812282828205305</v>
      </c>
      <c r="AS45">
        <f>(AR45-U45)</f>
        <v>22.53405406843968</v>
      </c>
      <c r="AT45">
        <f>IF(D45,P45,(O45+P45)/2)</f>
        <v>31.272562980651855</v>
      </c>
      <c r="AU45">
        <f>0.61365*EXP(17.502*AT45/(240.97+AT45))</f>
        <v>4.5819654179787808</v>
      </c>
      <c r="AV45">
        <f>IF(AS45&lt;&gt;0,(1000-(AR45+U45)/2)/AS45*AL45,0)</f>
        <v>1.4140510883929214</v>
      </c>
      <c r="AW45">
        <f>U45*AA45/1000</f>
        <v>2.5740500117584597</v>
      </c>
      <c r="AX45">
        <f>(AU45-AW45)</f>
        <v>2.0079154062203211</v>
      </c>
      <c r="AY45">
        <f>1/(1.6/F45+1.37/N45)</f>
        <v>0.93301297423285534</v>
      </c>
      <c r="AZ45">
        <f>G45*AA45*0.001</f>
        <v>33.776789778712221</v>
      </c>
      <c r="BA45">
        <f>G45/S45</f>
        <v>0.97821393067038576</v>
      </c>
      <c r="BB45">
        <f>(1-AL45*AA45/AQ45/F45)*100</f>
        <v>71.309315308554417</v>
      </c>
      <c r="BC45">
        <f>(S45-E45/(N45/1.35))</f>
        <v>394.47002333525148</v>
      </c>
      <c r="BD45">
        <f>E45*BB45/100/BC45</f>
        <v>-8.8906182089133739E-3</v>
      </c>
    </row>
    <row r="46" spans="1:56" x14ac:dyDescent="0.35">
      <c r="A46" s="1" t="s">
        <v>9</v>
      </c>
      <c r="B46" s="1" t="s">
        <v>2523</v>
      </c>
      <c r="K46" s="1">
        <f t="shared" si="0"/>
        <v>2.72</v>
      </c>
    </row>
    <row r="47" spans="1:56" x14ac:dyDescent="0.35">
      <c r="A47" s="1" t="s">
        <v>9</v>
      </c>
      <c r="B47" s="1" t="s">
        <v>2522</v>
      </c>
      <c r="K47" s="1">
        <f t="shared" si="0"/>
        <v>2.72</v>
      </c>
    </row>
    <row r="48" spans="1:56" x14ac:dyDescent="0.35">
      <c r="A48" s="1">
        <v>11</v>
      </c>
      <c r="B48" s="1" t="s">
        <v>2521</v>
      </c>
      <c r="C48" s="1">
        <v>2322.5000056214631</v>
      </c>
      <c r="D48" s="1">
        <v>0</v>
      </c>
      <c r="E48">
        <f>(R48-S48*(1000-T48)/(1000-U48))*AK48</f>
        <v>-4.9730085236831512</v>
      </c>
      <c r="F48">
        <f>IF(AV48&lt;&gt;0,1/(1/AV48-1/N48),0)</f>
        <v>2.2815961557549822</v>
      </c>
      <c r="G48">
        <f>((AY48-AL48/2)*S48-E48)/(AY48+AL48/2)</f>
        <v>384.01493380425501</v>
      </c>
      <c r="H48">
        <f>AL48*1000</f>
        <v>33.474629007387456</v>
      </c>
      <c r="I48">
        <f>(AQ48-AW48)</f>
        <v>1.9701747492472785</v>
      </c>
      <c r="J48">
        <f>(P48+AP48*D48)</f>
        <v>31.1995849609375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31.465856552124023</v>
      </c>
      <c r="P48" s="1">
        <v>31.1995849609375</v>
      </c>
      <c r="Q48" s="1">
        <v>31.567388534545898</v>
      </c>
      <c r="R48" s="1">
        <v>399.88424682617188</v>
      </c>
      <c r="S48" s="1">
        <v>392.4951171875</v>
      </c>
      <c r="T48" s="1">
        <v>9.4467438757419586E-2</v>
      </c>
      <c r="U48" s="1">
        <v>29.492534637451172</v>
      </c>
      <c r="V48" s="1">
        <v>0.17927239835262299</v>
      </c>
      <c r="W48" s="1">
        <v>55.968460083007813</v>
      </c>
      <c r="X48" s="1">
        <v>300.583251953125</v>
      </c>
      <c r="Y48" s="1">
        <v>1600.924072265625</v>
      </c>
      <c r="Z48" s="1">
        <v>0.33134976029396057</v>
      </c>
      <c r="AA48" s="1">
        <v>87.913688659667969</v>
      </c>
      <c r="AB48" s="1">
        <v>15.962058067321777</v>
      </c>
      <c r="AC48" s="1">
        <v>0.65160781145095825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1.1050854851217828</v>
      </c>
      <c r="AL48">
        <f>(U48-T48)/(1000-U48)*AK48</f>
        <v>3.3474629007387458E-2</v>
      </c>
      <c r="AM48">
        <f>(P48+273.15)</f>
        <v>304.34958496093748</v>
      </c>
      <c r="AN48">
        <f>(O48+273.15)</f>
        <v>304.615856552124</v>
      </c>
      <c r="AO48">
        <f>(Y48*AG48+Z48*AH48)*AI48</f>
        <v>256.14784583714936</v>
      </c>
      <c r="AP48">
        <f>((AO48+0.00000010773*(AN48^4-AM48^4))-AL48*44100)/(L48*51.4+0.00000043092*AM48^3)</f>
        <v>-9.9616224775511437</v>
      </c>
      <c r="AQ48">
        <f>0.61365*EXP(17.502*J48/(240.97+J48))</f>
        <v>4.5629722571486342</v>
      </c>
      <c r="AR48">
        <f>AQ48*1000/AA48</f>
        <v>51.902864351566933</v>
      </c>
      <c r="AS48">
        <f>(AR48-U48)</f>
        <v>22.410329714115761</v>
      </c>
      <c r="AT48">
        <f>IF(D48,P48,(O48+P48)/2)</f>
        <v>31.332720756530762</v>
      </c>
      <c r="AU48">
        <f>0.61365*EXP(17.502*AT48/(240.97+AT48))</f>
        <v>4.597673733395502</v>
      </c>
      <c r="AV48">
        <f>IF(AS48&lt;&gt;0,(1000-(AR48+U48)/2)/AS48*AL48,0)</f>
        <v>1.4329235234378468</v>
      </c>
      <c r="AW48">
        <f>U48*AA48/1000</f>
        <v>2.5927975079013557</v>
      </c>
      <c r="AX48">
        <f>(AU48-AW48)</f>
        <v>2.0048762254941463</v>
      </c>
      <c r="AY48">
        <f>1/(1.6/F48+1.37/N48)</f>
        <v>0.94616873862635875</v>
      </c>
      <c r="AZ48">
        <f>G48*AA48*0.001</f>
        <v>33.760169331130278</v>
      </c>
      <c r="BA48">
        <f>G48/S48</f>
        <v>0.97839416845740301</v>
      </c>
      <c r="BB48">
        <f>(1-AL48*AA48/AQ48/F48)*100</f>
        <v>71.732612640504101</v>
      </c>
      <c r="BC48">
        <f>(S48-E48/(N48/1.35))</f>
        <v>394.23785229760256</v>
      </c>
      <c r="BD48">
        <f>E48*BB48/100/BC48</f>
        <v>-9.0485196185069103E-3</v>
      </c>
    </row>
    <row r="49" spans="1:56" x14ac:dyDescent="0.35">
      <c r="A49" s="1" t="s">
        <v>9</v>
      </c>
      <c r="B49" s="1" t="s">
        <v>2520</v>
      </c>
      <c r="K49" s="1">
        <f t="shared" si="0"/>
        <v>2.72</v>
      </c>
    </row>
    <row r="50" spans="1:56" x14ac:dyDescent="0.35">
      <c r="A50" s="1" t="s">
        <v>9</v>
      </c>
      <c r="B50" s="1" t="s">
        <v>2515</v>
      </c>
      <c r="K50" s="1">
        <f t="shared" si="0"/>
        <v>2.72</v>
      </c>
    </row>
    <row r="51" spans="1:56" x14ac:dyDescent="0.35">
      <c r="A51" s="1">
        <v>12</v>
      </c>
      <c r="B51" s="1" t="s">
        <v>2519</v>
      </c>
      <c r="C51" s="1">
        <v>2525.5000056214631</v>
      </c>
      <c r="D51" s="1">
        <v>0</v>
      </c>
      <c r="E51">
        <f>(R51-S51*(1000-T51)/(1000-U51))*AK51</f>
        <v>-4.6147343567214856</v>
      </c>
      <c r="F51">
        <f>IF(AV51&lt;&gt;0,1/(1/AV51-1/N51),0)</f>
        <v>2.0397283171176763</v>
      </c>
      <c r="G51">
        <f>((AY51-AL51/2)*S51-E51)/(AY51+AL51/2)</f>
        <v>383.54128808230638</v>
      </c>
      <c r="H51">
        <f>AL51*1000</f>
        <v>32.426534598298275</v>
      </c>
      <c r="I51">
        <f>(AQ51-AW51)</f>
        <v>2.0514917586223902</v>
      </c>
      <c r="J51">
        <f>(P51+AP51*D51)</f>
        <v>31.21124267578125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31.535699844360352</v>
      </c>
      <c r="P51" s="1">
        <v>31.21124267578125</v>
      </c>
      <c r="Q51" s="1">
        <v>31.630638122558594</v>
      </c>
      <c r="R51" s="1">
        <v>399.97323608398438</v>
      </c>
      <c r="S51" s="1">
        <v>392.62689208984375</v>
      </c>
      <c r="T51" s="1">
        <v>9.341469407081604E-2</v>
      </c>
      <c r="U51" s="1">
        <v>28.602558135986328</v>
      </c>
      <c r="V51" s="1">
        <v>0.17656934261322021</v>
      </c>
      <c r="W51" s="1">
        <v>54.0635986328125</v>
      </c>
      <c r="X51" s="1">
        <v>300.526123046875</v>
      </c>
      <c r="Y51" s="1">
        <v>2001.1668701171875</v>
      </c>
      <c r="Z51" s="1">
        <v>0.48850569128990173</v>
      </c>
      <c r="AA51" s="1">
        <v>87.912063598632813</v>
      </c>
      <c r="AB51" s="1">
        <v>15.911632537841797</v>
      </c>
      <c r="AC51" s="1">
        <v>0.66563540697097778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1.1048754523782167</v>
      </c>
      <c r="AL51">
        <f>(U51-T51)/(1000-U51)*AK51</f>
        <v>3.2426534598298272E-2</v>
      </c>
      <c r="AM51">
        <f>(P51+273.15)</f>
        <v>304.36124267578123</v>
      </c>
      <c r="AN51">
        <f>(O51+273.15)</f>
        <v>304.68569984436033</v>
      </c>
      <c r="AO51">
        <f>(Y51*AG51+Z51*AH51)*AI51</f>
        <v>320.18669206201957</v>
      </c>
      <c r="AP51">
        <f>((AO51+0.00000010773*(AN51^4-AM51^4))-AL51*44100)/(L51*51.4+0.00000043092*AM51^3)</f>
        <v>-9.0530765362466532</v>
      </c>
      <c r="AQ51">
        <f>0.61365*EXP(17.502*J51/(240.97+J51))</f>
        <v>4.5660016685568126</v>
      </c>
      <c r="AR51">
        <f>AQ51*1000/AA51</f>
        <v>51.938283344173733</v>
      </c>
      <c r="AS51">
        <f>(AR51-U51)</f>
        <v>23.335725208187405</v>
      </c>
      <c r="AT51">
        <f>IF(D51,P51,(O51+P51)/2)</f>
        <v>31.373471260070801</v>
      </c>
      <c r="AU51">
        <f>0.61365*EXP(17.502*AT51/(240.97+AT51))</f>
        <v>4.6083410741047759</v>
      </c>
      <c r="AV51">
        <f>IF(AS51&lt;&gt;0,(1000-(AR51+U51)/2)/AS51*AL51,0)</f>
        <v>1.3336077678855787</v>
      </c>
      <c r="AW51">
        <f>U51*AA51/1000</f>
        <v>2.5145099099344224</v>
      </c>
      <c r="AX51">
        <f>(AU51-AW51)</f>
        <v>2.0938311641703535</v>
      </c>
      <c r="AY51">
        <f>1/(1.6/F51+1.37/N51)</f>
        <v>0.87715553208045283</v>
      </c>
      <c r="AZ51">
        <f>G51*AA51*0.001</f>
        <v>33.717906110593269</v>
      </c>
      <c r="BA51">
        <f>G51/S51</f>
        <v>0.97685944546697445</v>
      </c>
      <c r="BB51">
        <f>(1-AL51*AA51/AQ51/F51)*100</f>
        <v>69.391600441937499</v>
      </c>
      <c r="BC51">
        <f>(S51-E51/(N51/1.35))</f>
        <v>394.24407403291809</v>
      </c>
      <c r="BD51">
        <f>E51*BB51/100/BC51</f>
        <v>-8.1224759918791106E-3</v>
      </c>
    </row>
    <row r="52" spans="1:56" x14ac:dyDescent="0.35">
      <c r="A52" s="1" t="s">
        <v>9</v>
      </c>
      <c r="B52" s="1" t="s">
        <v>2518</v>
      </c>
      <c r="K52" s="1">
        <v>1.9801600000000001</v>
      </c>
    </row>
    <row r="53" spans="1:56" x14ac:dyDescent="0.35">
      <c r="A53" s="1" t="s">
        <v>9</v>
      </c>
      <c r="B53" s="1" t="s">
        <v>2517</v>
      </c>
      <c r="K53" s="1">
        <v>1.9801600000000001</v>
      </c>
    </row>
    <row r="54" spans="1:56" x14ac:dyDescent="0.35">
      <c r="A54" s="1" t="s">
        <v>9</v>
      </c>
      <c r="B54" s="1" t="s">
        <v>2516</v>
      </c>
      <c r="K54" s="1">
        <v>1.9801600000000001</v>
      </c>
    </row>
    <row r="55" spans="1:56" x14ac:dyDescent="0.35">
      <c r="A55" s="1" t="s">
        <v>9</v>
      </c>
      <c r="B55" s="1" t="s">
        <v>2515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E88B5-AB39-4A2F-B413-FEC4CDD7E242}">
  <dimension ref="A1:BD55"/>
  <sheetViews>
    <sheetView topLeftCell="B4"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5353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5352</v>
      </c>
    </row>
    <row r="12" spans="1:56" x14ac:dyDescent="0.35">
      <c r="A12" s="1" t="s">
        <v>9</v>
      </c>
      <c r="B12" s="1" t="s">
        <v>5351</v>
      </c>
    </row>
    <row r="13" spans="1:56" x14ac:dyDescent="0.35">
      <c r="A13" s="1" t="s">
        <v>9</v>
      </c>
      <c r="B13" s="1" t="s">
        <v>5350</v>
      </c>
    </row>
    <row r="14" spans="1:56" x14ac:dyDescent="0.35">
      <c r="A14" s="1" t="s">
        <v>9</v>
      </c>
      <c r="B14" s="1" t="s">
        <v>5349</v>
      </c>
    </row>
    <row r="15" spans="1:56" x14ac:dyDescent="0.35">
      <c r="A15" s="1" t="s">
        <v>9</v>
      </c>
      <c r="B15" s="1" t="s">
        <v>5348</v>
      </c>
    </row>
    <row r="16" spans="1:56" x14ac:dyDescent="0.35">
      <c r="A16" s="1" t="s">
        <v>9</v>
      </c>
      <c r="B16" s="1" t="s">
        <v>5347</v>
      </c>
    </row>
    <row r="17" spans="1:56" x14ac:dyDescent="0.35">
      <c r="A17" s="1" t="s">
        <v>9</v>
      </c>
      <c r="B17" s="1" t="s">
        <v>5003</v>
      </c>
    </row>
    <row r="18" spans="1:56" x14ac:dyDescent="0.35">
      <c r="A18" s="1">
        <v>1</v>
      </c>
      <c r="B18" s="1" t="s">
        <v>5346</v>
      </c>
      <c r="C18" s="1">
        <v>419.00000136345625</v>
      </c>
      <c r="D18" s="1">
        <v>0</v>
      </c>
      <c r="E18">
        <f>(R18-S18*(1000-T18)/(1000-U18))*AK18</f>
        <v>-8.2433554496604522</v>
      </c>
      <c r="F18">
        <f>IF(AV18&lt;&gt;0,1/(1/AV18-1/N18),0)</f>
        <v>3.0758358578567591</v>
      </c>
      <c r="G18">
        <f>((AY18-AL18/2)*S18-E18)/(AY18+AL18/2)</f>
        <v>402.70890627175669</v>
      </c>
      <c r="H18">
        <f>AL18*1000</f>
        <v>16.789043818863316</v>
      </c>
      <c r="I18">
        <f>(AQ18-AW18)</f>
        <v>0.78951279672142594</v>
      </c>
      <c r="J18">
        <f>(P18+AP18*D18)</f>
        <v>32.085712432861328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32.737056732177734</v>
      </c>
      <c r="P18" s="1">
        <v>32.085712432861328</v>
      </c>
      <c r="Q18" s="1">
        <v>32.802894592285156</v>
      </c>
      <c r="R18" s="1">
        <v>400.0921630859375</v>
      </c>
      <c r="S18" s="1">
        <v>401.45458984375</v>
      </c>
      <c r="T18" s="1">
        <v>30.735925674438477</v>
      </c>
      <c r="U18" s="1">
        <v>45.262809753417969</v>
      </c>
      <c r="V18" s="1">
        <v>54.684917449951172</v>
      </c>
      <c r="W18" s="1">
        <v>80.53094482421875</v>
      </c>
      <c r="X18" s="1">
        <v>300.1278076171875</v>
      </c>
      <c r="Y18" s="1">
        <v>-0.11590151488780975</v>
      </c>
      <c r="Z18" s="1">
        <v>0.11208239942789078</v>
      </c>
      <c r="AA18" s="1">
        <v>88.566864013671875</v>
      </c>
      <c r="AB18" s="1">
        <v>28.739984512329102</v>
      </c>
      <c r="AC18" s="1">
        <v>-1.4747350215911865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1.1034110574161302</v>
      </c>
      <c r="AL18">
        <f>(U18-T18)/(1000-U18)*AK18</f>
        <v>1.6789043818863317E-2</v>
      </c>
      <c r="AM18">
        <f>(P18+273.15)</f>
        <v>305.23571243286131</v>
      </c>
      <c r="AN18">
        <f>(O18+273.15)</f>
        <v>305.88705673217771</v>
      </c>
      <c r="AO18">
        <f>(Y18*AG18+Z18*AH18)*AI18</f>
        <v>-1.8544241967553443E-2</v>
      </c>
      <c r="AP18">
        <f>((AO18+0.00000010773*(AN18^4-AM18^4))-AL18*44100)/(L18*51.4+0.00000043092*AM18^3)</f>
        <v>-5.9905929422930164</v>
      </c>
      <c r="AQ18">
        <f>0.61365*EXP(17.502*J18/(240.97+J18))</f>
        <v>4.7982979130290966</v>
      </c>
      <c r="AR18">
        <f>AQ18*1000/AA18</f>
        <v>54.177123312036812</v>
      </c>
      <c r="AS18">
        <f>(AR18-U18)</f>
        <v>8.9143135586188436</v>
      </c>
      <c r="AT18">
        <f>IF(D18,P18,(O18+P18)/2)</f>
        <v>32.411384582519531</v>
      </c>
      <c r="AU18">
        <f>0.61365*EXP(17.502*AT18/(240.97+AT18))</f>
        <v>4.8874024575707242</v>
      </c>
      <c r="AV18">
        <f>IF(AS18&lt;&gt;0,(1000-(AR18+U18)/2)/AS18*AL18,0)</f>
        <v>1.7897388303833512</v>
      </c>
      <c r="AW18">
        <f>U18*AA18/1000</f>
        <v>4.0087851163076706</v>
      </c>
      <c r="AX18">
        <f>(AU18-AW18)</f>
        <v>0.87861734126305358</v>
      </c>
      <c r="AY18">
        <f>1/(1.6/F18+1.37/N18)</f>
        <v>1.1901202355500859</v>
      </c>
      <c r="AZ18">
        <f>G18*AA18*0.001</f>
        <v>35.66666493886521</v>
      </c>
      <c r="BA18">
        <f>G18/S18</f>
        <v>1.0031244291626977</v>
      </c>
      <c r="BB18">
        <f>(1-AL18*AA18/AQ18/F18)*100</f>
        <v>89.924957987817393</v>
      </c>
      <c r="BC18">
        <f>(S18-E18/(N18/1.35))</f>
        <v>404.05450223257589</v>
      </c>
      <c r="BD18">
        <f>E18*BB18/100/BC18</f>
        <v>-1.8346123812343393E-2</v>
      </c>
    </row>
    <row r="19" spans="1:56" x14ac:dyDescent="0.35">
      <c r="A19" s="1" t="s">
        <v>9</v>
      </c>
      <c r="B19" s="1" t="s">
        <v>5345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5344</v>
      </c>
      <c r="K20" s="1">
        <f t="shared" si="0"/>
        <v>2.72</v>
      </c>
    </row>
    <row r="21" spans="1:56" x14ac:dyDescent="0.35">
      <c r="A21" s="1">
        <v>2</v>
      </c>
      <c r="B21" s="1" t="s">
        <v>5002</v>
      </c>
      <c r="C21" s="1">
        <v>625.00000138580799</v>
      </c>
      <c r="D21" s="1">
        <v>0</v>
      </c>
      <c r="E21">
        <f>(R21-S21*(1000-T21)/(1000-U21))*AK21</f>
        <v>-7.5453300527060163</v>
      </c>
      <c r="F21">
        <f>IF(AV21&lt;&gt;0,1/(1/AV21-1/N21),0)</f>
        <v>2.6571358374365381</v>
      </c>
      <c r="G21">
        <f>((AY21-AL21/2)*S21-E21)/(AY21+AL21/2)</f>
        <v>402.31816524260319</v>
      </c>
      <c r="H21">
        <f>AL21*1000</f>
        <v>15.726634263687187</v>
      </c>
      <c r="I21">
        <f>(AQ21-AW21)</f>
        <v>0.80786273645064588</v>
      </c>
      <c r="J21">
        <f>(P21+AP21*D21)</f>
        <v>31.905038833618164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32.698074340820313</v>
      </c>
      <c r="P21" s="1">
        <v>31.905038833618164</v>
      </c>
      <c r="Q21" s="1">
        <v>32.798934936523438</v>
      </c>
      <c r="R21" s="1">
        <v>400.06643676757813</v>
      </c>
      <c r="S21" s="1">
        <v>401.18649291992188</v>
      </c>
      <c r="T21" s="1">
        <v>30.890352249145508</v>
      </c>
      <c r="U21" s="1">
        <v>44.50726318359375</v>
      </c>
      <c r="V21" s="1">
        <v>55.076892852783203</v>
      </c>
      <c r="W21" s="1">
        <v>79.355575561523438</v>
      </c>
      <c r="X21" s="1">
        <v>300.16046142578125</v>
      </c>
      <c r="Y21" s="1">
        <v>25.321361541748047</v>
      </c>
      <c r="Z21" s="1">
        <v>7.4722722172737122E-2</v>
      </c>
      <c r="AA21" s="1">
        <v>88.561164855957031</v>
      </c>
      <c r="AB21" s="1">
        <v>28.491504669189453</v>
      </c>
      <c r="AC21" s="1">
        <v>-1.382850170135498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1.103531108183019</v>
      </c>
      <c r="AL21">
        <f>(U21-T21)/(1000-U21)*AK21</f>
        <v>1.5726634263687186E-2</v>
      </c>
      <c r="AM21">
        <f>(P21+273.15)</f>
        <v>305.05503883361814</v>
      </c>
      <c r="AN21">
        <f>(O21+273.15)</f>
        <v>305.84807434082029</v>
      </c>
      <c r="AO21">
        <f>(Y21*AG21+Z21*AH21)*AI21</f>
        <v>4.0514177561234419</v>
      </c>
      <c r="AP21">
        <f>((AO21+0.00000010773*(AN21^4-AM21^4))-AL21*44100)/(L21*51.4+0.00000043092*AM21^3)</f>
        <v>-5.5609112723315581</v>
      </c>
      <c r="AQ21">
        <f>0.61365*EXP(17.502*J21/(240.97+J21))</f>
        <v>4.7494778085403588</v>
      </c>
      <c r="AR21">
        <f>AQ21*1000/AA21</f>
        <v>53.629351152565455</v>
      </c>
      <c r="AS21">
        <f>(AR21-U21)</f>
        <v>9.1220879689717052</v>
      </c>
      <c r="AT21">
        <f>IF(D21,P21,(O21+P21)/2)</f>
        <v>32.301556587219238</v>
      </c>
      <c r="AU21">
        <f>0.61365*EXP(17.502*AT21/(240.97+AT21))</f>
        <v>4.8571937042333859</v>
      </c>
      <c r="AV21">
        <f>IF(AS21&lt;&gt;0,(1000-(AR21+U21)/2)/AS21*AL21,0)</f>
        <v>1.6394223552529879</v>
      </c>
      <c r="AW21">
        <f>U21*AA21/1000</f>
        <v>3.941615072089713</v>
      </c>
      <c r="AX21">
        <f>(AU21-AW21)</f>
        <v>0.91557863214367297</v>
      </c>
      <c r="AY21">
        <f>1/(1.6/F21+1.37/N21)</f>
        <v>1.0843404791883657</v>
      </c>
      <c r="AZ21">
        <f>G21*AA21*0.001</f>
        <v>35.629765356596344</v>
      </c>
      <c r="BA21">
        <f>G21/S21</f>
        <v>1.0028208136182371</v>
      </c>
      <c r="BB21">
        <f>(1-AL21*AA21/AQ21/F21)*100</f>
        <v>88.963801897697621</v>
      </c>
      <c r="BC21">
        <f>(S21-E21/(N21/1.35))</f>
        <v>403.56625164822213</v>
      </c>
      <c r="BD21">
        <f>E21*BB21/100/BC21</f>
        <v>-1.663323544325512E-2</v>
      </c>
    </row>
    <row r="22" spans="1:56" x14ac:dyDescent="0.35">
      <c r="A22" s="1" t="s">
        <v>9</v>
      </c>
      <c r="B22" s="1" t="s">
        <v>5343</v>
      </c>
      <c r="K22" s="1">
        <f t="shared" si="0"/>
        <v>2.72</v>
      </c>
    </row>
    <row r="23" spans="1:56" x14ac:dyDescent="0.35">
      <c r="A23" s="1" t="s">
        <v>9</v>
      </c>
      <c r="B23" s="1" t="s">
        <v>5001</v>
      </c>
      <c r="K23" s="1">
        <f t="shared" si="0"/>
        <v>2.72</v>
      </c>
    </row>
    <row r="24" spans="1:56" x14ac:dyDescent="0.35">
      <c r="A24" s="1">
        <v>3</v>
      </c>
      <c r="B24" s="1" t="s">
        <v>5000</v>
      </c>
      <c r="C24" s="1">
        <v>830.00000138580799</v>
      </c>
      <c r="D24" s="1">
        <v>0</v>
      </c>
      <c r="E24">
        <f>(R24-S24*(1000-T24)/(1000-U24))*AK24</f>
        <v>-7.2124435120764421</v>
      </c>
      <c r="F24">
        <f>IF(AV24&lt;&gt;0,1/(1/AV24-1/N24),0)</f>
        <v>2.4386826765009428</v>
      </c>
      <c r="G24">
        <f>((AY24-AL24/2)*S24-E24)/(AY24+AL24/2)</f>
        <v>402.24104623129335</v>
      </c>
      <c r="H24">
        <f>AL24*1000</f>
        <v>15.012393884300122</v>
      </c>
      <c r="I24">
        <f>(AQ24-AW24)</f>
        <v>0.8141386688240777</v>
      </c>
      <c r="J24">
        <f>(P24+AP24*D24)</f>
        <v>31.764287948608398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32.625926971435547</v>
      </c>
      <c r="P24" s="1">
        <v>31.764287948608398</v>
      </c>
      <c r="Q24" s="1">
        <v>32.74249267578125</v>
      </c>
      <c r="R24" s="1">
        <v>400.00726318359375</v>
      </c>
      <c r="S24" s="1">
        <v>401.08673095703125</v>
      </c>
      <c r="T24" s="1">
        <v>31.007150650024414</v>
      </c>
      <c r="U24" s="1">
        <v>44.012958526611328</v>
      </c>
      <c r="V24" s="1">
        <v>55.506965637207031</v>
      </c>
      <c r="W24" s="1">
        <v>78.789100646972656</v>
      </c>
      <c r="X24" s="1">
        <v>300.14666748046875</v>
      </c>
      <c r="Y24" s="1">
        <v>50.443943023681641</v>
      </c>
      <c r="Z24" s="1">
        <v>5.0619553774595261E-2</v>
      </c>
      <c r="AA24" s="1">
        <v>88.555892944335938</v>
      </c>
      <c r="AB24" s="1">
        <v>28.297927856445313</v>
      </c>
      <c r="AC24" s="1">
        <v>-1.3576985597610474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1.1034803951487819</v>
      </c>
      <c r="AL24">
        <f>(U24-T24)/(1000-U24)*AK24</f>
        <v>1.5012393884300122E-2</v>
      </c>
      <c r="AM24">
        <f>(P24+273.15)</f>
        <v>304.91428794860838</v>
      </c>
      <c r="AN24">
        <f>(O24+273.15)</f>
        <v>305.77592697143552</v>
      </c>
      <c r="AO24">
        <f>(Y24*AG24+Z24*AH24)*AI24</f>
        <v>8.0710307033874642</v>
      </c>
      <c r="AP24">
        <f>((AO24+0.00000010773*(AN24^4-AM24^4))-AL24*44100)/(L24*51.4+0.00000043092*AM24^3)</f>
        <v>-5.2642768930980539</v>
      </c>
      <c r="AQ24">
        <f>0.61365*EXP(17.502*J24/(240.97+J24))</f>
        <v>4.7117455122701681</v>
      </c>
      <c r="AR24">
        <f>AQ24*1000/AA24</f>
        <v>53.206459283651022</v>
      </c>
      <c r="AS24">
        <f>(AR24-U24)</f>
        <v>9.1935007570396934</v>
      </c>
      <c r="AT24">
        <f>IF(D24,P24,(O24+P24)/2)</f>
        <v>32.195107460021973</v>
      </c>
      <c r="AU24">
        <f>0.61365*EXP(17.502*AT24/(240.97+AT24))</f>
        <v>4.8280695560207088</v>
      </c>
      <c r="AV24">
        <f>IF(AS24&lt;&gt;0,(1000-(AR24+U24)/2)/AS24*AL24,0)</f>
        <v>1.5535589940185237</v>
      </c>
      <c r="AW24">
        <f>U24*AA24/1000</f>
        <v>3.8976068434460904</v>
      </c>
      <c r="AX24">
        <f>(AU24-AW24)</f>
        <v>0.93046271257461832</v>
      </c>
      <c r="AY24">
        <f>1/(1.6/F24+1.37/N24)</f>
        <v>1.0244229057413505</v>
      </c>
      <c r="AZ24">
        <f>G24*AA24*0.001</f>
        <v>35.620815027876098</v>
      </c>
      <c r="BA24">
        <f>G24/S24</f>
        <v>1.002877969239989</v>
      </c>
      <c r="BB24">
        <f>(1-AL24*AA24/AQ24/F24)*100</f>
        <v>88.430081536319307</v>
      </c>
      <c r="BC24">
        <f>(S24-E24/(N24/1.35))</f>
        <v>403.36149896324736</v>
      </c>
      <c r="BD24">
        <f>E24*BB24/100/BC24</f>
        <v>-1.581204377433976E-2</v>
      </c>
    </row>
    <row r="25" spans="1:56" x14ac:dyDescent="0.35">
      <c r="A25" s="1" t="s">
        <v>9</v>
      </c>
      <c r="B25" s="1" t="s">
        <v>5342</v>
      </c>
      <c r="K25" s="1">
        <f t="shared" si="0"/>
        <v>2.72</v>
      </c>
    </row>
    <row r="26" spans="1:56" x14ac:dyDescent="0.35">
      <c r="A26" s="1" t="s">
        <v>9</v>
      </c>
      <c r="B26" s="1" t="s">
        <v>5341</v>
      </c>
      <c r="K26" s="1">
        <f t="shared" si="0"/>
        <v>2.72</v>
      </c>
    </row>
    <row r="27" spans="1:56" x14ac:dyDescent="0.35">
      <c r="A27" s="1">
        <v>4</v>
      </c>
      <c r="B27" s="1" t="s">
        <v>5340</v>
      </c>
      <c r="C27" s="1">
        <v>1036.000001385808</v>
      </c>
      <c r="D27" s="1">
        <v>0</v>
      </c>
      <c r="E27">
        <f>(R27-S27*(1000-T27)/(1000-U27))*AK27</f>
        <v>-7.0023588024304884</v>
      </c>
      <c r="F27">
        <f>IF(AV27&lt;&gt;0,1/(1/AV27-1/N27),0)</f>
        <v>2.4287429894651251</v>
      </c>
      <c r="G27">
        <f>((AY27-AL27/2)*S27-E27)/(AY27+AL27/2)</f>
        <v>402.10193821242615</v>
      </c>
      <c r="H27">
        <f>AL27*1000</f>
        <v>14.772894530565349</v>
      </c>
      <c r="I27">
        <f>(AQ27-AW27)</f>
        <v>0.80331462919091523</v>
      </c>
      <c r="J27">
        <f>(P27+AP27*D27)</f>
        <v>31.69550895690918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32.565670013427734</v>
      </c>
      <c r="P27" s="1">
        <v>31.69550895690918</v>
      </c>
      <c r="Q27" s="1">
        <v>32.685195922851563</v>
      </c>
      <c r="R27" s="1">
        <v>400.078125</v>
      </c>
      <c r="S27" s="1">
        <v>401.0546875</v>
      </c>
      <c r="T27" s="1">
        <v>31.131141662597656</v>
      </c>
      <c r="U27" s="1">
        <v>43.930534362792969</v>
      </c>
      <c r="V27" s="1">
        <v>55.915325164794922</v>
      </c>
      <c r="W27" s="1">
        <v>78.904594421386719</v>
      </c>
      <c r="X27" s="1">
        <v>300.14739990234375</v>
      </c>
      <c r="Y27" s="1">
        <v>98.885520935058594</v>
      </c>
      <c r="Z27" s="1">
        <v>2.4104289710521698E-2</v>
      </c>
      <c r="AA27" s="1">
        <v>88.550888061523438</v>
      </c>
      <c r="AB27" s="1">
        <v>28.264308929443359</v>
      </c>
      <c r="AC27" s="1">
        <v>-1.3589881658554077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1.1034830878762636</v>
      </c>
      <c r="AL27">
        <f>(U27-T27)/(1000-U27)*AK27</f>
        <v>1.4772894530565349E-2</v>
      </c>
      <c r="AM27">
        <f>(P27+273.15)</f>
        <v>304.84550895690916</v>
      </c>
      <c r="AN27">
        <f>(O27+273.15)</f>
        <v>305.71567001342771</v>
      </c>
      <c r="AO27">
        <f>(Y27*AG27+Z27*AH27)*AI27</f>
        <v>15.821682995967194</v>
      </c>
      <c r="AP27">
        <f>((AO27+0.00000010773*(AN27^4-AM27^4))-AL27*44100)/(L27*51.4+0.00000043092*AM27^3)</f>
        <v>-5.1139909787926667</v>
      </c>
      <c r="AQ27">
        <f>0.61365*EXP(17.502*J27/(240.97+J27))</f>
        <v>4.6934024600335045</v>
      </c>
      <c r="AR27">
        <f>AQ27*1000/AA27</f>
        <v>53.00231948857045</v>
      </c>
      <c r="AS27">
        <f>(AR27-U27)</f>
        <v>9.0717851257774811</v>
      </c>
      <c r="AT27">
        <f>IF(D27,P27,(O27+P27)/2)</f>
        <v>32.130589485168457</v>
      </c>
      <c r="AU27">
        <f>0.61365*EXP(17.502*AT27/(240.97+AT27))</f>
        <v>4.8104917260977764</v>
      </c>
      <c r="AV27">
        <f>IF(AS27&lt;&gt;0,(1000-(AR27+U27)/2)/AS27*AL27,0)</f>
        <v>1.5495191875054666</v>
      </c>
      <c r="AW27">
        <f>U27*AA27/1000</f>
        <v>3.8900878308425892</v>
      </c>
      <c r="AX27">
        <f>(AU27-AW27)</f>
        <v>0.92040389525518718</v>
      </c>
      <c r="AY27">
        <f>1/(1.6/F27+1.37/N27)</f>
        <v>1.021612807848701</v>
      </c>
      <c r="AZ27">
        <f>G27*AA27*0.001</f>
        <v>35.606483719970164</v>
      </c>
      <c r="BA27">
        <f>G27/S27</f>
        <v>1.0026112416711901</v>
      </c>
      <c r="BB27">
        <f>(1-AL27*AA27/AQ27/F27)*100</f>
        <v>88.524036412271386</v>
      </c>
      <c r="BC27">
        <f>(S27-E27/(N27/1.35))</f>
        <v>403.26319585713907</v>
      </c>
      <c r="BD27">
        <f>E27*BB27/100/BC27</f>
        <v>-1.537152589094058E-2</v>
      </c>
    </row>
    <row r="28" spans="1:56" x14ac:dyDescent="0.35">
      <c r="A28" s="1" t="s">
        <v>9</v>
      </c>
      <c r="B28" s="1" t="s">
        <v>5339</v>
      </c>
      <c r="K28" s="1">
        <f t="shared" si="0"/>
        <v>2.72</v>
      </c>
    </row>
    <row r="29" spans="1:56" x14ac:dyDescent="0.35">
      <c r="A29" s="1" t="s">
        <v>9</v>
      </c>
      <c r="B29" s="1" t="s">
        <v>5338</v>
      </c>
      <c r="K29" s="1">
        <f t="shared" si="0"/>
        <v>2.72</v>
      </c>
    </row>
    <row r="30" spans="1:56" x14ac:dyDescent="0.35">
      <c r="A30" s="1">
        <v>5</v>
      </c>
      <c r="B30" s="1" t="s">
        <v>5337</v>
      </c>
      <c r="C30" s="1">
        <v>1242.000001385808</v>
      </c>
      <c r="D30" s="1">
        <v>0</v>
      </c>
      <c r="E30">
        <f>(R30-S30*(1000-T30)/(1000-U30))*AK30</f>
        <v>-6.8642793634660659</v>
      </c>
      <c r="F30">
        <f>IF(AV30&lt;&gt;0,1/(1/AV30-1/N30),0)</f>
        <v>2.4725045008930069</v>
      </c>
      <c r="G30">
        <f>((AY30-AL30/2)*S30-E30)/(AY30+AL30/2)</f>
        <v>401.89854215240427</v>
      </c>
      <c r="H30">
        <f>AL30*1000</f>
        <v>14.692239234373295</v>
      </c>
      <c r="I30">
        <f>(AQ30-AW30)</f>
        <v>0.78989429369149633</v>
      </c>
      <c r="J30">
        <f>(P30+AP30*D30)</f>
        <v>31.659030914306641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32.518505096435547</v>
      </c>
      <c r="P30" s="1">
        <v>31.659030914306641</v>
      </c>
      <c r="Q30" s="1">
        <v>32.637908935546875</v>
      </c>
      <c r="R30" s="1">
        <v>400.08197021484375</v>
      </c>
      <c r="S30" s="1">
        <v>400.96389770507813</v>
      </c>
      <c r="T30" s="1">
        <v>31.246150970458984</v>
      </c>
      <c r="U30" s="1">
        <v>43.974685668945313</v>
      </c>
      <c r="V30" s="1">
        <v>56.268539428710938</v>
      </c>
      <c r="W30" s="1">
        <v>79.190277099609375</v>
      </c>
      <c r="X30" s="1">
        <v>300.15658569335938</v>
      </c>
      <c r="Y30" s="1">
        <v>149.46556091308594</v>
      </c>
      <c r="Z30" s="1">
        <v>4.3387237936258316E-2</v>
      </c>
      <c r="AA30" s="1">
        <v>88.5465087890625</v>
      </c>
      <c r="AB30" s="1">
        <v>28.311574935913086</v>
      </c>
      <c r="AC30" s="1">
        <v>-1.3740177154541016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1.1035168591667621</v>
      </c>
      <c r="AL30">
        <f>(U30-T30)/(1000-U30)*AK30</f>
        <v>1.4692239234373294E-2</v>
      </c>
      <c r="AM30">
        <f>(P30+273.15)</f>
        <v>304.80903091430662</v>
      </c>
      <c r="AN30">
        <f>(O30+273.15)</f>
        <v>305.66850509643552</v>
      </c>
      <c r="AO30">
        <f>(Y30*AG30+Z30*AH30)*AI30</f>
        <v>23.91448921156325</v>
      </c>
      <c r="AP30">
        <f>((AO30+0.00000010773*(AN30^4-AM30^4))-AL30*44100)/(L30*51.4+0.00000043092*AM30^3)</f>
        <v>-5.0199552975240458</v>
      </c>
      <c r="AQ30">
        <f>0.61365*EXP(17.502*J30/(240.97+J30))</f>
        <v>4.6836991847730234</v>
      </c>
      <c r="AR30">
        <f>AQ30*1000/AA30</f>
        <v>52.89535690142948</v>
      </c>
      <c r="AS30">
        <f>(AR30-U30)</f>
        <v>8.9206712324841675</v>
      </c>
      <c r="AT30">
        <f>IF(D30,P30,(O30+P30)/2)</f>
        <v>32.088768005371094</v>
      </c>
      <c r="AU30">
        <f>0.61365*EXP(17.502*AT30/(240.97+AT30))</f>
        <v>4.7991273064736868</v>
      </c>
      <c r="AV30">
        <f>IF(AS30&lt;&gt;0,(1000-(AR30+U30)/2)/AS30*AL30,0)</f>
        <v>1.5672161825020123</v>
      </c>
      <c r="AW30">
        <f>U30*AA30/1000</f>
        <v>3.8938048910815271</v>
      </c>
      <c r="AX30">
        <f>(AU30-AW30)</f>
        <v>0.90532241539215974</v>
      </c>
      <c r="AY30">
        <f>1/(1.6/F30+1.37/N30)</f>
        <v>1.0339288345329236</v>
      </c>
      <c r="AZ30">
        <f>G30*AA30*0.001</f>
        <v>35.586712795009269</v>
      </c>
      <c r="BA30">
        <f>G30/S30</f>
        <v>1.0023309940188521</v>
      </c>
      <c r="BB30">
        <f>(1-AL30*AA30/AQ30/F30)*100</f>
        <v>88.766027699140409</v>
      </c>
      <c r="BC30">
        <f>(S30-E30/(N30/1.35))</f>
        <v>403.12885650934425</v>
      </c>
      <c r="BD30">
        <f>E30*BB30/100/BC30</f>
        <v>-1.5114641442145017E-2</v>
      </c>
    </row>
    <row r="31" spans="1:56" x14ac:dyDescent="0.35">
      <c r="A31" s="1" t="s">
        <v>9</v>
      </c>
      <c r="B31" s="1" t="s">
        <v>5336</v>
      </c>
      <c r="K31" s="1">
        <f t="shared" si="0"/>
        <v>2.72</v>
      </c>
    </row>
    <row r="32" spans="1:56" x14ac:dyDescent="0.35">
      <c r="A32" s="1" t="s">
        <v>9</v>
      </c>
      <c r="B32" s="1" t="s">
        <v>5335</v>
      </c>
      <c r="K32" s="1">
        <f t="shared" si="0"/>
        <v>2.72</v>
      </c>
    </row>
    <row r="33" spans="1:56" x14ac:dyDescent="0.35">
      <c r="A33" s="1">
        <v>6</v>
      </c>
      <c r="B33" s="1" t="s">
        <v>5334</v>
      </c>
      <c r="C33" s="1">
        <v>1448.000001385808</v>
      </c>
      <c r="D33" s="1">
        <v>0</v>
      </c>
      <c r="E33">
        <f>(R33-S33*(1000-T33)/(1000-U33))*AK33</f>
        <v>-6.6005976283322392</v>
      </c>
      <c r="F33">
        <f>IF(AV33&lt;&gt;0,1/(1/AV33-1/N33),0)</f>
        <v>2.6269309673314911</v>
      </c>
      <c r="G33">
        <f>((AY33-AL33/2)*S33-E33)/(AY33+AL33/2)</f>
        <v>401.17187563364661</v>
      </c>
      <c r="H33">
        <f>AL33*1000</f>
        <v>14.942011318734767</v>
      </c>
      <c r="I33">
        <f>(AQ33-AW33)</f>
        <v>0.77317865550664999</v>
      </c>
      <c r="J33">
        <f>(P33+AP33*D33)</f>
        <v>31.700807571411133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32.492992401123047</v>
      </c>
      <c r="P33" s="1">
        <v>31.700807571411133</v>
      </c>
      <c r="Q33" s="1">
        <v>32.605789184570313</v>
      </c>
      <c r="R33" s="1">
        <v>400.0474853515625</v>
      </c>
      <c r="S33" s="1">
        <v>400.6046142578125</v>
      </c>
      <c r="T33" s="1">
        <v>31.349193572998047</v>
      </c>
      <c r="U33" s="1">
        <v>44.290725708007813</v>
      </c>
      <c r="V33" s="1">
        <v>56.533149719238281</v>
      </c>
      <c r="W33" s="1">
        <v>79.87109375</v>
      </c>
      <c r="X33" s="1">
        <v>300.135986328125</v>
      </c>
      <c r="Y33" s="1">
        <v>301.0860595703125</v>
      </c>
      <c r="Z33" s="1">
        <v>1.2051754631102085E-2</v>
      </c>
      <c r="AA33" s="1">
        <v>88.543022155761719</v>
      </c>
      <c r="AB33" s="1">
        <v>28.405872344970703</v>
      </c>
      <c r="AC33" s="1">
        <v>-1.4103701114654541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1.1034411262063417</v>
      </c>
      <c r="AL33">
        <f>(U33-T33)/(1000-U33)*AK33</f>
        <v>1.4942011318734768E-2</v>
      </c>
      <c r="AM33">
        <f>(P33+273.15)</f>
        <v>304.85080757141111</v>
      </c>
      <c r="AN33">
        <f>(O33+273.15)</f>
        <v>305.64299240112302</v>
      </c>
      <c r="AO33">
        <f>(Y33*AG33+Z33*AH33)*AI33</f>
        <v>48.173768454482342</v>
      </c>
      <c r="AP33">
        <f>((AO33+0.00000010773*(AN33^4-AM33^4))-AL33*44100)/(L33*51.4+0.00000043092*AM33^3)</f>
        <v>-4.9181197852234879</v>
      </c>
      <c r="AQ33">
        <f>0.61365*EXP(17.502*J33/(240.97+J33))</f>
        <v>4.6948133631655509</v>
      </c>
      <c r="AR33">
        <f>AQ33*1000/AA33</f>
        <v>53.022962723212714</v>
      </c>
      <c r="AS33">
        <f>(AR33-U33)</f>
        <v>8.7322370152049018</v>
      </c>
      <c r="AT33">
        <f>IF(D33,P33,(O33+P33)/2)</f>
        <v>32.09689998626709</v>
      </c>
      <c r="AU33">
        <f>0.61365*EXP(17.502*AT33/(240.97+AT33))</f>
        <v>4.8013352297318308</v>
      </c>
      <c r="AV33">
        <f>IF(AS33&lt;&gt;0,(1000-(AR33+U33)/2)/AS33*AL33,0)</f>
        <v>1.6278738399999384</v>
      </c>
      <c r="AW33">
        <f>U33*AA33/1000</f>
        <v>3.9216347076589009</v>
      </c>
      <c r="AX33">
        <f>(AU33-AW33)</f>
        <v>0.87970052207292992</v>
      </c>
      <c r="AY33">
        <f>1/(1.6/F33+1.37/N33)</f>
        <v>1.0762603639418762</v>
      </c>
      <c r="AZ33">
        <f>G33*AA33*0.001</f>
        <v>35.52097027249846</v>
      </c>
      <c r="BA33">
        <f>G33/S33</f>
        <v>1.0014160130853336</v>
      </c>
      <c r="BB33">
        <f>(1-AL33*AA33/AQ33/F33)*100</f>
        <v>89.272552196691379</v>
      </c>
      <c r="BC33">
        <f>(S33-E33/(N33/1.35))</f>
        <v>402.68640918372012</v>
      </c>
      <c r="BD33">
        <f>E33*BB33/100/BC33</f>
        <v>-1.4633029147894806E-2</v>
      </c>
    </row>
    <row r="34" spans="1:56" x14ac:dyDescent="0.35">
      <c r="A34" s="1" t="s">
        <v>9</v>
      </c>
      <c r="B34" s="1" t="s">
        <v>5333</v>
      </c>
      <c r="K34" s="1">
        <f t="shared" si="0"/>
        <v>2.72</v>
      </c>
    </row>
    <row r="35" spans="1:56" x14ac:dyDescent="0.35">
      <c r="A35" s="1" t="s">
        <v>9</v>
      </c>
      <c r="B35" s="1" t="s">
        <v>5332</v>
      </c>
      <c r="K35" s="1">
        <f t="shared" si="0"/>
        <v>2.72</v>
      </c>
    </row>
    <row r="36" spans="1:56" x14ac:dyDescent="0.35">
      <c r="A36" s="1">
        <v>7</v>
      </c>
      <c r="B36" s="1" t="s">
        <v>5331</v>
      </c>
      <c r="C36" s="1">
        <v>1654.0000013634562</v>
      </c>
      <c r="D36" s="1">
        <v>0</v>
      </c>
      <c r="E36">
        <f>(R36-S36*(1000-T36)/(1000-U36))*AK36</f>
        <v>-6.3301454418382699</v>
      </c>
      <c r="F36">
        <f>IF(AV36&lt;&gt;0,1/(1/AV36-1/N36),0)</f>
        <v>2.9575082086262863</v>
      </c>
      <c r="G36">
        <f>((AY36-AL36/2)*S36-E36)/(AY36+AL36/2)</f>
        <v>400.13623989235731</v>
      </c>
      <c r="H36">
        <f>AL36*1000</f>
        <v>15.438267320719136</v>
      </c>
      <c r="I36">
        <f>(AQ36-AW36)</f>
        <v>0.74323656437579588</v>
      </c>
      <c r="J36">
        <f>(P36+AP36*D36)</f>
        <v>31.761346817016602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32.490970611572266</v>
      </c>
      <c r="P36" s="1">
        <v>31.761346817016602</v>
      </c>
      <c r="Q36" s="1">
        <v>32.594268798828125</v>
      </c>
      <c r="R36" s="1">
        <v>399.86358642578125</v>
      </c>
      <c r="S36" s="1">
        <v>400.00384521484375</v>
      </c>
      <c r="T36" s="1">
        <v>31.448947906494141</v>
      </c>
      <c r="U36" s="1">
        <v>44.811981201171875</v>
      </c>
      <c r="V36" s="1">
        <v>56.718585968017578</v>
      </c>
      <c r="W36" s="1">
        <v>80.818984985351563</v>
      </c>
      <c r="X36" s="1">
        <v>300.158935546875</v>
      </c>
      <c r="Y36" s="1">
        <v>499.73086547851563</v>
      </c>
      <c r="Z36" s="1">
        <v>7.1108430624008179E-2</v>
      </c>
      <c r="AA36" s="1">
        <v>88.541572570800781</v>
      </c>
      <c r="AB36" s="1">
        <v>28.535694122314453</v>
      </c>
      <c r="AC36" s="1">
        <v>-1.4644037485122681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1.103525498334099</v>
      </c>
      <c r="AL36">
        <f>(U36-T36)/(1000-U36)*AK36</f>
        <v>1.5438267320719136E-2</v>
      </c>
      <c r="AM36">
        <f>(P36+273.15)</f>
        <v>304.91134681701658</v>
      </c>
      <c r="AN36">
        <f>(O36+273.15)</f>
        <v>305.64097061157224</v>
      </c>
      <c r="AO36">
        <f>(Y36*AG36+Z36*AH36)*AI36</f>
        <v>79.956936689385657</v>
      </c>
      <c r="AP36">
        <f>((AO36+0.00000010773*(AN36^4-AM36^4))-AL36*44100)/(L36*51.4+0.00000043092*AM36^3)</f>
        <v>-4.8430925621421279</v>
      </c>
      <c r="AQ36">
        <f>0.61365*EXP(17.502*J36/(240.97+J36))</f>
        <v>4.7109598499407159</v>
      </c>
      <c r="AR36">
        <f>AQ36*1000/AA36</f>
        <v>53.20619131960499</v>
      </c>
      <c r="AS36">
        <f>(AR36-U36)</f>
        <v>8.394210118433115</v>
      </c>
      <c r="AT36">
        <f>IF(D36,P36,(O36+P36)/2)</f>
        <v>32.126158714294434</v>
      </c>
      <c r="AU36">
        <f>0.61365*EXP(17.502*AT36/(240.97+AT36))</f>
        <v>4.8092866158279071</v>
      </c>
      <c r="AV36">
        <f>IF(AS36&lt;&gt;0,(1000-(AR36+U36)/2)/AS36*AL36,0)</f>
        <v>1.7490212585514349</v>
      </c>
      <c r="AW36">
        <f>U36*AA36/1000</f>
        <v>3.96772328556492</v>
      </c>
      <c r="AX36">
        <f>(AU36-AW36)</f>
        <v>0.84156333026298702</v>
      </c>
      <c r="AY36">
        <f>1/(1.6/F36+1.37/N36)</f>
        <v>1.1613546765780849</v>
      </c>
      <c r="AZ36">
        <f>G36*AA36*0.001</f>
        <v>35.42869192263651</v>
      </c>
      <c r="BA36">
        <f>G36/S36</f>
        <v>1.0003309835120271</v>
      </c>
      <c r="BB36">
        <f>(1-AL36*AA36/AQ36/F36)*100</f>
        <v>90.189064371858535</v>
      </c>
      <c r="BC36">
        <f>(S36-E36/(N36/1.35))</f>
        <v>402.00034089646368</v>
      </c>
      <c r="BD36">
        <f>E36*BB36/100/BC36</f>
        <v>-1.4201726631973631E-2</v>
      </c>
    </row>
    <row r="37" spans="1:56" x14ac:dyDescent="0.35">
      <c r="A37" s="1" t="s">
        <v>9</v>
      </c>
      <c r="B37" s="1" t="s">
        <v>5330</v>
      </c>
      <c r="K37" s="1">
        <f t="shared" si="0"/>
        <v>2.72</v>
      </c>
    </row>
    <row r="38" spans="1:56" x14ac:dyDescent="0.35">
      <c r="A38" s="1" t="s">
        <v>9</v>
      </c>
      <c r="B38" s="1" t="s">
        <v>5329</v>
      </c>
      <c r="K38" s="1">
        <f t="shared" si="0"/>
        <v>2.72</v>
      </c>
    </row>
    <row r="39" spans="1:56" x14ac:dyDescent="0.35">
      <c r="A39" s="1">
        <v>8</v>
      </c>
      <c r="B39" s="1" t="s">
        <v>5328</v>
      </c>
      <c r="C39" s="1">
        <v>1861.5000013522804</v>
      </c>
      <c r="D39" s="1">
        <v>0</v>
      </c>
      <c r="E39">
        <f>(R39-S39*(1000-T39)/(1000-U39))*AK39</f>
        <v>-5.9414233988766272</v>
      </c>
      <c r="F39">
        <f>IF(AV39&lt;&gt;0,1/(1/AV39-1/N39),0)</f>
        <v>3.49249991554955</v>
      </c>
      <c r="G39">
        <f>((AY39-AL39/2)*S39-E39)/(AY39+AL39/2)</f>
        <v>399.1784345541148</v>
      </c>
      <c r="H39">
        <f>AL39*1000</f>
        <v>16.157544181080883</v>
      </c>
      <c r="I39">
        <f>(AQ39-AW39)</f>
        <v>0.70699665776798248</v>
      </c>
      <c r="J39">
        <f>(P39+AP39*D39)</f>
        <v>31.859527587890625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32.508590698242188</v>
      </c>
      <c r="P39" s="1">
        <v>31.859527587890625</v>
      </c>
      <c r="Q39" s="1">
        <v>32.596828460693359</v>
      </c>
      <c r="R39" s="1">
        <v>400.04293823242188</v>
      </c>
      <c r="S39" s="1">
        <v>399.57650756835938</v>
      </c>
      <c r="T39" s="1">
        <v>31.545549392700195</v>
      </c>
      <c r="U39" s="1">
        <v>45.5198974609375</v>
      </c>
      <c r="V39" s="1">
        <v>56.83416748046875</v>
      </c>
      <c r="W39" s="1">
        <v>82.0111083984375</v>
      </c>
      <c r="X39" s="1">
        <v>300.17849731445313</v>
      </c>
      <c r="Y39" s="1">
        <v>751.20245361328125</v>
      </c>
      <c r="Z39" s="1">
        <v>6.0261592268943787E-2</v>
      </c>
      <c r="AA39" s="1">
        <v>88.538246154785156</v>
      </c>
      <c r="AB39" s="1">
        <v>28.798734664916992</v>
      </c>
      <c r="AC39" s="1">
        <v>-1.5522377490997314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1.1035974165972537</v>
      </c>
      <c r="AL39">
        <f>(U39-T39)/(1000-U39)*AK39</f>
        <v>1.6157544181080882E-2</v>
      </c>
      <c r="AM39">
        <f>(P39+273.15)</f>
        <v>305.0095275878906</v>
      </c>
      <c r="AN39">
        <f>(O39+273.15)</f>
        <v>305.65859069824216</v>
      </c>
      <c r="AO39">
        <f>(Y39*AG39+Z39*AH39)*AI39</f>
        <v>120.19238989161568</v>
      </c>
      <c r="AP39">
        <f>((AO39+0.00000010773*(AN39^4-AM39^4))-AL39*44100)/(L39*51.4+0.00000043092*AM39^3)</f>
        <v>-4.7810026770940635</v>
      </c>
      <c r="AQ39">
        <f>0.61365*EXP(17.502*J39/(240.97+J39))</f>
        <v>4.7372485441050465</v>
      </c>
      <c r="AR39">
        <f>AQ39*1000/AA39</f>
        <v>53.505109371866823</v>
      </c>
      <c r="AS39">
        <f>(AR39-U39)</f>
        <v>7.9852119109293227</v>
      </c>
      <c r="AT39">
        <f>IF(D39,P39,(O39+P39)/2)</f>
        <v>32.184059143066406</v>
      </c>
      <c r="AU39">
        <f>0.61365*EXP(17.502*AT39/(240.97+AT39))</f>
        <v>4.8250554965187673</v>
      </c>
      <c r="AV39">
        <f>IF(AS39&lt;&gt;0,(1000-(AR39+U39)/2)/AS39*AL39,0)</f>
        <v>1.9232481104971861</v>
      </c>
      <c r="AW39">
        <f>U39*AA39/1000</f>
        <v>4.030251886337064</v>
      </c>
      <c r="AX39">
        <f>(AU39-AW39)</f>
        <v>0.79480361018170331</v>
      </c>
      <c r="AY39">
        <f>1/(1.6/F39+1.37/N39)</f>
        <v>1.2850299226999569</v>
      </c>
      <c r="AZ39">
        <f>G39*AA39*0.001</f>
        <v>35.342558498234013</v>
      </c>
      <c r="BA39">
        <f>G39/S39</f>
        <v>0.99900376271701496</v>
      </c>
      <c r="BB39">
        <f>(1-AL39*AA39/AQ39/F39)*100</f>
        <v>91.353433385655066</v>
      </c>
      <c r="BC39">
        <f>(S39-E39/(N39/1.35))</f>
        <v>401.45040229440031</v>
      </c>
      <c r="BD39">
        <f>E39*BB39/100/BC39</f>
        <v>-1.3520211303393162E-2</v>
      </c>
    </row>
    <row r="40" spans="1:56" x14ac:dyDescent="0.35">
      <c r="A40" s="1" t="s">
        <v>9</v>
      </c>
      <c r="B40" s="1" t="s">
        <v>5327</v>
      </c>
      <c r="K40" s="1">
        <f t="shared" si="0"/>
        <v>2.72</v>
      </c>
    </row>
    <row r="41" spans="1:56" x14ac:dyDescent="0.35">
      <c r="A41" s="1" t="s">
        <v>9</v>
      </c>
      <c r="B41" s="1" t="s">
        <v>5326</v>
      </c>
      <c r="K41" s="1">
        <f t="shared" si="0"/>
        <v>2.72</v>
      </c>
    </row>
    <row r="42" spans="1:56" x14ac:dyDescent="0.35">
      <c r="A42" s="1">
        <v>9</v>
      </c>
      <c r="B42" s="1" t="s">
        <v>5325</v>
      </c>
      <c r="C42" s="1">
        <v>2069.0000013411045</v>
      </c>
      <c r="D42" s="1">
        <v>0</v>
      </c>
      <c r="E42">
        <f>(R42-S42*(1000-T42)/(1000-U42))*AK42</f>
        <v>-5.4635678190011721</v>
      </c>
      <c r="F42">
        <f>IF(AV42&lt;&gt;0,1/(1/AV42-1/N42),0)</f>
        <v>4.173145901270134</v>
      </c>
      <c r="G42">
        <f>((AY42-AL42/2)*S42-E42)/(AY42+AL42/2)</f>
        <v>398.0998712657651</v>
      </c>
      <c r="H42">
        <f>AL42*1000</f>
        <v>16.944130732973626</v>
      </c>
      <c r="I42">
        <f>(AQ42-AW42)</f>
        <v>0.67438325767637508</v>
      </c>
      <c r="J42">
        <f>(P42+AP42*D42)</f>
        <v>31.9859619140625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32.548389434814453</v>
      </c>
      <c r="P42" s="1">
        <v>31.9859619140625</v>
      </c>
      <c r="Q42" s="1">
        <v>32.623397827148438</v>
      </c>
      <c r="R42" s="1">
        <v>400.18255615234375</v>
      </c>
      <c r="S42" s="1">
        <v>399.00704956054688</v>
      </c>
      <c r="T42" s="1">
        <v>31.631767272949219</v>
      </c>
      <c r="U42" s="1">
        <v>46.275119781494141</v>
      </c>
      <c r="V42" s="1">
        <v>56.858837127685547</v>
      </c>
      <c r="W42" s="1">
        <v>83.18060302734375</v>
      </c>
      <c r="X42" s="1">
        <v>300.17242431640625</v>
      </c>
      <c r="Y42" s="1">
        <v>998.947509765625</v>
      </c>
      <c r="Z42" s="1">
        <v>2.4104377254843712E-2</v>
      </c>
      <c r="AA42" s="1">
        <v>88.53369140625</v>
      </c>
      <c r="AB42" s="1">
        <v>29.066070556640625</v>
      </c>
      <c r="AC42" s="1">
        <v>-1.6528974771499634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1.1035750893985521</v>
      </c>
      <c r="AL42">
        <f>(U42-T42)/(1000-U42)*AK42</f>
        <v>1.6944130732973624E-2</v>
      </c>
      <c r="AM42">
        <f>(P42+273.15)</f>
        <v>305.13596191406248</v>
      </c>
      <c r="AN42">
        <f>(O42+273.15)</f>
        <v>305.69838943481443</v>
      </c>
      <c r="AO42">
        <f>(Y42*AG42+Z42*AH42)*AI42</f>
        <v>159.83159798998531</v>
      </c>
      <c r="AP42">
        <f>((AO42+0.00000010773*(AN42^4-AM42^4))-AL42*44100)/(L42*51.4+0.00000043092*AM42^3)</f>
        <v>-4.7485571976528753</v>
      </c>
      <c r="AQ42">
        <f>0.61365*EXP(17.502*J42/(240.97+J42))</f>
        <v>4.7712904321984322</v>
      </c>
      <c r="AR42">
        <f>AQ42*1000/AA42</f>
        <v>53.892369745486576</v>
      </c>
      <c r="AS42">
        <f>(AR42-U42)</f>
        <v>7.6172499639924354</v>
      </c>
      <c r="AT42">
        <f>IF(D42,P42,(O42+P42)/2)</f>
        <v>32.267175674438477</v>
      </c>
      <c r="AU42">
        <f>0.61365*EXP(17.502*AT42/(240.97+AT42))</f>
        <v>4.8477705207349491</v>
      </c>
      <c r="AV42">
        <f>IF(AS42&lt;&gt;0,(1000-(AR42+U42)/2)/AS42*AL42,0)</f>
        <v>2.1130336132054683</v>
      </c>
      <c r="AW42">
        <f>U42*AA42/1000</f>
        <v>4.0969071745220571</v>
      </c>
      <c r="AX42">
        <f>(AU42-AW42)</f>
        <v>0.75086334621289197</v>
      </c>
      <c r="AY42">
        <f>1/(1.6/F42+1.37/N42)</f>
        <v>1.4215222362970055</v>
      </c>
      <c r="AZ42">
        <f>G42*AA42*0.001</f>
        <v>35.245251151511098</v>
      </c>
      <c r="BA42">
        <f>G42/S42</f>
        <v>0.99772641035846132</v>
      </c>
      <c r="BB42">
        <f>(1-AL42*AA42/AQ42/F42)*100</f>
        <v>92.465950936555984</v>
      </c>
      <c r="BC42">
        <f>(S42-E42/(N42/1.35))</f>
        <v>400.73023106673764</v>
      </c>
      <c r="BD42">
        <f>E42*BB42/100/BC42</f>
        <v>-1.2606835090666606E-2</v>
      </c>
    </row>
    <row r="43" spans="1:56" x14ac:dyDescent="0.35">
      <c r="A43" s="1" t="s">
        <v>9</v>
      </c>
      <c r="B43" s="1" t="s">
        <v>5324</v>
      </c>
      <c r="K43" s="1">
        <f t="shared" si="0"/>
        <v>2.72</v>
      </c>
    </row>
    <row r="44" spans="1:56" x14ac:dyDescent="0.35">
      <c r="A44" s="1" t="s">
        <v>9</v>
      </c>
      <c r="B44" s="1" t="s">
        <v>5323</v>
      </c>
      <c r="K44" s="1">
        <f t="shared" si="0"/>
        <v>2.72</v>
      </c>
    </row>
    <row r="45" spans="1:56" x14ac:dyDescent="0.35">
      <c r="A45" s="1">
        <v>10</v>
      </c>
      <c r="B45" s="1" t="s">
        <v>5322</v>
      </c>
      <c r="C45" s="1">
        <v>2277.0000013187528</v>
      </c>
      <c r="D45" s="1">
        <v>0</v>
      </c>
      <c r="E45">
        <f>(R45-S45*(1000-T45)/(1000-U45))*AK45</f>
        <v>-4.9583801685966717</v>
      </c>
      <c r="F45">
        <f>IF(AV45&lt;&gt;0,1/(1/AV45-1/N45),0)</f>
        <v>5.1661182024477892</v>
      </c>
      <c r="G45">
        <f>((AY45-AL45/2)*S45-E45)/(AY45+AL45/2)</f>
        <v>396.76849819069059</v>
      </c>
      <c r="H45">
        <f>AL45*1000</f>
        <v>17.816578845368497</v>
      </c>
      <c r="I45">
        <f>(AQ45-AW45)</f>
        <v>0.63959384621774973</v>
      </c>
      <c r="J45">
        <f>(P45+AP45*D45)</f>
        <v>32.125633239746094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32.603370666503906</v>
      </c>
      <c r="P45" s="1">
        <v>32.125633239746094</v>
      </c>
      <c r="Q45" s="1">
        <v>32.661590576171875</v>
      </c>
      <c r="R45" s="1">
        <v>400.03948974609375</v>
      </c>
      <c r="S45" s="1">
        <v>398.10525512695313</v>
      </c>
      <c r="T45" s="1">
        <v>31.716667175292969</v>
      </c>
      <c r="U45" s="1">
        <v>47.101238250732422</v>
      </c>
      <c r="V45" s="1">
        <v>56.828281402587891</v>
      </c>
      <c r="W45" s="1">
        <v>84.3935546875</v>
      </c>
      <c r="X45" s="1">
        <v>300.16122436523438</v>
      </c>
      <c r="Y45" s="1">
        <v>1250.1082763671875</v>
      </c>
      <c r="Z45" s="1">
        <v>9.5213331282138824E-2</v>
      </c>
      <c r="AA45" s="1">
        <v>88.523147583007813</v>
      </c>
      <c r="AB45" s="1">
        <v>29.292911529541016</v>
      </c>
      <c r="AC45" s="1">
        <v>-1.7745449542999268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1.1035339131074791</v>
      </c>
      <c r="AL45">
        <f>(U45-T45)/(1000-U45)*AK45</f>
        <v>1.7816578845368497E-2</v>
      </c>
      <c r="AM45">
        <f>(P45+273.15)</f>
        <v>305.27563323974607</v>
      </c>
      <c r="AN45">
        <f>(O45+273.15)</f>
        <v>305.75337066650388</v>
      </c>
      <c r="AO45">
        <f>(Y45*AG45+Z45*AH45)*AI45</f>
        <v>200.01731974801442</v>
      </c>
      <c r="AP45">
        <f>((AO45+0.00000010773*(AN45^4-AM45^4))-AL45*44100)/(L45*51.4+0.00000043092*AM45^3)</f>
        <v>-4.7423695402029322</v>
      </c>
      <c r="AQ45">
        <f>0.61365*EXP(17.502*J45/(240.97+J45))</f>
        <v>4.8091437112297486</v>
      </c>
      <c r="AR45">
        <f>AQ45*1000/AA45</f>
        <v>54.32639758680331</v>
      </c>
      <c r="AS45">
        <f>(AR45-U45)</f>
        <v>7.2251593360708881</v>
      </c>
      <c r="AT45">
        <f>IF(D45,P45,(O45+P45)/2)</f>
        <v>32.364501953125</v>
      </c>
      <c r="AU45">
        <f>0.61365*EXP(17.502*AT45/(240.97+AT45))</f>
        <v>4.8744872059872106</v>
      </c>
      <c r="AV45">
        <f>IF(AS45&lt;&gt;0,(1000-(AR45+U45)/2)/AS45*AL45,0)</f>
        <v>2.3408524744129142</v>
      </c>
      <c r="AW45">
        <f>U45*AA45/1000</f>
        <v>4.1695498650119989</v>
      </c>
      <c r="AX45">
        <f>(AU45-AW45)</f>
        <v>0.70493734097521177</v>
      </c>
      <c r="AY45">
        <f>1/(1.6/F45+1.37/N45)</f>
        <v>1.5878618040964023</v>
      </c>
      <c r="AZ45">
        <f>G45*AA45*0.001</f>
        <v>35.123196321622871</v>
      </c>
      <c r="BA45">
        <f>G45/S45</f>
        <v>0.9966422022340895</v>
      </c>
      <c r="BB45">
        <f>(1-AL45*AA45/AQ45/F45)*100</f>
        <v>93.651822409181364</v>
      </c>
      <c r="BC45">
        <f>(S45-E45/(N45/1.35))</f>
        <v>399.66910301724084</v>
      </c>
      <c r="BD45">
        <f>E45*BB45/100/BC45</f>
        <v>-1.1618644911027579E-2</v>
      </c>
    </row>
    <row r="46" spans="1:56" x14ac:dyDescent="0.35">
      <c r="A46" s="1" t="s">
        <v>9</v>
      </c>
      <c r="B46" s="1" t="s">
        <v>5321</v>
      </c>
      <c r="K46" s="1">
        <f t="shared" si="0"/>
        <v>2.72</v>
      </c>
    </row>
    <row r="47" spans="1:56" x14ac:dyDescent="0.35">
      <c r="A47" s="1" t="s">
        <v>9</v>
      </c>
      <c r="B47" s="1" t="s">
        <v>5320</v>
      </c>
      <c r="K47" s="1">
        <f t="shared" si="0"/>
        <v>2.72</v>
      </c>
    </row>
    <row r="48" spans="1:56" x14ac:dyDescent="0.35">
      <c r="A48" s="1">
        <v>11</v>
      </c>
      <c r="B48" s="1" t="s">
        <v>5319</v>
      </c>
      <c r="C48" s="1">
        <v>2487.000001296401</v>
      </c>
      <c r="D48" s="1">
        <v>0</v>
      </c>
      <c r="E48">
        <f>(R48-S48*(1000-T48)/(1000-U48))*AK48</f>
        <v>-4.1852507722628838</v>
      </c>
      <c r="F48">
        <f>IF(AV48&lt;&gt;0,1/(1/AV48-1/N48),0)</f>
        <v>6.9368523790775187</v>
      </c>
      <c r="G48">
        <f>((AY48-AL48/2)*S48-E48)/(AY48+AL48/2)</f>
        <v>395.15259852249847</v>
      </c>
      <c r="H48">
        <f>AL48*1000</f>
        <v>18.940410384843457</v>
      </c>
      <c r="I48">
        <f>(AQ48-AW48)</f>
        <v>0.60077382558967241</v>
      </c>
      <c r="J48">
        <f>(P48+AP48*D48)</f>
        <v>32.318122863769531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32.687965393066406</v>
      </c>
      <c r="P48" s="1">
        <v>32.318122863769531</v>
      </c>
      <c r="Q48" s="1">
        <v>32.722366333007813</v>
      </c>
      <c r="R48" s="1">
        <v>399.99969482421875</v>
      </c>
      <c r="S48" s="1">
        <v>396.97900390625</v>
      </c>
      <c r="T48" s="1">
        <v>31.798244476318359</v>
      </c>
      <c r="U48" s="1">
        <v>48.134239196777344</v>
      </c>
      <c r="V48" s="1">
        <v>56.703201293945313</v>
      </c>
      <c r="W48" s="1">
        <v>85.833847045898438</v>
      </c>
      <c r="X48" s="1">
        <v>300.18460083007813</v>
      </c>
      <c r="Y48" s="1">
        <v>1599.512451171875</v>
      </c>
      <c r="Z48" s="1">
        <v>9.6417032182216644E-3</v>
      </c>
      <c r="AA48" s="1">
        <v>88.522560119628906</v>
      </c>
      <c r="AB48" s="1">
        <v>29.560449600219727</v>
      </c>
      <c r="AC48" s="1">
        <v>-2.0004363059997559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1.103619855992934</v>
      </c>
      <c r="AL48">
        <f>(U48-T48)/(1000-U48)*AK48</f>
        <v>1.8940410384843457E-2</v>
      </c>
      <c r="AM48">
        <f>(P48+273.15)</f>
        <v>305.46812286376951</v>
      </c>
      <c r="AN48">
        <f>(O48+273.15)</f>
        <v>305.83796539306638</v>
      </c>
      <c r="AO48">
        <f>(Y48*AG48+Z48*AH48)*AI48</f>
        <v>255.92198646719771</v>
      </c>
      <c r="AP48">
        <f>((AO48+0.00000010773*(AN48^4-AM48^4))-AL48*44100)/(L48*51.4+0.00000043092*AM48^3)</f>
        <v>-4.7003859029914903</v>
      </c>
      <c r="AQ48">
        <f>0.61365*EXP(17.502*J48/(240.97+J48))</f>
        <v>4.8617399086989934</v>
      </c>
      <c r="AR48">
        <f>AQ48*1000/AA48</f>
        <v>54.920913969601251</v>
      </c>
      <c r="AS48">
        <f>(AR48-U48)</f>
        <v>6.7866747728239076</v>
      </c>
      <c r="AT48">
        <f>IF(D48,P48,(O48+P48)/2)</f>
        <v>32.503044128417969</v>
      </c>
      <c r="AU48">
        <f>0.61365*EXP(17.502*AT48/(240.97+AT48))</f>
        <v>4.9127389372822536</v>
      </c>
      <c r="AV48">
        <f>IF(AS48&lt;&gt;0,(1000-(AR48+U48)/2)/AS48*AL48,0)</f>
        <v>2.6470189805111972</v>
      </c>
      <c r="AW48">
        <f>U48*AA48/1000</f>
        <v>4.260966083109321</v>
      </c>
      <c r="AX48">
        <f>(AU48-AW48)</f>
        <v>0.65177285417293263</v>
      </c>
      <c r="AY48">
        <f>1/(1.6/F48+1.37/N48)</f>
        <v>1.8158061028747159</v>
      </c>
      <c r="AZ48">
        <f>G48*AA48*0.001</f>
        <v>34.979919659135454</v>
      </c>
      <c r="BA48">
        <f>G48/S48</f>
        <v>0.99539923934067087</v>
      </c>
      <c r="BB48">
        <f>(1-AL48*AA48/AQ48/F48)*100</f>
        <v>95.028480167894017</v>
      </c>
      <c r="BC48">
        <f>(S48-E48/(N48/1.35))</f>
        <v>398.29901071653472</v>
      </c>
      <c r="BD48">
        <f>E48*BB48/100/BC48</f>
        <v>-9.9854132023616399E-3</v>
      </c>
    </row>
    <row r="49" spans="1:56" x14ac:dyDescent="0.35">
      <c r="A49" s="1" t="s">
        <v>9</v>
      </c>
      <c r="B49" s="1" t="s">
        <v>5318</v>
      </c>
      <c r="K49" s="1">
        <f t="shared" si="0"/>
        <v>2.72</v>
      </c>
    </row>
    <row r="50" spans="1:56" x14ac:dyDescent="0.35">
      <c r="A50" s="1" t="s">
        <v>9</v>
      </c>
      <c r="B50" s="1" t="s">
        <v>5317</v>
      </c>
      <c r="K50" s="1">
        <f t="shared" si="0"/>
        <v>2.72</v>
      </c>
    </row>
    <row r="51" spans="1:56" x14ac:dyDescent="0.35">
      <c r="A51" s="1">
        <v>12</v>
      </c>
      <c r="B51" s="1" t="s">
        <v>5316</v>
      </c>
      <c r="C51" s="1">
        <v>2697.0000012740493</v>
      </c>
      <c r="D51" s="1">
        <v>0</v>
      </c>
      <c r="E51">
        <f>(R51-S51*(1000-T51)/(1000-U51))*AK51</f>
        <v>-2.8774179158922251</v>
      </c>
      <c r="F51">
        <f>IF(AV51&lt;&gt;0,1/(1/AV51-1/N51),0)</f>
        <v>9.1836658233193162</v>
      </c>
      <c r="G51">
        <f>((AY51-AL51/2)*S51-E51)/(AY51+AL51/2)</f>
        <v>392.98469761468232</v>
      </c>
      <c r="H51">
        <f>AL51*1000</f>
        <v>20.053483240917906</v>
      </c>
      <c r="I51">
        <f>(AQ51-AW51)</f>
        <v>0.57612380517085793</v>
      </c>
      <c r="J51">
        <f>(P51+AP51*D51)</f>
        <v>32.561565399169922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32.802257537841797</v>
      </c>
      <c r="P51" s="1">
        <v>32.561565399169922</v>
      </c>
      <c r="Q51" s="1">
        <v>32.806549072265625</v>
      </c>
      <c r="R51" s="1">
        <v>400.04910278320313</v>
      </c>
      <c r="S51" s="1">
        <v>395.4700927734375</v>
      </c>
      <c r="T51" s="1">
        <v>31.896093368530273</v>
      </c>
      <c r="U51" s="1">
        <v>49.174407958984375</v>
      </c>
      <c r="V51" s="1">
        <v>56.510410308837891</v>
      </c>
      <c r="W51" s="1">
        <v>87.122459411621094</v>
      </c>
      <c r="X51" s="1">
        <v>300.16372680664063</v>
      </c>
      <c r="Y51" s="1">
        <v>1998.8670654296875</v>
      </c>
      <c r="Z51" s="1">
        <v>1.8078118562698364E-2</v>
      </c>
      <c r="AA51" s="1">
        <v>88.518630981445313</v>
      </c>
      <c r="AB51" s="1">
        <v>29.668439865112305</v>
      </c>
      <c r="AC51" s="1">
        <v>-2.4521608352661133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1.103543113259708</v>
      </c>
      <c r="AL51">
        <f>(U51-T51)/(1000-U51)*AK51</f>
        <v>2.0053483240917908E-2</v>
      </c>
      <c r="AM51">
        <f>(P51+273.15)</f>
        <v>305.7115653991699</v>
      </c>
      <c r="AN51">
        <f>(O51+273.15)</f>
        <v>305.95225753784177</v>
      </c>
      <c r="AO51">
        <f>(Y51*AG51+Z51*AH51)*AI51</f>
        <v>319.81872332024432</v>
      </c>
      <c r="AP51">
        <f>((AO51+0.00000010773*(AN51^4-AM51^4))-AL51*44100)/(L51*51.4+0.00000043092*AM51^3)</f>
        <v>-4.5911258482119388</v>
      </c>
      <c r="AQ51">
        <f>0.61365*EXP(17.502*J51/(240.97+J51))</f>
        <v>4.9289750770232432</v>
      </c>
      <c r="AR51">
        <f>AQ51*1000/AA51</f>
        <v>55.68291129645263</v>
      </c>
      <c r="AS51">
        <f>(AR51-U51)</f>
        <v>6.5085033374682553</v>
      </c>
      <c r="AT51">
        <f>IF(D51,P51,(O51+P51)/2)</f>
        <v>32.681911468505859</v>
      </c>
      <c r="AU51">
        <f>0.61365*EXP(17.502*AT51/(240.97+AT51))</f>
        <v>4.9625107095403269</v>
      </c>
      <c r="AV51">
        <f>IF(AS51&lt;&gt;0,(1000-(AR51+U51)/2)/AS51*AL51,0)</f>
        <v>2.9195815087530246</v>
      </c>
      <c r="AW51">
        <f>U51*AA51/1000</f>
        <v>4.3528512718523853</v>
      </c>
      <c r="AX51">
        <f>(AU51-AW51)</f>
        <v>0.60965943768794162</v>
      </c>
      <c r="AY51">
        <f>1/(1.6/F51+1.37/N51)</f>
        <v>2.0231046676944469</v>
      </c>
      <c r="AZ51">
        <f>G51*AA51*0.001</f>
        <v>34.786467429508939</v>
      </c>
      <c r="BA51">
        <f>G51/S51</f>
        <v>0.99371533978378723</v>
      </c>
      <c r="BB51">
        <f>(1-AL51*AA51/AQ51/F51)*100</f>
        <v>96.078503663652043</v>
      </c>
      <c r="BC51">
        <f>(S51-E51/(N51/1.35))</f>
        <v>396.37761575155508</v>
      </c>
      <c r="BD51">
        <f>E51*BB51/100/BC51</f>
        <v>-6.9746120060217992E-3</v>
      </c>
    </row>
    <row r="52" spans="1:56" x14ac:dyDescent="0.35">
      <c r="A52" s="1" t="s">
        <v>9</v>
      </c>
      <c r="B52" s="1" t="s">
        <v>5315</v>
      </c>
    </row>
    <row r="53" spans="1:56" x14ac:dyDescent="0.35">
      <c r="A53" s="1" t="s">
        <v>9</v>
      </c>
      <c r="B53" s="1" t="s">
        <v>5314</v>
      </c>
    </row>
    <row r="54" spans="1:56" x14ac:dyDescent="0.35">
      <c r="A54" s="1" t="s">
        <v>9</v>
      </c>
      <c r="B54" s="1" t="s">
        <v>5313</v>
      </c>
    </row>
    <row r="55" spans="1:56" x14ac:dyDescent="0.35">
      <c r="A55" s="1" t="s">
        <v>9</v>
      </c>
      <c r="B55" s="1" t="s">
        <v>5312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E465A-B21E-4F46-A8D6-79B48907AD8A}">
  <dimension ref="A1:BD55"/>
  <sheetViews>
    <sheetView zoomScale="4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1886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1885</v>
      </c>
    </row>
    <row r="12" spans="1:56" x14ac:dyDescent="0.35">
      <c r="A12" s="1" t="s">
        <v>9</v>
      </c>
      <c r="B12" s="1" t="s">
        <v>1884</v>
      </c>
    </row>
    <row r="13" spans="1:56" x14ac:dyDescent="0.35">
      <c r="A13" s="1" t="s">
        <v>9</v>
      </c>
      <c r="B13" s="1" t="s">
        <v>1883</v>
      </c>
    </row>
    <row r="14" spans="1:56" x14ac:dyDescent="0.35">
      <c r="A14" s="1" t="s">
        <v>9</v>
      </c>
      <c r="B14" s="1" t="s">
        <v>1882</v>
      </c>
    </row>
    <row r="15" spans="1:56" x14ac:dyDescent="0.35">
      <c r="A15" s="1" t="s">
        <v>9</v>
      </c>
      <c r="B15" s="1" t="s">
        <v>1881</v>
      </c>
    </row>
    <row r="16" spans="1:56" x14ac:dyDescent="0.35">
      <c r="A16" s="1" t="s">
        <v>9</v>
      </c>
      <c r="B16" s="1" t="s">
        <v>1880</v>
      </c>
    </row>
    <row r="17" spans="1:56" x14ac:dyDescent="0.35">
      <c r="A17" s="1" t="s">
        <v>9</v>
      </c>
      <c r="B17" s="1" t="s">
        <v>1879</v>
      </c>
    </row>
    <row r="18" spans="1:56" x14ac:dyDescent="0.35">
      <c r="A18" s="1">
        <v>1</v>
      </c>
      <c r="B18" s="1" t="s">
        <v>1878</v>
      </c>
      <c r="C18" s="1">
        <v>472.00000160932541</v>
      </c>
      <c r="D18" s="1">
        <v>0</v>
      </c>
      <c r="E18">
        <f>(R18-S18*(1000-T18)/(1000-U18))*AK18</f>
        <v>-8.5907567335237971</v>
      </c>
      <c r="F18">
        <f>IF(AV18&lt;&gt;0,1/(1/AV18-1/N18),0)</f>
        <v>7.5418946319575415</v>
      </c>
      <c r="G18">
        <f>((AY18-AL18/2)*S18-E18)/(AY18+AL18/2)</f>
        <v>387.30546758181953</v>
      </c>
      <c r="H18">
        <f>AL18*1000</f>
        <v>44.272208308679687</v>
      </c>
      <c r="I18">
        <f>(AQ18-AW18)</f>
        <v>1.3592377482171814</v>
      </c>
      <c r="J18">
        <f>(P18+AP18*D18)</f>
        <v>31.961147308349609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33.602779388427734</v>
      </c>
      <c r="P18" s="1">
        <v>31.961147308349609</v>
      </c>
      <c r="Q18" s="1">
        <v>33.71551513671875</v>
      </c>
      <c r="R18" s="1">
        <v>399.85174560546875</v>
      </c>
      <c r="S18" s="1">
        <v>391.9134521484375</v>
      </c>
      <c r="T18" s="1">
        <v>0.16762028634548187</v>
      </c>
      <c r="U18" s="1">
        <v>38.732559204101563</v>
      </c>
      <c r="V18" s="1">
        <v>0.28200924396514893</v>
      </c>
      <c r="W18" s="1">
        <v>65.164779663085938</v>
      </c>
      <c r="X18" s="1">
        <v>300.15921020507813</v>
      </c>
      <c r="Y18" s="1">
        <v>-0.15175263583660126</v>
      </c>
      <c r="Z18" s="1">
        <v>0.10243956744670868</v>
      </c>
      <c r="AA18" s="1">
        <v>87.919692993164063</v>
      </c>
      <c r="AB18" s="1">
        <v>61.689205169677734</v>
      </c>
      <c r="AC18" s="1">
        <v>3.465078592300415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1.1035265081069046</v>
      </c>
      <c r="AL18">
        <f>(U18-T18)/(1000-U18)*AK18</f>
        <v>4.4272208308679686E-2</v>
      </c>
      <c r="AM18">
        <f>(P18+273.15)</f>
        <v>305.11114730834959</v>
      </c>
      <c r="AN18">
        <f>(O18+273.15)</f>
        <v>306.75277938842771</v>
      </c>
      <c r="AO18">
        <f>(Y18*AG18+Z18*AH18)*AI18</f>
        <v>-2.4280421191146484E-2</v>
      </c>
      <c r="AP18">
        <f>((AO18+0.00000010773*(AN18^4-AM18^4))-AL18*44100)/(L18*51.4+0.00000043092*AM18^3)</f>
        <v>-15.805786808492064</v>
      </c>
      <c r="AQ18">
        <f>0.61365*EXP(17.502*J18/(240.97+J18))</f>
        <v>4.7645924622813416</v>
      </c>
      <c r="AR18">
        <f>AQ18*1000/AA18</f>
        <v>54.192551180220782</v>
      </c>
      <c r="AS18">
        <f>(AR18-U18)</f>
        <v>15.45999197611922</v>
      </c>
      <c r="AT18">
        <f>IF(D18,P18,(O18+P18)/2)</f>
        <v>32.781963348388672</v>
      </c>
      <c r="AU18">
        <f>0.61365*EXP(17.502*AT18/(240.97+AT18))</f>
        <v>4.9905421456386554</v>
      </c>
      <c r="AV18">
        <f>IF(AS18&lt;&gt;0,(1000-(AR18+U18)/2)/AS18*AL18,0)</f>
        <v>2.7306099803847181</v>
      </c>
      <c r="AW18">
        <f>U18*AA18/1000</f>
        <v>3.4053547140641602</v>
      </c>
      <c r="AX18">
        <f>(AU18-AW18)</f>
        <v>1.5851874315744952</v>
      </c>
      <c r="AY18">
        <f>1/(1.6/F18+1.37/N18)</f>
        <v>1.8789373765224837</v>
      </c>
      <c r="AZ18">
        <f>G18*AA18*0.001</f>
        <v>34.051777804367426</v>
      </c>
      <c r="BA18">
        <f>G18/S18</f>
        <v>0.98824234141145861</v>
      </c>
      <c r="BB18">
        <f>(1-AL18*AA18/AQ18/F18)*100</f>
        <v>89.16793822223579</v>
      </c>
      <c r="BC18">
        <f>(S18-E18/(N18/1.35))</f>
        <v>394.62293313555159</v>
      </c>
      <c r="BD18">
        <f>E18*BB18/100/BC18</f>
        <v>-1.9411443212652337E-2</v>
      </c>
    </row>
    <row r="19" spans="1:56" x14ac:dyDescent="0.35">
      <c r="A19" s="1" t="s">
        <v>9</v>
      </c>
      <c r="B19" s="1" t="s">
        <v>1877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1876</v>
      </c>
      <c r="K20" s="1">
        <f t="shared" si="0"/>
        <v>2.72</v>
      </c>
    </row>
    <row r="21" spans="1:56" x14ac:dyDescent="0.35">
      <c r="A21" s="1">
        <v>2</v>
      </c>
      <c r="B21" s="1" t="s">
        <v>1875</v>
      </c>
      <c r="C21" s="1">
        <v>675.00000160932541</v>
      </c>
      <c r="D21" s="1">
        <v>0</v>
      </c>
      <c r="E21">
        <f>(R21-S21*(1000-T21)/(1000-U21))*AK21</f>
        <v>-8.7202839388431954</v>
      </c>
      <c r="F21">
        <f>IF(AV21&lt;&gt;0,1/(1/AV21-1/N21),0)</f>
        <v>21.01918220154624</v>
      </c>
      <c r="G21">
        <f>((AY21-AL21/2)*S21-E21)/(AY21+AL21/2)</f>
        <v>389.24951705196122</v>
      </c>
      <c r="H21">
        <f>AL21*1000</f>
        <v>43.288142102356339</v>
      </c>
      <c r="I21">
        <f>(AQ21-AW21)</f>
        <v>1.0233756616781404</v>
      </c>
      <c r="J21">
        <f>(P21+AP21*D21)</f>
        <v>30.389448165893555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33.547874450683594</v>
      </c>
      <c r="P21" s="1">
        <v>30.389448165893555</v>
      </c>
      <c r="Q21" s="1">
        <v>33.685352325439453</v>
      </c>
      <c r="R21" s="1">
        <v>399.99246215820313</v>
      </c>
      <c r="S21" s="1">
        <v>392.49822998046875</v>
      </c>
      <c r="T21" s="1">
        <v>0.17541760206222534</v>
      </c>
      <c r="U21" s="1">
        <v>37.914546966552734</v>
      </c>
      <c r="V21" s="1">
        <v>0.29602482914924622</v>
      </c>
      <c r="W21" s="1">
        <v>63.982448577880859</v>
      </c>
      <c r="X21" s="1">
        <v>300.16470336914063</v>
      </c>
      <c r="Y21" s="1">
        <v>26.21369743347168</v>
      </c>
      <c r="Z21" s="1">
        <v>0.13136360049247742</v>
      </c>
      <c r="AA21" s="1">
        <v>87.916458129882813</v>
      </c>
      <c r="AB21" s="1">
        <v>61.555171966552734</v>
      </c>
      <c r="AC21" s="1">
        <v>3.5224344730377197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1.1035467035630167</v>
      </c>
      <c r="AL21">
        <f>(U21-T21)/(1000-U21)*AK21</f>
        <v>4.328814210235634E-2</v>
      </c>
      <c r="AM21">
        <f>(P21+273.15)</f>
        <v>303.53944816589353</v>
      </c>
      <c r="AN21">
        <f>(O21+273.15)</f>
        <v>306.69787445068357</v>
      </c>
      <c r="AO21">
        <f>(Y21*AG21+Z21*AH21)*AI21</f>
        <v>4.1941914956079813</v>
      </c>
      <c r="AP21">
        <f>((AO21+0.00000010773*(AN21^4-AM21^4))-AL21*44100)/(L21*51.4+0.00000043092*AM21^3)</f>
        <v>-15.28924085614562</v>
      </c>
      <c r="AQ21">
        <f>0.61365*EXP(17.502*J21/(240.97+J21))</f>
        <v>4.3566883425765495</v>
      </c>
      <c r="AR21">
        <f>AQ21*1000/AA21</f>
        <v>49.554866463571855</v>
      </c>
      <c r="AS21">
        <f>(AR21-U21)</f>
        <v>11.640319497019121</v>
      </c>
      <c r="AT21">
        <f>IF(D21,P21,(O21+P21)/2)</f>
        <v>31.968661308288574</v>
      </c>
      <c r="AU21">
        <f>0.61365*EXP(17.502*AT21/(240.97+AT21))</f>
        <v>4.7666197800404912</v>
      </c>
      <c r="AV21">
        <f>IF(AS21&lt;&gt;0,(1000-(AR21+U21)/2)/AS21*AL21,0)</f>
        <v>3.5561693915592572</v>
      </c>
      <c r="AW21">
        <f>U21*AA21/1000</f>
        <v>3.333312680898409</v>
      </c>
      <c r="AX21">
        <f>(AU21-AW21)</f>
        <v>1.4333070991420822</v>
      </c>
      <c r="AY21">
        <f>1/(1.6/F21+1.37/N21)</f>
        <v>2.5240518391362579</v>
      </c>
      <c r="AZ21">
        <f>G21*AA21*0.001</f>
        <v>34.221438867975856</v>
      </c>
      <c r="BA21">
        <f>G21/S21</f>
        <v>0.99172298705991824</v>
      </c>
      <c r="BB21">
        <f>(1-AL21*AA21/AQ21/F21)*100</f>
        <v>95.844083419639659</v>
      </c>
      <c r="BC21">
        <f>(S21-E21/(N21/1.35))</f>
        <v>395.2485631894549</v>
      </c>
      <c r="BD21">
        <f>E21*BB21/100/BC21</f>
        <v>-2.1145873739123806E-2</v>
      </c>
    </row>
    <row r="22" spans="1:56" x14ac:dyDescent="0.35">
      <c r="A22" s="1" t="s">
        <v>9</v>
      </c>
      <c r="B22" s="1" t="s">
        <v>1874</v>
      </c>
      <c r="K22" s="1">
        <f t="shared" si="0"/>
        <v>2.72</v>
      </c>
    </row>
    <row r="23" spans="1:56" x14ac:dyDescent="0.35">
      <c r="A23" s="1" t="s">
        <v>9</v>
      </c>
      <c r="B23" s="1" t="s">
        <v>1873</v>
      </c>
      <c r="K23" s="1">
        <f t="shared" si="0"/>
        <v>2.72</v>
      </c>
    </row>
    <row r="24" spans="1:56" x14ac:dyDescent="0.35">
      <c r="A24" s="1">
        <v>3</v>
      </c>
      <c r="B24" s="1" t="s">
        <v>1872</v>
      </c>
      <c r="C24" s="1">
        <v>879.50000159814954</v>
      </c>
      <c r="D24" s="1">
        <v>0</v>
      </c>
      <c r="E24">
        <f>(R24-S24*(1000-T24)/(1000-U24))*AK24</f>
        <v>-8.9988388823353826</v>
      </c>
      <c r="F24">
        <f>IF(AV24&lt;&gt;0,1/(1/AV24-1/N24),0)</f>
        <v>39.597837148122508</v>
      </c>
      <c r="G24">
        <f>((AY24-AL24/2)*S24-E24)/(AY24+AL24/2)</f>
        <v>390.10566210866915</v>
      </c>
      <c r="H24">
        <f>AL24*1000</f>
        <v>42.633003565401395</v>
      </c>
      <c r="I24">
        <f>(AQ24-AW24)</f>
        <v>0.92894375050094924</v>
      </c>
      <c r="J24">
        <f>(P24+AP24*D24)</f>
        <v>29.813472747802734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33.467021942138672</v>
      </c>
      <c r="P24" s="1">
        <v>29.813472747802734</v>
      </c>
      <c r="Q24" s="1">
        <v>33.619461059570313</v>
      </c>
      <c r="R24" s="1">
        <v>399.90225219726563</v>
      </c>
      <c r="S24" s="1">
        <v>392.8782958984375</v>
      </c>
      <c r="T24" s="1">
        <v>0.18520231544971466</v>
      </c>
      <c r="U24" s="1">
        <v>37.376461029052734</v>
      </c>
      <c r="V24" s="1">
        <v>0.31396108865737915</v>
      </c>
      <c r="W24" s="1">
        <v>63.361812591552734</v>
      </c>
      <c r="X24" s="1">
        <v>300.14453125</v>
      </c>
      <c r="Y24" s="1">
        <v>50.589885711669922</v>
      </c>
      <c r="Z24" s="1">
        <v>1.2051811208948493E-3</v>
      </c>
      <c r="AA24" s="1">
        <v>87.918228149414063</v>
      </c>
      <c r="AB24" s="1">
        <v>61.558933258056641</v>
      </c>
      <c r="AC24" s="1">
        <v>3.528552770614624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1.1034725413602939</v>
      </c>
      <c r="AL24">
        <f>(U24-T24)/(1000-U24)*AK24</f>
        <v>4.2633003565401395E-2</v>
      </c>
      <c r="AM24">
        <f>(P24+273.15)</f>
        <v>302.96347274780271</v>
      </c>
      <c r="AN24">
        <f>(O24+273.15)</f>
        <v>306.61702194213865</v>
      </c>
      <c r="AO24">
        <f>(Y24*AG24+Z24*AH24)*AI24</f>
        <v>8.0943815329436575</v>
      </c>
      <c r="AP24">
        <f>((AO24+0.00000010773*(AN24^4-AM24^4))-AL24*44100)/(L24*51.4+0.00000043092*AM24^3)</f>
        <v>-14.980507227691872</v>
      </c>
      <c r="AQ24">
        <f>0.61365*EXP(17.502*J24/(240.97+J24))</f>
        <v>4.2150159786708912</v>
      </c>
      <c r="AR24">
        <f>AQ24*1000/AA24</f>
        <v>47.942458206819339</v>
      </c>
      <c r="AS24">
        <f>(AR24-U24)</f>
        <v>10.565997177766604</v>
      </c>
      <c r="AT24">
        <f>IF(D24,P24,(O24+P24)/2)</f>
        <v>31.640247344970703</v>
      </c>
      <c r="AU24">
        <f>0.61365*EXP(17.502*AT24/(240.97+AT24))</f>
        <v>4.678709512042178</v>
      </c>
      <c r="AV24">
        <f>IF(AS24&lt;&gt;0,(1000-(AR24+U24)/2)/AS24*AL24,0)</f>
        <v>3.8627970445889317</v>
      </c>
      <c r="AW24">
        <f>U24*AA24/1000</f>
        <v>3.2860722281699419</v>
      </c>
      <c r="AX24">
        <f>(AU24-AW24)</f>
        <v>1.3926372838722361</v>
      </c>
      <c r="AY24">
        <f>1/(1.6/F24+1.37/N24)</f>
        <v>2.7741276481348756</v>
      </c>
      <c r="AZ24">
        <f>G24*AA24*0.001</f>
        <v>34.297398603648212</v>
      </c>
      <c r="BA24">
        <f>G24/S24</f>
        <v>0.99294276670736448</v>
      </c>
      <c r="BB24">
        <f>(1-AL24*AA24/AQ24/F24)*100</f>
        <v>97.754287445228968</v>
      </c>
      <c r="BC24">
        <f>(S24-E24/(N24/1.35))</f>
        <v>395.71648392006352</v>
      </c>
      <c r="BD24">
        <f>E24*BB24/100/BC24</f>
        <v>-2.2229932755462728E-2</v>
      </c>
    </row>
    <row r="25" spans="1:56" x14ac:dyDescent="0.35">
      <c r="A25" s="1" t="s">
        <v>9</v>
      </c>
      <c r="B25" s="1" t="s">
        <v>1871</v>
      </c>
      <c r="K25" s="1">
        <f t="shared" si="0"/>
        <v>2.72</v>
      </c>
    </row>
    <row r="26" spans="1:56" x14ac:dyDescent="0.35">
      <c r="A26" s="1" t="s">
        <v>9</v>
      </c>
      <c r="B26" s="1" t="s">
        <v>1870</v>
      </c>
      <c r="K26" s="1">
        <f t="shared" si="0"/>
        <v>2.72</v>
      </c>
    </row>
    <row r="27" spans="1:56" x14ac:dyDescent="0.35">
      <c r="A27" s="1">
        <v>4</v>
      </c>
      <c r="B27" s="1" t="s">
        <v>1869</v>
      </c>
      <c r="C27" s="1">
        <v>1083.0000016093254</v>
      </c>
      <c r="D27" s="1">
        <v>0</v>
      </c>
      <c r="E27">
        <f>(R27-S27*(1000-T27)/(1000-U27))*AK27</f>
        <v>-9.0963276005323426</v>
      </c>
      <c r="F27">
        <f>IF(AV27&lt;&gt;0,1/(1/AV27-1/N27),0)</f>
        <v>31.890001543549321</v>
      </c>
      <c r="G27">
        <f>((AY27-AL27/2)*S27-E27)/(AY27+AL27/2)</f>
        <v>390.33404346617766</v>
      </c>
      <c r="H27">
        <f>AL27*1000</f>
        <v>42.342705610031558</v>
      </c>
      <c r="I27">
        <f>(AQ27-AW27)</f>
        <v>0.94450953209331967</v>
      </c>
      <c r="J27">
        <f>(P27+AP27*D27)</f>
        <v>29.795608520507813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33.397647857666016</v>
      </c>
      <c r="P27" s="1">
        <v>29.795608520507813</v>
      </c>
      <c r="Q27" s="1">
        <v>33.554069519042969</v>
      </c>
      <c r="R27" s="1">
        <v>399.94854736328125</v>
      </c>
      <c r="S27" s="1">
        <v>393.10720825195313</v>
      </c>
      <c r="T27" s="1">
        <v>0.2017698734998703</v>
      </c>
      <c r="U27" s="1">
        <v>37.150108337402344</v>
      </c>
      <c r="V27" s="1">
        <v>0.34337919950485229</v>
      </c>
      <c r="W27" s="1">
        <v>63.223388671875</v>
      </c>
      <c r="X27" s="1">
        <v>300.1312255859375</v>
      </c>
      <c r="Y27" s="1">
        <v>101.08867645263672</v>
      </c>
      <c r="Z27" s="1">
        <v>7.5925782322883606E-2</v>
      </c>
      <c r="AA27" s="1">
        <v>87.918380737304688</v>
      </c>
      <c r="AB27" s="1">
        <v>61.794898986816406</v>
      </c>
      <c r="AC27" s="1">
        <v>3.5361669063568115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1.1034236234777111</v>
      </c>
      <c r="AL27">
        <f>(U27-T27)/(1000-U27)*AK27</f>
        <v>4.2342705610031561E-2</v>
      </c>
      <c r="AM27">
        <f>(P27+273.15)</f>
        <v>302.94560852050779</v>
      </c>
      <c r="AN27">
        <f>(O27+273.15)</f>
        <v>306.54764785766599</v>
      </c>
      <c r="AO27">
        <f>(Y27*AG27+Z27*AH27)*AI27</f>
        <v>16.174187870900596</v>
      </c>
      <c r="AP27">
        <f>((AO27+0.00000010773*(AN27^4-AM27^4))-AL27*44100)/(L27*51.4+0.00000043092*AM27^3)</f>
        <v>-14.814891482628861</v>
      </c>
      <c r="AQ27">
        <f>0.61365*EXP(17.502*J27/(240.97+J27))</f>
        <v>4.210686901333176</v>
      </c>
      <c r="AR27">
        <f>AQ27*1000/AA27</f>
        <v>47.893135269568695</v>
      </c>
      <c r="AS27">
        <f>(AR27-U27)</f>
        <v>10.743026932166352</v>
      </c>
      <c r="AT27">
        <f>IF(D27,P27,(O27+P27)/2)</f>
        <v>31.596628189086914</v>
      </c>
      <c r="AU27">
        <f>0.61365*EXP(17.502*AT27/(240.97+AT27))</f>
        <v>4.6671403570790355</v>
      </c>
      <c r="AV27">
        <f>IF(AS27&lt;&gt;0,(1000-(AR27+U27)/2)/AS27*AL27,0)</f>
        <v>3.7738176914139099</v>
      </c>
      <c r="AW27">
        <f>U27*AA27/1000</f>
        <v>3.2661773692398564</v>
      </c>
      <c r="AX27">
        <f>(AU27-AW27)</f>
        <v>1.4009629878391792</v>
      </c>
      <c r="AY27">
        <f>1/(1.6/F27+1.37/N27)</f>
        <v>2.70095148330714</v>
      </c>
      <c r="AZ27">
        <f>G27*AA27*0.001</f>
        <v>34.317537048191042</v>
      </c>
      <c r="BA27">
        <f>G27/S27</f>
        <v>0.99294552547609849</v>
      </c>
      <c r="BB27">
        <f>(1-AL27*AA27/AQ27/F27)*100</f>
        <v>97.227632517862403</v>
      </c>
      <c r="BC27">
        <f>(S27-E27/(N27/1.35))</f>
        <v>395.97614371953836</v>
      </c>
      <c r="BD27">
        <f>E27*BB27/100/BC27</f>
        <v>-2.2335042432077925E-2</v>
      </c>
    </row>
    <row r="28" spans="1:56" x14ac:dyDescent="0.35">
      <c r="A28" s="1" t="s">
        <v>9</v>
      </c>
      <c r="B28" s="1" t="s">
        <v>1868</v>
      </c>
      <c r="K28" s="1">
        <f t="shared" si="0"/>
        <v>2.72</v>
      </c>
    </row>
    <row r="29" spans="1:56" x14ac:dyDescent="0.35">
      <c r="A29" s="1" t="s">
        <v>9</v>
      </c>
      <c r="B29" s="1" t="s">
        <v>1867</v>
      </c>
      <c r="K29" s="1">
        <f t="shared" si="0"/>
        <v>2.72</v>
      </c>
    </row>
    <row r="30" spans="1:56" x14ac:dyDescent="0.35">
      <c r="A30" s="1">
        <v>5</v>
      </c>
      <c r="B30" s="1" t="s">
        <v>1866</v>
      </c>
      <c r="C30" s="1">
        <v>1287.5000015981495</v>
      </c>
      <c r="D30" s="1">
        <v>0</v>
      </c>
      <c r="E30">
        <f>(R30-S30*(1000-T30)/(1000-U30))*AK30</f>
        <v>-9.3252833303629199</v>
      </c>
      <c r="F30">
        <f>IF(AV30&lt;&gt;0,1/(1/AV30-1/N30),0)</f>
        <v>32.760041913878609</v>
      </c>
      <c r="G30">
        <f>((AY30-AL30/2)*S30-E30)/(AY30+AL30/2)</f>
        <v>390.84993504723207</v>
      </c>
      <c r="H30">
        <f>AL30*1000</f>
        <v>41.966859964206968</v>
      </c>
      <c r="I30">
        <f>(AQ30-AW30)</f>
        <v>0.93353397192590881</v>
      </c>
      <c r="J30">
        <f>(P30+AP30*D30)</f>
        <v>29.640398025512695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33.341670989990234</v>
      </c>
      <c r="P30" s="1">
        <v>29.640398025512695</v>
      </c>
      <c r="Q30" s="1">
        <v>33.498310089111328</v>
      </c>
      <c r="R30" s="1">
        <v>399.9942626953125</v>
      </c>
      <c r="S30" s="1">
        <v>393.48123168945313</v>
      </c>
      <c r="T30" s="1">
        <v>0.22372035682201385</v>
      </c>
      <c r="U30" s="1">
        <v>36.849140167236328</v>
      </c>
      <c r="V30" s="1">
        <v>0.3819299042224884</v>
      </c>
      <c r="W30" s="1">
        <v>62.907951354980469</v>
      </c>
      <c r="X30" s="1">
        <v>300.18368530273438</v>
      </c>
      <c r="Y30" s="1">
        <v>149.94950866699219</v>
      </c>
      <c r="Z30" s="1">
        <v>1.8077779561281204E-2</v>
      </c>
      <c r="AA30" s="1">
        <v>87.918014526367188</v>
      </c>
      <c r="AB30" s="1">
        <v>61.925636291503906</v>
      </c>
      <c r="AC30" s="1">
        <v>3.5455083847045898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1.1036164900835819</v>
      </c>
      <c r="AL30">
        <f>(U30-T30)/(1000-U30)*AK30</f>
        <v>4.1966859964206966E-2</v>
      </c>
      <c r="AM30">
        <f>(P30+273.15)</f>
        <v>302.79039802551267</v>
      </c>
      <c r="AN30">
        <f>(O30+273.15)</f>
        <v>306.49167098999021</v>
      </c>
      <c r="AO30">
        <f>(Y30*AG30+Z30*AH30)*AI30</f>
        <v>23.991920850457518</v>
      </c>
      <c r="AP30">
        <f>((AO30+0.00000010773*(AN30^4-AM30^4))-AL30*44100)/(L30*51.4+0.00000043092*AM30^3)</f>
        <v>-14.607595910559377</v>
      </c>
      <c r="AQ30">
        <f>0.61365*EXP(17.502*J30/(240.97+J30))</f>
        <v>4.1732372124331327</v>
      </c>
      <c r="AR30">
        <f>AQ30*1000/AA30</f>
        <v>47.467373267188044</v>
      </c>
      <c r="AS30">
        <f>(AR30-U30)</f>
        <v>10.618233099951716</v>
      </c>
      <c r="AT30">
        <f>IF(D30,P30,(O30+P30)/2)</f>
        <v>31.491034507751465</v>
      </c>
      <c r="AU30">
        <f>0.61365*EXP(17.502*AT30/(240.97+AT30))</f>
        <v>4.6392367175199789</v>
      </c>
      <c r="AV30">
        <f>IF(AS30&lt;&gt;0,(1000-(AR30+U30)/2)/AS30*AL30,0)</f>
        <v>3.7857155639579454</v>
      </c>
      <c r="AW30">
        <f>U30*AA30/1000</f>
        <v>3.2397032405072239</v>
      </c>
      <c r="AX30">
        <f>(AU30-AW30)</f>
        <v>1.399533477012755</v>
      </c>
      <c r="AY30">
        <f>1/(1.6/F30+1.37/N30)</f>
        <v>2.7107072137701858</v>
      </c>
      <c r="AZ30">
        <f>G30*AA30*0.001</f>
        <v>34.362750267112219</v>
      </c>
      <c r="BA30">
        <f>G30/S30</f>
        <v>0.99331277725516076</v>
      </c>
      <c r="BB30">
        <f>(1-AL30*AA30/AQ30/F30)*100</f>
        <v>97.301224073960242</v>
      </c>
      <c r="BC30">
        <f>(S30-E30/(N30/1.35))</f>
        <v>396.42237862991669</v>
      </c>
      <c r="BD30">
        <f>E30*BB30/100/BC30</f>
        <v>-2.2888755322460826E-2</v>
      </c>
    </row>
    <row r="31" spans="1:56" x14ac:dyDescent="0.35">
      <c r="A31" s="1" t="s">
        <v>9</v>
      </c>
      <c r="B31" s="1" t="s">
        <v>1865</v>
      </c>
      <c r="K31" s="1">
        <f t="shared" si="0"/>
        <v>2.72</v>
      </c>
    </row>
    <row r="32" spans="1:56" x14ac:dyDescent="0.35">
      <c r="A32" s="1" t="s">
        <v>9</v>
      </c>
      <c r="B32" s="1" t="s">
        <v>1864</v>
      </c>
      <c r="K32" s="1">
        <f t="shared" si="0"/>
        <v>2.72</v>
      </c>
    </row>
    <row r="33" spans="1:56" x14ac:dyDescent="0.35">
      <c r="A33" s="1">
        <v>6</v>
      </c>
      <c r="B33" s="1" t="s">
        <v>1863</v>
      </c>
      <c r="C33" s="1">
        <v>1491.5000015981495</v>
      </c>
      <c r="D33" s="1">
        <v>0</v>
      </c>
      <c r="E33">
        <f>(R33-S33*(1000-T33)/(1000-U33))*AK33</f>
        <v>-8.8227578815333381</v>
      </c>
      <c r="F33">
        <f>IF(AV33&lt;&gt;0,1/(1/AV33-1/N33),0)</f>
        <v>-62.82231158610611</v>
      </c>
      <c r="G33">
        <f>((AY33-AL33/2)*S33-E33)/(AY33+AL33/2)</f>
        <v>390.90869795289007</v>
      </c>
      <c r="H33">
        <f>AL33*1000</f>
        <v>41.905396011616759</v>
      </c>
      <c r="I33">
        <f>(AQ33-AW33)</f>
        <v>0.76899077629227364</v>
      </c>
      <c r="J33">
        <f>(P33+AP33*D33)</f>
        <v>28.93385124206543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33.304470062255859</v>
      </c>
      <c r="P33" s="1">
        <v>28.93385124206543</v>
      </c>
      <c r="Q33" s="1">
        <v>33.455432891845703</v>
      </c>
      <c r="R33" s="1">
        <v>400.08367919921875</v>
      </c>
      <c r="S33" s="1">
        <v>393.14923095703125</v>
      </c>
      <c r="T33" s="1">
        <v>0.24978023767471313</v>
      </c>
      <c r="U33" s="1">
        <v>36.825584411621094</v>
      </c>
      <c r="V33" s="1">
        <v>0.42727997899055481</v>
      </c>
      <c r="W33" s="1">
        <v>62.994709014892578</v>
      </c>
      <c r="X33" s="1">
        <v>300.15798950195313</v>
      </c>
      <c r="Y33" s="1">
        <v>301.422119140625</v>
      </c>
      <c r="Z33" s="1">
        <v>2.0488066598773003E-2</v>
      </c>
      <c r="AA33" s="1">
        <v>87.912071228027344</v>
      </c>
      <c r="AB33" s="1">
        <v>62.165134429931641</v>
      </c>
      <c r="AC33" s="1">
        <v>3.5632121562957764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1.1035220202277685</v>
      </c>
      <c r="AL33">
        <f>(U33-T33)/(1000-U33)*AK33</f>
        <v>4.1905396011616761E-2</v>
      </c>
      <c r="AM33">
        <f>(P33+273.15)</f>
        <v>302.08385124206541</v>
      </c>
      <c r="AN33">
        <f>(O33+273.15)</f>
        <v>306.45447006225584</v>
      </c>
      <c r="AO33">
        <f>(Y33*AG33+Z33*AH33)*AI33</f>
        <v>48.2275379845305</v>
      </c>
      <c r="AP33">
        <f>((AO33+0.00000010773*(AN33^4-AM33^4))-AL33*44100)/(L33*51.4+0.00000043092*AM33^3)</f>
        <v>-14.331211179712602</v>
      </c>
      <c r="AQ33">
        <f>0.61365*EXP(17.502*J33/(240.97+J33))</f>
        <v>4.0064041761004408</v>
      </c>
      <c r="AR33">
        <f>AQ33*1000/AA33</f>
        <v>45.572856152013344</v>
      </c>
      <c r="AS33">
        <f>(AR33-U33)</f>
        <v>8.7472717403922502</v>
      </c>
      <c r="AT33">
        <f>IF(D33,P33,(O33+P33)/2)</f>
        <v>31.119160652160645</v>
      </c>
      <c r="AU33">
        <f>0.61365*EXP(17.502*AT33/(240.97+AT33))</f>
        <v>4.5421205898902137</v>
      </c>
      <c r="AV33">
        <f>IF(AS33&lt;&gt;0,(1000-(AR33+U33)/2)/AS33*AL33,0)</f>
        <v>4.5933094984123182</v>
      </c>
      <c r="AW33">
        <f>U33*AA33/1000</f>
        <v>3.2374133998081671</v>
      </c>
      <c r="AX33">
        <f>(AU33-AW33)</f>
        <v>1.3047071900820466</v>
      </c>
      <c r="AY33">
        <f>1/(1.6/F33+1.37/N33)</f>
        <v>3.3944472622893205</v>
      </c>
      <c r="AZ33">
        <f>G33*AA33*0.001</f>
        <v>34.365593298089905</v>
      </c>
      <c r="BA33">
        <f>G33/S33</f>
        <v>0.99430106222340275</v>
      </c>
      <c r="BB33">
        <f>(1-AL33*AA33/AQ33/F33)*100</f>
        <v>101.46369230292073</v>
      </c>
      <c r="BC33">
        <f>(S33-E33/(N33/1.35))</f>
        <v>395.93188392643037</v>
      </c>
      <c r="BD33">
        <f>E33*BB33/100/BC33</f>
        <v>-2.2609686850109955E-2</v>
      </c>
    </row>
    <row r="34" spans="1:56" x14ac:dyDescent="0.35">
      <c r="A34" s="1" t="s">
        <v>9</v>
      </c>
      <c r="B34" s="1" t="s">
        <v>1862</v>
      </c>
      <c r="K34" s="1">
        <f t="shared" si="0"/>
        <v>2.72</v>
      </c>
    </row>
    <row r="35" spans="1:56" x14ac:dyDescent="0.35">
      <c r="A35" s="1" t="s">
        <v>9</v>
      </c>
      <c r="B35" s="1" t="s">
        <v>1861</v>
      </c>
      <c r="K35" s="1">
        <f t="shared" si="0"/>
        <v>2.72</v>
      </c>
    </row>
    <row r="36" spans="1:56" x14ac:dyDescent="0.35">
      <c r="A36" s="1">
        <v>7</v>
      </c>
      <c r="B36" s="1" t="s">
        <v>1860</v>
      </c>
      <c r="C36" s="1">
        <v>1695.5000015981495</v>
      </c>
      <c r="D36" s="1">
        <v>0</v>
      </c>
      <c r="E36">
        <f>(R36-S36*(1000-T36)/(1000-U36))*AK36</f>
        <v>-8.5066812071815789</v>
      </c>
      <c r="F36">
        <f>IF(AV36&lt;&gt;0,1/(1/AV36-1/N36),0)</f>
        <v>-8.7719865926294869</v>
      </c>
      <c r="G36">
        <f>((AY36-AL36/2)*S36-E36)/(AY36+AL36/2)</f>
        <v>391.72763526607537</v>
      </c>
      <c r="H36">
        <f>AL36*1000</f>
        <v>41.845644244938278</v>
      </c>
      <c r="I36">
        <f>(AQ36-AW36)</f>
        <v>0.42278906170953512</v>
      </c>
      <c r="J36">
        <f>(P36+AP36*D36)</f>
        <v>27.374835968017578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33.284282684326172</v>
      </c>
      <c r="P36" s="1">
        <v>27.374835968017578</v>
      </c>
      <c r="Q36" s="1">
        <v>33.427593231201172</v>
      </c>
      <c r="R36" s="1">
        <v>400.00396728515625</v>
      </c>
      <c r="S36" s="1">
        <v>392.81634521484375</v>
      </c>
      <c r="T36" s="1">
        <v>0.28355312347412109</v>
      </c>
      <c r="U36" s="1">
        <v>36.811103820800781</v>
      </c>
      <c r="V36" s="1">
        <v>0.48557001352310181</v>
      </c>
      <c r="W36" s="1">
        <v>63.037101745605469</v>
      </c>
      <c r="X36" s="1">
        <v>300.13046264648438</v>
      </c>
      <c r="Y36" s="1">
        <v>500.85638427734375</v>
      </c>
      <c r="Z36" s="1">
        <v>0.16872689127922058</v>
      </c>
      <c r="AA36" s="1">
        <v>87.906280517578125</v>
      </c>
      <c r="AB36" s="1">
        <v>62.535770416259766</v>
      </c>
      <c r="AC36" s="1">
        <v>3.5755209922790527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1.103420818553251</v>
      </c>
      <c r="AL36">
        <f>(U36-T36)/(1000-U36)*AK36</f>
        <v>4.1845644244938279E-2</v>
      </c>
      <c r="AM36">
        <f>(P36+273.15)</f>
        <v>300.52483596801756</v>
      </c>
      <c r="AN36">
        <f>(O36+273.15)</f>
        <v>306.43428268432615</v>
      </c>
      <c r="AO36">
        <f>(Y36*AG36+Z36*AH36)*AI36</f>
        <v>80.137019693172988</v>
      </c>
      <c r="AP36">
        <f>((AO36+0.00000010773*(AN36^4-AM36^4))-AL36*44100)/(L36*51.4+0.00000043092*AM36^3)</f>
        <v>-13.919968299546868</v>
      </c>
      <c r="AQ36">
        <f>0.61365*EXP(17.502*J36/(240.97+J36))</f>
        <v>3.6587162803425404</v>
      </c>
      <c r="AR36">
        <f>AQ36*1000/AA36</f>
        <v>41.620647111908319</v>
      </c>
      <c r="AS36">
        <f>(AR36-U36)</f>
        <v>4.8095432911075378</v>
      </c>
      <c r="AT36">
        <f>IF(D36,P36,(O36+P36)/2)</f>
        <v>30.329559326171875</v>
      </c>
      <c r="AU36">
        <f>0.61365*EXP(17.502*AT36/(240.97+AT36))</f>
        <v>4.341766782689513</v>
      </c>
      <c r="AV36">
        <f>IF(AS36&lt;&gt;0,(1000-(AR36+U36)/2)/AS36*AL36,0)</f>
        <v>8.359344793871502</v>
      </c>
      <c r="AW36">
        <f>U36*AA36/1000</f>
        <v>3.2359272186330053</v>
      </c>
      <c r="AX36">
        <f>(AU36-AW36)</f>
        <v>1.1058395640565077</v>
      </c>
      <c r="AY36">
        <f>1/(1.6/F36+1.37/N36)</f>
        <v>7.2638198563547487</v>
      </c>
      <c r="AZ36">
        <f>G36*AA36*0.001</f>
        <v>34.435319392187154</v>
      </c>
      <c r="BA36">
        <f>G36/S36</f>
        <v>0.99722845049084474</v>
      </c>
      <c r="BB36">
        <f>(1-AL36*AA36/AQ36/F36)*100</f>
        <v>111.46155310691192</v>
      </c>
      <c r="BC36">
        <f>(S36-E36/(N36/1.35))</f>
        <v>395.49930920849937</v>
      </c>
      <c r="BD36">
        <f>E36*BB36/100/BC36</f>
        <v>-2.3973945770863127E-2</v>
      </c>
    </row>
    <row r="37" spans="1:56" x14ac:dyDescent="0.35">
      <c r="A37" s="1" t="s">
        <v>9</v>
      </c>
      <c r="B37" s="1" t="s">
        <v>1859</v>
      </c>
      <c r="K37" s="1">
        <f t="shared" si="0"/>
        <v>2.72</v>
      </c>
    </row>
    <row r="38" spans="1:56" x14ac:dyDescent="0.35">
      <c r="A38" s="1" t="s">
        <v>9</v>
      </c>
      <c r="B38" s="1" t="s">
        <v>1858</v>
      </c>
      <c r="K38" s="1">
        <f t="shared" si="0"/>
        <v>2.72</v>
      </c>
    </row>
    <row r="39" spans="1:56" x14ac:dyDescent="0.35">
      <c r="A39" s="1">
        <v>8</v>
      </c>
      <c r="B39" s="1" t="s">
        <v>1857</v>
      </c>
      <c r="C39" s="1">
        <v>1899.5000015981495</v>
      </c>
      <c r="D39" s="1">
        <v>0</v>
      </c>
      <c r="E39">
        <f>(R39-S39*(1000-T39)/(1000-U39))*AK39</f>
        <v>-8.081048074675893</v>
      </c>
      <c r="F39">
        <f>IF(AV39&lt;&gt;0,1/(1/AV39-1/N39),0)</f>
        <v>-10.277694394218708</v>
      </c>
      <c r="G39">
        <f>((AY39-AL39/2)*S39-E39)/(AY39+AL39/2)</f>
        <v>391.09360340137766</v>
      </c>
      <c r="H39">
        <f>AL39*1000</f>
        <v>42.011475896904905</v>
      </c>
      <c r="I39">
        <f>(AQ39-AW39)</f>
        <v>0.4834463537413245</v>
      </c>
      <c r="J39">
        <f>(P39+AP39*D39)</f>
        <v>27.727706909179688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33.288516998291016</v>
      </c>
      <c r="P39" s="1">
        <v>27.727706909179688</v>
      </c>
      <c r="Q39" s="1">
        <v>33.418651580810547</v>
      </c>
      <c r="R39" s="1">
        <v>400.08926391601563</v>
      </c>
      <c r="S39" s="1">
        <v>392.47091674804688</v>
      </c>
      <c r="T39" s="1">
        <v>0.32897663116455078</v>
      </c>
      <c r="U39" s="1">
        <v>36.990142822265625</v>
      </c>
      <c r="V39" s="1">
        <v>0.56320512294769287</v>
      </c>
      <c r="W39" s="1">
        <v>63.326805114746094</v>
      </c>
      <c r="X39" s="1">
        <v>300.16586303710938</v>
      </c>
      <c r="Y39" s="1">
        <v>749.996826171875</v>
      </c>
      <c r="Z39" s="1">
        <v>0.17113311588764191</v>
      </c>
      <c r="AA39" s="1">
        <v>87.903701782226563</v>
      </c>
      <c r="AB39" s="1">
        <v>62.948139190673828</v>
      </c>
      <c r="AC39" s="1">
        <v>3.5856890678405762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1.103550967048196</v>
      </c>
      <c r="AL39">
        <f>(U39-T39)/(1000-U39)*AK39</f>
        <v>4.2011475896904904E-2</v>
      </c>
      <c r="AM39">
        <f>(P39+273.15)</f>
        <v>300.87770690917966</v>
      </c>
      <c r="AN39">
        <f>(O39+273.15)</f>
        <v>306.43851699829099</v>
      </c>
      <c r="AO39">
        <f>(Y39*AG39+Z39*AH39)*AI39</f>
        <v>119.99948950530234</v>
      </c>
      <c r="AP39">
        <f>((AO39+0.00000010773*(AN39^4-AM39^4))-AL39*44100)/(L39*51.4+0.00000043092*AM39^3)</f>
        <v>-13.681419021197186</v>
      </c>
      <c r="AQ39">
        <f>0.61365*EXP(17.502*J39/(240.97+J39))</f>
        <v>3.7350168372717305</v>
      </c>
      <c r="AR39">
        <f>AQ39*1000/AA39</f>
        <v>42.489869727271504</v>
      </c>
      <c r="AS39">
        <f>(AR39-U39)</f>
        <v>5.499726905005879</v>
      </c>
      <c r="AT39">
        <f>IF(D39,P39,(O39+P39)/2)</f>
        <v>30.508111953735352</v>
      </c>
      <c r="AU39">
        <f>0.61365*EXP(17.502*AT39/(240.97+AT39))</f>
        <v>4.3863859594505019</v>
      </c>
      <c r="AV39">
        <f>IF(AS39&lt;&gt;0,(1000-(AR39+U39)/2)/AS39*AL39,0)</f>
        <v>7.3352623281039975</v>
      </c>
      <c r="AW39">
        <f>U39*AA39/1000</f>
        <v>3.251570483530406</v>
      </c>
      <c r="AX39">
        <f>(AU39-AW39)</f>
        <v>1.1348154759200959</v>
      </c>
      <c r="AY39">
        <f>1/(1.6/F39+1.37/N39)</f>
        <v>6.083076826017308</v>
      </c>
      <c r="AZ39">
        <f>G39*AA39*0.001</f>
        <v>34.378575482331094</v>
      </c>
      <c r="BA39">
        <f>G39/S39</f>
        <v>0.99649066137669151</v>
      </c>
      <c r="BB39">
        <f>(1-AL39*AA39/AQ39/F39)*100</f>
        <v>109.62026066318529</v>
      </c>
      <c r="BC39">
        <f>(S39-E39/(N39/1.35))</f>
        <v>395.01963821618557</v>
      </c>
      <c r="BD39">
        <f>E39*BB39/100/BC39</f>
        <v>-2.2425381188084088E-2</v>
      </c>
    </row>
    <row r="40" spans="1:56" x14ac:dyDescent="0.35">
      <c r="A40" s="1" t="s">
        <v>9</v>
      </c>
      <c r="B40" s="1" t="s">
        <v>1856</v>
      </c>
      <c r="K40" s="1">
        <f t="shared" si="0"/>
        <v>2.72</v>
      </c>
    </row>
    <row r="41" spans="1:56" x14ac:dyDescent="0.35">
      <c r="A41" s="1" t="s">
        <v>9</v>
      </c>
      <c r="B41" s="1" t="s">
        <v>1855</v>
      </c>
      <c r="K41" s="1">
        <f t="shared" si="0"/>
        <v>2.72</v>
      </c>
    </row>
    <row r="42" spans="1:56" x14ac:dyDescent="0.35">
      <c r="A42" s="1">
        <v>9</v>
      </c>
      <c r="B42" s="1" t="s">
        <v>1854</v>
      </c>
      <c r="C42" s="1">
        <v>2104.0000015869737</v>
      </c>
      <c r="D42" s="1">
        <v>0</v>
      </c>
      <c r="E42">
        <f>(R42-S42*(1000-T42)/(1000-U42))*AK42</f>
        <v>-7.5288034405499582</v>
      </c>
      <c r="F42">
        <f>IF(AV42&lt;&gt;0,1/(1/AV42-1/N42),0)</f>
        <v>-6.7703891944853707</v>
      </c>
      <c r="G42">
        <f>((AY42-AL42/2)*S42-E42)/(AY42+AL42/2)</f>
        <v>391.16445535296594</v>
      </c>
      <c r="H42">
        <f>AL42*1000</f>
        <v>42.304781845662554</v>
      </c>
      <c r="I42">
        <f>(AQ42-AW42)</f>
        <v>0.30704526108034269</v>
      </c>
      <c r="J42">
        <f>(P42+AP42*D42)</f>
        <v>27.029987335205078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33.312129974365234</v>
      </c>
      <c r="P42" s="1">
        <v>27.029987335205078</v>
      </c>
      <c r="Q42" s="1">
        <v>33.426345825195313</v>
      </c>
      <c r="R42" s="1">
        <v>400.12307739257813</v>
      </c>
      <c r="S42" s="1">
        <v>391.92111206054688</v>
      </c>
      <c r="T42" s="1">
        <v>0.39146476984024048</v>
      </c>
      <c r="U42" s="1">
        <v>37.296642303466797</v>
      </c>
      <c r="V42" s="1">
        <v>0.66927933692932129</v>
      </c>
      <c r="W42" s="1">
        <v>63.765308380126953</v>
      </c>
      <c r="X42" s="1">
        <v>300.16741943359375</v>
      </c>
      <c r="Y42" s="1">
        <v>999.98876953125</v>
      </c>
      <c r="Z42" s="1">
        <v>1.0846757330000401E-2</v>
      </c>
      <c r="AA42" s="1">
        <v>87.901290893554688</v>
      </c>
      <c r="AB42" s="1">
        <v>63.351779937744141</v>
      </c>
      <c r="AC42" s="1">
        <v>3.6013102531433105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1.1035566890940944</v>
      </c>
      <c r="AL42">
        <f>(U42-T42)/(1000-U42)*AK42</f>
        <v>4.2304781845662554E-2</v>
      </c>
      <c r="AM42">
        <f>(P42+273.15)</f>
        <v>300.17998733520506</v>
      </c>
      <c r="AN42">
        <f>(O42+273.15)</f>
        <v>306.46212997436521</v>
      </c>
      <c r="AO42">
        <f>(Y42*AG42+Z42*AH42)*AI42</f>
        <v>159.99819954876148</v>
      </c>
      <c r="AP42">
        <f>((AO42+0.00000010773*(AN42^4-AM42^4))-AL42*44100)/(L42*51.4+0.00000043092*AM42^3)</f>
        <v>-13.39864026891857</v>
      </c>
      <c r="AQ42">
        <f>0.61365*EXP(17.502*J42/(240.97+J42))</f>
        <v>3.5854682655502352</v>
      </c>
      <c r="AR42">
        <f>AQ42*1000/AA42</f>
        <v>40.789711153299315</v>
      </c>
      <c r="AS42">
        <f>(AR42-U42)</f>
        <v>3.4930688498325182</v>
      </c>
      <c r="AT42">
        <f>IF(D42,P42,(O42+P42)/2)</f>
        <v>30.171058654785156</v>
      </c>
      <c r="AU42">
        <f>0.61365*EXP(17.502*AT42/(240.97+AT42))</f>
        <v>4.3024903459988169</v>
      </c>
      <c r="AV42">
        <f>IF(AS42&lt;&gt;0,(1000-(AR42+U42)/2)/AS42*AL42,0)</f>
        <v>11.638209986486768</v>
      </c>
      <c r="AW42">
        <f>U42*AA42/1000</f>
        <v>3.2784230044698925</v>
      </c>
      <c r="AX42">
        <f>(AU42-AW42)</f>
        <v>1.0240673415289243</v>
      </c>
      <c r="AY42">
        <f>1/(1.6/F42+1.37/N42)</f>
        <v>11.941120083761344</v>
      </c>
      <c r="AZ42">
        <f>G42*AA42*0.001</f>
        <v>34.383860577199947</v>
      </c>
      <c r="BA42">
        <f>G42/S42</f>
        <v>0.99806936476679509</v>
      </c>
      <c r="BB42">
        <f>(1-AL42*AA42/AQ42/F42)*100</f>
        <v>115.3188158398508</v>
      </c>
      <c r="BC42">
        <f>(S42-E42/(N42/1.35))</f>
        <v>394.29565837941601</v>
      </c>
      <c r="BD42">
        <f>E42*BB42/100/BC42</f>
        <v>-2.2019331915132754E-2</v>
      </c>
    </row>
    <row r="43" spans="1:56" x14ac:dyDescent="0.35">
      <c r="A43" s="1" t="s">
        <v>9</v>
      </c>
      <c r="B43" s="1" t="s">
        <v>1853</v>
      </c>
      <c r="K43" s="1">
        <f t="shared" si="0"/>
        <v>2.72</v>
      </c>
    </row>
    <row r="44" spans="1:56" x14ac:dyDescent="0.35">
      <c r="A44" s="1" t="s">
        <v>9</v>
      </c>
      <c r="B44" s="1" t="s">
        <v>1852</v>
      </c>
      <c r="K44" s="1">
        <f t="shared" si="0"/>
        <v>2.72</v>
      </c>
    </row>
    <row r="45" spans="1:56" x14ac:dyDescent="0.35">
      <c r="A45" s="1">
        <v>10</v>
      </c>
      <c r="B45" s="1" t="s">
        <v>1851</v>
      </c>
      <c r="C45" s="1">
        <v>2307.5000015981495</v>
      </c>
      <c r="D45" s="1">
        <v>0</v>
      </c>
      <c r="E45">
        <f>(R45-S45*(1000-T45)/(1000-U45))*AK45</f>
        <v>-6.8901305872354897</v>
      </c>
      <c r="F45">
        <f>IF(AV45&lt;&gt;0,1/(1/AV45-1/N45),0)</f>
        <v>-5.836448341508067</v>
      </c>
      <c r="G45">
        <f>((AY45-AL45/2)*S45-E45)/(AY45+AL45/2)</f>
        <v>390.79381206624282</v>
      </c>
      <c r="H45">
        <f>AL45*1000</f>
        <v>42.599897780322372</v>
      </c>
      <c r="I45">
        <f>(AQ45-AW45)</f>
        <v>0.22415727921969353</v>
      </c>
      <c r="J45">
        <f>(P45+AP45*D45)</f>
        <v>26.776931762695313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33.357746124267578</v>
      </c>
      <c r="P45" s="1">
        <v>26.776931762695313</v>
      </c>
      <c r="Q45" s="1">
        <v>33.455055236816406</v>
      </c>
      <c r="R45" s="1">
        <v>400.10183715820313</v>
      </c>
      <c r="S45" s="1">
        <v>391.24240112304688</v>
      </c>
      <c r="T45" s="1">
        <v>0.48949575424194336</v>
      </c>
      <c r="U45" s="1">
        <v>37.639400482177734</v>
      </c>
      <c r="V45" s="1">
        <v>0.83469992876052856</v>
      </c>
      <c r="W45" s="1">
        <v>64.183609008789063</v>
      </c>
      <c r="X45" s="1">
        <v>300.16329956054688</v>
      </c>
      <c r="Y45" s="1">
        <v>1249.4752197265625</v>
      </c>
      <c r="Z45" s="1">
        <v>0.10484956204891205</v>
      </c>
      <c r="AA45" s="1">
        <v>87.89666748046875</v>
      </c>
      <c r="AB45" s="1">
        <v>63.744903564453125</v>
      </c>
      <c r="AC45" s="1">
        <v>3.6180610656738281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1.1035415425020103</v>
      </c>
      <c r="AL45">
        <f>(U45-T45)/(1000-U45)*AK45</f>
        <v>4.2599897780322374E-2</v>
      </c>
      <c r="AM45">
        <f>(P45+273.15)</f>
        <v>299.92693176269529</v>
      </c>
      <c r="AN45">
        <f>(O45+273.15)</f>
        <v>306.50774612426756</v>
      </c>
      <c r="AO45">
        <f>(Y45*AG45+Z45*AH45)*AI45</f>
        <v>199.9160306877784</v>
      </c>
      <c r="AP45">
        <f>((AO45+0.00000010773*(AN45^4-AM45^4))-AL45*44100)/(L45*51.4+0.00000043092*AM45^3)</f>
        <v>-13.151826082512406</v>
      </c>
      <c r="AQ45">
        <f>0.61365*EXP(17.502*J45/(240.97+J45))</f>
        <v>3.5325351475658651</v>
      </c>
      <c r="AR45">
        <f>AQ45*1000/AA45</f>
        <v>40.189636863659466</v>
      </c>
      <c r="AS45">
        <f>(AR45-U45)</f>
        <v>2.5502363814817315</v>
      </c>
      <c r="AT45">
        <f>IF(D45,P45,(O45+P45)/2)</f>
        <v>30.067338943481445</v>
      </c>
      <c r="AU45">
        <f>0.61365*EXP(17.502*AT45/(240.97+AT45))</f>
        <v>4.2769565398870899</v>
      </c>
      <c r="AV45">
        <f>IF(AS45&lt;&gt;0,(1000-(AR45+U45)/2)/AS45*AL45,0)</f>
        <v>16.054254248736544</v>
      </c>
      <c r="AW45">
        <f>U45*AA45/1000</f>
        <v>3.3083778683461715</v>
      </c>
      <c r="AX45">
        <f>(AU45-AW45)</f>
        <v>0.96857867154091837</v>
      </c>
      <c r="AY45">
        <f>1/(1.6/F45+1.37/N45)</f>
        <v>21.773158831687748</v>
      </c>
      <c r="AZ45">
        <f>G45*AA45*0.001</f>
        <v>34.349473752611338</v>
      </c>
      <c r="BA45">
        <f>G45/S45</f>
        <v>0.99885342423132972</v>
      </c>
      <c r="BB45">
        <f>(1-AL45*AA45/AQ45/F45)*100</f>
        <v>118.16125385507246</v>
      </c>
      <c r="BC45">
        <f>(S45-E45/(N45/1.35))</f>
        <v>393.41551327182844</v>
      </c>
      <c r="BD45">
        <f>E45*BB45/100/BC45</f>
        <v>-2.0694315347203958E-2</v>
      </c>
    </row>
    <row r="46" spans="1:56" x14ac:dyDescent="0.35">
      <c r="A46" s="1" t="s">
        <v>9</v>
      </c>
      <c r="B46" s="1" t="s">
        <v>1850</v>
      </c>
      <c r="K46" s="1">
        <f t="shared" si="0"/>
        <v>2.72</v>
      </c>
    </row>
    <row r="47" spans="1:56" x14ac:dyDescent="0.35">
      <c r="A47" s="1" t="s">
        <v>9</v>
      </c>
      <c r="B47" s="1" t="s">
        <v>1849</v>
      </c>
      <c r="K47" s="1">
        <f t="shared" si="0"/>
        <v>2.72</v>
      </c>
    </row>
    <row r="48" spans="1:56" x14ac:dyDescent="0.35">
      <c r="A48" s="1">
        <v>11</v>
      </c>
      <c r="B48" s="1" t="s">
        <v>1848</v>
      </c>
      <c r="C48" s="1">
        <v>2512.0000015869737</v>
      </c>
      <c r="D48" s="1">
        <v>0</v>
      </c>
      <c r="E48">
        <f>(R48-S48*(1000-T48)/(1000-U48))*AK48</f>
        <v>-6.0310933340380402</v>
      </c>
      <c r="F48">
        <f>IF(AV48&lt;&gt;0,1/(1/AV48-1/N48),0)</f>
        <v>-10.205677275285174</v>
      </c>
      <c r="G48">
        <f>((AY48-AL48/2)*S48-E48)/(AY48+AL48/2)</f>
        <v>388.50259362926488</v>
      </c>
      <c r="H48">
        <f>AL48*1000</f>
        <v>43.035439743262117</v>
      </c>
      <c r="I48">
        <f>(AQ48-AW48)</f>
        <v>0.49206442645975512</v>
      </c>
      <c r="J48">
        <f>(P48+AP48*D48)</f>
        <v>28.230945587158203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33.430885314941406</v>
      </c>
      <c r="P48" s="1">
        <v>28.230945587158203</v>
      </c>
      <c r="Q48" s="1">
        <v>33.504375457763672</v>
      </c>
      <c r="R48" s="1">
        <v>400.00723266601563</v>
      </c>
      <c r="S48" s="1">
        <v>390.25405883789063</v>
      </c>
      <c r="T48" s="1">
        <v>0.65358918905258179</v>
      </c>
      <c r="U48" s="1">
        <v>38.160789489746094</v>
      </c>
      <c r="V48" s="1">
        <v>1.10994553565979</v>
      </c>
      <c r="W48" s="1">
        <v>64.805839538574219</v>
      </c>
      <c r="X48" s="1">
        <v>300.18084716796875</v>
      </c>
      <c r="Y48" s="1">
        <v>1600.033203125</v>
      </c>
      <c r="Z48" s="1">
        <v>0.12051750719547272</v>
      </c>
      <c r="AA48" s="1">
        <v>87.895652770996094</v>
      </c>
      <c r="AB48" s="1">
        <v>64.044242858886719</v>
      </c>
      <c r="AC48" s="1">
        <v>3.6100120544433594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1.1036060557645908</v>
      </c>
      <c r="AL48">
        <f>(U48-T48)/(1000-U48)*AK48</f>
        <v>4.303543974326212E-2</v>
      </c>
      <c r="AM48">
        <f>(P48+273.15)</f>
        <v>301.38094558715818</v>
      </c>
      <c r="AN48">
        <f>(O48+273.15)</f>
        <v>306.58088531494138</v>
      </c>
      <c r="AO48">
        <f>(Y48*AG48+Z48*AH48)*AI48</f>
        <v>256.00530677783536</v>
      </c>
      <c r="AP48">
        <f>((AO48+0.00000010773*(AN48^4-AM48^4))-AL48*44100)/(L48*51.4+0.00000043092*AM48^3)</f>
        <v>-12.963024962715314</v>
      </c>
      <c r="AQ48">
        <f>0.61365*EXP(17.502*J48/(240.97+J48))</f>
        <v>3.8462319289175548</v>
      </c>
      <c r="AR48">
        <f>AQ48*1000/AA48</f>
        <v>43.759068937556584</v>
      </c>
      <c r="AS48">
        <f>(AR48-U48)</f>
        <v>5.5982794478104907</v>
      </c>
      <c r="AT48">
        <f>IF(D48,P48,(O48+P48)/2)</f>
        <v>30.830915451049805</v>
      </c>
      <c r="AU48">
        <f>0.61365*EXP(17.502*AT48/(240.97+AT48))</f>
        <v>4.4680672488954478</v>
      </c>
      <c r="AV48">
        <f>IF(AS48&lt;&gt;0,(1000-(AR48+U48)/2)/AS48*AL48,0)</f>
        <v>7.3723921005482618</v>
      </c>
      <c r="AW48">
        <f>U48*AA48/1000</f>
        <v>3.3541675024577997</v>
      </c>
      <c r="AX48">
        <f>(AU48-AW48)</f>
        <v>1.1138997464376481</v>
      </c>
      <c r="AY48">
        <f>1/(1.6/F48+1.37/N48)</f>
        <v>6.1240006990121039</v>
      </c>
      <c r="AZ48">
        <f>G48*AA48*0.001</f>
        <v>34.147689070269266</v>
      </c>
      <c r="BA48">
        <f>G48/S48</f>
        <v>0.9955119872068946</v>
      </c>
      <c r="BB48">
        <f>(1-AL48*AA48/AQ48/F48)*100</f>
        <v>109.63643377591382</v>
      </c>
      <c r="BC48">
        <f>(S48-E48/(N48/1.35))</f>
        <v>392.1562350054823</v>
      </c>
      <c r="BD48">
        <f>E48*BB48/100/BC48</f>
        <v>-1.6861329895835341E-2</v>
      </c>
    </row>
    <row r="49" spans="1:56" x14ac:dyDescent="0.35">
      <c r="A49" s="1" t="s">
        <v>9</v>
      </c>
      <c r="B49" s="1" t="s">
        <v>1847</v>
      </c>
      <c r="K49" s="1">
        <f t="shared" si="0"/>
        <v>2.72</v>
      </c>
    </row>
    <row r="50" spans="1:56" x14ac:dyDescent="0.35">
      <c r="A50" s="1" t="s">
        <v>9</v>
      </c>
      <c r="B50" s="1" t="s">
        <v>1842</v>
      </c>
      <c r="K50" s="1">
        <f t="shared" si="0"/>
        <v>2.72</v>
      </c>
    </row>
    <row r="51" spans="1:56" x14ac:dyDescent="0.35">
      <c r="A51" s="1">
        <v>12</v>
      </c>
      <c r="B51" s="1" t="s">
        <v>1846</v>
      </c>
      <c r="C51" s="1">
        <v>2717.0000015869737</v>
      </c>
      <c r="D51" s="1">
        <v>0</v>
      </c>
      <c r="E51">
        <f>(R51-S51*(1000-T51)/(1000-U51))*AK51</f>
        <v>-5.2540069410495711</v>
      </c>
      <c r="F51">
        <f>IF(AV51&lt;&gt;0,1/(1/AV51-1/N51),0)</f>
        <v>-8.8178948202325245</v>
      </c>
      <c r="G51">
        <f>((AY51-AL51/2)*S51-E51)/(AY51+AL51/2)</f>
        <v>387.75998366506394</v>
      </c>
      <c r="H51">
        <f>AL51*1000</f>
        <v>43.615665623458369</v>
      </c>
      <c r="I51">
        <f>(AQ51-AW51)</f>
        <v>0.4417814474385966</v>
      </c>
      <c r="J51">
        <f>(P51+AP51*D51)</f>
        <v>28.288639068603516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33.541122436523438</v>
      </c>
      <c r="P51" s="1">
        <v>28.288639068603516</v>
      </c>
      <c r="Q51" s="1">
        <v>33.592151641845703</v>
      </c>
      <c r="R51" s="1">
        <v>400.00888061523438</v>
      </c>
      <c r="S51" s="1">
        <v>389.38095092773438</v>
      </c>
      <c r="T51" s="1">
        <v>0.8975074291229248</v>
      </c>
      <c r="U51" s="1">
        <v>38.881729125976563</v>
      </c>
      <c r="V51" s="1">
        <v>1.5147297382354736</v>
      </c>
      <c r="W51" s="1">
        <v>65.6209716796875</v>
      </c>
      <c r="X51" s="1">
        <v>300.1822509765625</v>
      </c>
      <c r="Y51" s="1">
        <v>1999.4951171875</v>
      </c>
      <c r="Z51" s="1">
        <v>0.1289532333612442</v>
      </c>
      <c r="AA51" s="1">
        <v>87.891754150390625</v>
      </c>
      <c r="AB51" s="1">
        <v>64.428726196289063</v>
      </c>
      <c r="AC51" s="1">
        <v>3.5272698402404785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1.1036112168255972</v>
      </c>
      <c r="AL51">
        <f>(U51-T51)/(1000-U51)*AK51</f>
        <v>4.3615665623458366E-2</v>
      </c>
      <c r="AM51">
        <f>(P51+273.15)</f>
        <v>301.43863906860349</v>
      </c>
      <c r="AN51">
        <f>(O51+273.15)</f>
        <v>306.69112243652341</v>
      </c>
      <c r="AO51">
        <f>(Y51*AG51+Z51*AH51)*AI51</f>
        <v>319.91921159924823</v>
      </c>
      <c r="AP51">
        <f>((AO51+0.00000010773*(AN51^4-AM51^4))-AL51*44100)/(L51*51.4+0.00000043092*AM51^3)</f>
        <v>-12.642006427854094</v>
      </c>
      <c r="AQ51">
        <f>0.61365*EXP(17.502*J51/(240.97+J51))</f>
        <v>3.8591648247210113</v>
      </c>
      <c r="AR51">
        <f>AQ51*1000/AA51</f>
        <v>43.908155685658933</v>
      </c>
      <c r="AS51">
        <f>(AR51-U51)</f>
        <v>5.0264265596823705</v>
      </c>
      <c r="AT51">
        <f>IF(D51,P51,(O51+P51)/2)</f>
        <v>30.914880752563477</v>
      </c>
      <c r="AU51">
        <f>0.61365*EXP(17.502*AT51/(240.97+AT51))</f>
        <v>4.4895294972956394</v>
      </c>
      <c r="AV51">
        <f>IF(AS51&lt;&gt;0,(1000-(AR51+U51)/2)/AS51*AL51,0)</f>
        <v>8.318075905524811</v>
      </c>
      <c r="AW51">
        <f>U51*AA51/1000</f>
        <v>3.4173833772824147</v>
      </c>
      <c r="AX51">
        <f>(AU51-AW51)</f>
        <v>1.0721461200132247</v>
      </c>
      <c r="AY51">
        <f>1/(1.6/F51+1.37/N51)</f>
        <v>7.2140584828567382</v>
      </c>
      <c r="AZ51">
        <f>G51*AA51*0.001</f>
        <v>34.080905153649283</v>
      </c>
      <c r="BA51">
        <f>G51/S51</f>
        <v>0.99583706583794529</v>
      </c>
      <c r="BB51">
        <f>(1-AL51*AA51/AQ51/F51)*100</f>
        <v>111.26503109883339</v>
      </c>
      <c r="BC51">
        <f>(S51-E51/(N51/1.35))</f>
        <v>391.0380379987007</v>
      </c>
      <c r="BD51">
        <f>E51*BB51/100/BC51</f>
        <v>-1.494962609472047E-2</v>
      </c>
    </row>
    <row r="52" spans="1:56" x14ac:dyDescent="0.35">
      <c r="A52" s="1" t="s">
        <v>9</v>
      </c>
      <c r="B52" s="1" t="s">
        <v>1845</v>
      </c>
      <c r="K52" s="1">
        <v>2.3011200000000001</v>
      </c>
    </row>
    <row r="53" spans="1:56" x14ac:dyDescent="0.35">
      <c r="A53" s="1" t="s">
        <v>9</v>
      </c>
      <c r="B53" s="1" t="s">
        <v>1844</v>
      </c>
    </row>
    <row r="54" spans="1:56" x14ac:dyDescent="0.35">
      <c r="A54" s="1" t="s">
        <v>9</v>
      </c>
      <c r="B54" s="1" t="s">
        <v>1843</v>
      </c>
    </row>
    <row r="55" spans="1:56" x14ac:dyDescent="0.35">
      <c r="A55" s="1" t="s">
        <v>9</v>
      </c>
      <c r="B55" s="1" t="s">
        <v>1842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2986C-5FDC-402F-9081-C1DBEB5966F2}">
  <dimension ref="A1:BD55"/>
  <sheetViews>
    <sheetView topLeftCell="A4" zoomScale="4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5093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5092</v>
      </c>
    </row>
    <row r="12" spans="1:56" x14ac:dyDescent="0.35">
      <c r="A12" s="1" t="s">
        <v>9</v>
      </c>
      <c r="B12" s="1" t="s">
        <v>5091</v>
      </c>
    </row>
    <row r="13" spans="1:56" x14ac:dyDescent="0.35">
      <c r="A13" s="1" t="s">
        <v>9</v>
      </c>
      <c r="B13" s="1" t="s">
        <v>5090</v>
      </c>
    </row>
    <row r="14" spans="1:56" x14ac:dyDescent="0.35">
      <c r="A14" s="1" t="s">
        <v>9</v>
      </c>
      <c r="B14" s="1" t="s">
        <v>5089</v>
      </c>
    </row>
    <row r="15" spans="1:56" x14ac:dyDescent="0.35">
      <c r="A15" s="1" t="s">
        <v>9</v>
      </c>
      <c r="B15" s="1" t="s">
        <v>5088</v>
      </c>
    </row>
    <row r="16" spans="1:56" x14ac:dyDescent="0.35">
      <c r="A16" s="1" t="s">
        <v>9</v>
      </c>
      <c r="B16" s="1" t="s">
        <v>5087</v>
      </c>
    </row>
    <row r="17" spans="1:56" x14ac:dyDescent="0.35">
      <c r="A17" s="1" t="s">
        <v>9</v>
      </c>
      <c r="B17" s="1" t="s">
        <v>5086</v>
      </c>
    </row>
    <row r="18" spans="1:56" x14ac:dyDescent="0.35">
      <c r="A18" s="1">
        <v>1</v>
      </c>
      <c r="B18" s="1" t="s">
        <v>5085</v>
      </c>
      <c r="C18" s="1">
        <v>422.50000195577741</v>
      </c>
      <c r="D18" s="1">
        <v>0</v>
      </c>
      <c r="E18">
        <f>(R18-S18*(1000-T18)/(1000-U18))*AK18</f>
        <v>-5.3981685554897352</v>
      </c>
      <c r="F18">
        <f>IF(AV18&lt;&gt;0,1/(1/AV18-1/N18),0)</f>
        <v>3.0187177654587471</v>
      </c>
      <c r="G18">
        <f>((AY18-AL18/2)*S18-E18)/(AY18+AL18/2)</f>
        <v>386.22908796552116</v>
      </c>
      <c r="H18">
        <f>AL18*1000</f>
        <v>33.067891150830739</v>
      </c>
      <c r="I18">
        <f>(AQ18-AW18)</f>
        <v>1.6604757153760001</v>
      </c>
      <c r="J18">
        <f>(P18+AP18*D18)</f>
        <v>29.837310791015625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30.039836883544922</v>
      </c>
      <c r="P18" s="1">
        <v>29.837310791015625</v>
      </c>
      <c r="Q18" s="1">
        <v>30.186059951782227</v>
      </c>
      <c r="R18" s="1">
        <v>399.74945068359375</v>
      </c>
      <c r="S18" s="1">
        <v>392.85662841796875</v>
      </c>
      <c r="T18" s="1">
        <v>-0.17924574017524719</v>
      </c>
      <c r="U18" s="1">
        <v>28.970558166503906</v>
      </c>
      <c r="V18" s="1">
        <v>-0.3709690272808075</v>
      </c>
      <c r="W18" s="1">
        <v>59.957801818847656</v>
      </c>
      <c r="X18" s="1">
        <v>299.62094116210938</v>
      </c>
      <c r="Y18" s="1">
        <v>0.26967871189117432</v>
      </c>
      <c r="Z18" s="1">
        <v>0.31955310702323914</v>
      </c>
      <c r="AA18" s="1">
        <v>88.376724243164063</v>
      </c>
      <c r="AB18" s="1">
        <v>24.926734924316406</v>
      </c>
      <c r="AC18" s="1">
        <v>1.488807201385498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1.1015475778018724</v>
      </c>
      <c r="AL18">
        <f>(U18-T18)/(1000-U18)*AK18</f>
        <v>3.3067891150830739E-2</v>
      </c>
      <c r="AM18">
        <f>(P18+273.15)</f>
        <v>302.9873107910156</v>
      </c>
      <c r="AN18">
        <f>(O18+273.15)</f>
        <v>303.1898368835449</v>
      </c>
      <c r="AO18">
        <f>(Y18*AG18+Z18*AH18)*AI18</f>
        <v>4.3148592938141661E-2</v>
      </c>
      <c r="AP18">
        <f>((AO18+0.00000010773*(AN18^4-AM18^4))-AL18*44100)/(L18*51.4+0.00000043092*AM18^3)</f>
        <v>-11.933856141567226</v>
      </c>
      <c r="AQ18">
        <f>0.61365*EXP(17.502*J18/(240.97+J18))</f>
        <v>4.2207987456276603</v>
      </c>
      <c r="AR18">
        <f>AQ18*1000/AA18</f>
        <v>47.759167153721918</v>
      </c>
      <c r="AS18">
        <f>(AR18-U18)</f>
        <v>18.788608987218012</v>
      </c>
      <c r="AT18">
        <f>IF(D18,P18,(O18+P18)/2)</f>
        <v>29.938573837280273</v>
      </c>
      <c r="AU18">
        <f>0.61365*EXP(17.502*AT18/(240.97+AT18))</f>
        <v>4.2454408528882226</v>
      </c>
      <c r="AV18">
        <f>IF(AS18&lt;&gt;0,(1000-(AR18+U18)/2)/AS18*AL18,0)</f>
        <v>1.6924747366876787</v>
      </c>
      <c r="AW18">
        <f>U18*AA18/1000</f>
        <v>2.5603230302516602</v>
      </c>
      <c r="AX18">
        <f>(AU18-AW18)</f>
        <v>1.6851178226365624</v>
      </c>
      <c r="AY18">
        <f>1/(1.6/F18+1.37/N18)</f>
        <v>1.1291054851298332</v>
      </c>
      <c r="AZ18">
        <f>G18*AA18*0.001</f>
        <v>34.133661601817622</v>
      </c>
      <c r="BA18">
        <f>G18/S18</f>
        <v>0.98312987493901616</v>
      </c>
      <c r="BB18">
        <f>(1-AL18*AA18/AQ18/F18)*100</f>
        <v>77.063494895897207</v>
      </c>
      <c r="BC18">
        <f>(S18-E18/(N18/1.35))</f>
        <v>394.74835609691831</v>
      </c>
      <c r="BD18">
        <f>E18*BB18/100/BC18</f>
        <v>-1.0538403225700566E-2</v>
      </c>
    </row>
    <row r="19" spans="1:56" x14ac:dyDescent="0.35">
      <c r="A19" s="1" t="s">
        <v>9</v>
      </c>
      <c r="B19" s="1" t="s">
        <v>5084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5083</v>
      </c>
      <c r="K20" s="1">
        <f t="shared" si="0"/>
        <v>2.72</v>
      </c>
    </row>
    <row r="21" spans="1:56" x14ac:dyDescent="0.35">
      <c r="A21" s="1">
        <v>2</v>
      </c>
      <c r="B21" s="1" t="s">
        <v>5082</v>
      </c>
      <c r="C21" s="1">
        <v>627.00000196695328</v>
      </c>
      <c r="D21" s="1">
        <v>0</v>
      </c>
      <c r="E21">
        <f>(R21-S21*(1000-T21)/(1000-U21))*AK21</f>
        <v>-4.6550207041421068</v>
      </c>
      <c r="F21">
        <f>IF(AV21&lt;&gt;0,1/(1/AV21-1/N21),0)</f>
        <v>2.6252247758517515</v>
      </c>
      <c r="G21">
        <f>((AY21-AL21/2)*S21-E21)/(AY21+AL21/2)</f>
        <v>385.21892754982576</v>
      </c>
      <c r="H21">
        <f>AL21*1000</f>
        <v>32.201714733877019</v>
      </c>
      <c r="I21">
        <f>(AQ21-AW21)</f>
        <v>1.7532260789287193</v>
      </c>
      <c r="J21">
        <f>(P21+AP21*D21)</f>
        <v>29.951400756835938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30.087207794189453</v>
      </c>
      <c r="P21" s="1">
        <v>29.951400756835938</v>
      </c>
      <c r="Q21" s="1">
        <v>30.26611328125</v>
      </c>
      <c r="R21" s="1">
        <v>400.07345581054688</v>
      </c>
      <c r="S21" s="1">
        <v>392.81622314453125</v>
      </c>
      <c r="T21" s="1">
        <v>-0.17150259017944336</v>
      </c>
      <c r="U21" s="1">
        <v>28.235710144042969</v>
      </c>
      <c r="V21" s="1">
        <v>-0.353974848985672</v>
      </c>
      <c r="W21" s="1">
        <v>58.277435302734375</v>
      </c>
      <c r="X21" s="1">
        <v>299.62649536132813</v>
      </c>
      <c r="Y21" s="1">
        <v>25.42833137512207</v>
      </c>
      <c r="Z21" s="1">
        <v>0.1715676486492157</v>
      </c>
      <c r="AA21" s="1">
        <v>88.375503540039063</v>
      </c>
      <c r="AB21" s="1">
        <v>24.852436065673828</v>
      </c>
      <c r="AC21" s="1">
        <v>1.5062459707260132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1.1015679976519415</v>
      </c>
      <c r="AL21">
        <f>(U21-T21)/(1000-U21)*AK21</f>
        <v>3.2201714733877021E-2</v>
      </c>
      <c r="AM21">
        <f>(P21+273.15)</f>
        <v>303.10140075683591</v>
      </c>
      <c r="AN21">
        <f>(O21+273.15)</f>
        <v>303.23720779418943</v>
      </c>
      <c r="AO21">
        <f>(Y21*AG21+Z21*AH21)*AI21</f>
        <v>4.0685329290807317</v>
      </c>
      <c r="AP21">
        <f>((AO21+0.00000010773*(AN21^4-AM21^4))-AL21*44100)/(L21*51.4+0.00000043092*AM21^3)</f>
        <v>-11.592997685436087</v>
      </c>
      <c r="AQ21">
        <f>0.61365*EXP(17.502*J21/(240.97+J21))</f>
        <v>4.2485711807191056</v>
      </c>
      <c r="AR21">
        <f>AQ21*1000/AA21</f>
        <v>48.074081736849898</v>
      </c>
      <c r="AS21">
        <f>(AR21-U21)</f>
        <v>19.838371592806929</v>
      </c>
      <c r="AT21">
        <f>IF(D21,P21,(O21+P21)/2)</f>
        <v>30.019304275512695</v>
      </c>
      <c r="AU21">
        <f>0.61365*EXP(17.502*AT21/(240.97+AT21))</f>
        <v>4.2651761350044799</v>
      </c>
      <c r="AV21">
        <f>IF(AS21&lt;&gt;0,(1000-(AR21+U21)/2)/AS21*AL21,0)</f>
        <v>1.561270365070303</v>
      </c>
      <c r="AW21">
        <f>U21*AA21/1000</f>
        <v>2.4953451017903863</v>
      </c>
      <c r="AX21">
        <f>(AU21-AW21)</f>
        <v>1.7698310332140936</v>
      </c>
      <c r="AY21">
        <f>1/(1.6/F21+1.37/N21)</f>
        <v>1.0361597999606973</v>
      </c>
      <c r="AZ21">
        <f>G21*AA21*0.001</f>
        <v>34.043916695369674</v>
      </c>
      <c r="BA21">
        <f>G21/S21</f>
        <v>0.9806594148940988</v>
      </c>
      <c r="BB21">
        <f>(1-AL21*AA21/AQ21/F21)*100</f>
        <v>74.484651379001036</v>
      </c>
      <c r="BC21">
        <f>(S21-E21/(N21/1.35))</f>
        <v>394.44752298661444</v>
      </c>
      <c r="BD21">
        <f>E21*BB21/100/BC21</f>
        <v>-8.7902084334250709E-3</v>
      </c>
    </row>
    <row r="22" spans="1:56" x14ac:dyDescent="0.35">
      <c r="A22" s="1" t="s">
        <v>9</v>
      </c>
      <c r="B22" s="1" t="s">
        <v>5081</v>
      </c>
      <c r="K22" s="1">
        <f t="shared" si="0"/>
        <v>2.72</v>
      </c>
    </row>
    <row r="23" spans="1:56" x14ac:dyDescent="0.35">
      <c r="A23" s="1" t="s">
        <v>9</v>
      </c>
      <c r="B23" s="1" t="s">
        <v>5080</v>
      </c>
      <c r="K23" s="1">
        <f t="shared" si="0"/>
        <v>2.72</v>
      </c>
    </row>
    <row r="24" spans="1:56" x14ac:dyDescent="0.35">
      <c r="A24" s="1">
        <v>3</v>
      </c>
      <c r="B24" s="1" t="s">
        <v>5079</v>
      </c>
      <c r="C24" s="1">
        <v>831.00000196695328</v>
      </c>
      <c r="D24" s="1">
        <v>0</v>
      </c>
      <c r="E24">
        <f>(R24-S24*(1000-T24)/(1000-U24))*AK24</f>
        <v>-3.647003291387843</v>
      </c>
      <c r="F24">
        <f>IF(AV24&lt;&gt;0,1/(1/AV24-1/N24),0)</f>
        <v>2.2352873248011451</v>
      </c>
      <c r="G24">
        <f>((AY24-AL24/2)*S24-E24)/(AY24+AL24/2)</f>
        <v>383.32869859167789</v>
      </c>
      <c r="H24">
        <f>AL24*1000</f>
        <v>30.973928700989202</v>
      </c>
      <c r="I24">
        <f>(AQ24-AW24)</f>
        <v>1.8619880799040494</v>
      </c>
      <c r="J24">
        <f>(P24+AP24*D24)</f>
        <v>30.017309188842773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30.102468490600586</v>
      </c>
      <c r="P24" s="1">
        <v>30.017309188842773</v>
      </c>
      <c r="Q24" s="1">
        <v>30.304010391235352</v>
      </c>
      <c r="R24" s="1">
        <v>400.01239013671875</v>
      </c>
      <c r="S24" s="1">
        <v>392.2911376953125</v>
      </c>
      <c r="T24" s="1">
        <v>-0.1689564436674118</v>
      </c>
      <c r="U24" s="1">
        <v>27.189987182617188</v>
      </c>
      <c r="V24" s="1">
        <v>-0.34838113188743591</v>
      </c>
      <c r="W24" s="1">
        <v>56.064617156982422</v>
      </c>
      <c r="X24" s="1">
        <v>299.56695556640625</v>
      </c>
      <c r="Y24" s="1">
        <v>50.183254241943359</v>
      </c>
      <c r="Z24" s="1">
        <v>0.39027976989746094</v>
      </c>
      <c r="AA24" s="1">
        <v>88.3670654296875</v>
      </c>
      <c r="AB24" s="1">
        <v>24.687982559204102</v>
      </c>
      <c r="AC24" s="1">
        <v>1.5057612657546997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1.1013491013470815</v>
      </c>
      <c r="AL24">
        <f>(U24-T24)/(1000-U24)*AK24</f>
        <v>3.0973928700989202E-2</v>
      </c>
      <c r="AM24">
        <f>(P24+273.15)</f>
        <v>303.16730918884275</v>
      </c>
      <c r="AN24">
        <f>(O24+273.15)</f>
        <v>303.25246849060056</v>
      </c>
      <c r="AO24">
        <f>(Y24*AG24+Z24*AH24)*AI24</f>
        <v>8.0293204992416349</v>
      </c>
      <c r="AP24">
        <f>((AO24+0.00000010773*(AN24^4-AM24^4))-AL24*44100)/(L24*51.4+0.00000043092*AM24^3)</f>
        <v>-11.12100245571882</v>
      </c>
      <c r="AQ24">
        <f>0.61365*EXP(17.502*J24/(240.97+J24))</f>
        <v>4.264687456302747</v>
      </c>
      <c r="AR24">
        <f>AQ24*1000/AA24</f>
        <v>48.261051055227156</v>
      </c>
      <c r="AS24">
        <f>(AR24-U24)</f>
        <v>21.071063872609969</v>
      </c>
      <c r="AT24">
        <f>IF(D24,P24,(O24+P24)/2)</f>
        <v>30.05988883972168</v>
      </c>
      <c r="AU24">
        <f>0.61365*EXP(17.502*AT24/(240.97+AT24))</f>
        <v>4.2751275612722326</v>
      </c>
      <c r="AV24">
        <f>IF(AS24&lt;&gt;0,(1000-(AR24+U24)/2)/AS24*AL24,0)</f>
        <v>1.4145190457296093</v>
      </c>
      <c r="AW24">
        <f>U24*AA24/1000</f>
        <v>2.4026993763986977</v>
      </c>
      <c r="AX24">
        <f>(AU24-AW24)</f>
        <v>1.8724281848735349</v>
      </c>
      <c r="AY24">
        <f>1/(1.6/F24+1.37/N24)</f>
        <v>0.93333894557039909</v>
      </c>
      <c r="AZ24">
        <f>G24*AA24*0.001</f>
        <v>33.873632189527761</v>
      </c>
      <c r="BA24">
        <f>G24/S24</f>
        <v>0.97715360291775033</v>
      </c>
      <c r="BB24">
        <f>(1-AL24*AA24/AQ24/F24)*100</f>
        <v>71.287820336950801</v>
      </c>
      <c r="BC24">
        <f>(S24-E24/(N24/1.35))</f>
        <v>393.56918913083547</v>
      </c>
      <c r="BD24">
        <f>E24*BB24/100/BC24</f>
        <v>-6.6058757287094554E-3</v>
      </c>
    </row>
    <row r="25" spans="1:56" x14ac:dyDescent="0.35">
      <c r="A25" s="1" t="s">
        <v>9</v>
      </c>
      <c r="B25" s="1" t="s">
        <v>5078</v>
      </c>
      <c r="K25" s="1">
        <f t="shared" si="0"/>
        <v>2.72</v>
      </c>
    </row>
    <row r="26" spans="1:56" x14ac:dyDescent="0.35">
      <c r="A26" s="1" t="s">
        <v>9</v>
      </c>
      <c r="B26" s="1" t="s">
        <v>5077</v>
      </c>
      <c r="K26" s="1">
        <f t="shared" si="0"/>
        <v>2.72</v>
      </c>
    </row>
    <row r="27" spans="1:56" x14ac:dyDescent="0.35">
      <c r="A27" s="1">
        <v>4</v>
      </c>
      <c r="B27" s="1" t="s">
        <v>5076</v>
      </c>
      <c r="C27" s="1">
        <v>1034.5000019781291</v>
      </c>
      <c r="D27" s="1">
        <v>0</v>
      </c>
      <c r="E27">
        <f>(R27-S27*(1000-T27)/(1000-U27))*AK27</f>
        <v>-3.2673388521264166</v>
      </c>
      <c r="F27">
        <f>IF(AV27&lt;&gt;0,1/(1/AV27-1/N27),0)</f>
        <v>1.7560333543177942</v>
      </c>
      <c r="G27">
        <f>((AY27-AL27/2)*S27-E27)/(AY27+AL27/2)</f>
        <v>382.14653007637469</v>
      </c>
      <c r="H27">
        <f>AL27*1000</f>
        <v>28.720646563953849</v>
      </c>
      <c r="I27">
        <f>(AQ27-AW27)</f>
        <v>2.0268393811670142</v>
      </c>
      <c r="J27">
        <f>(P27+AP27*D27)</f>
        <v>29.987846374511719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30.132984161376953</v>
      </c>
      <c r="P27" s="1">
        <v>29.987846374511719</v>
      </c>
      <c r="Q27" s="1">
        <v>30.337203979492188</v>
      </c>
      <c r="R27" s="1">
        <v>399.34732055664063</v>
      </c>
      <c r="S27" s="1">
        <v>392.09194946289063</v>
      </c>
      <c r="T27" s="1">
        <v>-0.16657541692256927</v>
      </c>
      <c r="U27" s="1">
        <v>25.242986679077148</v>
      </c>
      <c r="V27" s="1">
        <v>-0.34286874532699585</v>
      </c>
      <c r="W27" s="1">
        <v>51.958633422851563</v>
      </c>
      <c r="X27" s="1">
        <v>299.68313598632813</v>
      </c>
      <c r="Y27" s="1">
        <v>99.463829040527344</v>
      </c>
      <c r="Z27" s="1">
        <v>0.23442666232585907</v>
      </c>
      <c r="AA27" s="1">
        <v>88.366607666015625</v>
      </c>
      <c r="AB27" s="1">
        <v>24.695707321166992</v>
      </c>
      <c r="AC27" s="1">
        <v>1.4907411336898804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1.1017762352438532</v>
      </c>
      <c r="AL27">
        <f>(U27-T27)/(1000-U27)*AK27</f>
        <v>2.8720646563953848E-2</v>
      </c>
      <c r="AM27">
        <f>(P27+273.15)</f>
        <v>303.1378463745117</v>
      </c>
      <c r="AN27">
        <f>(O27+273.15)</f>
        <v>303.28298416137693</v>
      </c>
      <c r="AO27">
        <f>(Y27*AG27+Z27*AH27)*AI27</f>
        <v>15.914212290774003</v>
      </c>
      <c r="AP27">
        <f>((AO27+0.00000010773*(AN27^4-AM27^4))-AL27*44100)/(L27*51.4+0.00000043092*AM27^3)</f>
        <v>-10.236342620663763</v>
      </c>
      <c r="AQ27">
        <f>0.61365*EXP(17.502*J27/(240.97+J27))</f>
        <v>4.2574764813554831</v>
      </c>
      <c r="AR27">
        <f>AQ27*1000/AA27</f>
        <v>48.179698121339563</v>
      </c>
      <c r="AS27">
        <f>(AR27-U27)</f>
        <v>22.936711442262414</v>
      </c>
      <c r="AT27">
        <f>IF(D27,P27,(O27+P27)/2)</f>
        <v>30.060415267944336</v>
      </c>
      <c r="AU27">
        <f>0.61365*EXP(17.502*AT27/(240.97+AT27))</f>
        <v>4.2752567754727941</v>
      </c>
      <c r="AV27">
        <f>IF(AS27&lt;&gt;0,(1000-(AR27+U27)/2)/AS27*AL27,0)</f>
        <v>1.2062005115089092</v>
      </c>
      <c r="AW27">
        <f>U27*AA27/1000</f>
        <v>2.2306371001884688</v>
      </c>
      <c r="AX27">
        <f>(AU27-AW27)</f>
        <v>2.0446196752843253</v>
      </c>
      <c r="AY27">
        <f>1/(1.6/F27+1.37/N27)</f>
        <v>0.78940622876578093</v>
      </c>
      <c r="AZ27">
        <f>G27*AA27*0.001</f>
        <v>33.76899249418824</v>
      </c>
      <c r="BA27">
        <f>G27/S27</f>
        <v>0.97463498192161369</v>
      </c>
      <c r="BB27">
        <f>(1-AL27*AA27/AQ27/F27)*100</f>
        <v>66.053314460240472</v>
      </c>
      <c r="BC27">
        <f>(S27-E27/(N27/1.35))</f>
        <v>393.23695175015507</v>
      </c>
      <c r="BD27">
        <f>E27*BB27/100/BC27</f>
        <v>-5.488257390032579E-3</v>
      </c>
    </row>
    <row r="28" spans="1:56" x14ac:dyDescent="0.35">
      <c r="A28" s="1" t="s">
        <v>9</v>
      </c>
      <c r="B28" s="1" t="s">
        <v>5075</v>
      </c>
      <c r="K28" s="1">
        <f t="shared" si="0"/>
        <v>2.72</v>
      </c>
    </row>
    <row r="29" spans="1:56" x14ac:dyDescent="0.35">
      <c r="A29" s="1" t="s">
        <v>9</v>
      </c>
      <c r="B29" s="1" t="s">
        <v>5074</v>
      </c>
      <c r="K29" s="1">
        <f t="shared" si="0"/>
        <v>2.72</v>
      </c>
    </row>
    <row r="30" spans="1:56" x14ac:dyDescent="0.35">
      <c r="A30" s="1">
        <v>5</v>
      </c>
      <c r="B30" s="1" t="s">
        <v>5073</v>
      </c>
      <c r="C30" s="1">
        <v>1238.5000019781291</v>
      </c>
      <c r="D30" s="1">
        <v>0</v>
      </c>
      <c r="E30">
        <f>(R30-S30*(1000-T30)/(1000-U30))*AK30</f>
        <v>-2.2268800976642669</v>
      </c>
      <c r="F30">
        <f>IF(AV30&lt;&gt;0,1/(1/AV30-1/N30),0)</f>
        <v>1.3636490404558794</v>
      </c>
      <c r="G30">
        <f>((AY30-AL30/2)*S30-E30)/(AY30+AL30/2)</f>
        <v>380.45922783324693</v>
      </c>
      <c r="H30">
        <f>AL30*1000</f>
        <v>26.336061551577149</v>
      </c>
      <c r="I30">
        <f>(AQ30-AW30)</f>
        <v>2.227800084487233</v>
      </c>
      <c r="J30">
        <f>(P30+AP30*D30)</f>
        <v>30.067836761474609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30.191251754760742</v>
      </c>
      <c r="P30" s="1">
        <v>30.067836761474609</v>
      </c>
      <c r="Q30" s="1">
        <v>30.390460968017578</v>
      </c>
      <c r="R30" s="1">
        <v>399.98568725585938</v>
      </c>
      <c r="S30" s="1">
        <v>392.61904907226563</v>
      </c>
      <c r="T30" s="1">
        <v>-0.16537630558013916</v>
      </c>
      <c r="U30" s="1">
        <v>23.192804336547852</v>
      </c>
      <c r="V30" s="1">
        <v>-0.33923298120498657</v>
      </c>
      <c r="W30" s="1">
        <v>47.574913024902344</v>
      </c>
      <c r="X30" s="1">
        <v>299.56396484375</v>
      </c>
      <c r="Y30" s="1">
        <v>150.98165893554688</v>
      </c>
      <c r="Z30" s="1">
        <v>0.46362864971160889</v>
      </c>
      <c r="AA30" s="1">
        <v>88.358383178710938</v>
      </c>
      <c r="AB30" s="1">
        <v>24.557390213012695</v>
      </c>
      <c r="AC30" s="1">
        <v>1.468085765838623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1.1013381060431984</v>
      </c>
      <c r="AL30">
        <f>(U30-T30)/(1000-U30)*AK30</f>
        <v>2.6336061551577149E-2</v>
      </c>
      <c r="AM30">
        <f>(P30+273.15)</f>
        <v>303.21783676147459</v>
      </c>
      <c r="AN30">
        <f>(O30+273.15)</f>
        <v>303.34125175476072</v>
      </c>
      <c r="AO30">
        <f>(Y30*AG30+Z30*AH30)*AI30</f>
        <v>24.157064889735011</v>
      </c>
      <c r="AP30">
        <f>((AO30+0.00000010773*(AN30^4-AM30^4))-AL30*44100)/(L30*51.4+0.00000043092*AM30^3)</f>
        <v>-9.3082809434437621</v>
      </c>
      <c r="AQ30">
        <f>0.61365*EXP(17.502*J30/(240.97+J30))</f>
        <v>4.2770787770447969</v>
      </c>
      <c r="AR30">
        <f>AQ30*1000/AA30</f>
        <v>48.406032604672149</v>
      </c>
      <c r="AS30">
        <f>(AR30-U30)</f>
        <v>25.213228268124297</v>
      </c>
      <c r="AT30">
        <f>IF(D30,P30,(O30+P30)/2)</f>
        <v>30.129544258117676</v>
      </c>
      <c r="AU30">
        <f>0.61365*EXP(17.502*AT30/(240.97+AT30))</f>
        <v>4.2922543974323588</v>
      </c>
      <c r="AV30">
        <f>IF(AS30&lt;&gt;0,(1000-(AR30+U30)/2)/AS30*AL30,0)</f>
        <v>1.0071398074528912</v>
      </c>
      <c r="AW30">
        <f>U30*AA30/1000</f>
        <v>2.0492786925575639</v>
      </c>
      <c r="AX30">
        <f>(AU30-AW30)</f>
        <v>2.2429757048747949</v>
      </c>
      <c r="AY30">
        <f>1/(1.6/F30+1.37/N30)</f>
        <v>0.65404238174170015</v>
      </c>
      <c r="AZ30">
        <f>G30*AA30*0.001</f>
        <v>33.616762236766519</v>
      </c>
      <c r="BA30">
        <f>G30/S30</f>
        <v>0.96902895754102714</v>
      </c>
      <c r="BB30">
        <f>(1-AL30*AA30/AQ30/F30)*100</f>
        <v>60.102220269233641</v>
      </c>
      <c r="BC30">
        <f>(S30-E30/(N30/1.35))</f>
        <v>393.39943424830267</v>
      </c>
      <c r="BD30">
        <f>E30*BB30/100/BC30</f>
        <v>-3.4021512613186412E-3</v>
      </c>
    </row>
    <row r="31" spans="1:56" x14ac:dyDescent="0.35">
      <c r="A31" s="1" t="s">
        <v>9</v>
      </c>
      <c r="B31" s="1" t="s">
        <v>5072</v>
      </c>
      <c r="K31" s="1">
        <f t="shared" si="0"/>
        <v>2.72</v>
      </c>
    </row>
    <row r="32" spans="1:56" x14ac:dyDescent="0.35">
      <c r="A32" s="1" t="s">
        <v>9</v>
      </c>
      <c r="B32" s="1" t="s">
        <v>5071</v>
      </c>
      <c r="K32" s="1">
        <f t="shared" si="0"/>
        <v>2.72</v>
      </c>
    </row>
    <row r="33" spans="1:56" x14ac:dyDescent="0.35">
      <c r="A33" s="1">
        <v>6</v>
      </c>
      <c r="B33" s="1" t="s">
        <v>5070</v>
      </c>
      <c r="C33" s="1">
        <v>1442.000001989305</v>
      </c>
      <c r="D33" s="1">
        <v>0</v>
      </c>
      <c r="E33">
        <f>(R33-S33*(1000-T33)/(1000-U33))*AK33</f>
        <v>-1.5990794126838317</v>
      </c>
      <c r="F33">
        <f>IF(AV33&lt;&gt;0,1/(1/AV33-1/N33),0)</f>
        <v>0.89550754766584539</v>
      </c>
      <c r="G33">
        <f>((AY33-AL33/2)*S33-E33)/(AY33+AL33/2)</f>
        <v>378.76028260120199</v>
      </c>
      <c r="H33">
        <f>AL33*1000</f>
        <v>22.06452108819175</v>
      </c>
      <c r="I33">
        <f>(AQ33-AW33)</f>
        <v>2.5913548703554481</v>
      </c>
      <c r="J33">
        <f>(P33+AP33*D33)</f>
        <v>30.212980270385742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30.283212661743164</v>
      </c>
      <c r="P33" s="1">
        <v>30.212980270385742</v>
      </c>
      <c r="Q33" s="1">
        <v>30.459405899047852</v>
      </c>
      <c r="R33" s="1">
        <v>400.02255249023438</v>
      </c>
      <c r="S33" s="1">
        <v>393.58877563476563</v>
      </c>
      <c r="T33" s="1">
        <v>-0.16092702746391296</v>
      </c>
      <c r="U33" s="1">
        <v>19.484375</v>
      </c>
      <c r="V33" s="1">
        <v>-0.32834839820861816</v>
      </c>
      <c r="W33" s="1">
        <v>39.755058288574219</v>
      </c>
      <c r="X33" s="1">
        <v>299.54302978515625</v>
      </c>
      <c r="Y33" s="1">
        <v>299.95620727539063</v>
      </c>
      <c r="Z33" s="1">
        <v>0.50814646482467651</v>
      </c>
      <c r="AA33" s="1">
        <v>88.352508544921875</v>
      </c>
      <c r="AB33" s="1">
        <v>24.336715698242188</v>
      </c>
      <c r="AC33" s="1">
        <v>1.4182884693145752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1.1012611389160154</v>
      </c>
      <c r="AL33">
        <f>(U33-T33)/(1000-U33)*AK33</f>
        <v>2.2064521088191749E-2</v>
      </c>
      <c r="AM33">
        <f>(P33+273.15)</f>
        <v>303.36298027038572</v>
      </c>
      <c r="AN33">
        <f>(O33+273.15)</f>
        <v>303.43321266174314</v>
      </c>
      <c r="AO33">
        <f>(Y33*AG33+Z33*AH33)*AI33</f>
        <v>47.992992091335509</v>
      </c>
      <c r="AP33">
        <f>((AO33+0.00000010773*(AN33^4-AM33^4))-AL33*44100)/(L33*51.4+0.00000043092*AM33^3)</f>
        <v>-7.5732670698109361</v>
      </c>
      <c r="AQ33">
        <f>0.61365*EXP(17.502*J33/(240.97+J33))</f>
        <v>4.3128482790354106</v>
      </c>
      <c r="AR33">
        <f>AQ33*1000/AA33</f>
        <v>48.81410103757937</v>
      </c>
      <c r="AS33">
        <f>(AR33-U33)</f>
        <v>29.32972603757937</v>
      </c>
      <c r="AT33">
        <f>IF(D33,P33,(O33+P33)/2)</f>
        <v>30.248096466064453</v>
      </c>
      <c r="AU33">
        <f>0.61365*EXP(17.502*AT33/(240.97+AT33))</f>
        <v>4.3215414561908592</v>
      </c>
      <c r="AV33">
        <f>IF(AS33&lt;&gt;0,(1000-(AR33+U33)/2)/AS33*AL33,0)</f>
        <v>0.72660189455827995</v>
      </c>
      <c r="AW33">
        <f>U33*AA33/1000</f>
        <v>1.7214934086799623</v>
      </c>
      <c r="AX33">
        <f>(AU33-AW33)</f>
        <v>2.6000480475108967</v>
      </c>
      <c r="AY33">
        <f>1/(1.6/F33+1.37/N33)</f>
        <v>0.46678220187955399</v>
      </c>
      <c r="AZ33">
        <f>G33*AA33*0.001</f>
        <v>33.464421104999722</v>
      </c>
      <c r="BA33">
        <f>G33/S33</f>
        <v>0.96232490875877041</v>
      </c>
      <c r="BB33">
        <f>(1-AL33*AA33/AQ33/F33)*100</f>
        <v>49.524577928528103</v>
      </c>
      <c r="BC33">
        <f>(S33-E33/(N33/1.35))</f>
        <v>394.14915509582119</v>
      </c>
      <c r="BD33">
        <f>E33*BB33/100/BC33</f>
        <v>-2.0092325954146136E-3</v>
      </c>
    </row>
    <row r="34" spans="1:56" x14ac:dyDescent="0.35">
      <c r="A34" s="1" t="s">
        <v>9</v>
      </c>
      <c r="B34" s="1" t="s">
        <v>5069</v>
      </c>
      <c r="K34" s="1">
        <f t="shared" si="0"/>
        <v>2.72</v>
      </c>
    </row>
    <row r="35" spans="1:56" x14ac:dyDescent="0.35">
      <c r="A35" s="1" t="s">
        <v>9</v>
      </c>
      <c r="B35" s="1" t="s">
        <v>5068</v>
      </c>
      <c r="K35" s="1">
        <f t="shared" si="0"/>
        <v>2.72</v>
      </c>
    </row>
    <row r="36" spans="1:56" x14ac:dyDescent="0.35">
      <c r="A36" s="1">
        <v>7</v>
      </c>
      <c r="B36" s="1" t="s">
        <v>5067</v>
      </c>
      <c r="C36" s="1">
        <v>1645.000001989305</v>
      </c>
      <c r="D36" s="1">
        <v>0</v>
      </c>
      <c r="E36">
        <f>(R36-S36*(1000-T36)/(1000-U36))*AK36</f>
        <v>-1.0275230201233823</v>
      </c>
      <c r="F36">
        <f>IF(AV36&lt;&gt;0,1/(1/AV36-1/N36),0)</f>
        <v>0.50510823485576029</v>
      </c>
      <c r="G36">
        <f>((AY36-AL36/2)*S36-E36)/(AY36+AL36/2)</f>
        <v>376.95612311387089</v>
      </c>
      <c r="H36">
        <f>AL36*1000</f>
        <v>15.987910215771992</v>
      </c>
      <c r="I36">
        <f>(AQ36-AW36)</f>
        <v>3.0635196188449525</v>
      </c>
      <c r="J36">
        <f>(P36+AP36*D36)</f>
        <v>30.21673583984375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30.344911575317383</v>
      </c>
      <c r="P36" s="1">
        <v>30.21673583984375</v>
      </c>
      <c r="Q36" s="1">
        <v>30.525510787963867</v>
      </c>
      <c r="R36" s="1">
        <v>399.8814697265625</v>
      </c>
      <c r="S36" s="1">
        <v>395.08016967773438</v>
      </c>
      <c r="T36" s="1">
        <v>-0.15694341063499451</v>
      </c>
      <c r="U36" s="1">
        <v>14.151374816894531</v>
      </c>
      <c r="V36" s="1">
        <v>-0.31907695531845093</v>
      </c>
      <c r="W36" s="1">
        <v>28.770736694335938</v>
      </c>
      <c r="X36" s="1">
        <v>299.62789916992188</v>
      </c>
      <c r="Y36" s="1">
        <v>499.92550659179688</v>
      </c>
      <c r="Z36" s="1">
        <v>0.24752303957939148</v>
      </c>
      <c r="AA36" s="1">
        <v>88.348846435546875</v>
      </c>
      <c r="AB36" s="1">
        <v>24.466577529907227</v>
      </c>
      <c r="AC36" s="1">
        <v>1.3078349828720093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1.1015731587129478</v>
      </c>
      <c r="AL36">
        <f>(U36-T36)/(1000-U36)*AK36</f>
        <v>1.5987910215771992E-2</v>
      </c>
      <c r="AM36">
        <f>(P36+273.15)</f>
        <v>303.36673583984373</v>
      </c>
      <c r="AN36">
        <f>(O36+273.15)</f>
        <v>303.49491157531736</v>
      </c>
      <c r="AO36">
        <f>(Y36*AG36+Z36*AH36)*AI36</f>
        <v>79.988079266814566</v>
      </c>
      <c r="AP36">
        <f>((AO36+0.00000010773*(AN36^4-AM36^4))-AL36*44100)/(L36*51.4+0.00000043092*AM36^3)</f>
        <v>-5.1094444295977484</v>
      </c>
      <c r="AQ36">
        <f>0.61365*EXP(17.502*J36/(240.97+J36))</f>
        <v>4.3137772593946329</v>
      </c>
      <c r="AR36">
        <f>AQ36*1000/AA36</f>
        <v>48.826639321676517</v>
      </c>
      <c r="AS36">
        <f>(AR36-U36)</f>
        <v>34.675264504781985</v>
      </c>
      <c r="AT36">
        <f>IF(D36,P36,(O36+P36)/2)</f>
        <v>30.280823707580566</v>
      </c>
      <c r="AU36">
        <f>0.61365*EXP(17.502*AT36/(240.97+AT36))</f>
        <v>4.3296569785749552</v>
      </c>
      <c r="AV36">
        <f>IF(AS36&lt;&gt;0,(1000-(AR36+U36)/2)/AS36*AL36,0)</f>
        <v>0.44655655895080532</v>
      </c>
      <c r="AW36">
        <f>U36*AA36/1000</f>
        <v>1.2502576405496801</v>
      </c>
      <c r="AX36">
        <f>(AU36-AW36)</f>
        <v>3.0793993380252749</v>
      </c>
      <c r="AY36">
        <f>1/(1.6/F36+1.37/N36)</f>
        <v>0.28382736868310354</v>
      </c>
      <c r="AZ36">
        <f>G36*AA36*0.001</f>
        <v>33.303638633926482</v>
      </c>
      <c r="BA36">
        <f>G36/S36</f>
        <v>0.95412564852686177</v>
      </c>
      <c r="BB36">
        <f>(1-AL36*AA36/AQ36/F36)*100</f>
        <v>35.173821844242894</v>
      </c>
      <c r="BC36">
        <f>(S36-E36/(N36/1.35))</f>
        <v>395.44025360581929</v>
      </c>
      <c r="BD36">
        <f>E36*BB36/100/BC36</f>
        <v>-9.1396642909057633E-4</v>
      </c>
    </row>
    <row r="37" spans="1:56" x14ac:dyDescent="0.35">
      <c r="A37" s="1" t="s">
        <v>9</v>
      </c>
      <c r="B37" s="1" t="s">
        <v>5066</v>
      </c>
      <c r="K37" s="1">
        <f t="shared" si="0"/>
        <v>2.72</v>
      </c>
    </row>
    <row r="38" spans="1:56" x14ac:dyDescent="0.35">
      <c r="A38" s="1" t="s">
        <v>9</v>
      </c>
      <c r="B38" s="1" t="s">
        <v>5065</v>
      </c>
      <c r="K38" s="1">
        <f t="shared" si="0"/>
        <v>2.72</v>
      </c>
    </row>
    <row r="39" spans="1:56" x14ac:dyDescent="0.35">
      <c r="A39" s="1">
        <v>8</v>
      </c>
      <c r="B39" s="1" t="s">
        <v>5064</v>
      </c>
      <c r="C39" s="1">
        <v>1847.5000020004809</v>
      </c>
      <c r="D39" s="1">
        <v>0</v>
      </c>
      <c r="E39">
        <f>(R39-S39*(1000-T39)/(1000-U39))*AK39</f>
        <v>-0.58629244620470944</v>
      </c>
      <c r="F39">
        <f>IF(AV39&lt;&gt;0,1/(1/AV39-1/N39),0)</f>
        <v>0.29521341715616883</v>
      </c>
      <c r="G39">
        <f>((AY39-AL39/2)*S39-E39)/(AY39+AL39/2)</f>
        <v>375.332288337823</v>
      </c>
      <c r="H39">
        <f>AL39*1000</f>
        <v>11.081694481004886</v>
      </c>
      <c r="I39">
        <f>(AQ39-AW39)</f>
        <v>3.4652148642307132</v>
      </c>
      <c r="J39">
        <f>(P39+AP39*D39)</f>
        <v>30.288751602172852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30.461153030395508</v>
      </c>
      <c r="P39" s="1">
        <v>30.288751602172852</v>
      </c>
      <c r="Q39" s="1">
        <v>30.627370834350586</v>
      </c>
      <c r="R39" s="1">
        <v>400.10720825195313</v>
      </c>
      <c r="S39" s="1">
        <v>396.6502685546875</v>
      </c>
      <c r="T39" s="1">
        <v>-0.15051199495792389</v>
      </c>
      <c r="U39" s="1">
        <v>9.807586669921875</v>
      </c>
      <c r="V39" s="1">
        <v>-0.3039434552192688</v>
      </c>
      <c r="W39" s="1">
        <v>19.805410385131836</v>
      </c>
      <c r="X39" s="1">
        <v>299.72174072265625</v>
      </c>
      <c r="Y39" s="1">
        <v>749.8819580078125</v>
      </c>
      <c r="Z39" s="1">
        <v>0.35492479801177979</v>
      </c>
      <c r="AA39" s="1">
        <v>88.340797424316406</v>
      </c>
      <c r="AB39" s="1">
        <v>24.519744873046875</v>
      </c>
      <c r="AC39" s="1">
        <v>1.1823047399520874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1.1019181644215301</v>
      </c>
      <c r="AL39">
        <f>(U39-T39)/(1000-U39)*AK39</f>
        <v>1.1081694481004887E-2</v>
      </c>
      <c r="AM39">
        <f>(P39+273.15)</f>
        <v>303.43875160217283</v>
      </c>
      <c r="AN39">
        <f>(O39+273.15)</f>
        <v>303.61115303039549</v>
      </c>
      <c r="AO39">
        <f>(Y39*AG39+Z39*AH39)*AI39</f>
        <v>119.98111059946314</v>
      </c>
      <c r="AP39">
        <f>((AO39+0.00000010773*(AN39^4-AM39^4))-AL39*44100)/(L39*51.4+0.00000043092*AM39^3)</f>
        <v>-3.0041851123225816</v>
      </c>
      <c r="AQ39">
        <f>0.61365*EXP(17.502*J39/(240.97+J39))</f>
        <v>4.3316248914597075</v>
      </c>
      <c r="AR39">
        <f>AQ39*1000/AA39</f>
        <v>49.033119665584977</v>
      </c>
      <c r="AS39">
        <f>(AR39-U39)</f>
        <v>39.225532995663102</v>
      </c>
      <c r="AT39">
        <f>IF(D39,P39,(O39+P39)/2)</f>
        <v>30.37495231628418</v>
      </c>
      <c r="AU39">
        <f>0.61365*EXP(17.502*AT39/(240.97+AT39))</f>
        <v>4.3530725471659393</v>
      </c>
      <c r="AV39">
        <f>IF(AS39&lt;&gt;0,(1000-(AR39+U39)/2)/AS39*AL39,0)</f>
        <v>0.27420066202454813</v>
      </c>
      <c r="AW39">
        <f>U39*AA39/1000</f>
        <v>0.8664100272289943</v>
      </c>
      <c r="AX39">
        <f>(AU39-AW39)</f>
        <v>3.486662519936945</v>
      </c>
      <c r="AY39">
        <f>1/(1.6/F39+1.37/N39)</f>
        <v>0.17314703064360343</v>
      </c>
      <c r="AZ39">
        <f>G39*AA39*0.001</f>
        <v>33.157153650856735</v>
      </c>
      <c r="BA39">
        <f>G39/S39</f>
        <v>0.9462549709230178</v>
      </c>
      <c r="BB39">
        <f>(1-AL39*AA39/AQ39/F39)*100</f>
        <v>23.443767052980657</v>
      </c>
      <c r="BC39">
        <f>(S39-E39/(N39/1.35))</f>
        <v>396.85572817252705</v>
      </c>
      <c r="BD39">
        <f>E39*BB39/100/BC39</f>
        <v>-3.4634509616477083E-4</v>
      </c>
    </row>
    <row r="40" spans="1:56" x14ac:dyDescent="0.35">
      <c r="A40" s="1" t="s">
        <v>9</v>
      </c>
      <c r="B40" s="1" t="s">
        <v>5063</v>
      </c>
      <c r="K40" s="1">
        <f t="shared" si="0"/>
        <v>2.72</v>
      </c>
    </row>
    <row r="41" spans="1:56" x14ac:dyDescent="0.35">
      <c r="A41" s="1" t="s">
        <v>9</v>
      </c>
      <c r="B41" s="1" t="s">
        <v>5062</v>
      </c>
      <c r="K41" s="1">
        <f t="shared" si="0"/>
        <v>2.72</v>
      </c>
    </row>
    <row r="42" spans="1:56" x14ac:dyDescent="0.35">
      <c r="A42" s="1">
        <v>9</v>
      </c>
      <c r="B42" s="1" t="s">
        <v>5061</v>
      </c>
      <c r="C42" s="1">
        <v>2050.5000020004809</v>
      </c>
      <c r="D42" s="1">
        <v>0</v>
      </c>
      <c r="E42">
        <f>(R42-S42*(1000-T42)/(1000-U42))*AK42</f>
        <v>-0.39971513528320068</v>
      </c>
      <c r="F42">
        <f>IF(AV42&lt;&gt;0,1/(1/AV42-1/N42),0)</f>
        <v>0.16384448660916673</v>
      </c>
      <c r="G42">
        <f>((AY42-AL42/2)*S42-E42)/(AY42+AL42/2)</f>
        <v>374.32351912122516</v>
      </c>
      <c r="H42">
        <f>AL42*1000</f>
        <v>7.0059586547710087</v>
      </c>
      <c r="I42">
        <f>(AQ42-AW42)</f>
        <v>3.8280776409594042</v>
      </c>
      <c r="J42">
        <f>(P42+AP42*D42)</f>
        <v>30.457576751708984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30.615867614746094</v>
      </c>
      <c r="P42" s="1">
        <v>30.457576751708984</v>
      </c>
      <c r="Q42" s="1">
        <v>30.752876281738281</v>
      </c>
      <c r="R42" s="1">
        <v>399.81277465820313</v>
      </c>
      <c r="S42" s="1">
        <v>397.64715576171875</v>
      </c>
      <c r="T42" s="1">
        <v>-0.14198252558708191</v>
      </c>
      <c r="U42" s="1">
        <v>6.1771082878112793</v>
      </c>
      <c r="V42" s="1">
        <v>-0.28416574001312256</v>
      </c>
      <c r="W42" s="1">
        <v>12.362948417663574</v>
      </c>
      <c r="X42" s="1">
        <v>299.70285034179688</v>
      </c>
      <c r="Y42" s="1">
        <v>999.037841796875</v>
      </c>
      <c r="Z42" s="1">
        <v>0.36015179753303528</v>
      </c>
      <c r="AA42" s="1">
        <v>88.33251953125</v>
      </c>
      <c r="AB42" s="1">
        <v>24.811494827270508</v>
      </c>
      <c r="AC42" s="1">
        <v>1.058815598487854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1.1018487144919</v>
      </c>
      <c r="AL42">
        <f>(U42-T42)/(1000-U42)*AK42</f>
        <v>7.0059586547710087E-3</v>
      </c>
      <c r="AM42">
        <f>(P42+273.15)</f>
        <v>303.60757675170896</v>
      </c>
      <c r="AN42">
        <f>(O42+273.15)</f>
        <v>303.76586761474607</v>
      </c>
      <c r="AO42">
        <f>(Y42*AG42+Z42*AH42)*AI42</f>
        <v>159.84605111466226</v>
      </c>
      <c r="AP42">
        <f>((AO42+0.00000010773*(AN42^4-AM42^4))-AL42*44100)/(L42*51.4+0.00000043092*AM42^3)</f>
        <v>-1.2059705734577317</v>
      </c>
      <c r="AQ42">
        <f>0.61365*EXP(17.502*J42/(240.97+J42))</f>
        <v>4.3737171794391401</v>
      </c>
      <c r="AR42">
        <f>AQ42*1000/AA42</f>
        <v>49.514235557288956</v>
      </c>
      <c r="AS42">
        <f>(AR42-U42)</f>
        <v>43.337127269477676</v>
      </c>
      <c r="AT42">
        <f>IF(D42,P42,(O42+P42)/2)</f>
        <v>30.536722183227539</v>
      </c>
      <c r="AU42">
        <f>0.61365*EXP(17.502*AT42/(240.97+AT42))</f>
        <v>4.3935724847616537</v>
      </c>
      <c r="AV42">
        <f>IF(AS42&lt;&gt;0,(1000-(AR42+U42)/2)/AS42*AL42,0)</f>
        <v>0.15716023321564743</v>
      </c>
      <c r="AW42">
        <f>U42*AA42/1000</f>
        <v>0.54563953847973612</v>
      </c>
      <c r="AX42">
        <f>(AU42-AW42)</f>
        <v>3.8479329462819178</v>
      </c>
      <c r="AY42">
        <f>1/(1.6/F42+1.37/N42)</f>
        <v>9.8804582480016681E-2</v>
      </c>
      <c r="AZ42">
        <f>G42*AA42*0.001</f>
        <v>33.064939563781856</v>
      </c>
      <c r="BA42">
        <f>G42/S42</f>
        <v>0.94134589848677364</v>
      </c>
      <c r="BB42">
        <f>(1-AL42*AA42/AQ42/F42)*100</f>
        <v>13.641386769158647</v>
      </c>
      <c r="BC42">
        <f>(S42-E42/(N42/1.35))</f>
        <v>397.78723145171205</v>
      </c>
      <c r="BD42">
        <f>E42*BB42/100/BC42</f>
        <v>-1.3707500710833197E-4</v>
      </c>
    </row>
    <row r="43" spans="1:56" x14ac:dyDescent="0.35">
      <c r="A43" s="1" t="s">
        <v>9</v>
      </c>
      <c r="B43" s="1" t="s">
        <v>5060</v>
      </c>
      <c r="K43" s="1">
        <f t="shared" si="0"/>
        <v>2.72</v>
      </c>
    </row>
    <row r="44" spans="1:56" x14ac:dyDescent="0.35">
      <c r="A44" s="1" t="s">
        <v>9</v>
      </c>
      <c r="B44" s="1" t="s">
        <v>5059</v>
      </c>
      <c r="K44" s="1">
        <f t="shared" si="0"/>
        <v>2.72</v>
      </c>
    </row>
    <row r="45" spans="1:56" x14ac:dyDescent="0.35">
      <c r="A45" s="1">
        <v>10</v>
      </c>
      <c r="B45" s="1" t="s">
        <v>5058</v>
      </c>
      <c r="C45" s="1">
        <v>2252.5000020004809</v>
      </c>
      <c r="D45" s="1">
        <v>0</v>
      </c>
      <c r="E45">
        <f>(R45-S45*(1000-T45)/(1000-U45))*AK45</f>
        <v>0.14462192903998755</v>
      </c>
      <c r="F45">
        <f>IF(AV45&lt;&gt;0,1/(1/AV45-1/N45),0)</f>
        <v>8.6237990314653581E-2</v>
      </c>
      <c r="G45">
        <f>((AY45-AL45/2)*S45-E45)/(AY45+AL45/2)</f>
        <v>366.67288804811699</v>
      </c>
      <c r="H45">
        <f>AL45*1000</f>
        <v>3.995437424054145</v>
      </c>
      <c r="I45">
        <f>(AQ45-AW45)</f>
        <v>4.0727544681330654</v>
      </c>
      <c r="J45">
        <f>(P45+AP45*D45)</f>
        <v>30.485820770263672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30.747325897216797</v>
      </c>
      <c r="P45" s="1">
        <v>30.485820770263672</v>
      </c>
      <c r="Q45" s="1">
        <v>30.877162933349609</v>
      </c>
      <c r="R45" s="1">
        <v>399.88125610351563</v>
      </c>
      <c r="S45" s="1">
        <v>398.30435180664063</v>
      </c>
      <c r="T45" s="1">
        <v>-0.12906233966350555</v>
      </c>
      <c r="U45" s="1">
        <v>3.4875102043151855</v>
      </c>
      <c r="V45" s="1">
        <v>-0.25635606050491333</v>
      </c>
      <c r="W45" s="1">
        <v>6.9272298812866211</v>
      </c>
      <c r="X45" s="1">
        <v>299.44619750976563</v>
      </c>
      <c r="Y45" s="1">
        <v>1249.0181884765625</v>
      </c>
      <c r="Z45" s="1">
        <v>0.50553357601165771</v>
      </c>
      <c r="AA45" s="1">
        <v>88.326431274414063</v>
      </c>
      <c r="AB45" s="1">
        <v>25.004884719848633</v>
      </c>
      <c r="AC45" s="1">
        <v>0.93416541814804077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1.1009051379035499</v>
      </c>
      <c r="AL45">
        <f>(U45-T45)/(1000-U45)*AK45</f>
        <v>3.9954374240541452E-3</v>
      </c>
      <c r="AM45">
        <f>(P45+273.15)</f>
        <v>303.63582077026365</v>
      </c>
      <c r="AN45">
        <f>(O45+273.15)</f>
        <v>303.89732589721677</v>
      </c>
      <c r="AO45">
        <f>(Y45*AG45+Z45*AH45)*AI45</f>
        <v>199.84290568941287</v>
      </c>
      <c r="AP45">
        <f>((AO45+0.00000010773*(AN45^4-AM45^4))-AL45*44100)/(L45*51.4+0.00000043092*AM45^3)</f>
        <v>0.21957222095289536</v>
      </c>
      <c r="AQ45">
        <f>0.61365*EXP(17.502*J45/(240.97+J45))</f>
        <v>4.3807937985133281</v>
      </c>
      <c r="AR45">
        <f>AQ45*1000/AA45</f>
        <v>49.597767455395129</v>
      </c>
      <c r="AS45">
        <f>(AR45-U45)</f>
        <v>46.110257251079943</v>
      </c>
      <c r="AT45">
        <f>IF(D45,P45,(O45+P45)/2)</f>
        <v>30.616573333740234</v>
      </c>
      <c r="AU45">
        <f>0.61365*EXP(17.502*AT45/(240.97+AT45))</f>
        <v>4.4136843738251459</v>
      </c>
      <c r="AV45">
        <f>IF(AS45&lt;&gt;0,(1000-(AR45+U45)/2)/AS45*AL45,0)</f>
        <v>8.4349734818473535E-2</v>
      </c>
      <c r="AW45">
        <f>U45*AA45/1000</f>
        <v>0.30803933038026299</v>
      </c>
      <c r="AX45">
        <f>(AU45-AW45)</f>
        <v>4.1056450434448832</v>
      </c>
      <c r="AY45">
        <f>1/(1.6/F45+1.37/N45)</f>
        <v>5.2885041556822922E-2</v>
      </c>
      <c r="AZ45">
        <f>G45*AA45*0.001</f>
        <v>32.386907646372926</v>
      </c>
      <c r="BA45">
        <f>G45/S45</f>
        <v>0.92058468953440076</v>
      </c>
      <c r="BB45">
        <f>(1-AL45*AA45/AQ45/F45)*100</f>
        <v>6.5878048425818907</v>
      </c>
      <c r="BC45">
        <f>(S45-E45/(N45/1.35))</f>
        <v>398.25367067222703</v>
      </c>
      <c r="BD45">
        <f>E45*BB45/100/BC45</f>
        <v>2.392296957024898E-5</v>
      </c>
    </row>
    <row r="46" spans="1:56" x14ac:dyDescent="0.35">
      <c r="A46" s="1" t="s">
        <v>9</v>
      </c>
      <c r="B46" s="1" t="s">
        <v>5057</v>
      </c>
      <c r="K46" s="1">
        <f t="shared" si="0"/>
        <v>2.72</v>
      </c>
    </row>
    <row r="47" spans="1:56" x14ac:dyDescent="0.35">
      <c r="A47" s="1" t="s">
        <v>9</v>
      </c>
      <c r="B47" s="1" t="s">
        <v>5056</v>
      </c>
      <c r="K47" s="1">
        <f t="shared" si="0"/>
        <v>2.72</v>
      </c>
    </row>
    <row r="48" spans="1:56" x14ac:dyDescent="0.35">
      <c r="A48" s="1">
        <v>11</v>
      </c>
      <c r="B48" s="1" t="s">
        <v>5055</v>
      </c>
      <c r="C48" s="1">
        <v>2455.0000020116568</v>
      </c>
      <c r="D48" s="1">
        <v>0</v>
      </c>
      <c r="E48">
        <f>(R48-S48*(1000-T48)/(1000-U48))*AK48</f>
        <v>0.80344484867150012</v>
      </c>
      <c r="F48">
        <f>IF(AV48&lt;&gt;0,1/(1/AV48-1/N48),0)</f>
        <v>5.012765320082721E-2</v>
      </c>
      <c r="G48">
        <f>((AY48-AL48/2)*S48-E48)/(AY48+AL48/2)</f>
        <v>343.38893062455287</v>
      </c>
      <c r="H48">
        <f>AL48*1000</f>
        <v>2.4235192319681644</v>
      </c>
      <c r="I48">
        <f>(AQ48-AW48)</f>
        <v>4.2140995130709644</v>
      </c>
      <c r="J48">
        <f>(P48+AP48*D48)</f>
        <v>30.558940887451172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30.887748718261719</v>
      </c>
      <c r="P48" s="1">
        <v>30.558940887451172</v>
      </c>
      <c r="Q48" s="1">
        <v>30.999101638793945</v>
      </c>
      <c r="R48" s="1">
        <v>399.933349609375</v>
      </c>
      <c r="S48" s="1">
        <v>398.32681274414063</v>
      </c>
      <c r="T48" s="1">
        <v>-0.10162243247032166</v>
      </c>
      <c r="U48" s="1">
        <v>2.0949637889862061</v>
      </c>
      <c r="V48" s="1">
        <v>-0.20026256144046783</v>
      </c>
      <c r="W48" s="1">
        <v>4.1284465789794922</v>
      </c>
      <c r="X48" s="1">
        <v>299.47207641601563</v>
      </c>
      <c r="Y48" s="1">
        <v>1600.2457275390625</v>
      </c>
      <c r="Z48" s="1">
        <v>0.50028872489929199</v>
      </c>
      <c r="AA48" s="1">
        <v>88.336181640625</v>
      </c>
      <c r="AB48" s="1">
        <v>25.004096984863281</v>
      </c>
      <c r="AC48" s="1">
        <v>0.85223644971847534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1.1010002809412336</v>
      </c>
      <c r="AL48">
        <f>(U48-T48)/(1000-U48)*AK48</f>
        <v>2.4235192319681646E-3</v>
      </c>
      <c r="AM48">
        <f>(P48+273.15)</f>
        <v>303.70894088745115</v>
      </c>
      <c r="AN48">
        <f>(O48+273.15)</f>
        <v>304.0377487182617</v>
      </c>
      <c r="AO48">
        <f>(Y48*AG48+Z48*AH48)*AI48</f>
        <v>256.03931068332531</v>
      </c>
      <c r="AP48">
        <f>((AO48+0.00000010773*(AN48^4-AM48^4))-AL48*44100)/(L48*51.4+0.00000043092*AM48^3)</f>
        <v>1.2544398579052887</v>
      </c>
      <c r="AQ48">
        <f>0.61365*EXP(17.502*J48/(240.97+J48))</f>
        <v>4.3991606148653819</v>
      </c>
      <c r="AR48">
        <f>AQ48*1000/AA48</f>
        <v>49.800212474230925</v>
      </c>
      <c r="AS48">
        <f>(AR48-U48)</f>
        <v>47.705248685244719</v>
      </c>
      <c r="AT48">
        <f>IF(D48,P48,(O48+P48)/2)</f>
        <v>30.723344802856445</v>
      </c>
      <c r="AU48">
        <f>0.61365*EXP(17.502*AT48/(240.97+AT48))</f>
        <v>4.4407019074544598</v>
      </c>
      <c r="AV48">
        <f>IF(AS48&lt;&gt;0,(1000-(AR48+U48)/2)/AS48*AL48,0)</f>
        <v>4.948375321724649E-2</v>
      </c>
      <c r="AW48">
        <f>U48*AA48/1000</f>
        <v>0.18506110179441748</v>
      </c>
      <c r="AX48">
        <f>(AU48-AW48)</f>
        <v>4.2556408056600423</v>
      </c>
      <c r="AY48">
        <f>1/(1.6/F48+1.37/N48)</f>
        <v>3.0984558693397071E-2</v>
      </c>
      <c r="AZ48">
        <f>G48*AA48*0.001</f>
        <v>30.333666949030476</v>
      </c>
      <c r="BA48">
        <f>G48/S48</f>
        <v>0.86207837292922507</v>
      </c>
      <c r="BB48">
        <f>(1-AL48*AA48/AQ48/F48)*100</f>
        <v>2.9181817216336836</v>
      </c>
      <c r="BC48">
        <f>(S48-E48/(N48/1.35))</f>
        <v>398.04525450024408</v>
      </c>
      <c r="BD48">
        <f>E48*BB48/100/BC48</f>
        <v>5.8902801760006279E-5</v>
      </c>
    </row>
    <row r="49" spans="1:56" x14ac:dyDescent="0.35">
      <c r="A49" s="1" t="s">
        <v>9</v>
      </c>
      <c r="B49" s="1" t="s">
        <v>5054</v>
      </c>
      <c r="K49" s="1">
        <f t="shared" si="0"/>
        <v>2.72</v>
      </c>
    </row>
    <row r="50" spans="1:56" x14ac:dyDescent="0.35">
      <c r="A50" s="1" t="s">
        <v>9</v>
      </c>
      <c r="B50" s="1" t="s">
        <v>5049</v>
      </c>
      <c r="K50" s="1">
        <f t="shared" si="0"/>
        <v>2.72</v>
      </c>
    </row>
    <row r="51" spans="1:56" x14ac:dyDescent="0.35">
      <c r="A51" s="1">
        <v>12</v>
      </c>
      <c r="B51" s="1" t="s">
        <v>5053</v>
      </c>
      <c r="C51" s="1">
        <v>2657.0000020116568</v>
      </c>
      <c r="D51" s="1">
        <v>0</v>
      </c>
      <c r="E51">
        <f>(R51-S51*(1000-T51)/(1000-U51))*AK51</f>
        <v>1.1708931507749765</v>
      </c>
      <c r="F51">
        <f>IF(AV51&lt;&gt;0,1/(1/AV51-1/N51),0)</f>
        <v>3.2612838254062824E-2</v>
      </c>
      <c r="G51">
        <f>((AY51-AL51/2)*S51-E51)/(AY51+AL51/2)</f>
        <v>311.76147332918629</v>
      </c>
      <c r="H51">
        <f>AL51*1000</f>
        <v>1.6377614323224008</v>
      </c>
      <c r="I51">
        <f>(AQ51-AW51)</f>
        <v>4.355945303660107</v>
      </c>
      <c r="J51">
        <f>(P51+AP51*D51)</f>
        <v>30.892366409301758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31.150539398193359</v>
      </c>
      <c r="P51" s="1">
        <v>30.892366409301758</v>
      </c>
      <c r="Q51" s="1">
        <v>31.169206619262695</v>
      </c>
      <c r="R51" s="1">
        <v>400.01361083984375</v>
      </c>
      <c r="S51" s="1">
        <v>398.35800170898438</v>
      </c>
      <c r="T51" s="1">
        <v>-3.7696409970521927E-2</v>
      </c>
      <c r="U51" s="1">
        <v>1.4472790956497192</v>
      </c>
      <c r="V51" s="1">
        <v>-7.3166698217391968E-2</v>
      </c>
      <c r="W51" s="1">
        <v>2.8090906143188477</v>
      </c>
      <c r="X51" s="1">
        <v>299.55133056640625</v>
      </c>
      <c r="Y51" s="1">
        <v>1998.713134765625</v>
      </c>
      <c r="Z51" s="1">
        <v>0.35754361748695374</v>
      </c>
      <c r="AA51" s="1">
        <v>88.317825317382813</v>
      </c>
      <c r="AB51" s="1">
        <v>24.913101196289063</v>
      </c>
      <c r="AC51" s="1">
        <v>0.81156700849533081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1.1012916564941404</v>
      </c>
      <c r="AL51">
        <f>(U51-T51)/(1000-U51)*AK51</f>
        <v>1.6377614323224007E-3</v>
      </c>
      <c r="AM51">
        <f>(P51+273.15)</f>
        <v>304.04236640930174</v>
      </c>
      <c r="AN51">
        <f>(O51+273.15)</f>
        <v>304.30053939819334</v>
      </c>
      <c r="AO51">
        <f>(Y51*AG51+Z51*AH51)*AI51</f>
        <v>319.79409441454482</v>
      </c>
      <c r="AP51">
        <f>((AO51+0.00000010773*(AN51^4-AM51^4))-AL51*44100)/(L51*51.4+0.00000043092*AM51^3)</f>
        <v>2.0529553771675353</v>
      </c>
      <c r="AQ51">
        <f>0.61365*EXP(17.502*J51/(240.97+J51))</f>
        <v>4.4837658460151983</v>
      </c>
      <c r="AR51">
        <f>AQ51*1000/AA51</f>
        <v>50.768526397724813</v>
      </c>
      <c r="AS51">
        <f>(AR51-U51)</f>
        <v>49.321247302075093</v>
      </c>
      <c r="AT51">
        <f>IF(D51,P51,(O51+P51)/2)</f>
        <v>31.021452903747559</v>
      </c>
      <c r="AU51">
        <f>0.61365*EXP(17.502*AT51/(240.97+AT51))</f>
        <v>4.5168995336001272</v>
      </c>
      <c r="AV51">
        <f>IF(AS51&lt;&gt;0,(1000-(AR51+U51)/2)/AS51*AL51,0)</f>
        <v>3.2339062845597295E-2</v>
      </c>
      <c r="AW51">
        <f>U51*AA51/1000</f>
        <v>0.12782054235509169</v>
      </c>
      <c r="AX51">
        <f>(AU51-AW51)</f>
        <v>4.3890789912450359</v>
      </c>
      <c r="AY51">
        <f>1/(1.6/F51+1.37/N51)</f>
        <v>2.0236334271606461E-2</v>
      </c>
      <c r="AZ51">
        <f>G51*AA51*0.001</f>
        <v>27.534095342176975</v>
      </c>
      <c r="BA51">
        <f>G51/S51</f>
        <v>0.78261631997275627</v>
      </c>
      <c r="BB51">
        <f>(1-AL51*AA51/AQ51/F51)*100</f>
        <v>1.0837860286586176</v>
      </c>
      <c r="BC51">
        <f>(S51-E51/(N51/1.35))</f>
        <v>397.94767532520353</v>
      </c>
      <c r="BD51">
        <f>E51*BB51/100/BC51</f>
        <v>3.1888555117829522E-5</v>
      </c>
    </row>
    <row r="52" spans="1:56" x14ac:dyDescent="0.35">
      <c r="A52" s="1" t="s">
        <v>9</v>
      </c>
      <c r="B52" s="1" t="s">
        <v>5052</v>
      </c>
      <c r="K52" s="1">
        <v>1.25936</v>
      </c>
    </row>
    <row r="53" spans="1:56" x14ac:dyDescent="0.35">
      <c r="A53" s="1" t="s">
        <v>9</v>
      </c>
      <c r="B53" s="1" t="s">
        <v>5051</v>
      </c>
      <c r="K53" s="1">
        <v>1.25936</v>
      </c>
    </row>
    <row r="54" spans="1:56" x14ac:dyDescent="0.35">
      <c r="A54" s="1" t="s">
        <v>9</v>
      </c>
      <c r="B54" s="1" t="s">
        <v>5050</v>
      </c>
    </row>
    <row r="55" spans="1:56" x14ac:dyDescent="0.35">
      <c r="A55" s="1" t="s">
        <v>9</v>
      </c>
      <c r="B55" s="1" t="s">
        <v>5049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37B71-2368-4ACE-982E-C6967B6BC6D2}">
  <dimension ref="A1:BD55"/>
  <sheetViews>
    <sheetView topLeftCell="A3" zoomScale="4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1932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1931</v>
      </c>
    </row>
    <row r="12" spans="1:56" x14ac:dyDescent="0.35">
      <c r="A12" s="1" t="s">
        <v>9</v>
      </c>
      <c r="B12" s="1" t="s">
        <v>1930</v>
      </c>
    </row>
    <row r="13" spans="1:56" x14ac:dyDescent="0.35">
      <c r="A13" s="1" t="s">
        <v>9</v>
      </c>
      <c r="B13" s="1" t="s">
        <v>1929</v>
      </c>
    </row>
    <row r="14" spans="1:56" x14ac:dyDescent="0.35">
      <c r="A14" s="1" t="s">
        <v>9</v>
      </c>
      <c r="B14" s="1" t="s">
        <v>1928</v>
      </c>
    </row>
    <row r="15" spans="1:56" x14ac:dyDescent="0.35">
      <c r="A15" s="1" t="s">
        <v>9</v>
      </c>
      <c r="B15" s="1" t="s">
        <v>1927</v>
      </c>
    </row>
    <row r="16" spans="1:56" x14ac:dyDescent="0.35">
      <c r="A16" s="1" t="s">
        <v>9</v>
      </c>
      <c r="B16" s="1" t="s">
        <v>1926</v>
      </c>
    </row>
    <row r="17" spans="1:56" x14ac:dyDescent="0.35">
      <c r="A17" s="1" t="s">
        <v>9</v>
      </c>
      <c r="B17" s="1" t="s">
        <v>1925</v>
      </c>
    </row>
    <row r="18" spans="1:56" x14ac:dyDescent="0.35">
      <c r="A18" s="1">
        <v>1</v>
      </c>
      <c r="B18" s="1" t="s">
        <v>1924</v>
      </c>
      <c r="C18" s="1">
        <v>403.00000196695328</v>
      </c>
      <c r="D18" s="1">
        <v>0</v>
      </c>
      <c r="E18">
        <f>(R18-S18*(1000-T18)/(1000-U18))*AK18</f>
        <v>-1.6695445427527631</v>
      </c>
      <c r="F18">
        <f>IF(AV18&lt;&gt;0,1/(1/AV18-1/N18),0)</f>
        <v>4.0350365641425281</v>
      </c>
      <c r="G18">
        <f>((AY18-AL18/2)*S18-E18)/(AY18+AL18/2)</f>
        <v>385.51931164254358</v>
      </c>
      <c r="H18">
        <f>AL18*1000</f>
        <v>27.057264908691025</v>
      </c>
      <c r="I18">
        <f>(AQ18-AW18)</f>
        <v>1.0988492648724595</v>
      </c>
      <c r="J18">
        <f>(P18+AP18*D18)</f>
        <v>30.971017837524414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32.018421173095703</v>
      </c>
      <c r="P18" s="1">
        <v>30.971017837524414</v>
      </c>
      <c r="Q18" s="1">
        <v>32.095123291015625</v>
      </c>
      <c r="R18" s="1">
        <v>399.95401000976563</v>
      </c>
      <c r="S18" s="1">
        <v>391.8592529296875</v>
      </c>
      <c r="T18" s="1">
        <v>14.986884117126465</v>
      </c>
      <c r="U18" s="1">
        <v>38.559520721435547</v>
      </c>
      <c r="V18" s="1">
        <v>27.68682861328125</v>
      </c>
      <c r="W18" s="1">
        <v>71.235015869140625</v>
      </c>
      <c r="X18" s="1">
        <v>300.16983032226563</v>
      </c>
      <c r="Y18" s="1">
        <v>-0.17159885168075562</v>
      </c>
      <c r="Z18" s="1">
        <v>2.6515545323491096E-2</v>
      </c>
      <c r="AA18" s="1">
        <v>88.307098388671875</v>
      </c>
      <c r="AB18" s="1">
        <v>62.373943328857422</v>
      </c>
      <c r="AC18" s="1">
        <v>3.6392619609832764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1.103565552655388</v>
      </c>
      <c r="AL18">
        <f>(U18-T18)/(1000-U18)*AK18</f>
        <v>2.7057264908691026E-2</v>
      </c>
      <c r="AM18">
        <f>(P18+273.15)</f>
        <v>304.12101783752439</v>
      </c>
      <c r="AN18">
        <f>(O18+273.15)</f>
        <v>305.16842117309568</v>
      </c>
      <c r="AO18">
        <f>(Y18*AG18+Z18*AH18)*AI18</f>
        <v>-2.7455815655235583E-2</v>
      </c>
      <c r="AP18">
        <f>((AO18+0.00000010773*(AN18^4-AM18^4))-AL18*44100)/(L18*51.4+0.00000043092*AM18^3)</f>
        <v>-9.6661874702817876</v>
      </c>
      <c r="AQ18">
        <f>0.61365*EXP(17.502*J18/(240.97+J18))</f>
        <v>4.5039286550403004</v>
      </c>
      <c r="AR18">
        <f>AQ18*1000/AA18</f>
        <v>51.003019431313</v>
      </c>
      <c r="AS18">
        <f>(AR18-U18)</f>
        <v>12.443498709877453</v>
      </c>
      <c r="AT18">
        <f>IF(D18,P18,(O18+P18)/2)</f>
        <v>31.494719505310059</v>
      </c>
      <c r="AU18">
        <f>0.61365*EXP(17.502*AT18/(240.97+AT18))</f>
        <v>4.6402080438891948</v>
      </c>
      <c r="AV18">
        <f>IF(AS18&lt;&gt;0,(1000-(AR18+U18)/2)/AS18*AL18,0)</f>
        <v>2.0770369189471682</v>
      </c>
      <c r="AW18">
        <f>U18*AA18/1000</f>
        <v>3.4050793901678409</v>
      </c>
      <c r="AX18">
        <f>(AU18-AW18)</f>
        <v>1.2351286537213539</v>
      </c>
      <c r="AY18">
        <f>1/(1.6/F18+1.37/N18)</f>
        <v>1.3954899477022278</v>
      </c>
      <c r="AZ18">
        <f>G18*AA18*0.001</f>
        <v>34.044091783951153</v>
      </c>
      <c r="BA18">
        <f>G18/S18</f>
        <v>0.98382087129563967</v>
      </c>
      <c r="BB18">
        <f>(1-AL18*AA18/AQ18/F18)*100</f>
        <v>86.852580158215645</v>
      </c>
      <c r="BC18">
        <f>(S18-E18/(N18/1.35))</f>
        <v>392.3858187883244</v>
      </c>
      <c r="BD18">
        <f>E18*BB18/100/BC18</f>
        <v>-3.6954508619836107E-3</v>
      </c>
    </row>
    <row r="19" spans="1:56" x14ac:dyDescent="0.35">
      <c r="A19" s="1" t="s">
        <v>9</v>
      </c>
      <c r="B19" s="1" t="s">
        <v>1923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1922</v>
      </c>
      <c r="K20" s="1">
        <f t="shared" si="0"/>
        <v>2.72</v>
      </c>
    </row>
    <row r="21" spans="1:56" x14ac:dyDescent="0.35">
      <c r="A21" s="1">
        <v>2</v>
      </c>
      <c r="B21" s="1" t="s">
        <v>1921</v>
      </c>
      <c r="C21" s="1">
        <v>607.00000196695328</v>
      </c>
      <c r="D21" s="1">
        <v>0</v>
      </c>
      <c r="E21">
        <f>(R21-S21*(1000-T21)/(1000-U21))*AK21</f>
        <v>-2.3810009760027482</v>
      </c>
      <c r="F21">
        <f>IF(AV21&lt;&gt;0,1/(1/AV21-1/N21),0)</f>
        <v>3.7869710743920524</v>
      </c>
      <c r="G21">
        <f>((AY21-AL21/2)*S21-E21)/(AY21+AL21/2)</f>
        <v>387.10039370667613</v>
      </c>
      <c r="H21">
        <f>AL21*1000</f>
        <v>26.059961493904062</v>
      </c>
      <c r="I21">
        <f>(AQ21-AW21)</f>
        <v>1.0942353071534181</v>
      </c>
      <c r="J21">
        <f>(P21+AP21*D21)</f>
        <v>30.881742477416992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32.065929412841797</v>
      </c>
      <c r="P21" s="1">
        <v>30.881742477416992</v>
      </c>
      <c r="Q21" s="1">
        <v>32.172962188720703</v>
      </c>
      <c r="R21" s="1">
        <v>399.99945068359375</v>
      </c>
      <c r="S21" s="1">
        <v>392.879150390625</v>
      </c>
      <c r="T21" s="1">
        <v>15.645343780517578</v>
      </c>
      <c r="U21" s="1">
        <v>38.354827880859375</v>
      </c>
      <c r="V21" s="1">
        <v>28.824056625366211</v>
      </c>
      <c r="W21" s="1">
        <v>70.662666320800781</v>
      </c>
      <c r="X21" s="1">
        <v>300.15823364257813</v>
      </c>
      <c r="Y21" s="1">
        <v>25.938087463378906</v>
      </c>
      <c r="Z21" s="1">
        <v>5.3030740469694138E-2</v>
      </c>
      <c r="AA21" s="1">
        <v>88.302131652832031</v>
      </c>
      <c r="AB21" s="1">
        <v>62.530971527099609</v>
      </c>
      <c r="AC21" s="1">
        <v>3.6930615901947021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1.1035229178035959</v>
      </c>
      <c r="AL21">
        <f>(U21-T21)/(1000-U21)*AK21</f>
        <v>2.6059961493904063E-2</v>
      </c>
      <c r="AM21">
        <f>(P21+273.15)</f>
        <v>304.03174247741697</v>
      </c>
      <c r="AN21">
        <f>(O21+273.15)</f>
        <v>305.21592941284177</v>
      </c>
      <c r="AO21">
        <f>(Y21*AG21+Z21*AH21)*AI21</f>
        <v>4.1500939013787956</v>
      </c>
      <c r="AP21">
        <f>((AO21+0.00000010773*(AN21^4-AM21^4))-AL21*44100)/(L21*51.4+0.00000043092*AM21^3)</f>
        <v>-9.2590387049647678</v>
      </c>
      <c r="AQ21">
        <f>0.61365*EXP(17.502*J21/(240.97+J21))</f>
        <v>4.4810483682107751</v>
      </c>
      <c r="AR21">
        <f>AQ21*1000/AA21</f>
        <v>50.74677456064628</v>
      </c>
      <c r="AS21">
        <f>(AR21-U21)</f>
        <v>12.391946679786905</v>
      </c>
      <c r="AT21">
        <f>IF(D21,P21,(O21+P21)/2)</f>
        <v>31.473835945129395</v>
      </c>
      <c r="AU21">
        <f>0.61365*EXP(17.502*AT21/(240.97+AT21))</f>
        <v>4.6347056995320983</v>
      </c>
      <c r="AV21">
        <f>IF(AS21&lt;&gt;0,(1000-(AR21+U21)/2)/AS21*AL21,0)</f>
        <v>2.0092863512867245</v>
      </c>
      <c r="AW21">
        <f>U21*AA21/1000</f>
        <v>3.386813061057357</v>
      </c>
      <c r="AX21">
        <f>(AU21-AW21)</f>
        <v>1.2478926384747413</v>
      </c>
      <c r="AY21">
        <f>1/(1.6/F21+1.37/N21)</f>
        <v>1.3466767839901026</v>
      </c>
      <c r="AZ21">
        <f>G21*AA21*0.001</f>
        <v>34.181789927950028</v>
      </c>
      <c r="BA21">
        <f>G21/S21</f>
        <v>0.98529126150317914</v>
      </c>
      <c r="BB21">
        <f>(1-AL21*AA21/AQ21/F21)*100</f>
        <v>86.439573851689644</v>
      </c>
      <c r="BC21">
        <f>(S21-E21/(N21/1.35))</f>
        <v>393.63010599033424</v>
      </c>
      <c r="BD21">
        <f>E21*BB21/100/BC21</f>
        <v>-5.2285815178778148E-3</v>
      </c>
    </row>
    <row r="22" spans="1:56" x14ac:dyDescent="0.35">
      <c r="A22" s="1" t="s">
        <v>9</v>
      </c>
      <c r="B22" s="1" t="s">
        <v>1920</v>
      </c>
      <c r="K22" s="1">
        <f t="shared" si="0"/>
        <v>2.72</v>
      </c>
    </row>
    <row r="23" spans="1:56" x14ac:dyDescent="0.35">
      <c r="A23" s="1" t="s">
        <v>9</v>
      </c>
      <c r="B23" s="1" t="s">
        <v>1919</v>
      </c>
      <c r="K23" s="1">
        <f t="shared" si="0"/>
        <v>2.72</v>
      </c>
    </row>
    <row r="24" spans="1:56" x14ac:dyDescent="0.35">
      <c r="A24" s="1">
        <v>3</v>
      </c>
      <c r="B24" s="1" t="s">
        <v>1918</v>
      </c>
      <c r="C24" s="1">
        <v>811.50000197812915</v>
      </c>
      <c r="D24" s="1">
        <v>0</v>
      </c>
      <c r="E24">
        <f>(R24-S24*(1000-T24)/(1000-U24))*AK24</f>
        <v>-2.4563281854630854</v>
      </c>
      <c r="F24">
        <f>IF(AV24&lt;&gt;0,1/(1/AV24-1/N24),0)</f>
        <v>3.4727052048126001</v>
      </c>
      <c r="G24">
        <f>((AY24-AL24/2)*S24-E24)/(AY24+AL24/2)</f>
        <v>387.58941467981532</v>
      </c>
      <c r="H24">
        <f>AL24*1000</f>
        <v>25.121287977608219</v>
      </c>
      <c r="I24">
        <f>(AQ24-AW24)</f>
        <v>1.1055574362422744</v>
      </c>
      <c r="J24">
        <f>(P24+AP24*D24)</f>
        <v>30.856441497802734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32.083778381347656</v>
      </c>
      <c r="P24" s="1">
        <v>30.856441497802734</v>
      </c>
      <c r="Q24" s="1">
        <v>32.208236694335938</v>
      </c>
      <c r="R24" s="1">
        <v>400.05960083007813</v>
      </c>
      <c r="S24" s="1">
        <v>393.33029174804688</v>
      </c>
      <c r="T24" s="1">
        <v>16.255802154541016</v>
      </c>
      <c r="U24" s="1">
        <v>38.155696868896484</v>
      </c>
      <c r="V24" s="1">
        <v>29.916690826416016</v>
      </c>
      <c r="W24" s="1">
        <v>70.220603942871094</v>
      </c>
      <c r="X24" s="1">
        <v>300.105224609375</v>
      </c>
      <c r="Y24" s="1">
        <v>49.913501739501953</v>
      </c>
      <c r="Z24" s="1">
        <v>0.18680658936500549</v>
      </c>
      <c r="AA24" s="1">
        <v>88.296775817871094</v>
      </c>
      <c r="AB24" s="1">
        <v>62.689228057861328</v>
      </c>
      <c r="AC24" s="1">
        <v>3.7138612270355225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1.1033280316521137</v>
      </c>
      <c r="AL24">
        <f>(U24-T24)/(1000-U24)*AK24</f>
        <v>2.5121287977608219E-2</v>
      </c>
      <c r="AM24">
        <f>(P24+273.15)</f>
        <v>304.00644149780271</v>
      </c>
      <c r="AN24">
        <f>(O24+273.15)</f>
        <v>305.23377838134763</v>
      </c>
      <c r="AO24">
        <f>(Y24*AG24+Z24*AH24)*AI24</f>
        <v>7.9861600998157201</v>
      </c>
      <c r="AP24">
        <f>((AO24+0.00000010773*(AN24^4-AM24^4))-AL24*44100)/(L24*51.4+0.00000043092*AM24^3)</f>
        <v>-8.8845580391123846</v>
      </c>
      <c r="AQ24">
        <f>0.61365*EXP(17.502*J24/(240.97+J24))</f>
        <v>4.4745824488498736</v>
      </c>
      <c r="AR24">
        <f>AQ24*1000/AA24</f>
        <v>50.676623324044719</v>
      </c>
      <c r="AS24">
        <f>(AR24-U24)</f>
        <v>12.520926455148235</v>
      </c>
      <c r="AT24">
        <f>IF(D24,P24,(O24+P24)/2)</f>
        <v>31.470109939575195</v>
      </c>
      <c r="AU24">
        <f>0.61365*EXP(17.502*AT24/(240.97+AT24))</f>
        <v>4.6337245791186321</v>
      </c>
      <c r="AV24">
        <f>IF(AS24&lt;&gt;0,(1000-(AR24+U24)/2)/AS24*AL24,0)</f>
        <v>1.9172300799750228</v>
      </c>
      <c r="AW24">
        <f>U24*AA24/1000</f>
        <v>3.3690250126075991</v>
      </c>
      <c r="AX24">
        <f>(AU24-AW24)</f>
        <v>1.264699566511033</v>
      </c>
      <c r="AY24">
        <f>1/(1.6/F24+1.37/N24)</f>
        <v>1.2807322197344395</v>
      </c>
      <c r="AZ24">
        <f>G24*AA24*0.001</f>
        <v>34.22289565736353</v>
      </c>
      <c r="BA24">
        <f>G24/S24</f>
        <v>0.98540443696131863</v>
      </c>
      <c r="BB24">
        <f>(1-AL24*AA24/AQ24/F24)*100</f>
        <v>85.725322187109384</v>
      </c>
      <c r="BC24">
        <f>(S24-E24/(N24/1.35))</f>
        <v>394.10500516655787</v>
      </c>
      <c r="BD24">
        <f>E24*BB24/100/BC24</f>
        <v>-5.3429802295230731E-3</v>
      </c>
    </row>
    <row r="25" spans="1:56" x14ac:dyDescent="0.35">
      <c r="A25" s="1" t="s">
        <v>9</v>
      </c>
      <c r="B25" s="1" t="s">
        <v>1917</v>
      </c>
      <c r="K25" s="1">
        <f t="shared" si="0"/>
        <v>2.72</v>
      </c>
    </row>
    <row r="26" spans="1:56" x14ac:dyDescent="0.35">
      <c r="A26" s="1" t="s">
        <v>9</v>
      </c>
      <c r="B26" s="1" t="s">
        <v>1916</v>
      </c>
      <c r="K26" s="1">
        <f t="shared" si="0"/>
        <v>2.72</v>
      </c>
    </row>
    <row r="27" spans="1:56" x14ac:dyDescent="0.35">
      <c r="A27" s="1">
        <v>4</v>
      </c>
      <c r="B27" s="1" t="s">
        <v>1915</v>
      </c>
      <c r="C27" s="1">
        <v>1016.0000019669533</v>
      </c>
      <c r="D27" s="1">
        <v>0</v>
      </c>
      <c r="E27">
        <f>(R27-S27*(1000-T27)/(1000-U27))*AK27</f>
        <v>-2.3473878977588871</v>
      </c>
      <c r="F27">
        <f>IF(AV27&lt;&gt;0,1/(1/AV27-1/N27),0)</f>
        <v>3.3235789008235885</v>
      </c>
      <c r="G27">
        <f>((AY27-AL27/2)*S27-E27)/(AY27+AL27/2)</f>
        <v>387.64100097564466</v>
      </c>
      <c r="H27">
        <f>AL27*1000</f>
        <v>24.52469668635176</v>
      </c>
      <c r="I27">
        <f>(AQ27-AW27)</f>
        <v>1.106043639943378</v>
      </c>
      <c r="J27">
        <f>(P27+AP27*D27)</f>
        <v>30.860622406005859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32.108436584472656</v>
      </c>
      <c r="P27" s="1">
        <v>30.860622406005859</v>
      </c>
      <c r="Q27" s="1">
        <v>32.236228942871094</v>
      </c>
      <c r="R27" s="1">
        <v>400.05325317382813</v>
      </c>
      <c r="S27" s="1">
        <v>393.43603515625</v>
      </c>
      <c r="T27" s="1">
        <v>16.783687591552734</v>
      </c>
      <c r="U27" s="1">
        <v>38.161750793457031</v>
      </c>
      <c r="V27" s="1">
        <v>30.845577239990234</v>
      </c>
      <c r="W27" s="1">
        <v>70.134841918945313</v>
      </c>
      <c r="X27" s="1">
        <v>300.1278076171875</v>
      </c>
      <c r="Y27" s="1">
        <v>99.564727783203125</v>
      </c>
      <c r="Z27" s="1">
        <v>4.820762574672699E-2</v>
      </c>
      <c r="AA27" s="1">
        <v>88.298011779785156</v>
      </c>
      <c r="AB27" s="1">
        <v>62.773880004882813</v>
      </c>
      <c r="AC27" s="1">
        <v>3.724339485168457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1.1034110574161302</v>
      </c>
      <c r="AL27">
        <f>(U27-T27)/(1000-U27)*AK27</f>
        <v>2.4524696686351759E-2</v>
      </c>
      <c r="AM27">
        <f>(P27+273.15)</f>
        <v>304.01062240600584</v>
      </c>
      <c r="AN27">
        <f>(O27+273.15)</f>
        <v>305.25843658447263</v>
      </c>
      <c r="AO27">
        <f>(Y27*AG27+Z27*AH27)*AI27</f>
        <v>15.930356089241286</v>
      </c>
      <c r="AP27">
        <f>((AO27+0.00000010773*(AN27^4-AM27^4))-AL27*44100)/(L27*51.4+0.00000043092*AM27^3)</f>
        <v>-8.601951027656682</v>
      </c>
      <c r="AQ27">
        <f>0.61365*EXP(17.502*J27/(240.97+J27))</f>
        <v>4.4756503610412723</v>
      </c>
      <c r="AR27">
        <f>AQ27*1000/AA27</f>
        <v>50.688008380115328</v>
      </c>
      <c r="AS27">
        <f>(AR27-U27)</f>
        <v>12.526257586658296</v>
      </c>
      <c r="AT27">
        <f>IF(D27,P27,(O27+P27)/2)</f>
        <v>31.484529495239258</v>
      </c>
      <c r="AU27">
        <f>0.61365*EXP(17.502*AT27/(240.97+AT27))</f>
        <v>4.6375224971815543</v>
      </c>
      <c r="AV27">
        <f>IF(AS27&lt;&gt;0,(1000-(AR27+U27)/2)/AS27*AL27,0)</f>
        <v>1.8708852047014366</v>
      </c>
      <c r="AW27">
        <f>U27*AA27/1000</f>
        <v>3.3696067210978944</v>
      </c>
      <c r="AX27">
        <f>(AU27-AW27)</f>
        <v>1.2679157760836599</v>
      </c>
      <c r="AY27">
        <f>1/(1.6/F27+1.37/N27)</f>
        <v>1.2476976971670775</v>
      </c>
      <c r="AZ27">
        <f>G27*AA27*0.001</f>
        <v>34.227929670475184</v>
      </c>
      <c r="BA27">
        <f>G27/S27</f>
        <v>0.98527070816402496</v>
      </c>
      <c r="BB27">
        <f>(1-AL27*AA27/AQ27/F27)*100</f>
        <v>85.44231143421527</v>
      </c>
      <c r="BC27">
        <f>(S27-E27/(N27/1.35))</f>
        <v>394.17638936201394</v>
      </c>
      <c r="BD27">
        <f>E27*BB27/100/BC27</f>
        <v>-5.0882359580655019E-3</v>
      </c>
    </row>
    <row r="28" spans="1:56" x14ac:dyDescent="0.35">
      <c r="A28" s="1" t="s">
        <v>9</v>
      </c>
      <c r="B28" s="1" t="s">
        <v>1914</v>
      </c>
      <c r="K28" s="1">
        <f t="shared" si="0"/>
        <v>2.72</v>
      </c>
    </row>
    <row r="29" spans="1:56" x14ac:dyDescent="0.35">
      <c r="A29" s="1" t="s">
        <v>9</v>
      </c>
      <c r="B29" s="1" t="s">
        <v>1913</v>
      </c>
      <c r="K29" s="1">
        <f t="shared" si="0"/>
        <v>2.72</v>
      </c>
    </row>
    <row r="30" spans="1:56" x14ac:dyDescent="0.35">
      <c r="A30" s="1">
        <v>5</v>
      </c>
      <c r="B30" s="1" t="s">
        <v>1912</v>
      </c>
      <c r="C30" s="1">
        <v>1219.5000019781291</v>
      </c>
      <c r="D30" s="1">
        <v>0</v>
      </c>
      <c r="E30">
        <f>(R30-S30*(1000-T30)/(1000-U30))*AK30</f>
        <v>-2.1611298295948878</v>
      </c>
      <c r="F30">
        <f>IF(AV30&lt;&gt;0,1/(1/AV30-1/N30),0)</f>
        <v>3.1763091628975406</v>
      </c>
      <c r="G30">
        <f>((AY30-AL30/2)*S30-E30)/(AY30+AL30/2)</f>
        <v>387.44732019622148</v>
      </c>
      <c r="H30">
        <f>AL30*1000</f>
        <v>24.013223179964744</v>
      </c>
      <c r="I30">
        <f>(AQ30-AW30)</f>
        <v>1.111084471049133</v>
      </c>
      <c r="J30">
        <f>(P30+AP30*D30)</f>
        <v>30.89787483215332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32.137733459472656</v>
      </c>
      <c r="P30" s="1">
        <v>30.89787483215332</v>
      </c>
      <c r="Q30" s="1">
        <v>32.265129089355469</v>
      </c>
      <c r="R30" s="1">
        <v>399.99319458007813</v>
      </c>
      <c r="S30" s="1">
        <v>393.3902587890625</v>
      </c>
      <c r="T30" s="1">
        <v>17.282707214355469</v>
      </c>
      <c r="U30" s="1">
        <v>38.214672088623047</v>
      </c>
      <c r="V30" s="1">
        <v>31.708341598510742</v>
      </c>
      <c r="W30" s="1">
        <v>70.111923217773438</v>
      </c>
      <c r="X30" s="1">
        <v>300.1148681640625</v>
      </c>
      <c r="Y30" s="1">
        <v>151.49884033203125</v>
      </c>
      <c r="Z30" s="1">
        <v>0.10485292971134186</v>
      </c>
      <c r="AA30" s="1">
        <v>88.293075561523438</v>
      </c>
      <c r="AB30" s="1">
        <v>62.782234191894531</v>
      </c>
      <c r="AC30" s="1">
        <v>3.7365128993988037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1.1033634858972883</v>
      </c>
      <c r="AL30">
        <f>(U30-T30)/(1000-U30)*AK30</f>
        <v>2.4013223179964745E-2</v>
      </c>
      <c r="AM30">
        <f>(P30+273.15)</f>
        <v>304.0478748321533</v>
      </c>
      <c r="AN30">
        <f>(O30+273.15)</f>
        <v>305.28773345947263</v>
      </c>
      <c r="AO30">
        <f>(Y30*AG30+Z30*AH30)*AI30</f>
        <v>24.239813911322926</v>
      </c>
      <c r="AP30">
        <f>((AO30+0.00000010773*(AN30^4-AM30^4))-AL30*44100)/(L30*51.4+0.00000043092*AM30^3)</f>
        <v>-8.3496378483575846</v>
      </c>
      <c r="AQ30">
        <f>0.61365*EXP(17.502*J30/(240.97+J30))</f>
        <v>4.4851754013287684</v>
      </c>
      <c r="AR30">
        <f>AQ30*1000/AA30</f>
        <v>50.798722015334668</v>
      </c>
      <c r="AS30">
        <f>(AR30-U30)</f>
        <v>12.584049926711621</v>
      </c>
      <c r="AT30">
        <f>IF(D30,P30,(O30+P30)/2)</f>
        <v>31.517804145812988</v>
      </c>
      <c r="AU30">
        <f>0.61365*EXP(17.502*AT30/(240.97+AT30))</f>
        <v>4.6462969414421043</v>
      </c>
      <c r="AV30">
        <f>IF(AS30&lt;&gt;0,(1000-(AR30+U30)/2)/AS30*AL30,0)</f>
        <v>1.8232980689268601</v>
      </c>
      <c r="AW30">
        <f>U30*AA30/1000</f>
        <v>3.3740909302796354</v>
      </c>
      <c r="AX30">
        <f>(AU30-AW30)</f>
        <v>1.2722060111624689</v>
      </c>
      <c r="AY30">
        <f>1/(1.6/F30+1.37/N30)</f>
        <v>1.213891677230825</v>
      </c>
      <c r="AZ30">
        <f>G30*AA30*0.001</f>
        <v>34.20891551819475</v>
      </c>
      <c r="BA30">
        <f>G30/S30</f>
        <v>0.98489302045471427</v>
      </c>
      <c r="BB30">
        <f>(1-AL30*AA30/AQ30/F30)*100</f>
        <v>85.11753385499847</v>
      </c>
      <c r="BC30">
        <f>(S30-E30/(N30/1.35))</f>
        <v>394.0718681473071</v>
      </c>
      <c r="BD30">
        <f>E30*BB30/100/BC30</f>
        <v>-4.6679313167015514E-3</v>
      </c>
    </row>
    <row r="31" spans="1:56" x14ac:dyDescent="0.35">
      <c r="A31" s="1" t="s">
        <v>9</v>
      </c>
      <c r="B31" s="1" t="s">
        <v>1911</v>
      </c>
      <c r="K31" s="1">
        <f t="shared" si="0"/>
        <v>2.72</v>
      </c>
    </row>
    <row r="32" spans="1:56" x14ac:dyDescent="0.35">
      <c r="A32" s="1" t="s">
        <v>9</v>
      </c>
      <c r="B32" s="1" t="s">
        <v>1910</v>
      </c>
      <c r="K32" s="1">
        <f t="shared" si="0"/>
        <v>2.72</v>
      </c>
    </row>
    <row r="33" spans="1:56" x14ac:dyDescent="0.35">
      <c r="A33" s="1">
        <v>6</v>
      </c>
      <c r="B33" s="1" t="s">
        <v>1909</v>
      </c>
      <c r="C33" s="1">
        <v>1423.5000019781291</v>
      </c>
      <c r="D33" s="1">
        <v>0</v>
      </c>
      <c r="E33">
        <f>(R33-S33*(1000-T33)/(1000-U33))*AK33</f>
        <v>-1.3138962359906443</v>
      </c>
      <c r="F33">
        <f>IF(AV33&lt;&gt;0,1/(1/AV33-1/N33),0)</f>
        <v>3.0004618824832141</v>
      </c>
      <c r="G33">
        <f>((AY33-AL33/2)*S33-E33)/(AY33+AL33/2)</f>
        <v>386.11443903420974</v>
      </c>
      <c r="H33">
        <f>AL33*1000</f>
        <v>23.707133903324262</v>
      </c>
      <c r="I33">
        <f>(AQ33-AW33)</f>
        <v>1.1334063704238888</v>
      </c>
      <c r="J33">
        <f>(P33+AP33*D33)</f>
        <v>31.050577163696289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32.186405181884766</v>
      </c>
      <c r="P33" s="1">
        <v>31.050577163696289</v>
      </c>
      <c r="Q33" s="1">
        <v>32.308002471923828</v>
      </c>
      <c r="R33" s="1">
        <v>400.12152099609375</v>
      </c>
      <c r="S33" s="1">
        <v>392.87261962890625</v>
      </c>
      <c r="T33" s="1">
        <v>17.751163482666016</v>
      </c>
      <c r="U33" s="1">
        <v>38.407485961914063</v>
      </c>
      <c r="V33" s="1">
        <v>32.477199554443359</v>
      </c>
      <c r="W33" s="1">
        <v>70.269622802734375</v>
      </c>
      <c r="X33" s="1">
        <v>300.18295288085938</v>
      </c>
      <c r="Y33" s="1">
        <v>300.40310668945313</v>
      </c>
      <c r="Z33" s="1">
        <v>6.7494876682758331E-2</v>
      </c>
      <c r="AA33" s="1">
        <v>88.290031433105469</v>
      </c>
      <c r="AB33" s="1">
        <v>62.625541687011719</v>
      </c>
      <c r="AC33" s="1">
        <v>3.7275481224060059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1.1036137973561004</v>
      </c>
      <c r="AL33">
        <f>(U33-T33)/(1000-U33)*AK33</f>
        <v>2.3707133903324261E-2</v>
      </c>
      <c r="AM33">
        <f>(P33+273.15)</f>
        <v>304.20057716369627</v>
      </c>
      <c r="AN33">
        <f>(O33+273.15)</f>
        <v>305.33640518188474</v>
      </c>
      <c r="AO33">
        <f>(Y33*AG33+Z33*AH33)*AI33</f>
        <v>48.064495995987272</v>
      </c>
      <c r="AP33">
        <f>((AO33+0.00000010773*(AN33^4-AM33^4))-AL33*44100)/(L33*51.4+0.00000043092*AM33^3)</f>
        <v>-8.0530684152555541</v>
      </c>
      <c r="AQ33">
        <f>0.61365*EXP(17.502*J33/(240.97+J33))</f>
        <v>4.5244045132678385</v>
      </c>
      <c r="AR33">
        <f>AQ33*1000/AA33</f>
        <v>51.244794455598701</v>
      </c>
      <c r="AS33">
        <f>(AR33-U33)</f>
        <v>12.837308493684638</v>
      </c>
      <c r="AT33">
        <f>IF(D33,P33,(O33+P33)/2)</f>
        <v>31.618491172790527</v>
      </c>
      <c r="AU33">
        <f>0.61365*EXP(17.502*AT33/(240.97+AT33))</f>
        <v>4.6729359819198795</v>
      </c>
      <c r="AV33">
        <f>IF(AS33&lt;&gt;0,(1000-(AR33+U33)/2)/AS33*AL33,0)</f>
        <v>1.763955007092499</v>
      </c>
      <c r="AW33">
        <f>U33*AA33/1000</f>
        <v>3.3909981428439497</v>
      </c>
      <c r="AX33">
        <f>(AU33-AW33)</f>
        <v>1.2819378390759297</v>
      </c>
      <c r="AY33">
        <f>1/(1.6/F33+1.37/N33)</f>
        <v>1.1718951435784541</v>
      </c>
      <c r="AZ33">
        <f>G33*AA33*0.001</f>
        <v>34.090055959106266</v>
      </c>
      <c r="BA33">
        <f>G33/S33</f>
        <v>0.98279803616480055</v>
      </c>
      <c r="BB33">
        <f>(1-AL33*AA33/AQ33/F33)*100</f>
        <v>84.58153343700819</v>
      </c>
      <c r="BC33">
        <f>(S33-E33/(N33/1.35))</f>
        <v>393.28701582017135</v>
      </c>
      <c r="BD33">
        <f>E33*BB33/100/BC33</f>
        <v>-2.8257062640485485E-3</v>
      </c>
    </row>
    <row r="34" spans="1:56" x14ac:dyDescent="0.35">
      <c r="A34" s="1" t="s">
        <v>9</v>
      </c>
      <c r="B34" s="1" t="s">
        <v>1908</v>
      </c>
      <c r="K34" s="1">
        <f t="shared" si="0"/>
        <v>2.72</v>
      </c>
    </row>
    <row r="35" spans="1:56" x14ac:dyDescent="0.35">
      <c r="A35" s="1" t="s">
        <v>9</v>
      </c>
      <c r="B35" s="1" t="s">
        <v>1907</v>
      </c>
      <c r="K35" s="1">
        <f t="shared" si="0"/>
        <v>2.72</v>
      </c>
    </row>
    <row r="36" spans="1:56" x14ac:dyDescent="0.35">
      <c r="A36" s="1">
        <v>7</v>
      </c>
      <c r="B36" s="1" t="s">
        <v>1906</v>
      </c>
      <c r="C36" s="1">
        <v>1627.5000019781291</v>
      </c>
      <c r="D36" s="1">
        <v>0</v>
      </c>
      <c r="E36">
        <f>(R36-S36*(1000-T36)/(1000-U36))*AK36</f>
        <v>-0.61726321202078593</v>
      </c>
      <c r="F36">
        <f>IF(AV36&lt;&gt;0,1/(1/AV36-1/N36),0)</f>
        <v>3.0530458386095889</v>
      </c>
      <c r="G36">
        <f>((AY36-AL36/2)*S36-E36)/(AY36+AL36/2)</f>
        <v>385.07032411791158</v>
      </c>
      <c r="H36">
        <f>AL36*1000</f>
        <v>23.600110038382113</v>
      </c>
      <c r="I36">
        <f>(AQ36-AW36)</f>
        <v>1.1165498527131676</v>
      </c>
      <c r="J36">
        <f>(P36+AP36*D36)</f>
        <v>31.105607986450195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32.250873565673828</v>
      </c>
      <c r="P36" s="1">
        <v>31.105607986450195</v>
      </c>
      <c r="Q36" s="1">
        <v>32.361358642578125</v>
      </c>
      <c r="R36" s="1">
        <v>400.12310791015625</v>
      </c>
      <c r="S36" s="1">
        <v>392.29244995117188</v>
      </c>
      <c r="T36" s="1">
        <v>18.201623916625977</v>
      </c>
      <c r="U36" s="1">
        <v>38.759872436523438</v>
      </c>
      <c r="V36" s="1">
        <v>33.179817199707031</v>
      </c>
      <c r="W36" s="1">
        <v>70.655540466308594</v>
      </c>
      <c r="X36" s="1">
        <v>300.14334106445313</v>
      </c>
      <c r="Y36" s="1">
        <v>501.0740966796875</v>
      </c>
      <c r="Z36" s="1">
        <v>0.18439652025699615</v>
      </c>
      <c r="AA36" s="1">
        <v>88.288864135742188</v>
      </c>
      <c r="AB36" s="1">
        <v>62.772357940673828</v>
      </c>
      <c r="AC36" s="1">
        <v>3.7150037288665771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1.1034681656781362</v>
      </c>
      <c r="AL36">
        <f>(U36-T36)/(1000-U36)*AK36</f>
        <v>2.3600110038382114E-2</v>
      </c>
      <c r="AM36">
        <f>(P36+273.15)</f>
        <v>304.25560798645017</v>
      </c>
      <c r="AN36">
        <f>(O36+273.15)</f>
        <v>305.40087356567381</v>
      </c>
      <c r="AO36">
        <f>(Y36*AG36+Z36*AH36)*AI36</f>
        <v>80.171853676769388</v>
      </c>
      <c r="AP36">
        <f>((AO36+0.00000010773*(AN36^4-AM36^4))-AL36*44100)/(L36*51.4+0.00000043092*AM36^3)</f>
        <v>-7.7501137634304511</v>
      </c>
      <c r="AQ36">
        <f>0.61365*EXP(17.502*J36/(240.97+J36))</f>
        <v>4.5386149641800841</v>
      </c>
      <c r="AR36">
        <f>AQ36*1000/AA36</f>
        <v>51.406426038079537</v>
      </c>
      <c r="AS36">
        <f>(AR36-U36)</f>
        <v>12.6465536015561</v>
      </c>
      <c r="AT36">
        <f>IF(D36,P36,(O36+P36)/2)</f>
        <v>31.678240776062012</v>
      </c>
      <c r="AU36">
        <f>0.61365*EXP(17.502*AT36/(240.97+AT36))</f>
        <v>4.6888068895686876</v>
      </c>
      <c r="AV36">
        <f>IF(AS36&lt;&gt;0,(1000-(AR36+U36)/2)/AS36*AL36,0)</f>
        <v>1.7819987536155328</v>
      </c>
      <c r="AW36">
        <f>U36*AA36/1000</f>
        <v>3.4220651114669165</v>
      </c>
      <c r="AX36">
        <f>(AU36-AW36)</f>
        <v>1.2667417781017711</v>
      </c>
      <c r="AY36">
        <f>1/(1.6/F36+1.37/N36)</f>
        <v>1.1846456970416777</v>
      </c>
      <c r="AZ36">
        <f>G36*AA36*0.001</f>
        <v>33.997421528752504</v>
      </c>
      <c r="BA36">
        <f>G36/S36</f>
        <v>0.98158994435360858</v>
      </c>
      <c r="BB36">
        <f>(1-AL36*AA36/AQ36/F36)*100</f>
        <v>84.962927561410822</v>
      </c>
      <c r="BC36">
        <f>(S36-E36/(N36/1.35))</f>
        <v>392.48713162927004</v>
      </c>
      <c r="BD36">
        <f>E36*BB36/100/BC36</f>
        <v>-1.3362091478398602E-3</v>
      </c>
    </row>
    <row r="37" spans="1:56" x14ac:dyDescent="0.35">
      <c r="A37" s="1" t="s">
        <v>9</v>
      </c>
      <c r="B37" s="1" t="s">
        <v>1905</v>
      </c>
      <c r="K37" s="1">
        <f t="shared" si="0"/>
        <v>2.72</v>
      </c>
    </row>
    <row r="38" spans="1:56" x14ac:dyDescent="0.35">
      <c r="A38" s="1" t="s">
        <v>9</v>
      </c>
      <c r="B38" s="1" t="s">
        <v>1904</v>
      </c>
      <c r="K38" s="1">
        <f t="shared" si="0"/>
        <v>2.72</v>
      </c>
    </row>
    <row r="39" spans="1:56" x14ac:dyDescent="0.35">
      <c r="A39" s="1">
        <v>8</v>
      </c>
      <c r="B39" s="1" t="s">
        <v>1903</v>
      </c>
      <c r="C39" s="1">
        <v>1831.5000019781291</v>
      </c>
      <c r="D39" s="1">
        <v>0</v>
      </c>
      <c r="E39">
        <f>(R39-S39*(1000-T39)/(1000-U39))*AK39</f>
        <v>0.21408294641440934</v>
      </c>
      <c r="F39">
        <f>IF(AV39&lt;&gt;0,1/(1/AV39-1/N39),0)</f>
        <v>3.0023595858261807</v>
      </c>
      <c r="G39">
        <f>((AY39-AL39/2)*S39-E39)/(AY39+AL39/2)</f>
        <v>383.43175523117498</v>
      </c>
      <c r="H39">
        <f>AL39*1000</f>
        <v>23.681567553956118</v>
      </c>
      <c r="I39">
        <f>(AQ39-AW39)</f>
        <v>1.1307731803280183</v>
      </c>
      <c r="J39">
        <f>(P39+AP39*D39)</f>
        <v>31.328891754150391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32.339038848876953</v>
      </c>
      <c r="P39" s="1">
        <v>31.328891754150391</v>
      </c>
      <c r="Q39" s="1">
        <v>32.432807922363281</v>
      </c>
      <c r="R39" s="1">
        <v>400.03414916992188</v>
      </c>
      <c r="S39" s="1">
        <v>391.4405517578125</v>
      </c>
      <c r="T39" s="1">
        <v>18.640079498291016</v>
      </c>
      <c r="U39" s="1">
        <v>39.255928039550781</v>
      </c>
      <c r="V39" s="1">
        <v>33.810676574707031</v>
      </c>
      <c r="W39" s="1">
        <v>71.20513916015625</v>
      </c>
      <c r="X39" s="1">
        <v>300.18283081054688</v>
      </c>
      <c r="Y39" s="1">
        <v>750.93939208984375</v>
      </c>
      <c r="Z39" s="1">
        <v>1.2052321108058095E-3</v>
      </c>
      <c r="AA39" s="1">
        <v>88.289833068847656</v>
      </c>
      <c r="AB39" s="1">
        <v>62.683971405029297</v>
      </c>
      <c r="AC39" s="1">
        <v>3.6813545227050781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1.1036133485681867</v>
      </c>
      <c r="AL39">
        <f>(U39-T39)/(1000-U39)*AK39</f>
        <v>2.3681567553956118E-2</v>
      </c>
      <c r="AM39">
        <f>(P39+273.15)</f>
        <v>304.47889175415037</v>
      </c>
      <c r="AN39">
        <f>(O39+273.15)</f>
        <v>305.48903884887693</v>
      </c>
      <c r="AO39">
        <f>(Y39*AG39+Z39*AH39)*AI39</f>
        <v>120.15030004880646</v>
      </c>
      <c r="AP39">
        <f>((AO39+0.00000010773*(AN39^4-AM39^4))-AL39*44100)/(L39*51.4+0.00000043092*AM39^3)</f>
        <v>-7.4639268395157767</v>
      </c>
      <c r="AQ39">
        <f>0.61365*EXP(17.502*J39/(240.97+J39))</f>
        <v>4.5966725139026527</v>
      </c>
      <c r="AR39">
        <f>AQ39*1000/AA39</f>
        <v>52.06344098893252</v>
      </c>
      <c r="AS39">
        <f>(AR39-U39)</f>
        <v>12.807512949381739</v>
      </c>
      <c r="AT39">
        <f>IF(D39,P39,(O39+P39)/2)</f>
        <v>31.833965301513672</v>
      </c>
      <c r="AU39">
        <f>0.61365*EXP(17.502*AT39/(240.97+AT39))</f>
        <v>4.7303917677886274</v>
      </c>
      <c r="AV39">
        <f>IF(AS39&lt;&gt;0,(1000-(AR39+U39)/2)/AS39*AL39,0)</f>
        <v>1.7646107202827988</v>
      </c>
      <c r="AW39">
        <f>U39*AA39/1000</f>
        <v>3.4658993335746344</v>
      </c>
      <c r="AX39">
        <f>(AU39-AW39)</f>
        <v>1.2644924342139929</v>
      </c>
      <c r="AY39">
        <f>1/(1.6/F39+1.37/N39)</f>
        <v>1.1723582134981796</v>
      </c>
      <c r="AZ39">
        <f>G39*AA39*0.001</f>
        <v>33.853125662655692</v>
      </c>
      <c r="BA39">
        <f>G39/S39</f>
        <v>0.97954019712399998</v>
      </c>
      <c r="BB39">
        <f>(1-AL39*AA39/AQ39/F39)*100</f>
        <v>84.849921869260072</v>
      </c>
      <c r="BC39">
        <f>(S39-E39/(N39/1.35))</f>
        <v>391.37303108519097</v>
      </c>
      <c r="BD39">
        <f>E39*BB39/100/BC39</f>
        <v>4.6413318839155337E-4</v>
      </c>
    </row>
    <row r="40" spans="1:56" x14ac:dyDescent="0.35">
      <c r="A40" s="1" t="s">
        <v>9</v>
      </c>
      <c r="B40" s="1" t="s">
        <v>1902</v>
      </c>
      <c r="K40" s="1">
        <f t="shared" si="0"/>
        <v>2.72</v>
      </c>
    </row>
    <row r="41" spans="1:56" x14ac:dyDescent="0.35">
      <c r="A41" s="1" t="s">
        <v>9</v>
      </c>
      <c r="B41" s="1" t="s">
        <v>1901</v>
      </c>
      <c r="K41" s="1">
        <f t="shared" si="0"/>
        <v>2.72</v>
      </c>
    </row>
    <row r="42" spans="1:56" x14ac:dyDescent="0.35">
      <c r="A42" s="1">
        <v>9</v>
      </c>
      <c r="B42" s="1" t="s">
        <v>1900</v>
      </c>
      <c r="C42" s="1">
        <v>2036.0000019669533</v>
      </c>
      <c r="D42" s="1">
        <v>0</v>
      </c>
      <c r="E42">
        <f>(R42-S42*(1000-T42)/(1000-U42))*AK42</f>
        <v>0.83756995574943682</v>
      </c>
      <c r="F42">
        <f>IF(AV42&lt;&gt;0,1/(1/AV42-1/N42),0)</f>
        <v>2.9329424107016089</v>
      </c>
      <c r="G42">
        <f>((AY42-AL42/2)*S42-E42)/(AY42+AL42/2)</f>
        <v>382.14604358633477</v>
      </c>
      <c r="H42">
        <f>AL42*1000</f>
        <v>23.764757063133306</v>
      </c>
      <c r="I42">
        <f>(AQ42-AW42)</f>
        <v>1.1498248827566231</v>
      </c>
      <c r="J42">
        <f>(P42+AP42*D42)</f>
        <v>31.569677352905273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32.441043853759766</v>
      </c>
      <c r="P42" s="1">
        <v>31.569677352905273</v>
      </c>
      <c r="Q42" s="1">
        <v>32.519905090332031</v>
      </c>
      <c r="R42" s="1">
        <v>399.99606323242188</v>
      </c>
      <c r="S42" s="1">
        <v>390.82125854492188</v>
      </c>
      <c r="T42" s="1">
        <v>19.078821182250977</v>
      </c>
      <c r="U42" s="1">
        <v>39.756504058837891</v>
      </c>
      <c r="V42" s="1">
        <v>34.408664703369141</v>
      </c>
      <c r="W42" s="1">
        <v>71.700874328613281</v>
      </c>
      <c r="X42" s="1">
        <v>300.18002319335938</v>
      </c>
      <c r="Y42" s="1">
        <v>999.77850341796875</v>
      </c>
      <c r="Z42" s="1">
        <v>7.7133916318416595E-2</v>
      </c>
      <c r="AA42" s="1">
        <v>88.291961669921875</v>
      </c>
      <c r="AB42" s="1">
        <v>62.821407318115234</v>
      </c>
      <c r="AC42" s="1">
        <v>3.6624412536621094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1.103603026446174</v>
      </c>
      <c r="AL42">
        <f>(U42-T42)/(1000-U42)*AK42</f>
        <v>2.3764757063133305E-2</v>
      </c>
      <c r="AM42">
        <f>(P42+273.15)</f>
        <v>304.71967735290525</v>
      </c>
      <c r="AN42">
        <f>(O42+273.15)</f>
        <v>305.59104385375974</v>
      </c>
      <c r="AO42">
        <f>(Y42*AG42+Z42*AH42)*AI42</f>
        <v>159.96455697138845</v>
      </c>
      <c r="AP42">
        <f>((AO42+0.00000010773*(AN42^4-AM42^4))-AL42*44100)/(L42*51.4+0.00000043092*AM42^3)</f>
        <v>-7.1801028517536132</v>
      </c>
      <c r="AQ42">
        <f>0.61365*EXP(17.502*J42/(240.97+J42))</f>
        <v>4.6600046152496315</v>
      </c>
      <c r="AR42">
        <f>AQ42*1000/AA42</f>
        <v>52.779488949073148</v>
      </c>
      <c r="AS42">
        <f>(AR42-U42)</f>
        <v>13.022984890235257</v>
      </c>
      <c r="AT42">
        <f>IF(D42,P42,(O42+P42)/2)</f>
        <v>32.00536060333252</v>
      </c>
      <c r="AU42">
        <f>0.61365*EXP(17.502*AT42/(240.97+AT42))</f>
        <v>4.7765322426926016</v>
      </c>
      <c r="AV42">
        <f>IF(AS42&lt;&gt;0,(1000-(AR42+U42)/2)/AS42*AL42,0)</f>
        <v>1.7404004963112156</v>
      </c>
      <c r="AW42">
        <f>U42*AA42/1000</f>
        <v>3.5101797324930084</v>
      </c>
      <c r="AX42">
        <f>(AU42-AW42)</f>
        <v>1.2663525101995932</v>
      </c>
      <c r="AY42">
        <f>1/(1.6/F42+1.37/N42)</f>
        <v>1.1552751234453735</v>
      </c>
      <c r="AZ42">
        <f>G42*AA42*0.001</f>
        <v>33.740423832636971</v>
      </c>
      <c r="BA42">
        <f>G42/S42</f>
        <v>0.97780260216425774</v>
      </c>
      <c r="BB42">
        <f>(1-AL42*AA42/AQ42/F42)*100</f>
        <v>84.64801056815557</v>
      </c>
      <c r="BC42">
        <f>(S42-E42/(N42/1.35))</f>
        <v>390.55709324017926</v>
      </c>
      <c r="BD42">
        <f>E42*BB42/100/BC42</f>
        <v>1.8153205176137379E-3</v>
      </c>
    </row>
    <row r="43" spans="1:56" x14ac:dyDescent="0.35">
      <c r="A43" s="1" t="s">
        <v>9</v>
      </c>
      <c r="B43" s="1" t="s">
        <v>1899</v>
      </c>
      <c r="K43" s="1">
        <f t="shared" si="0"/>
        <v>2.72</v>
      </c>
    </row>
    <row r="44" spans="1:56" x14ac:dyDescent="0.35">
      <c r="A44" s="1" t="s">
        <v>9</v>
      </c>
      <c r="B44" s="1" t="s">
        <v>1898</v>
      </c>
      <c r="K44" s="1">
        <f t="shared" si="0"/>
        <v>2.72</v>
      </c>
    </row>
    <row r="45" spans="1:56" x14ac:dyDescent="0.35">
      <c r="A45" s="1">
        <v>10</v>
      </c>
      <c r="B45" s="1" t="s">
        <v>1897</v>
      </c>
      <c r="C45" s="1">
        <v>2240.0000019669533</v>
      </c>
      <c r="D45" s="1">
        <v>0</v>
      </c>
      <c r="E45">
        <f>(R45-S45*(1000-T45)/(1000-U45))*AK45</f>
        <v>1.3872492245461789</v>
      </c>
      <c r="F45">
        <f>IF(AV45&lt;&gt;0,1/(1/AV45-1/N45),0)</f>
        <v>2.8316037836611829</v>
      </c>
      <c r="G45">
        <f>((AY45-AL45/2)*S45-E45)/(AY45+AL45/2)</f>
        <v>381.09748577555825</v>
      </c>
      <c r="H45">
        <f>AL45*1000</f>
        <v>23.780637959518373</v>
      </c>
      <c r="I45">
        <f>(AQ45-AW45)</f>
        <v>1.1741804381934173</v>
      </c>
      <c r="J45">
        <f>(P45+AP45*D45)</f>
        <v>31.815793991088867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32.559066772460938</v>
      </c>
      <c r="P45" s="1">
        <v>31.815793991088867</v>
      </c>
      <c r="Q45" s="1">
        <v>32.619632720947266</v>
      </c>
      <c r="R45" s="1">
        <v>400.11660766601563</v>
      </c>
      <c r="S45" s="1">
        <v>390.44534301757813</v>
      </c>
      <c r="T45" s="1">
        <v>19.542869567871094</v>
      </c>
      <c r="U45" s="1">
        <v>40.226089477539063</v>
      </c>
      <c r="V45" s="1">
        <v>35.008831024169922</v>
      </c>
      <c r="W45" s="1">
        <v>72.060470581054688</v>
      </c>
      <c r="X45" s="1">
        <v>300.15335083007813</v>
      </c>
      <c r="Y45" s="1">
        <v>1249.8134765625</v>
      </c>
      <c r="Z45" s="1">
        <v>6.7493095993995667E-2</v>
      </c>
      <c r="AA45" s="1">
        <v>88.284553527832031</v>
      </c>
      <c r="AB45" s="1">
        <v>62.958114624023438</v>
      </c>
      <c r="AC45" s="1">
        <v>3.6484465599060059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1.1035049662870515</v>
      </c>
      <c r="AL45">
        <f>(U45-T45)/(1000-U45)*AK45</f>
        <v>2.3780637959518371E-2</v>
      </c>
      <c r="AM45">
        <f>(P45+273.15)</f>
        <v>304.96579399108884</v>
      </c>
      <c r="AN45">
        <f>(O45+273.15)</f>
        <v>305.70906677246091</v>
      </c>
      <c r="AO45">
        <f>(Y45*AG45+Z45*AH45)*AI45</f>
        <v>199.9701517803187</v>
      </c>
      <c r="AP45">
        <f>((AO45+0.00000010773*(AN45^4-AM45^4))-AL45*44100)/(L45*51.4+0.00000043092*AM45^3)</f>
        <v>-6.8694900235424177</v>
      </c>
      <c r="AQ45">
        <f>0.61365*EXP(17.502*J45/(240.97+J45))</f>
        <v>4.7255227878885755</v>
      </c>
      <c r="AR45">
        <f>AQ45*1000/AA45</f>
        <v>53.526042768045905</v>
      </c>
      <c r="AS45">
        <f>(AR45-U45)</f>
        <v>13.299953290506842</v>
      </c>
      <c r="AT45">
        <f>IF(D45,P45,(O45+P45)/2)</f>
        <v>32.187430381774902</v>
      </c>
      <c r="AU45">
        <f>0.61365*EXP(17.502*AT45/(240.97+AT45))</f>
        <v>4.8259750207467489</v>
      </c>
      <c r="AV45">
        <f>IF(AS45&lt;&gt;0,(1000-(AR45+U45)/2)/AS45*AL45,0)</f>
        <v>1.7042086319403933</v>
      </c>
      <c r="AW45">
        <f>U45*AA45/1000</f>
        <v>3.5513423496951582</v>
      </c>
      <c r="AX45">
        <f>(AU45-AW45)</f>
        <v>1.2746326710515907</v>
      </c>
      <c r="AY45">
        <f>1/(1.6/F45+1.37/N45)</f>
        <v>1.1297925601568457</v>
      </c>
      <c r="AZ45">
        <f>G45*AA45*0.001</f>
        <v>33.645021382274479</v>
      </c>
      <c r="BA45">
        <f>G45/S45</f>
        <v>0.97605847422900616</v>
      </c>
      <c r="BB45">
        <f>(1-AL45*AA45/AQ45/F45)*100</f>
        <v>84.309893897682642</v>
      </c>
      <c r="BC45">
        <f>(S45-E45/(N45/1.35))</f>
        <v>390.00781166674511</v>
      </c>
      <c r="BD45">
        <f>E45*BB45/100/BC45</f>
        <v>2.9988844180144306E-3</v>
      </c>
    </row>
    <row r="46" spans="1:56" x14ac:dyDescent="0.35">
      <c r="A46" s="1" t="s">
        <v>9</v>
      </c>
      <c r="B46" s="1" t="s">
        <v>1896</v>
      </c>
      <c r="K46" s="1">
        <f t="shared" si="0"/>
        <v>2.72</v>
      </c>
    </row>
    <row r="47" spans="1:56" x14ac:dyDescent="0.35">
      <c r="A47" s="1" t="s">
        <v>9</v>
      </c>
      <c r="B47" s="1" t="s">
        <v>1895</v>
      </c>
      <c r="K47" s="1">
        <f t="shared" si="0"/>
        <v>2.72</v>
      </c>
    </row>
    <row r="48" spans="1:56" x14ac:dyDescent="0.35">
      <c r="A48" s="1">
        <v>11</v>
      </c>
      <c r="B48" s="1" t="s">
        <v>1894</v>
      </c>
      <c r="C48" s="1">
        <v>2445.0000019669533</v>
      </c>
      <c r="D48" s="1">
        <v>0</v>
      </c>
      <c r="E48">
        <f>(R48-S48*(1000-T48)/(1000-U48))*AK48</f>
        <v>1.9625097189493272</v>
      </c>
      <c r="F48">
        <f>IF(AV48&lt;&gt;0,1/(1/AV48-1/N48),0)</f>
        <v>2.8295311539233752</v>
      </c>
      <c r="G48">
        <f>((AY48-AL48/2)*S48-E48)/(AY48+AL48/2)</f>
        <v>379.73729483980696</v>
      </c>
      <c r="H48">
        <f>AL48*1000</f>
        <v>24.130972127718127</v>
      </c>
      <c r="I48">
        <f>(AQ48-AW48)</f>
        <v>1.1908999202841715</v>
      </c>
      <c r="J48">
        <f>(P48+AP48*D48)</f>
        <v>32.127445220947266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32.697719573974609</v>
      </c>
      <c r="P48" s="1">
        <v>32.127445220947266</v>
      </c>
      <c r="Q48" s="1">
        <v>32.733203887939453</v>
      </c>
      <c r="R48" s="1">
        <v>399.99664306640625</v>
      </c>
      <c r="S48" s="1">
        <v>389.69607543945313</v>
      </c>
      <c r="T48" s="1">
        <v>20.018386840820313</v>
      </c>
      <c r="U48" s="1">
        <v>40.990467071533203</v>
      </c>
      <c r="V48" s="1">
        <v>35.58074951171875</v>
      </c>
      <c r="W48" s="1">
        <v>72.856597900390625</v>
      </c>
      <c r="X48" s="1">
        <v>300.140869140625</v>
      </c>
      <c r="Y48" s="1">
        <v>1601.4525146484375</v>
      </c>
      <c r="Z48" s="1">
        <v>3.9772301912307739E-2</v>
      </c>
      <c r="AA48" s="1">
        <v>88.282394409179688</v>
      </c>
      <c r="AB48" s="1">
        <v>63.056808471679688</v>
      </c>
      <c r="AC48" s="1">
        <v>3.5970191955566406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1.1034590777228859</v>
      </c>
      <c r="AL48">
        <f>(U48-T48)/(1000-U48)*AK48</f>
        <v>2.4130972127718128E-2</v>
      </c>
      <c r="AM48">
        <f>(P48+273.15)</f>
        <v>305.27744522094724</v>
      </c>
      <c r="AN48">
        <f>(O48+273.15)</f>
        <v>305.84771957397459</v>
      </c>
      <c r="AO48">
        <f>(Y48*AG48+Z48*AH48)*AI48</f>
        <v>256.2323966165095</v>
      </c>
      <c r="AP48">
        <f>((AO48+0.00000010773*(AN48^4-AM48^4))-AL48*44100)/(L48*51.4+0.00000043092*AM48^3)</f>
        <v>-6.5508085199083395</v>
      </c>
      <c r="AQ48">
        <f>0.61365*EXP(17.502*J48/(240.97+J48))</f>
        <v>4.8096365013097584</v>
      </c>
      <c r="AR48">
        <f>AQ48*1000/AA48</f>
        <v>54.480132007040893</v>
      </c>
      <c r="AS48">
        <f>(AR48-U48)</f>
        <v>13.48966493550769</v>
      </c>
      <c r="AT48">
        <f>IF(D48,P48,(O48+P48)/2)</f>
        <v>32.412582397460938</v>
      </c>
      <c r="AU48">
        <f>0.61365*EXP(17.502*AT48/(240.97+AT48))</f>
        <v>4.8877328220786218</v>
      </c>
      <c r="AV48">
        <f>IF(AS48&lt;&gt;0,(1000-(AR48+U48)/2)/AS48*AL48,0)</f>
        <v>1.7034576510897221</v>
      </c>
      <c r="AW48">
        <f>U48*AA48/1000</f>
        <v>3.6187365810255869</v>
      </c>
      <c r="AX48">
        <f>(AU48-AW48)</f>
        <v>1.2689962410530349</v>
      </c>
      <c r="AY48">
        <f>1/(1.6/F48+1.37/N48)</f>
        <v>1.1292644930365743</v>
      </c>
      <c r="AZ48">
        <f>G48*AA48*0.001</f>
        <v>33.524117634922789</v>
      </c>
      <c r="BA48">
        <f>G48/S48</f>
        <v>0.97444475008270015</v>
      </c>
      <c r="BB48">
        <f>(1-AL48*AA48/AQ48/F48)*100</f>
        <v>84.346113276364008</v>
      </c>
      <c r="BC48">
        <f>(S48-E48/(N48/1.35))</f>
        <v>389.0771098540618</v>
      </c>
      <c r="BD48">
        <f>E48*BB48/100/BC48</f>
        <v>4.254428309148117E-3</v>
      </c>
    </row>
    <row r="49" spans="1:56" x14ac:dyDescent="0.35">
      <c r="A49" s="1" t="s">
        <v>9</v>
      </c>
      <c r="B49" s="1" t="s">
        <v>1893</v>
      </c>
      <c r="K49" s="1">
        <f t="shared" si="0"/>
        <v>2.72</v>
      </c>
    </row>
    <row r="50" spans="1:56" x14ac:dyDescent="0.35">
      <c r="A50" s="1" t="s">
        <v>9</v>
      </c>
      <c r="B50" s="1" t="s">
        <v>1892</v>
      </c>
      <c r="K50" s="1">
        <f t="shared" si="0"/>
        <v>2.72</v>
      </c>
    </row>
    <row r="51" spans="1:56" x14ac:dyDescent="0.35">
      <c r="A51" s="1">
        <v>12</v>
      </c>
      <c r="B51" s="1" t="s">
        <v>1891</v>
      </c>
      <c r="C51" s="1">
        <v>2650.0000019669533</v>
      </c>
      <c r="D51" s="1">
        <v>0</v>
      </c>
      <c r="E51">
        <f>(R51-S51*(1000-T51)/(1000-U51))*AK51</f>
        <v>2.2639525438731067</v>
      </c>
      <c r="F51">
        <f>IF(AV51&lt;&gt;0,1/(1/AV51-1/N51),0)</f>
        <v>2.7654134298884023</v>
      </c>
      <c r="G51">
        <f>((AY51-AL51/2)*S51-E51)/(AY51+AL51/2)</f>
        <v>378.76972732361395</v>
      </c>
      <c r="H51">
        <f>AL51*1000</f>
        <v>24.440389059420415</v>
      </c>
      <c r="I51">
        <f>(AQ51-AW51)</f>
        <v>1.2218500906294376</v>
      </c>
      <c r="J51">
        <f>(P51+AP51*D51)</f>
        <v>32.476329803466797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32.869606018066406</v>
      </c>
      <c r="P51" s="1">
        <v>32.476329803466797</v>
      </c>
      <c r="Q51" s="1">
        <v>32.875682830810547</v>
      </c>
      <c r="R51" s="1">
        <v>399.90997314453125</v>
      </c>
      <c r="S51" s="1">
        <v>389.2381591796875</v>
      </c>
      <c r="T51" s="1">
        <v>20.500984191894531</v>
      </c>
      <c r="U51" s="1">
        <v>41.723621368408203</v>
      </c>
      <c r="V51" s="1">
        <v>36.088047027587891</v>
      </c>
      <c r="W51" s="1">
        <v>73.446434020996094</v>
      </c>
      <c r="X51" s="1">
        <v>300.17080688476563</v>
      </c>
      <c r="Y51" s="1">
        <v>2001.5269775390625</v>
      </c>
      <c r="Z51" s="1">
        <v>0.38808062672615051</v>
      </c>
      <c r="AA51" s="1">
        <v>88.283149719238281</v>
      </c>
      <c r="AB51" s="1">
        <v>63.228713989257813</v>
      </c>
      <c r="AC51" s="1">
        <v>3.5741891860961914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1.1035691429586969</v>
      </c>
      <c r="AL51">
        <f>(U51-T51)/(1000-U51)*AK51</f>
        <v>2.4440389059420416E-2</v>
      </c>
      <c r="AM51">
        <f>(P51+273.15)</f>
        <v>305.62632980346677</v>
      </c>
      <c r="AN51">
        <f>(O51+273.15)</f>
        <v>306.01960601806638</v>
      </c>
      <c r="AO51">
        <f>(Y51*AG51+Z51*AH51)*AI51</f>
        <v>320.24430924823173</v>
      </c>
      <c r="AP51">
        <f>((AO51+0.00000010773*(AN51^4-AM51^4))-AL51*44100)/(L51*51.4+0.00000043092*AM51^3)</f>
        <v>-6.1544393821816135</v>
      </c>
      <c r="AQ51">
        <f>0.61365*EXP(17.502*J51/(240.97+J51))</f>
        <v>4.9053428027254284</v>
      </c>
      <c r="AR51">
        <f>AQ51*1000/AA51</f>
        <v>55.563749348834996</v>
      </c>
      <c r="AS51">
        <f>(AR51-U51)</f>
        <v>13.840127980426793</v>
      </c>
      <c r="AT51">
        <f>IF(D51,P51,(O51+P51)/2)</f>
        <v>32.672967910766602</v>
      </c>
      <c r="AU51">
        <f>0.61365*EXP(17.502*AT51/(240.97+AT51))</f>
        <v>4.9600116864028836</v>
      </c>
      <c r="AV51">
        <f>IF(AS51&lt;&gt;0,(1000-(AR51+U51)/2)/AS51*AL51,0)</f>
        <v>1.6800074751371379</v>
      </c>
      <c r="AW51">
        <f>U51*AA51/1000</f>
        <v>3.6834927120959908</v>
      </c>
      <c r="AX51">
        <f>(AU51-AW51)</f>
        <v>1.2765189743068928</v>
      </c>
      <c r="AY51">
        <f>1/(1.6/F51+1.37/N51)</f>
        <v>1.1127892388712035</v>
      </c>
      <c r="AZ51">
        <f>G51*AA51*0.001</f>
        <v>33.438984546425672</v>
      </c>
      <c r="BA51">
        <f>G51/S51</f>
        <v>0.9731053299652439</v>
      </c>
      <c r="BB51">
        <f>(1-AL51*AA51/AQ51/F51)*100</f>
        <v>84.0941638668846</v>
      </c>
      <c r="BC51">
        <f>(S51-E51/(N51/1.35))</f>
        <v>388.52412006024468</v>
      </c>
      <c r="BD51">
        <f>E51*BB51/100/BC51</f>
        <v>4.9002156206362189E-3</v>
      </c>
    </row>
    <row r="52" spans="1:56" x14ac:dyDescent="0.35">
      <c r="A52" s="1" t="s">
        <v>9</v>
      </c>
      <c r="B52" s="1" t="s">
        <v>1890</v>
      </c>
      <c r="K52" s="1">
        <v>1.7190400000000001</v>
      </c>
    </row>
    <row r="53" spans="1:56" x14ac:dyDescent="0.35">
      <c r="A53" s="1" t="s">
        <v>9</v>
      </c>
      <c r="B53" s="1" t="s">
        <v>1889</v>
      </c>
      <c r="K53" s="1">
        <v>1.7190400000000001</v>
      </c>
    </row>
    <row r="54" spans="1:56" x14ac:dyDescent="0.35">
      <c r="A54" s="1" t="s">
        <v>9</v>
      </c>
      <c r="B54" s="1" t="s">
        <v>1888</v>
      </c>
    </row>
    <row r="55" spans="1:56" x14ac:dyDescent="0.35">
      <c r="A55" s="1" t="s">
        <v>9</v>
      </c>
      <c r="B55" s="1" t="s">
        <v>1887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EE430-EFBD-43A0-8EC4-364DA73EFC03}">
  <dimension ref="A1:BD55"/>
  <sheetViews>
    <sheetView topLeftCell="A2" zoomScale="4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1977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1976</v>
      </c>
    </row>
    <row r="12" spans="1:56" x14ac:dyDescent="0.35">
      <c r="A12" s="1" t="s">
        <v>9</v>
      </c>
      <c r="B12" s="1" t="s">
        <v>1975</v>
      </c>
    </row>
    <row r="13" spans="1:56" x14ac:dyDescent="0.35">
      <c r="A13" s="1" t="s">
        <v>9</v>
      </c>
      <c r="B13" s="1" t="s">
        <v>1974</v>
      </c>
    </row>
    <row r="14" spans="1:56" x14ac:dyDescent="0.35">
      <c r="A14" s="1" t="s">
        <v>9</v>
      </c>
      <c r="B14" s="1" t="s">
        <v>1973</v>
      </c>
    </row>
    <row r="15" spans="1:56" x14ac:dyDescent="0.35">
      <c r="A15" s="1" t="s">
        <v>9</v>
      </c>
      <c r="B15" s="1" t="s">
        <v>1972</v>
      </c>
    </row>
    <row r="16" spans="1:56" x14ac:dyDescent="0.35">
      <c r="A16" s="1" t="s">
        <v>9</v>
      </c>
      <c r="B16" s="1" t="s">
        <v>1971</v>
      </c>
    </row>
    <row r="17" spans="1:56" x14ac:dyDescent="0.35">
      <c r="A17" s="1" t="s">
        <v>9</v>
      </c>
      <c r="B17" s="1" t="s">
        <v>1970</v>
      </c>
    </row>
    <row r="18" spans="1:56" x14ac:dyDescent="0.35">
      <c r="A18" s="1">
        <v>1</v>
      </c>
      <c r="B18" s="1" t="s">
        <v>1969</v>
      </c>
      <c r="C18" s="1">
        <v>363.5000018440187</v>
      </c>
      <c r="D18" s="1">
        <v>0</v>
      </c>
      <c r="E18">
        <f>(R18-S18*(1000-T18)/(1000-U18))*AK18</f>
        <v>-6.8325050528632394</v>
      </c>
      <c r="F18">
        <f>IF(AV18&lt;&gt;0,1/(1/AV18-1/N18),0)</f>
        <v>5.0179267904378548</v>
      </c>
      <c r="G18">
        <f>((AY18-AL18/2)*S18-E18)/(AY18+AL18/2)</f>
        <v>395.72413185194966</v>
      </c>
      <c r="H18">
        <f>AL18*1000</f>
        <v>23.978254630678624</v>
      </c>
      <c r="I18">
        <f>(AQ18-AW18)</f>
        <v>0.87299759442915414</v>
      </c>
      <c r="J18">
        <f>(P18+AP18*D18)</f>
        <v>31.401088714599609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32.946449279785156</v>
      </c>
      <c r="P18" s="1">
        <v>31.401088714599609</v>
      </c>
      <c r="Q18" s="1">
        <v>33.014759063720703</v>
      </c>
      <c r="R18" s="1">
        <v>399.87857055664063</v>
      </c>
      <c r="S18" s="1">
        <v>397.43438720703125</v>
      </c>
      <c r="T18" s="1">
        <v>21.587751388549805</v>
      </c>
      <c r="U18" s="1">
        <v>42.394878387451172</v>
      </c>
      <c r="V18" s="1">
        <v>37.835559844970703</v>
      </c>
      <c r="W18" s="1">
        <v>74.302970886230469</v>
      </c>
      <c r="X18" s="1">
        <v>300.16552734375</v>
      </c>
      <c r="Y18" s="1">
        <v>-0.10950006544589996</v>
      </c>
      <c r="Z18" s="1">
        <v>0.23983009159564972</v>
      </c>
      <c r="AA18" s="1">
        <v>88.279182434082031</v>
      </c>
      <c r="AB18" s="1">
        <v>62.864814758300781</v>
      </c>
      <c r="AC18" s="1">
        <v>3.4926550388336182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1.1035497328814334</v>
      </c>
      <c r="AL18">
        <f>(U18-T18)/(1000-U18)*AK18</f>
        <v>2.3978254630678625E-2</v>
      </c>
      <c r="AM18">
        <f>(P18+273.15)</f>
        <v>304.55108871459959</v>
      </c>
      <c r="AN18">
        <f>(O18+273.15)</f>
        <v>306.09644927978513</v>
      </c>
      <c r="AO18">
        <f>(Y18*AG18+Z18*AH18)*AI18</f>
        <v>-1.7520010079741244E-2</v>
      </c>
      <c r="AP18">
        <f>((AO18+0.00000010773*(AN18^4-AM18^4))-AL18*44100)/(L18*51.4+0.00000043092*AM18^3)</f>
        <v>-8.4999710372442934</v>
      </c>
      <c r="AQ18">
        <f>0.61365*EXP(17.502*J18/(240.97+J18))</f>
        <v>4.6155827978656774</v>
      </c>
      <c r="AR18">
        <f>AQ18*1000/AA18</f>
        <v>52.283932299804974</v>
      </c>
      <c r="AS18">
        <f>(AR18-U18)</f>
        <v>9.8890539123538019</v>
      </c>
      <c r="AT18">
        <f>IF(D18,P18,(O18+P18)/2)</f>
        <v>32.173768997192383</v>
      </c>
      <c r="AU18">
        <f>0.61365*EXP(17.502*AT18/(240.97+AT18))</f>
        <v>4.8222497447581905</v>
      </c>
      <c r="AV18">
        <f>IF(AS18&lt;&gt;0,(1000-(AR18+U18)/2)/AS18*AL18,0)</f>
        <v>2.3099417313063326</v>
      </c>
      <c r="AW18">
        <f>U18*AA18/1000</f>
        <v>3.7425852034365232</v>
      </c>
      <c r="AX18">
        <f>(AU18-AW18)</f>
        <v>1.0796645413216672</v>
      </c>
      <c r="AY18">
        <f>1/(1.6/F18+1.37/N18)</f>
        <v>1.5651308475238415</v>
      </c>
      <c r="AZ18">
        <f>G18*AA18*0.001</f>
        <v>34.934202829326999</v>
      </c>
      <c r="BA18">
        <f>G18/S18</f>
        <v>0.99569676049649247</v>
      </c>
      <c r="BB18">
        <f>(1-AL18*AA18/AQ18/F18)*100</f>
        <v>90.860445997515029</v>
      </c>
      <c r="BC18">
        <f>(S18-E18/(N18/1.35))</f>
        <v>399.58932455531539</v>
      </c>
      <c r="BD18">
        <f>E18*BB18/100/BC18</f>
        <v>-1.5536062107622463E-2</v>
      </c>
    </row>
    <row r="19" spans="1:56" x14ac:dyDescent="0.35">
      <c r="A19" s="1" t="s">
        <v>9</v>
      </c>
      <c r="B19" s="1" t="s">
        <v>1968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1967</v>
      </c>
      <c r="K20" s="1">
        <f t="shared" si="0"/>
        <v>2.72</v>
      </c>
    </row>
    <row r="21" spans="1:56" x14ac:dyDescent="0.35">
      <c r="A21" s="1">
        <v>2</v>
      </c>
      <c r="B21" s="1" t="s">
        <v>1966</v>
      </c>
      <c r="C21" s="1">
        <v>568.5000018440187</v>
      </c>
      <c r="D21" s="1">
        <v>0</v>
      </c>
      <c r="E21">
        <f>(R21-S21*(1000-T21)/(1000-U21))*AK21</f>
        <v>-6.3328652940029659</v>
      </c>
      <c r="F21">
        <f>IF(AV21&lt;&gt;0,1/(1/AV21-1/N21),0)</f>
        <v>4.6596929061404646</v>
      </c>
      <c r="G21">
        <f>((AY21-AL21/2)*S21-E21)/(AY21+AL21/2)</f>
        <v>395.69230831835893</v>
      </c>
      <c r="H21">
        <f>AL21*1000</f>
        <v>22.925017810964608</v>
      </c>
      <c r="I21">
        <f>(AQ21-AW21)</f>
        <v>0.86461105823771911</v>
      </c>
      <c r="J21">
        <f>(P21+AP21*D21)</f>
        <v>31.221462249755859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32.914615631103516</v>
      </c>
      <c r="P21" s="1">
        <v>31.221462249755859</v>
      </c>
      <c r="Q21" s="1">
        <v>33.019332885742188</v>
      </c>
      <c r="R21" s="1">
        <v>400.04263305664063</v>
      </c>
      <c r="S21" s="1">
        <v>397.52297973632813</v>
      </c>
      <c r="T21" s="1">
        <v>22.05546760559082</v>
      </c>
      <c r="U21" s="1">
        <v>41.959178924560547</v>
      </c>
      <c r="V21" s="1">
        <v>38.723762512207031</v>
      </c>
      <c r="W21" s="1">
        <v>73.669593811035156</v>
      </c>
      <c r="X21" s="1">
        <v>300.14321899414063</v>
      </c>
      <c r="Y21" s="1">
        <v>25.808965682983398</v>
      </c>
      <c r="Z21" s="1">
        <v>0.10967537760734558</v>
      </c>
      <c r="AA21" s="1">
        <v>88.277412414550781</v>
      </c>
      <c r="AB21" s="1">
        <v>63.056102752685547</v>
      </c>
      <c r="AC21" s="1">
        <v>3.5574941635131836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1.1034677168902225</v>
      </c>
      <c r="AL21">
        <f>(U21-T21)/(1000-U21)*AK21</f>
        <v>2.2925017810964607E-2</v>
      </c>
      <c r="AM21">
        <f>(P21+273.15)</f>
        <v>304.37146224975584</v>
      </c>
      <c r="AN21">
        <f>(O21+273.15)</f>
        <v>306.06461563110349</v>
      </c>
      <c r="AO21">
        <f>(Y21*AG21+Z21*AH21)*AI21</f>
        <v>4.1294344169772899</v>
      </c>
      <c r="AP21">
        <f>((AO21+0.00000010773*(AN21^4-AM21^4))-AL21*44100)/(L21*51.4+0.00000043092*AM21^3)</f>
        <v>-8.0726240783080367</v>
      </c>
      <c r="AQ21">
        <f>0.61365*EXP(17.502*J21/(240.97+J21))</f>
        <v>4.5686588007370776</v>
      </c>
      <c r="AR21">
        <f>AQ21*1000/AA21</f>
        <v>51.753429057057687</v>
      </c>
      <c r="AS21">
        <f>(AR21-U21)</f>
        <v>9.7942501324971403</v>
      </c>
      <c r="AT21">
        <f>IF(D21,P21,(O21+P21)/2)</f>
        <v>32.068038940429688</v>
      </c>
      <c r="AU21">
        <f>0.61365*EXP(17.502*AT21/(240.97+AT21))</f>
        <v>4.793503132390625</v>
      </c>
      <c r="AV21">
        <f>IF(AS21&lt;&gt;0,(1000-(AR21+U21)/2)/AS21*AL21,0)</f>
        <v>2.2309861308237031</v>
      </c>
      <c r="AW21">
        <f>U21*AA21/1000</f>
        <v>3.7040477424993585</v>
      </c>
      <c r="AX21">
        <f>(AU21-AW21)</f>
        <v>1.0894553898912664</v>
      </c>
      <c r="AY21">
        <f>1/(1.6/F21+1.37/N21)</f>
        <v>1.5073005358600111</v>
      </c>
      <c r="AZ21">
        <f>G21*AA21*0.001</f>
        <v>34.930693090685352</v>
      </c>
      <c r="BA21">
        <f>G21/S21</f>
        <v>0.99539480354271981</v>
      </c>
      <c r="BB21">
        <f>(1-AL21*AA21/AQ21/F21)*100</f>
        <v>90.493661913638618</v>
      </c>
      <c r="BC21">
        <f>(S21-E21/(N21/1.35))</f>
        <v>399.5203332454895</v>
      </c>
      <c r="BD21">
        <f>E21*BB21/100/BC21</f>
        <v>-1.4344305487650423E-2</v>
      </c>
    </row>
    <row r="22" spans="1:56" x14ac:dyDescent="0.35">
      <c r="A22" s="1" t="s">
        <v>9</v>
      </c>
      <c r="B22" s="1" t="s">
        <v>1965</v>
      </c>
      <c r="K22" s="1">
        <f t="shared" si="0"/>
        <v>2.72</v>
      </c>
    </row>
    <row r="23" spans="1:56" x14ac:dyDescent="0.35">
      <c r="A23" s="1" t="s">
        <v>9</v>
      </c>
      <c r="B23" s="1" t="s">
        <v>1964</v>
      </c>
      <c r="K23" s="1">
        <f t="shared" si="0"/>
        <v>2.72</v>
      </c>
    </row>
    <row r="24" spans="1:56" x14ac:dyDescent="0.35">
      <c r="A24" s="1">
        <v>3</v>
      </c>
      <c r="B24" s="1" t="s">
        <v>1963</v>
      </c>
      <c r="C24" s="1">
        <v>773.5000018440187</v>
      </c>
      <c r="D24" s="1">
        <v>0</v>
      </c>
      <c r="E24">
        <f>(R24-S24*(1000-T24)/(1000-U24))*AK24</f>
        <v>-5.8981022217479735</v>
      </c>
      <c r="F24">
        <f>IF(AV24&lt;&gt;0,1/(1/AV24-1/N24),0)</f>
        <v>4.3552321411951178</v>
      </c>
      <c r="G24">
        <f>((AY24-AL24/2)*S24-E24)/(AY24+AL24/2)</f>
        <v>395.51498712154438</v>
      </c>
      <c r="H24">
        <f>AL24*1000</f>
        <v>22.057227074597474</v>
      </c>
      <c r="I24">
        <f>(AQ24-AW24)</f>
        <v>0.85994110022207648</v>
      </c>
      <c r="J24">
        <f>(P24+AP24*D24)</f>
        <v>31.112937927246094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32.868568420410156</v>
      </c>
      <c r="P24" s="1">
        <v>31.112937927246094</v>
      </c>
      <c r="Q24" s="1">
        <v>32.993179321289063</v>
      </c>
      <c r="R24" s="1">
        <v>400.07281494140625</v>
      </c>
      <c r="S24" s="1">
        <v>397.47244262695313</v>
      </c>
      <c r="T24" s="1">
        <v>22.537307739257813</v>
      </c>
      <c r="U24" s="1">
        <v>41.695465087890625</v>
      </c>
      <c r="V24" s="1">
        <v>39.670207977294922</v>
      </c>
      <c r="W24" s="1">
        <v>73.392425537109375</v>
      </c>
      <c r="X24" s="1">
        <v>300.10250854492188</v>
      </c>
      <c r="Y24" s="1">
        <v>51.326026916503906</v>
      </c>
      <c r="Z24" s="1">
        <v>0.102440245449543</v>
      </c>
      <c r="AA24" s="1">
        <v>88.272659301757813</v>
      </c>
      <c r="AB24" s="1">
        <v>63.062740325927734</v>
      </c>
      <c r="AC24" s="1">
        <v>3.5810611248016357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1.1033180461210359</v>
      </c>
      <c r="AL24">
        <f>(U24-T24)/(1000-U24)*AK24</f>
        <v>2.2057227074597473E-2</v>
      </c>
      <c r="AM24">
        <f>(P24+273.15)</f>
        <v>304.26293792724607</v>
      </c>
      <c r="AN24">
        <f>(O24+273.15)</f>
        <v>306.01856842041013</v>
      </c>
      <c r="AO24">
        <f>(Y24*AG24+Z24*AH24)*AI24</f>
        <v>8.2121641230844489</v>
      </c>
      <c r="AP24">
        <f>((AO24+0.00000010773*(AN24^4-AM24^4))-AL24*44100)/(L24*51.4+0.00000043092*AM24^3)</f>
        <v>-7.7206050873727801</v>
      </c>
      <c r="AQ24">
        <f>0.61365*EXP(17.502*J24/(240.97+J24))</f>
        <v>4.5405106843537828</v>
      </c>
      <c r="AR24">
        <f>AQ24*1000/AA24</f>
        <v>51.437338812147523</v>
      </c>
      <c r="AS24">
        <f>(AR24-U24)</f>
        <v>9.741873724256898</v>
      </c>
      <c r="AT24">
        <f>IF(D24,P24,(O24+P24)/2)</f>
        <v>31.990753173828125</v>
      </c>
      <c r="AU24">
        <f>0.61365*EXP(17.502*AT24/(240.97+AT24))</f>
        <v>4.7725846349816887</v>
      </c>
      <c r="AV24">
        <f>IF(AS24&lt;&gt;0,(1000-(AR24+U24)/2)/AS24*AL24,0)</f>
        <v>2.1587327005044998</v>
      </c>
      <c r="AW24">
        <f>U24*AA24/1000</f>
        <v>3.6805695841317063</v>
      </c>
      <c r="AX24">
        <f>(AU24-AW24)</f>
        <v>1.0920150508499824</v>
      </c>
      <c r="AY24">
        <f>1/(1.6/F24+1.37/N24)</f>
        <v>1.4546689173859129</v>
      </c>
      <c r="AZ24">
        <f>G24*AA24*0.001</f>
        <v>34.913159706919217</v>
      </c>
      <c r="BA24">
        <f>G24/S24</f>
        <v>0.99507524221686505</v>
      </c>
      <c r="BB24">
        <f>(1-AL24*AA24/AQ24/F24)*100</f>
        <v>90.153970923197022</v>
      </c>
      <c r="BC24">
        <f>(S24-E24/(N24/1.35))</f>
        <v>399.33267407402917</v>
      </c>
      <c r="BD24">
        <f>E24*BB24/100/BC24</f>
        <v>-1.3315648098030061E-2</v>
      </c>
    </row>
    <row r="25" spans="1:56" x14ac:dyDescent="0.35">
      <c r="A25" s="1" t="s">
        <v>9</v>
      </c>
      <c r="B25" s="1" t="s">
        <v>1962</v>
      </c>
      <c r="K25" s="1">
        <f t="shared" si="0"/>
        <v>2.72</v>
      </c>
    </row>
    <row r="26" spans="1:56" x14ac:dyDescent="0.35">
      <c r="A26" s="1" t="s">
        <v>9</v>
      </c>
      <c r="B26" s="1" t="s">
        <v>1961</v>
      </c>
      <c r="K26" s="1">
        <f t="shared" si="0"/>
        <v>2.72</v>
      </c>
    </row>
    <row r="27" spans="1:56" x14ac:dyDescent="0.35">
      <c r="A27" s="1">
        <v>4</v>
      </c>
      <c r="B27" s="1" t="s">
        <v>1960</v>
      </c>
      <c r="C27" s="1">
        <v>977.5000018440187</v>
      </c>
      <c r="D27" s="1">
        <v>0</v>
      </c>
      <c r="E27">
        <f>(R27-S27*(1000-T27)/(1000-U27))*AK27</f>
        <v>-5.1863763623026884</v>
      </c>
      <c r="F27">
        <f>IF(AV27&lt;&gt;0,1/(1/AV27-1/N27),0)</f>
        <v>4.2891743562305038</v>
      </c>
      <c r="G27">
        <f>((AY27-AL27/2)*S27-E27)/(AY27+AL27/2)</f>
        <v>394.71319025670499</v>
      </c>
      <c r="H27">
        <f>AL27*1000</f>
        <v>21.599534814200243</v>
      </c>
      <c r="I27">
        <f>(AQ27-AW27)</f>
        <v>0.84852167869789596</v>
      </c>
      <c r="J27">
        <f>(P27+AP27*D27)</f>
        <v>31.086263656616211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32.841014862060547</v>
      </c>
      <c r="P27" s="1">
        <v>31.086263656616211</v>
      </c>
      <c r="Q27" s="1">
        <v>32.968257904052734</v>
      </c>
      <c r="R27" s="1">
        <v>400.11688232421875</v>
      </c>
      <c r="S27" s="1">
        <v>397.04507446289063</v>
      </c>
      <c r="T27" s="1">
        <v>22.990240097045898</v>
      </c>
      <c r="U27" s="1">
        <v>41.747455596923828</v>
      </c>
      <c r="V27" s="1">
        <v>40.529506683349609</v>
      </c>
      <c r="W27" s="1">
        <v>73.596611022949219</v>
      </c>
      <c r="X27" s="1">
        <v>300.14071655273438</v>
      </c>
      <c r="Y27" s="1">
        <v>100.95811462402344</v>
      </c>
      <c r="Z27" s="1">
        <v>0.27238425612449646</v>
      </c>
      <c r="AA27" s="1">
        <v>88.271095275878906</v>
      </c>
      <c r="AB27" s="1">
        <v>63.054210662841797</v>
      </c>
      <c r="AC27" s="1">
        <v>3.5671579837799072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1.1034585167379938</v>
      </c>
      <c r="AL27">
        <f>(U27-T27)/(1000-U27)*AK27</f>
        <v>2.1599534814200242E-2</v>
      </c>
      <c r="AM27">
        <f>(P27+273.15)</f>
        <v>304.23626365661619</v>
      </c>
      <c r="AN27">
        <f>(O27+273.15)</f>
        <v>305.99101486206052</v>
      </c>
      <c r="AO27">
        <f>(Y27*AG27+Z27*AH27)*AI27</f>
        <v>16.153297978789396</v>
      </c>
      <c r="AP27">
        <f>((AO27+0.00000010773*(AN27^4-AM27^4))-AL27*44100)/(L27*51.4+0.00000043092*AM27^3)</f>
        <v>-7.4906697334012531</v>
      </c>
      <c r="AQ27">
        <f>0.61365*EXP(17.502*J27/(240.97+J27))</f>
        <v>4.5336153092194831</v>
      </c>
      <c r="AR27">
        <f>AQ27*1000/AA27</f>
        <v>51.360134311807336</v>
      </c>
      <c r="AS27">
        <f>(AR27-U27)</f>
        <v>9.6126787148835078</v>
      </c>
      <c r="AT27">
        <f>IF(D27,P27,(O27+P27)/2)</f>
        <v>31.963639259338379</v>
      </c>
      <c r="AU27">
        <f>0.61365*EXP(17.502*AT27/(240.97+AT27))</f>
        <v>4.7652647209058694</v>
      </c>
      <c r="AV27">
        <f>IF(AS27&lt;&gt;0,(1000-(AR27+U27)/2)/AS27*AL27,0)</f>
        <v>2.1423783224403596</v>
      </c>
      <c r="AW27">
        <f>U27*AA27/1000</f>
        <v>3.6850936305215871</v>
      </c>
      <c r="AX27">
        <f>(AU27-AW27)</f>
        <v>1.0801710903842823</v>
      </c>
      <c r="AY27">
        <f>1/(1.6/F27+1.37/N27)</f>
        <v>1.4427940848836256</v>
      </c>
      <c r="AZ27">
        <f>G27*AA27*0.001</f>
        <v>34.84176562379573</v>
      </c>
      <c r="BA27">
        <f>G27/S27</f>
        <v>0.99412690307431684</v>
      </c>
      <c r="BB27">
        <f>(1-AL27*AA27/AQ27/F27)*100</f>
        <v>90.19506889682232</v>
      </c>
      <c r="BC27">
        <f>(S27-E27/(N27/1.35))</f>
        <v>398.68083119324245</v>
      </c>
      <c r="BD27">
        <f>E27*BB27/100/BC27</f>
        <v>-1.1733334956754011E-2</v>
      </c>
    </row>
    <row r="28" spans="1:56" x14ac:dyDescent="0.35">
      <c r="A28" s="1" t="s">
        <v>9</v>
      </c>
      <c r="B28" s="1" t="s">
        <v>1959</v>
      </c>
      <c r="K28" s="1">
        <f t="shared" si="0"/>
        <v>2.72</v>
      </c>
    </row>
    <row r="29" spans="1:56" x14ac:dyDescent="0.35">
      <c r="A29" s="1" t="s">
        <v>9</v>
      </c>
      <c r="B29" s="1" t="s">
        <v>1958</v>
      </c>
      <c r="K29" s="1">
        <f t="shared" si="0"/>
        <v>2.72</v>
      </c>
    </row>
    <row r="30" spans="1:56" x14ac:dyDescent="0.35">
      <c r="A30" s="1">
        <v>5</v>
      </c>
      <c r="B30" s="1" t="s">
        <v>1957</v>
      </c>
      <c r="C30" s="1">
        <v>1182.5000018440187</v>
      </c>
      <c r="D30" s="1">
        <v>0</v>
      </c>
      <c r="E30">
        <f>(R30-S30*(1000-T30)/(1000-U30))*AK30</f>
        <v>-4.576546286573187</v>
      </c>
      <c r="F30">
        <f>IF(AV30&lt;&gt;0,1/(1/AV30-1/N30),0)</f>
        <v>4.2904927199074692</v>
      </c>
      <c r="G30">
        <f>((AY30-AL30/2)*S30-E30)/(AY30+AL30/2)</f>
        <v>393.9552334642695</v>
      </c>
      <c r="H30">
        <f>AL30*1000</f>
        <v>21.281273850338703</v>
      </c>
      <c r="I30">
        <f>(AQ30-AW30)</f>
        <v>0.83581674063273548</v>
      </c>
      <c r="J30">
        <f>(P30+AP30*D30)</f>
        <v>31.090034484863281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32.823112487792969</v>
      </c>
      <c r="P30" s="1">
        <v>31.090034484863281</v>
      </c>
      <c r="Q30" s="1">
        <v>32.953624725341797</v>
      </c>
      <c r="R30" s="1">
        <v>400.114501953125</v>
      </c>
      <c r="S30" s="1">
        <v>396.61325073242188</v>
      </c>
      <c r="T30" s="1">
        <v>23.426565170288086</v>
      </c>
      <c r="U30" s="1">
        <v>41.902481079101563</v>
      </c>
      <c r="V30" s="1">
        <v>41.340259552001953</v>
      </c>
      <c r="W30" s="1">
        <v>73.944236755371094</v>
      </c>
      <c r="X30" s="1">
        <v>300.17205810546875</v>
      </c>
      <c r="Y30" s="1">
        <v>150.45387268066406</v>
      </c>
      <c r="Z30" s="1">
        <v>1.5667930245399475E-2</v>
      </c>
      <c r="AA30" s="1">
        <v>88.270973205566406</v>
      </c>
      <c r="AB30" s="1">
        <v>63.039619445800781</v>
      </c>
      <c r="AC30" s="1">
        <v>3.5511858463287354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1.1035737430348114</v>
      </c>
      <c r="AL30">
        <f>(U30-T30)/(1000-U30)*AK30</f>
        <v>2.1281273850338702E-2</v>
      </c>
      <c r="AM30">
        <f>(P30+273.15)</f>
        <v>304.24003448486326</v>
      </c>
      <c r="AN30">
        <f>(O30+273.15)</f>
        <v>305.97311248779295</v>
      </c>
      <c r="AO30">
        <f>(Y30*AG30+Z30*AH30)*AI30</f>
        <v>24.072619090841272</v>
      </c>
      <c r="AP30">
        <f>((AO30+0.00000010773*(AN30^4-AM30^4))-AL30*44100)/(L30*51.4+0.00000043092*AM30^3)</f>
        <v>-7.3130765649151881</v>
      </c>
      <c r="AQ30">
        <f>0.61365*EXP(17.502*J30/(240.97+J30))</f>
        <v>4.534589525212863</v>
      </c>
      <c r="AR30">
        <f>AQ30*1000/AA30</f>
        <v>51.371241989738365</v>
      </c>
      <c r="AS30">
        <f>(AR30-U30)</f>
        <v>9.4687609106368029</v>
      </c>
      <c r="AT30">
        <f>IF(D30,P30,(O30+P30)/2)</f>
        <v>31.956573486328125</v>
      </c>
      <c r="AU30">
        <f>0.61365*EXP(17.502*AT30/(240.97+AT30))</f>
        <v>4.7633587879659078</v>
      </c>
      <c r="AV30">
        <f>IF(AS30&lt;&gt;0,(1000-(AR30+U30)/2)/AS30*AL30,0)</f>
        <v>2.1427071841800154</v>
      </c>
      <c r="AW30">
        <f>U30*AA30/1000</f>
        <v>3.6987727845801275</v>
      </c>
      <c r="AX30">
        <f>(AU30-AW30)</f>
        <v>1.0645860033857804</v>
      </c>
      <c r="AY30">
        <f>1/(1.6/F30+1.37/N30)</f>
        <v>1.4430327312777029</v>
      </c>
      <c r="AZ30">
        <f>G30*AA30*0.001</f>
        <v>34.774811857317189</v>
      </c>
      <c r="BA30">
        <f>G30/S30</f>
        <v>0.99329821365462745</v>
      </c>
      <c r="BB30">
        <f>(1-AL30*AA30/AQ30/F30)*100</f>
        <v>90.344597443909265</v>
      </c>
      <c r="BC30">
        <f>(S30-E30/(N30/1.35))</f>
        <v>398.05667015806205</v>
      </c>
      <c r="BD30">
        <f>E30*BB30/100/BC30</f>
        <v>-1.0387119798286295E-2</v>
      </c>
    </row>
    <row r="31" spans="1:56" x14ac:dyDescent="0.35">
      <c r="A31" s="1" t="s">
        <v>9</v>
      </c>
      <c r="B31" s="1" t="s">
        <v>1956</v>
      </c>
      <c r="K31" s="1">
        <f t="shared" si="0"/>
        <v>2.72</v>
      </c>
    </row>
    <row r="32" spans="1:56" x14ac:dyDescent="0.35">
      <c r="A32" s="1" t="s">
        <v>9</v>
      </c>
      <c r="B32" s="1" t="s">
        <v>1955</v>
      </c>
      <c r="K32" s="1">
        <f t="shared" si="0"/>
        <v>2.72</v>
      </c>
    </row>
    <row r="33" spans="1:56" x14ac:dyDescent="0.35">
      <c r="A33" s="1">
        <v>6</v>
      </c>
      <c r="B33" s="1" t="s">
        <v>1954</v>
      </c>
      <c r="C33" s="1">
        <v>1387.5000018440187</v>
      </c>
      <c r="D33" s="1">
        <v>0</v>
      </c>
      <c r="E33">
        <f>(R33-S33*(1000-T33)/(1000-U33))*AK33</f>
        <v>-3.5633783651036692</v>
      </c>
      <c r="F33">
        <f>IF(AV33&lt;&gt;0,1/(1/AV33-1/N33),0)</f>
        <v>4.4003972390038557</v>
      </c>
      <c r="G33">
        <f>((AY33-AL33/2)*S33-E33)/(AY33+AL33/2)</f>
        <v>392.40870880957903</v>
      </c>
      <c r="H33">
        <f>AL33*1000</f>
        <v>21.24445535830753</v>
      </c>
      <c r="I33">
        <f>(AQ33-AW33)</f>
        <v>0.82362459230282914</v>
      </c>
      <c r="J33">
        <f>(P33+AP33*D33)</f>
        <v>31.175880432128906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32.825428009033203</v>
      </c>
      <c r="P33" s="1">
        <v>31.175880432128906</v>
      </c>
      <c r="Q33" s="1">
        <v>32.950851440429688</v>
      </c>
      <c r="R33" s="1">
        <v>400.0843505859375</v>
      </c>
      <c r="S33" s="1">
        <v>395.69583129882813</v>
      </c>
      <c r="T33" s="1">
        <v>23.858697891235352</v>
      </c>
      <c r="U33" s="1">
        <v>42.295429229736328</v>
      </c>
      <c r="V33" s="1">
        <v>42.0943603515625</v>
      </c>
      <c r="W33" s="1">
        <v>74.622634887695313</v>
      </c>
      <c r="X33" s="1">
        <v>300.16644287109375</v>
      </c>
      <c r="Y33" s="1">
        <v>300.33169555664063</v>
      </c>
      <c r="Z33" s="1">
        <v>2.8925662860274315E-2</v>
      </c>
      <c r="AA33" s="1">
        <v>88.264694213867188</v>
      </c>
      <c r="AB33" s="1">
        <v>62.949028015136719</v>
      </c>
      <c r="AC33" s="1">
        <v>3.5028374195098877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1.1035530987907856</v>
      </c>
      <c r="AL33">
        <f>(U33-T33)/(1000-U33)*AK33</f>
        <v>2.1244455358307528E-2</v>
      </c>
      <c r="AM33">
        <f>(P33+273.15)</f>
        <v>304.32588043212888</v>
      </c>
      <c r="AN33">
        <f>(O33+273.15)</f>
        <v>305.97542800903318</v>
      </c>
      <c r="AO33">
        <f>(Y33*AG33+Z33*AH33)*AI33</f>
        <v>48.053070214992658</v>
      </c>
      <c r="AP33">
        <f>((AO33+0.00000010773*(AN33^4-AM33^4))-AL33*44100)/(L33*51.4+0.00000043092*AM33^3)</f>
        <v>-7.1111477959920686</v>
      </c>
      <c r="AQ33">
        <f>0.61365*EXP(17.502*J33/(240.97+J33))</f>
        <v>4.5568177199097661</v>
      </c>
      <c r="AR33">
        <f>AQ33*1000/AA33</f>
        <v>51.626732075551097</v>
      </c>
      <c r="AS33">
        <f>(AR33-U33)</f>
        <v>9.3313028458147684</v>
      </c>
      <c r="AT33">
        <f>IF(D33,P33,(O33+P33)/2)</f>
        <v>32.000654220581055</v>
      </c>
      <c r="AU33">
        <f>0.61365*EXP(17.502*AT33/(240.97+AT33))</f>
        <v>4.7752600486322461</v>
      </c>
      <c r="AV33">
        <f>IF(AS33&lt;&gt;0,(1000-(AR33+U33)/2)/AS33*AL33,0)</f>
        <v>2.1697712646723879</v>
      </c>
      <c r="AW33">
        <f>U33*AA33/1000</f>
        <v>3.733193127606937</v>
      </c>
      <c r="AX33">
        <f>(AU33-AW33)</f>
        <v>1.0420669210253091</v>
      </c>
      <c r="AY33">
        <f>1/(1.6/F33+1.37/N33)</f>
        <v>1.4626919169053729</v>
      </c>
      <c r="AZ33">
        <f>G33*AA33*0.001</f>
        <v>34.635834689935947</v>
      </c>
      <c r="BA33">
        <f>G33/S33</f>
        <v>0.99169280485351718</v>
      </c>
      <c r="BB33">
        <f>(1-AL33*AA33/AQ33/F33)*100</f>
        <v>90.648547276421567</v>
      </c>
      <c r="BC33">
        <f>(S33-E33/(N33/1.35))</f>
        <v>396.8197027143072</v>
      </c>
      <c r="BD33">
        <f>E33*BB33/100/BC33</f>
        <v>-8.1400966228089358E-3</v>
      </c>
    </row>
    <row r="34" spans="1:56" x14ac:dyDescent="0.35">
      <c r="A34" s="1" t="s">
        <v>9</v>
      </c>
      <c r="B34" s="1" t="s">
        <v>1953</v>
      </c>
      <c r="K34" s="1">
        <f t="shared" si="0"/>
        <v>2.72</v>
      </c>
    </row>
    <row r="35" spans="1:56" x14ac:dyDescent="0.35">
      <c r="A35" s="1" t="s">
        <v>9</v>
      </c>
      <c r="B35" s="1" t="s">
        <v>1952</v>
      </c>
      <c r="K35" s="1">
        <f t="shared" si="0"/>
        <v>2.72</v>
      </c>
    </row>
    <row r="36" spans="1:56" x14ac:dyDescent="0.35">
      <c r="A36" s="1">
        <v>7</v>
      </c>
      <c r="B36" s="1" t="s">
        <v>1951</v>
      </c>
      <c r="C36" s="1">
        <v>1591.5000018440187</v>
      </c>
      <c r="D36" s="1">
        <v>0</v>
      </c>
      <c r="E36">
        <f>(R36-S36*(1000-T36)/(1000-U36))*AK36</f>
        <v>-2.5761773381874833</v>
      </c>
      <c r="F36">
        <f>IF(AV36&lt;&gt;0,1/(1/AV36-1/N36),0)</f>
        <v>4.6327351236598373</v>
      </c>
      <c r="G36">
        <f>((AY36-AL36/2)*S36-E36)/(AY36+AL36/2)</f>
        <v>390.88437207569859</v>
      </c>
      <c r="H36">
        <f>AL36*1000</f>
        <v>21.454255468191661</v>
      </c>
      <c r="I36">
        <f>(AQ36-AW36)</f>
        <v>0.81069003609103962</v>
      </c>
      <c r="J36">
        <f>(P36+AP36*D36)</f>
        <v>31.32194709777832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32.853969573974609</v>
      </c>
      <c r="P36" s="1">
        <v>31.32194709777832</v>
      </c>
      <c r="Q36" s="1">
        <v>32.967510223388672</v>
      </c>
      <c r="R36" s="1">
        <v>400.11837768554688</v>
      </c>
      <c r="S36" s="1">
        <v>394.7783203125</v>
      </c>
      <c r="T36" s="1">
        <v>24.27044677734375</v>
      </c>
      <c r="U36" s="1">
        <v>42.876499176025391</v>
      </c>
      <c r="V36" s="1">
        <v>42.748569488525391</v>
      </c>
      <c r="W36" s="1">
        <v>75.520195007324219</v>
      </c>
      <c r="X36" s="1">
        <v>300.18991088867188</v>
      </c>
      <c r="Y36" s="1">
        <v>499.501953125</v>
      </c>
      <c r="Z36" s="1">
        <v>0.14341920614242554</v>
      </c>
      <c r="AA36" s="1">
        <v>88.257369995117188</v>
      </c>
      <c r="AB36" s="1">
        <v>62.883087158203125</v>
      </c>
      <c r="AC36" s="1">
        <v>3.4328913688659668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1.1036393782671758</v>
      </c>
      <c r="AL36">
        <f>(U36-T36)/(1000-U36)*AK36</f>
        <v>2.1454255468191661E-2</v>
      </c>
      <c r="AM36">
        <f>(P36+273.15)</f>
        <v>304.4719470977783</v>
      </c>
      <c r="AN36">
        <f>(O36+273.15)</f>
        <v>306.00396957397459</v>
      </c>
      <c r="AO36">
        <f>(Y36*AG36+Z36*AH36)*AI36</f>
        <v>79.920310713641811</v>
      </c>
      <c r="AP36">
        <f>((AO36+0.00000010773*(AN36^4-AM36^4))-AL36*44100)/(L36*51.4+0.00000043092*AM36^3)</f>
        <v>-6.936662313765428</v>
      </c>
      <c r="AQ36">
        <f>0.61365*EXP(17.502*J36/(240.97+J36))</f>
        <v>4.5948570879648498</v>
      </c>
      <c r="AR36">
        <f>AQ36*1000/AA36</f>
        <v>52.062021429134575</v>
      </c>
      <c r="AS36">
        <f>(AR36-U36)</f>
        <v>9.185522253109184</v>
      </c>
      <c r="AT36">
        <f>IF(D36,P36,(O36+P36)/2)</f>
        <v>32.087958335876465</v>
      </c>
      <c r="AU36">
        <f>0.61365*EXP(17.502*AT36/(240.97+AT36))</f>
        <v>4.79890752059028</v>
      </c>
      <c r="AV36">
        <f>IF(AS36&lt;&gt;0,(1000-(AR36+U36)/2)/AS36*AL36,0)</f>
        <v>2.2247877984136117</v>
      </c>
      <c r="AW36">
        <f>U36*AA36/1000</f>
        <v>3.7841670518738102</v>
      </c>
      <c r="AX36">
        <f>(AU36-AW36)</f>
        <v>1.0147404687164698</v>
      </c>
      <c r="AY36">
        <f>1/(1.6/F36+1.37/N36)</f>
        <v>1.5027746552124903</v>
      </c>
      <c r="AZ36">
        <f>G36*AA36*0.001</f>
        <v>34.498426651593981</v>
      </c>
      <c r="BA36">
        <f>G36/S36</f>
        <v>0.99013636758543622</v>
      </c>
      <c r="BB36">
        <f>(1-AL36*AA36/AQ36/F36)*100</f>
        <v>91.104815694454373</v>
      </c>
      <c r="BC36">
        <f>(S36-E36/(N36/1.35))</f>
        <v>395.5908335443105</v>
      </c>
      <c r="BD36">
        <f>E36*BB36/100/BC36</f>
        <v>-5.9329524774115244E-3</v>
      </c>
    </row>
    <row r="37" spans="1:56" x14ac:dyDescent="0.35">
      <c r="A37" s="1" t="s">
        <v>9</v>
      </c>
      <c r="B37" s="1" t="s">
        <v>1950</v>
      </c>
      <c r="K37" s="1">
        <f t="shared" si="0"/>
        <v>2.72</v>
      </c>
    </row>
    <row r="38" spans="1:56" x14ac:dyDescent="0.35">
      <c r="A38" s="1" t="s">
        <v>9</v>
      </c>
      <c r="B38" s="1" t="s">
        <v>1949</v>
      </c>
      <c r="K38" s="1">
        <f t="shared" si="0"/>
        <v>2.72</v>
      </c>
    </row>
    <row r="39" spans="1:56" x14ac:dyDescent="0.35">
      <c r="A39" s="1">
        <v>8</v>
      </c>
      <c r="B39" s="1" t="s">
        <v>1948</v>
      </c>
      <c r="C39" s="1">
        <v>1797.0000018328428</v>
      </c>
      <c r="D39" s="1">
        <v>0</v>
      </c>
      <c r="E39">
        <f>(R39-S39*(1000-T39)/(1000-U39))*AK39</f>
        <v>-1.2996384855661001</v>
      </c>
      <c r="F39">
        <f>IF(AV39&lt;&gt;0,1/(1/AV39-1/N39),0)</f>
        <v>5.042060518753166</v>
      </c>
      <c r="G39">
        <f>((AY39-AL39/2)*S39-E39)/(AY39+AL39/2)</f>
        <v>388.70277029647269</v>
      </c>
      <c r="H39">
        <f>AL39*1000</f>
        <v>21.87375771388913</v>
      </c>
      <c r="I39">
        <f>(AQ39-AW39)</f>
        <v>0.79377887182387186</v>
      </c>
      <c r="J39">
        <f>(P39+AP39*D39)</f>
        <v>31.51171875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32.903881072998047</v>
      </c>
      <c r="P39" s="1">
        <v>31.51171875</v>
      </c>
      <c r="Q39" s="1">
        <v>33.002952575683594</v>
      </c>
      <c r="R39" s="1">
        <v>399.94412231445313</v>
      </c>
      <c r="S39" s="1">
        <v>393.32601928710938</v>
      </c>
      <c r="T39" s="1">
        <v>24.676948547363281</v>
      </c>
      <c r="U39" s="1">
        <v>43.632144927978516</v>
      </c>
      <c r="V39" s="1">
        <v>43.343338012695313</v>
      </c>
      <c r="W39" s="1">
        <v>76.636817932128906</v>
      </c>
      <c r="X39" s="1">
        <v>300.18499755859375</v>
      </c>
      <c r="Y39" s="1">
        <v>750.8758544921875</v>
      </c>
      <c r="Z39" s="1">
        <v>0.16029186546802521</v>
      </c>
      <c r="AA39" s="1">
        <v>88.25860595703125</v>
      </c>
      <c r="AB39" s="1">
        <v>62.819801330566406</v>
      </c>
      <c r="AC39" s="1">
        <v>3.3392012119293213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1.1036213145536531</v>
      </c>
      <c r="AL39">
        <f>(U39-T39)/(1000-U39)*AK39</f>
        <v>2.1873757713889129E-2</v>
      </c>
      <c r="AM39">
        <f>(P39+273.15)</f>
        <v>304.66171874999998</v>
      </c>
      <c r="AN39">
        <f>(O39+273.15)</f>
        <v>306.05388107299802</v>
      </c>
      <c r="AO39">
        <f>(Y39*AG39+Z39*AH39)*AI39</f>
        <v>120.14013403340869</v>
      </c>
      <c r="AP39">
        <f>((AO39+0.00000010773*(AN39^4-AM39^4))-AL39*44100)/(L39*51.4+0.00000043092*AM39^3)</f>
        <v>-6.7714800760235843</v>
      </c>
      <c r="AQ39">
        <f>0.61365*EXP(17.502*J39/(240.97+J39))</f>
        <v>4.6446911580824075</v>
      </c>
      <c r="AR39">
        <f>AQ39*1000/AA39</f>
        <v>52.625929309870102</v>
      </c>
      <c r="AS39">
        <f>(AR39-U39)</f>
        <v>8.9937843818915866</v>
      </c>
      <c r="AT39">
        <f>IF(D39,P39,(O39+P39)/2)</f>
        <v>32.207799911499023</v>
      </c>
      <c r="AU39">
        <f>0.61365*EXP(17.502*AT39/(240.97+AT39))</f>
        <v>4.8315341698749386</v>
      </c>
      <c r="AV39">
        <f>IF(AS39&lt;&gt;0,(1000-(AR39+U39)/2)/AS39*AL39,0)</f>
        <v>2.3150426931369128</v>
      </c>
      <c r="AW39">
        <f>U39*AA39/1000</f>
        <v>3.8509122862585357</v>
      </c>
      <c r="AX39">
        <f>(AU39-AW39)</f>
        <v>0.9806218836164029</v>
      </c>
      <c r="AY39">
        <f>1/(1.6/F39+1.37/N39)</f>
        <v>1.5688784366670385</v>
      </c>
      <c r="AZ39">
        <f>G39*AA39*0.001</f>
        <v>34.306364638002819</v>
      </c>
      <c r="BA39">
        <f>G39/S39</f>
        <v>0.98824575857194452</v>
      </c>
      <c r="BB39">
        <f>(1-AL39*AA39/AQ39/F39)*100</f>
        <v>91.756425537640524</v>
      </c>
      <c r="BC39">
        <f>(S39-E39/(N39/1.35))</f>
        <v>393.73591865639565</v>
      </c>
      <c r="BD39">
        <f>E39*BB39/100/BC39</f>
        <v>-3.0286843611736797E-3</v>
      </c>
    </row>
    <row r="40" spans="1:56" x14ac:dyDescent="0.35">
      <c r="A40" s="1" t="s">
        <v>9</v>
      </c>
      <c r="B40" s="1" t="s">
        <v>1947</v>
      </c>
      <c r="K40" s="1">
        <f t="shared" si="0"/>
        <v>2.72</v>
      </c>
    </row>
    <row r="41" spans="1:56" x14ac:dyDescent="0.35">
      <c r="A41" s="1" t="s">
        <v>9</v>
      </c>
      <c r="B41" s="1" t="s">
        <v>1946</v>
      </c>
      <c r="K41" s="1">
        <f t="shared" si="0"/>
        <v>2.72</v>
      </c>
    </row>
    <row r="42" spans="1:56" x14ac:dyDescent="0.35">
      <c r="A42" s="1">
        <v>9</v>
      </c>
      <c r="B42" s="1" t="s">
        <v>1945</v>
      </c>
      <c r="C42" s="1">
        <v>2002.0000018328428</v>
      </c>
      <c r="D42" s="1">
        <v>0</v>
      </c>
      <c r="E42">
        <f>(R42-S42*(1000-T42)/(1000-U42))*AK42</f>
        <v>0.17696511817884486</v>
      </c>
      <c r="F42">
        <f>IF(AV42&lt;&gt;0,1/(1/AV42-1/N42),0)</f>
        <v>5.3791185587868178</v>
      </c>
      <c r="G42">
        <f>((AY42-AL42/2)*S42-E42)/(AY42+AL42/2)</f>
        <v>386.60115426291378</v>
      </c>
      <c r="H42">
        <f>AL42*1000</f>
        <v>22.335521580110704</v>
      </c>
      <c r="I42">
        <f>(AQ42-AW42)</f>
        <v>0.78653632187448741</v>
      </c>
      <c r="J42">
        <f>(P42+AP42*D42)</f>
        <v>31.751392364501953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32.976528167724609</v>
      </c>
      <c r="P42" s="1">
        <v>31.751392364501953</v>
      </c>
      <c r="Q42" s="1">
        <v>33.057796478271484</v>
      </c>
      <c r="R42" s="1">
        <v>400.17666625976563</v>
      </c>
      <c r="S42" s="1">
        <v>392.08041381835938</v>
      </c>
      <c r="T42" s="1">
        <v>25.096611022949219</v>
      </c>
      <c r="U42" s="1">
        <v>44.437629699707031</v>
      </c>
      <c r="V42" s="1">
        <v>43.898136138916016</v>
      </c>
      <c r="W42" s="1">
        <v>77.728782653808594</v>
      </c>
      <c r="X42" s="1">
        <v>300.15438842773438</v>
      </c>
      <c r="Y42" s="1">
        <v>998.84478759765625</v>
      </c>
      <c r="Z42" s="1">
        <v>1.205211621709168E-3</v>
      </c>
      <c r="AA42" s="1">
        <v>88.253250122070313</v>
      </c>
      <c r="AB42" s="1">
        <v>62.809028625488281</v>
      </c>
      <c r="AC42" s="1">
        <v>3.2166566848754883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1.1035087809843174</v>
      </c>
      <c r="AL42">
        <f>(U42-T42)/(1000-U42)*AK42</f>
        <v>2.2335521580110703E-2</v>
      </c>
      <c r="AM42">
        <f>(P42+273.15)</f>
        <v>304.90139236450193</v>
      </c>
      <c r="AN42">
        <f>(O42+273.15)</f>
        <v>306.12652816772459</v>
      </c>
      <c r="AO42">
        <f>(Y42*AG42+Z42*AH42)*AI42</f>
        <v>159.81516244347767</v>
      </c>
      <c r="AP42">
        <f>((AO42+0.00000010773*(AN42^4-AM42^4))-AL42*44100)/(L42*51.4+0.00000043092*AM42^3)</f>
        <v>-6.6284597253885993</v>
      </c>
      <c r="AQ42">
        <f>0.61365*EXP(17.502*J42/(240.97+J42))</f>
        <v>4.7083015705946725</v>
      </c>
      <c r="AR42">
        <f>AQ42*1000/AA42</f>
        <v>53.349894356097188</v>
      </c>
      <c r="AS42">
        <f>(AR42-U42)</f>
        <v>8.9122646563901569</v>
      </c>
      <c r="AT42">
        <f>IF(D42,P42,(O42+P42)/2)</f>
        <v>32.363960266113281</v>
      </c>
      <c r="AU42">
        <f>0.61365*EXP(17.502*AT42/(240.97+AT42))</f>
        <v>4.8743381555253027</v>
      </c>
      <c r="AV42">
        <f>IF(AS42&lt;&gt;0,(1000-(AR42+U42)/2)/AS42*AL42,0)</f>
        <v>2.3836201821017502</v>
      </c>
      <c r="AW42">
        <f>U42*AA42/1000</f>
        <v>3.9217652487201851</v>
      </c>
      <c r="AX42">
        <f>(AU42-AW42)</f>
        <v>0.95257290680511764</v>
      </c>
      <c r="AY42">
        <f>1/(1.6/F42+1.37/N42)</f>
        <v>1.6193966561261033</v>
      </c>
      <c r="AZ42">
        <f>G42*AA42*0.001</f>
        <v>34.118808364646021</v>
      </c>
      <c r="BA42">
        <f>G42/S42</f>
        <v>0.98602516381248262</v>
      </c>
      <c r="BB42">
        <f>(1-AL42*AA42/AQ42/F42)*100</f>
        <v>92.216921364084627</v>
      </c>
      <c r="BC42">
        <f>(S42-E42/(N42/1.35))</f>
        <v>392.0245999200078</v>
      </c>
      <c r="BD42">
        <f>E42*BB42/100/BC42</f>
        <v>4.162794475299354E-4</v>
      </c>
    </row>
    <row r="43" spans="1:56" x14ac:dyDescent="0.35">
      <c r="A43" s="1" t="s">
        <v>9</v>
      </c>
      <c r="B43" s="1" t="s">
        <v>1944</v>
      </c>
      <c r="K43" s="1">
        <f t="shared" si="0"/>
        <v>2.72</v>
      </c>
    </row>
    <row r="44" spans="1:56" x14ac:dyDescent="0.35">
      <c r="A44" s="1" t="s">
        <v>9</v>
      </c>
      <c r="B44" s="1" t="s">
        <v>1943</v>
      </c>
      <c r="K44" s="1">
        <f t="shared" si="0"/>
        <v>2.72</v>
      </c>
    </row>
    <row r="45" spans="1:56" x14ac:dyDescent="0.35">
      <c r="A45" s="1">
        <v>10</v>
      </c>
      <c r="B45" s="1" t="s">
        <v>1942</v>
      </c>
      <c r="C45" s="1">
        <v>2207.500001821667</v>
      </c>
      <c r="D45" s="1">
        <v>0</v>
      </c>
      <c r="E45">
        <f>(R45-S45*(1000-T45)/(1000-U45))*AK45</f>
        <v>1.4933060382015726</v>
      </c>
      <c r="F45">
        <f>IF(AV45&lt;&gt;0,1/(1/AV45-1/N45),0)</f>
        <v>5.8069717363430158</v>
      </c>
      <c r="G45">
        <f>((AY45-AL45/2)*S45-E45)/(AY45+AL45/2)</f>
        <v>384.28590753136405</v>
      </c>
      <c r="H45">
        <f>AL45*1000</f>
        <v>22.840371675232902</v>
      </c>
      <c r="I45">
        <f>(AQ45-AW45)</f>
        <v>0.77741093882655044</v>
      </c>
      <c r="J45">
        <f>(P45+AP45*D45)</f>
        <v>31.988363265991211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33.063911437988281</v>
      </c>
      <c r="P45" s="1">
        <v>31.988363265991211</v>
      </c>
      <c r="Q45" s="1">
        <v>33.129627227783203</v>
      </c>
      <c r="R45" s="1">
        <v>399.8797607421875</v>
      </c>
      <c r="S45" s="1">
        <v>390.44491577148438</v>
      </c>
      <c r="T45" s="1">
        <v>25.501199722290039</v>
      </c>
      <c r="U45" s="1">
        <v>45.262725830078125</v>
      </c>
      <c r="V45" s="1">
        <v>44.386783599853516</v>
      </c>
      <c r="W45" s="1">
        <v>78.783218383789063</v>
      </c>
      <c r="X45" s="1">
        <v>300.14801025390625</v>
      </c>
      <c r="Y45" s="1">
        <v>1250.2320556640625</v>
      </c>
      <c r="Z45" s="1">
        <v>0.20730125904083252</v>
      </c>
      <c r="AA45" s="1">
        <v>88.252044677734375</v>
      </c>
      <c r="AB45" s="1">
        <v>62.771121978759766</v>
      </c>
      <c r="AC45" s="1">
        <v>3.0785727500915527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1.1034853318158315</v>
      </c>
      <c r="AL45">
        <f>(U45-T45)/(1000-U45)*AK45</f>
        <v>2.2840371675232903E-2</v>
      </c>
      <c r="AM45">
        <f>(P45+273.15)</f>
        <v>305.13836326599119</v>
      </c>
      <c r="AN45">
        <f>(O45+273.15)</f>
        <v>306.21391143798826</v>
      </c>
      <c r="AO45">
        <f>(Y45*AG45+Z45*AH45)*AI45</f>
        <v>200.03712443507175</v>
      </c>
      <c r="AP45">
        <f>((AO45+0.00000010773*(AN45^4-AM45^4))-AL45*44100)/(L45*51.4+0.00000043092*AM45^3)</f>
        <v>-6.4948798340510452</v>
      </c>
      <c r="AQ45">
        <f>0.61365*EXP(17.502*J45/(240.97+J45))</f>
        <v>4.7719390410186469</v>
      </c>
      <c r="AR45">
        <f>AQ45*1000/AA45</f>
        <v>54.071710841874548</v>
      </c>
      <c r="AS45">
        <f>(AR45-U45)</f>
        <v>8.8089850117964232</v>
      </c>
      <c r="AT45">
        <f>IF(D45,P45,(O45+P45)/2)</f>
        <v>32.526137351989746</v>
      </c>
      <c r="AU45">
        <f>0.61365*EXP(17.502*AT45/(240.97+AT45))</f>
        <v>4.919140352177827</v>
      </c>
      <c r="AV45">
        <f>IF(AS45&lt;&gt;0,(1000-(AR45+U45)/2)/AS45*AL45,0)</f>
        <v>2.464069801378598</v>
      </c>
      <c r="AW45">
        <f>U45*AA45/1000</f>
        <v>3.9945281021920964</v>
      </c>
      <c r="AX45">
        <f>(AU45-AW45)</f>
        <v>0.92461224998573055</v>
      </c>
      <c r="AY45">
        <f>1/(1.6/F45+1.37/N45)</f>
        <v>1.6789839550933385</v>
      </c>
      <c r="AZ45">
        <f>G45*AA45*0.001</f>
        <v>33.914017080481635</v>
      </c>
      <c r="BA45">
        <f>G45/S45</f>
        <v>0.98422566669116263</v>
      </c>
      <c r="BB45">
        <f>(1-AL45*AA45/AQ45/F45)*100</f>
        <v>92.725831723279001</v>
      </c>
      <c r="BC45">
        <f>(S45-E45/(N45/1.35))</f>
        <v>389.97393464095592</v>
      </c>
      <c r="BD45">
        <f>E45*BB45/100/BC45</f>
        <v>3.5506999855547078E-3</v>
      </c>
    </row>
    <row r="46" spans="1:56" x14ac:dyDescent="0.35">
      <c r="A46" s="1" t="s">
        <v>9</v>
      </c>
      <c r="B46" s="1" t="s">
        <v>1941</v>
      </c>
      <c r="K46" s="1">
        <f t="shared" si="0"/>
        <v>2.72</v>
      </c>
    </row>
    <row r="47" spans="1:56" x14ac:dyDescent="0.35">
      <c r="A47" s="1" t="s">
        <v>9</v>
      </c>
      <c r="B47" s="1" t="s">
        <v>1940</v>
      </c>
      <c r="K47" s="1">
        <f t="shared" si="0"/>
        <v>2.72</v>
      </c>
    </row>
    <row r="48" spans="1:56" x14ac:dyDescent="0.35">
      <c r="A48" s="1">
        <v>11</v>
      </c>
      <c r="B48" s="1" t="s">
        <v>1939</v>
      </c>
      <c r="C48" s="1">
        <v>2413.0000018104911</v>
      </c>
      <c r="D48" s="1">
        <v>0</v>
      </c>
      <c r="E48">
        <f>(R48-S48*(1000-T48)/(1000-U48))*AK48</f>
        <v>3.8249345250169289</v>
      </c>
      <c r="F48">
        <f>IF(AV48&lt;&gt;0,1/(1/AV48-1/N48),0)</f>
        <v>6.374404121707018</v>
      </c>
      <c r="G48">
        <f>((AY48-AL48/2)*S48-E48)/(AY48+AL48/2)</f>
        <v>380.9734691399687</v>
      </c>
      <c r="H48">
        <f>AL48*1000</f>
        <v>23.561358529276021</v>
      </c>
      <c r="I48">
        <f>(AQ48-AW48)</f>
        <v>0.77089087334511941</v>
      </c>
      <c r="J48">
        <f>(P48+AP48*D48)</f>
        <v>32.286403656005859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33.172706604003906</v>
      </c>
      <c r="P48" s="1">
        <v>32.286403656005859</v>
      </c>
      <c r="Q48" s="1">
        <v>33.212566375732422</v>
      </c>
      <c r="R48" s="1">
        <v>400.09091186523438</v>
      </c>
      <c r="S48" s="1">
        <v>388.3333740234375</v>
      </c>
      <c r="T48" s="1">
        <v>25.891483306884766</v>
      </c>
      <c r="U48" s="1">
        <v>46.255107879638672</v>
      </c>
      <c r="V48" s="1">
        <v>44.792121887207031</v>
      </c>
      <c r="W48" s="1">
        <v>80.021087646484375</v>
      </c>
      <c r="X48" s="1">
        <v>300.15554809570313</v>
      </c>
      <c r="Y48" s="1">
        <v>1599.95166015625</v>
      </c>
      <c r="Z48" s="1">
        <v>9.1596692800521851E-2</v>
      </c>
      <c r="AA48" s="1">
        <v>88.252906799316406</v>
      </c>
      <c r="AB48" s="1">
        <v>62.418277740478516</v>
      </c>
      <c r="AC48" s="1">
        <v>2.827937126159668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1.1035130444694965</v>
      </c>
      <c r="AL48">
        <f>(U48-T48)/(1000-U48)*AK48</f>
        <v>2.356135852927602E-2</v>
      </c>
      <c r="AM48">
        <f>(P48+273.15)</f>
        <v>305.43640365600584</v>
      </c>
      <c r="AN48">
        <f>(O48+273.15)</f>
        <v>306.32270660400388</v>
      </c>
      <c r="AO48">
        <f>(Y48*AG48+Z48*AH48)*AI48</f>
        <v>255.99225990312698</v>
      </c>
      <c r="AP48">
        <f>((AO48+0.00000010773*(AN48^4-AM48^4))-AL48*44100)/(L48*51.4+0.00000043092*AM48^3)</f>
        <v>-6.3142719747234093</v>
      </c>
      <c r="AQ48">
        <f>0.61365*EXP(17.502*J48/(240.97+J48))</f>
        <v>4.8530385980391975</v>
      </c>
      <c r="AR48">
        <f>AQ48*1000/AA48</f>
        <v>54.990127510188579</v>
      </c>
      <c r="AS48">
        <f>(AR48-U48)</f>
        <v>8.7350196305499068</v>
      </c>
      <c r="AT48">
        <f>IF(D48,P48,(O48+P48)/2)</f>
        <v>32.729555130004883</v>
      </c>
      <c r="AU48">
        <f>0.61365*EXP(17.502*AT48/(240.97+AT48))</f>
        <v>4.9758418514971048</v>
      </c>
      <c r="AV48">
        <f>IF(AS48&lt;&gt;0,(1000-(AR48+U48)/2)/AS48*AL48,0)</f>
        <v>2.560798009639675</v>
      </c>
      <c r="AW48">
        <f>U48*AA48/1000</f>
        <v>4.0821477246940781</v>
      </c>
      <c r="AX48">
        <f>(AU48-AW48)</f>
        <v>0.89369412680302673</v>
      </c>
      <c r="AY48">
        <f>1/(1.6/F48+1.37/N48)</f>
        <v>1.751094872076939</v>
      </c>
      <c r="AZ48">
        <f>G48*AA48*0.001</f>
        <v>33.622016065021903</v>
      </c>
      <c r="BA48">
        <f>G48/S48</f>
        <v>0.98104745722157627</v>
      </c>
      <c r="BB48">
        <f>(1-AL48*AA48/AQ48/F48)*100</f>
        <v>93.278348247968751</v>
      </c>
      <c r="BC48">
        <f>(S48-E48/(N48/1.35))</f>
        <v>387.12700912521524</v>
      </c>
      <c r="BD48">
        <f>E48*BB48/100/BC48</f>
        <v>9.2161891637689199E-3</v>
      </c>
    </row>
    <row r="49" spans="1:56" x14ac:dyDescent="0.35">
      <c r="A49" s="1" t="s">
        <v>9</v>
      </c>
      <c r="B49" s="1" t="s">
        <v>1938</v>
      </c>
      <c r="K49" s="1">
        <f t="shared" si="0"/>
        <v>2.72</v>
      </c>
    </row>
    <row r="50" spans="1:56" x14ac:dyDescent="0.35">
      <c r="A50" s="1" t="s">
        <v>9</v>
      </c>
      <c r="B50" s="1" t="s">
        <v>1933</v>
      </c>
      <c r="K50" s="1">
        <f t="shared" si="0"/>
        <v>2.72</v>
      </c>
    </row>
    <row r="51" spans="1:56" x14ac:dyDescent="0.35">
      <c r="A51" s="1">
        <v>12</v>
      </c>
      <c r="B51" s="1" t="s">
        <v>1937</v>
      </c>
      <c r="C51" s="1">
        <v>2619.5000017993152</v>
      </c>
      <c r="D51" s="1">
        <v>0</v>
      </c>
      <c r="E51">
        <f>(R51-S51*(1000-T51)/(1000-U51))*AK51</f>
        <v>7.3385797244056734</v>
      </c>
      <c r="F51">
        <f>IF(AV51&lt;&gt;0,1/(1/AV51-1/N51),0)</f>
        <v>6.6273278682010135</v>
      </c>
      <c r="G51">
        <f>((AY51-AL51/2)*S51-E51)/(AY51+AL51/2)</f>
        <v>375.54680526797415</v>
      </c>
      <c r="H51">
        <f>AL51*1000</f>
        <v>24.398539363805149</v>
      </c>
      <c r="I51">
        <f>(AQ51-AW51)</f>
        <v>0.78504536957396365</v>
      </c>
      <c r="J51">
        <f>(P51+AP51*D51)</f>
        <v>32.685806274414063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33.323646545410156</v>
      </c>
      <c r="P51" s="1">
        <v>32.685806274414063</v>
      </c>
      <c r="Q51" s="1">
        <v>33.329513549804688</v>
      </c>
      <c r="R51" s="1">
        <v>400.03475952148438</v>
      </c>
      <c r="S51" s="1">
        <v>384.8760986328125</v>
      </c>
      <c r="T51" s="1">
        <v>26.287569046020508</v>
      </c>
      <c r="U51" s="1">
        <v>47.349037170410156</v>
      </c>
      <c r="V51" s="1">
        <v>45.092510223388672</v>
      </c>
      <c r="W51" s="1">
        <v>81.22039794921875</v>
      </c>
      <c r="X51" s="1">
        <v>300.17733764648438</v>
      </c>
      <c r="Y51" s="1">
        <v>1999.609375</v>
      </c>
      <c r="Z51" s="1">
        <v>0.16511470079421997</v>
      </c>
      <c r="AA51" s="1">
        <v>88.250030517578125</v>
      </c>
      <c r="AB51" s="1">
        <v>61.825374603271484</v>
      </c>
      <c r="AC51" s="1">
        <v>2.380251407623291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1.1035931531120746</v>
      </c>
      <c r="AL51">
        <f>(U51-T51)/(1000-U51)*AK51</f>
        <v>2.439853936380515E-2</v>
      </c>
      <c r="AM51">
        <f>(P51+273.15)</f>
        <v>305.83580627441404</v>
      </c>
      <c r="AN51">
        <f>(O51+273.15)</f>
        <v>306.47364654541013</v>
      </c>
      <c r="AO51">
        <f>(Y51*AG51+Z51*AH51)*AI51</f>
        <v>319.93749284883961</v>
      </c>
      <c r="AP51">
        <f>((AO51+0.00000010773*(AN51^4-AM51^4))-AL51*44100)/(L51*51.4+0.00000043092*AM51^3)</f>
        <v>-6.1157369445536327</v>
      </c>
      <c r="AQ51">
        <f>0.61365*EXP(17.502*J51/(240.97+J51))</f>
        <v>4.9635993448406008</v>
      </c>
      <c r="AR51">
        <f>AQ51*1000/AA51</f>
        <v>56.244732333003824</v>
      </c>
      <c r="AS51">
        <f>(AR51-U51)</f>
        <v>8.8956951625936682</v>
      </c>
      <c r="AT51">
        <f>IF(D51,P51,(O51+P51)/2)</f>
        <v>33.004726409912109</v>
      </c>
      <c r="AU51">
        <f>0.61365*EXP(17.502*AT51/(240.97+AT51))</f>
        <v>5.0534488204804067</v>
      </c>
      <c r="AV51">
        <f>IF(AS51&lt;&gt;0,(1000-(AR51+U51)/2)/AS51*AL51,0)</f>
        <v>2.6006703927479085</v>
      </c>
      <c r="AW51">
        <f>U51*AA51/1000</f>
        <v>4.1785539752666372</v>
      </c>
      <c r="AX51">
        <f>(AU51-AW51)</f>
        <v>0.87489484521376948</v>
      </c>
      <c r="AY51">
        <f>1/(1.6/F51+1.37/N51)</f>
        <v>1.7809691636462843</v>
      </c>
      <c r="AZ51">
        <f>G51*AA51*0.001</f>
        <v>33.142017025677688</v>
      </c>
      <c r="BA51">
        <f>G51/S51</f>
        <v>0.97576026830977913</v>
      </c>
      <c r="BB51">
        <f>(1-AL51*AA51/AQ51/F51)*100</f>
        <v>93.454489606091812</v>
      </c>
      <c r="BC51">
        <f>(S51-E51/(N51/1.35))</f>
        <v>382.5615479066692</v>
      </c>
      <c r="BD51">
        <f>E51*BB51/100/BC51</f>
        <v>1.7927134243644931E-2</v>
      </c>
    </row>
    <row r="52" spans="1:56" x14ac:dyDescent="0.35">
      <c r="A52" s="1" t="s">
        <v>9</v>
      </c>
      <c r="B52" s="1" t="s">
        <v>1936</v>
      </c>
      <c r="K52" s="1">
        <v>2.3664000000000001</v>
      </c>
    </row>
    <row r="53" spans="1:56" x14ac:dyDescent="0.35">
      <c r="A53" s="1" t="s">
        <v>9</v>
      </c>
      <c r="B53" s="1" t="s">
        <v>1935</v>
      </c>
      <c r="K53" s="1">
        <v>2.3664000000000001</v>
      </c>
    </row>
    <row r="54" spans="1:56" x14ac:dyDescent="0.35">
      <c r="A54" s="1" t="s">
        <v>9</v>
      </c>
      <c r="B54" s="1" t="s">
        <v>1934</v>
      </c>
      <c r="K54" s="1">
        <v>2.3664000000000001</v>
      </c>
    </row>
    <row r="55" spans="1:56" x14ac:dyDescent="0.35">
      <c r="A55" s="1" t="s">
        <v>9</v>
      </c>
      <c r="B55" s="1" t="s">
        <v>1933</v>
      </c>
      <c r="K55" s="1">
        <v>2.3664000000000001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0EC2F-15F8-41BC-B113-60306ED583AF}">
  <dimension ref="A1:BD55"/>
  <sheetViews>
    <sheetView topLeftCell="C5" zoomScale="5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5667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5666</v>
      </c>
    </row>
    <row r="12" spans="1:56" x14ac:dyDescent="0.35">
      <c r="A12" s="1" t="s">
        <v>9</v>
      </c>
      <c r="B12" s="1" t="s">
        <v>5665</v>
      </c>
    </row>
    <row r="13" spans="1:56" x14ac:dyDescent="0.35">
      <c r="A13" s="1" t="s">
        <v>9</v>
      </c>
      <c r="B13" s="1" t="s">
        <v>5664</v>
      </c>
    </row>
    <row r="14" spans="1:56" x14ac:dyDescent="0.35">
      <c r="A14" s="1" t="s">
        <v>9</v>
      </c>
      <c r="B14" s="1" t="s">
        <v>5663</v>
      </c>
    </row>
    <row r="15" spans="1:56" x14ac:dyDescent="0.35">
      <c r="A15" s="1" t="s">
        <v>9</v>
      </c>
      <c r="B15" s="1" t="s">
        <v>5662</v>
      </c>
    </row>
    <row r="16" spans="1:56" x14ac:dyDescent="0.35">
      <c r="A16" s="1" t="s">
        <v>9</v>
      </c>
      <c r="B16" s="1" t="s">
        <v>5661</v>
      </c>
    </row>
    <row r="17" spans="1:56" x14ac:dyDescent="0.35">
      <c r="A17" s="1" t="s">
        <v>9</v>
      </c>
      <c r="B17" s="1" t="s">
        <v>5660</v>
      </c>
    </row>
    <row r="18" spans="1:56" x14ac:dyDescent="0.35">
      <c r="A18" s="1">
        <v>1</v>
      </c>
      <c r="B18" s="1" t="s">
        <v>5659</v>
      </c>
      <c r="C18" s="1">
        <v>378.00000268220901</v>
      </c>
      <c r="D18" s="1">
        <v>0</v>
      </c>
      <c r="E18">
        <f>(R18-S18*(1000-T18)/(1000-U18))*AK18</f>
        <v>-9.9997397971800286</v>
      </c>
      <c r="F18">
        <f>IF(AV18&lt;&gt;0,1/(1/AV18-1/N18),0)</f>
        <v>6.2396809876478763</v>
      </c>
      <c r="G18">
        <f>((AY18-AL18/2)*S18-E18)/(AY18+AL18/2)</f>
        <v>393.72353085589282</v>
      </c>
      <c r="H18">
        <f>AL18*1000</f>
        <v>35.512182056602896</v>
      </c>
      <c r="I18">
        <f>(AQ18-AW18)</f>
        <v>1.1915352610846113</v>
      </c>
      <c r="J18">
        <f>(P18+AP18*D18)</f>
        <v>28.699041366577148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29.700925827026367</v>
      </c>
      <c r="P18" s="1">
        <v>28.699041366577148</v>
      </c>
      <c r="Q18" s="1">
        <v>29.847925186157227</v>
      </c>
      <c r="R18" s="1">
        <v>399.72650146484375</v>
      </c>
      <c r="S18" s="1">
        <v>396.04299926757813</v>
      </c>
      <c r="T18" s="1">
        <v>1.6740700230002403E-3</v>
      </c>
      <c r="U18" s="1">
        <v>31.180665969848633</v>
      </c>
      <c r="V18" s="1">
        <v>3.5393629223108292E-3</v>
      </c>
      <c r="W18" s="1">
        <v>65.922981262207031</v>
      </c>
      <c r="X18" s="1">
        <v>300.14215087890625</v>
      </c>
      <c r="Y18" s="1">
        <v>-0.1408664733171463</v>
      </c>
      <c r="Z18" s="1">
        <v>0.12294252961874008</v>
      </c>
      <c r="AA18" s="1">
        <v>88.539718627929688</v>
      </c>
      <c r="AB18" s="1">
        <v>57.833831787109375</v>
      </c>
      <c r="AC18" s="1">
        <v>-0.48660677671432495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1.1034637899959787</v>
      </c>
      <c r="AL18">
        <f>(U18-T18)/(1000-U18)*AK18</f>
        <v>3.5512182056602899E-2</v>
      </c>
      <c r="AM18">
        <f>(P18+273.15)</f>
        <v>301.84904136657713</v>
      </c>
      <c r="AN18">
        <f>(O18+273.15)</f>
        <v>302.85092582702634</v>
      </c>
      <c r="AO18">
        <f>(Y18*AG18+Z18*AH18)*AI18</f>
        <v>-2.2538635226965642E-2</v>
      </c>
      <c r="AP18">
        <f>((AO18+0.00000010773*(AN18^4-AM18^4))-AL18*44100)/(L18*51.4+0.00000043092*AM18^3)</f>
        <v>-12.754183209630746</v>
      </c>
      <c r="AQ18">
        <f>0.61365*EXP(17.502*J18/(240.97+J18))</f>
        <v>3.9522626526864717</v>
      </c>
      <c r="AR18">
        <f>AQ18*1000/AA18</f>
        <v>44.638301475692039</v>
      </c>
      <c r="AS18">
        <f>(AR18-U18)</f>
        <v>13.457635505843406</v>
      </c>
      <c r="AT18">
        <f>IF(D18,P18,(O18+P18)/2)</f>
        <v>29.199983596801758</v>
      </c>
      <c r="AU18">
        <f>0.61365*EXP(17.502*AT18/(240.97+AT18))</f>
        <v>4.0685488034240844</v>
      </c>
      <c r="AV18">
        <f>IF(AS18&lt;&gt;0,(1000-(AR18+U18)/2)/AS18*AL18,0)</f>
        <v>2.5387768567615723</v>
      </c>
      <c r="AW18">
        <f>U18*AA18/1000</f>
        <v>2.7607273916018604</v>
      </c>
      <c r="AX18">
        <f>(AU18-AW18)</f>
        <v>1.307821411822224</v>
      </c>
      <c r="AY18">
        <f>1/(1.6/F18+1.37/N18)</f>
        <v>1.7346330661492466</v>
      </c>
      <c r="AZ18">
        <f>G18*AA18*0.001</f>
        <v>34.860170639175742</v>
      </c>
      <c r="BA18">
        <f>G18/S18</f>
        <v>0.99414339247007322</v>
      </c>
      <c r="BB18">
        <f>(1-AL18*AA18/AQ18/F18)*100</f>
        <v>87.250084363223166</v>
      </c>
      <c r="BC18">
        <f>(S18-E18/(N18/1.35))</f>
        <v>399.19686634785728</v>
      </c>
      <c r="BD18">
        <f>E18*BB18/100/BC18</f>
        <v>-2.1855836417161816E-2</v>
      </c>
    </row>
    <row r="19" spans="1:56" x14ac:dyDescent="0.35">
      <c r="A19" s="1" t="s">
        <v>9</v>
      </c>
      <c r="B19" s="1" t="s">
        <v>5658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5657</v>
      </c>
      <c r="K20" s="1">
        <f t="shared" si="0"/>
        <v>2.72</v>
      </c>
    </row>
    <row r="21" spans="1:56" x14ac:dyDescent="0.35">
      <c r="A21" s="1">
        <v>2</v>
      </c>
      <c r="B21" s="1" t="s">
        <v>5656</v>
      </c>
      <c r="C21" s="1">
        <v>582.00000268220901</v>
      </c>
      <c r="D21" s="1">
        <v>0</v>
      </c>
      <c r="E21">
        <f>(R21-S21*(1000-T21)/(1000-U21))*AK21</f>
        <v>-10.427736998105543</v>
      </c>
      <c r="F21">
        <f>IF(AV21&lt;&gt;0,1/(1/AV21-1/N21),0)</f>
        <v>5.4394364879566952</v>
      </c>
      <c r="G21">
        <f>((AY21-AL21/2)*S21-E21)/(AY21+AL21/2)</f>
        <v>394.93766390249533</v>
      </c>
      <c r="H21">
        <f>AL21*1000</f>
        <v>34.622459577720008</v>
      </c>
      <c r="I21">
        <f>(AQ21-AW21)</f>
        <v>1.231876370156892</v>
      </c>
      <c r="J21">
        <f>(P21+AP21*D21)</f>
        <v>28.583732604980469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29.714475631713867</v>
      </c>
      <c r="P21" s="1">
        <v>28.583732604980469</v>
      </c>
      <c r="Q21" s="1">
        <v>29.907539367675781</v>
      </c>
      <c r="R21" s="1">
        <v>399.95773315429688</v>
      </c>
      <c r="S21" s="1">
        <v>396.95281982421875</v>
      </c>
      <c r="T21" s="1">
        <v>5.7067638263106346E-3</v>
      </c>
      <c r="U21" s="1">
        <v>30.427778244018555</v>
      </c>
      <c r="V21" s="1">
        <v>1.2055832892656326E-2</v>
      </c>
      <c r="W21" s="1">
        <v>64.280250549316406</v>
      </c>
      <c r="X21" s="1">
        <v>300.13607788085938</v>
      </c>
      <c r="Y21" s="1">
        <v>25.38111686706543</v>
      </c>
      <c r="Z21" s="1">
        <v>4.8212236724793911E-3</v>
      </c>
      <c r="AA21" s="1">
        <v>88.538612365722656</v>
      </c>
      <c r="AB21" s="1">
        <v>57.757820129394531</v>
      </c>
      <c r="AC21" s="1">
        <v>-0.43422240018844604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1.1034414627972768</v>
      </c>
      <c r="AL21">
        <f>(U21-T21)/(1000-U21)*AK21</f>
        <v>3.4622459577720005E-2</v>
      </c>
      <c r="AM21">
        <f>(P21+273.15)</f>
        <v>301.73373260498045</v>
      </c>
      <c r="AN21">
        <f>(O21+273.15)</f>
        <v>302.86447563171384</v>
      </c>
      <c r="AO21">
        <f>(Y21*AG21+Z21*AH21)*AI21</f>
        <v>4.0609786079605215</v>
      </c>
      <c r="AP21">
        <f>((AO21+0.00000010773*(AN21^4-AM21^4))-AL21*44100)/(L21*51.4+0.00000043092*AM21^3)</f>
        <v>-12.387521076084232</v>
      </c>
      <c r="AQ21">
        <f>0.61365*EXP(17.502*J21/(240.97+J21))</f>
        <v>3.92590963325422</v>
      </c>
      <c r="AR21">
        <f>AQ21*1000/AA21</f>
        <v>44.341214848021707</v>
      </c>
      <c r="AS21">
        <f>(AR21-U21)</f>
        <v>13.913436604003152</v>
      </c>
      <c r="AT21">
        <f>IF(D21,P21,(O21+P21)/2)</f>
        <v>29.149104118347168</v>
      </c>
      <c r="AU21">
        <f>0.61365*EXP(17.502*AT21/(240.97+AT21))</f>
        <v>4.0566033646792796</v>
      </c>
      <c r="AV21">
        <f>IF(AS21&lt;&gt;0,(1000-(AR21+U21)/2)/AS21*AL21,0)</f>
        <v>2.3953906792253536</v>
      </c>
      <c r="AW21">
        <f>U21*AA21/1000</f>
        <v>2.694033263097328</v>
      </c>
      <c r="AX21">
        <f>(AU21-AW21)</f>
        <v>1.3625701015819516</v>
      </c>
      <c r="AY21">
        <f>1/(1.6/F21+1.37/N21)</f>
        <v>1.6280929420554917</v>
      </c>
      <c r="AZ21">
        <f>G21*AA21*0.001</f>
        <v>34.967232732887091</v>
      </c>
      <c r="BA21">
        <f>G21/S21</f>
        <v>0.99492343719181597</v>
      </c>
      <c r="BB21">
        <f>(1-AL21*AA21/AQ21/F21)*100</f>
        <v>85.645224027766034</v>
      </c>
      <c r="BC21">
        <f>(S21-E21/(N21/1.35))</f>
        <v>400.24167504517243</v>
      </c>
      <c r="BD21">
        <f>E21*BB21/100/BC21</f>
        <v>-2.2313665142556116E-2</v>
      </c>
    </row>
    <row r="22" spans="1:56" x14ac:dyDescent="0.35">
      <c r="A22" s="1" t="s">
        <v>9</v>
      </c>
      <c r="B22" s="1" t="s">
        <v>5655</v>
      </c>
      <c r="K22" s="1">
        <f t="shared" si="0"/>
        <v>2.72</v>
      </c>
    </row>
    <row r="23" spans="1:56" x14ac:dyDescent="0.35">
      <c r="A23" s="1" t="s">
        <v>9</v>
      </c>
      <c r="B23" s="1" t="s">
        <v>5654</v>
      </c>
      <c r="K23" s="1">
        <f t="shared" si="0"/>
        <v>2.72</v>
      </c>
    </row>
    <row r="24" spans="1:56" x14ac:dyDescent="0.35">
      <c r="A24" s="1">
        <v>3</v>
      </c>
      <c r="B24" s="1" t="s">
        <v>5653</v>
      </c>
      <c r="C24" s="1">
        <v>786.00000268220901</v>
      </c>
      <c r="D24" s="1">
        <v>0</v>
      </c>
      <c r="E24">
        <f>(R24-S24*(1000-T24)/(1000-U24))*AK24</f>
        <v>-10.205895160397578</v>
      </c>
      <c r="F24">
        <f>IF(AV24&lt;&gt;0,1/(1/AV24-1/N24),0)</f>
        <v>5.0666277296674593</v>
      </c>
      <c r="G24">
        <f>((AY24-AL24/2)*S24-E24)/(AY24+AL24/2)</f>
        <v>395.15811451556198</v>
      </c>
      <c r="H24">
        <f>AL24*1000</f>
        <v>34.027877598392486</v>
      </c>
      <c r="I24">
        <f>(AQ24-AW24)</f>
        <v>1.2504192064528743</v>
      </c>
      <c r="J24">
        <f>(P24+AP24*D24)</f>
        <v>28.470815658569336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29.691234588623047</v>
      </c>
      <c r="P24" s="1">
        <v>28.470815658569336</v>
      </c>
      <c r="Q24" s="1">
        <v>29.910285949707031</v>
      </c>
      <c r="R24" s="1">
        <v>400.24246215820313</v>
      </c>
      <c r="S24" s="1">
        <v>397.24114990234375</v>
      </c>
      <c r="T24" s="1">
        <v>1.105259545147419E-2</v>
      </c>
      <c r="U24" s="1">
        <v>29.929601669311523</v>
      </c>
      <c r="V24" s="1">
        <v>2.3379620164632797E-2</v>
      </c>
      <c r="W24" s="1">
        <v>63.310264587402344</v>
      </c>
      <c r="X24" s="1">
        <v>300.100341796875</v>
      </c>
      <c r="Y24" s="1">
        <v>50.29168701171875</v>
      </c>
      <c r="Z24" s="1">
        <v>7.8346922993659973E-2</v>
      </c>
      <c r="AA24" s="1">
        <v>88.535514831542969</v>
      </c>
      <c r="AB24" s="1">
        <v>57.7056884765625</v>
      </c>
      <c r="AC24" s="1">
        <v>-0.41262730956077576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1.1033100801355697</v>
      </c>
      <c r="AL24">
        <f>(U24-T24)/(1000-U24)*AK24</f>
        <v>3.4027877598392486E-2</v>
      </c>
      <c r="AM24">
        <f>(P24+273.15)</f>
        <v>301.62081565856931</v>
      </c>
      <c r="AN24">
        <f>(O24+273.15)</f>
        <v>302.84123458862302</v>
      </c>
      <c r="AO24">
        <f>(Y24*AG24+Z24*AH24)*AI24</f>
        <v>8.0466697420179116</v>
      </c>
      <c r="AP24">
        <f>((AO24+0.00000010773*(AN24^4-AM24^4))-AL24*44100)/(L24*51.4+0.00000043092*AM24^3)</f>
        <v>-12.132246668586225</v>
      </c>
      <c r="AQ24">
        <f>0.61365*EXP(17.502*J24/(240.97+J24))</f>
        <v>3.9002518989483779</v>
      </c>
      <c r="AR24">
        <f>AQ24*1000/AA24</f>
        <v>44.052964580026554</v>
      </c>
      <c r="AS24">
        <f>(AR24-U24)</f>
        <v>14.123362910715031</v>
      </c>
      <c r="AT24">
        <f>IF(D24,P24,(O24+P24)/2)</f>
        <v>29.081025123596191</v>
      </c>
      <c r="AU24">
        <f>0.61365*EXP(17.502*AT24/(240.97+AT24))</f>
        <v>4.0406676780424053</v>
      </c>
      <c r="AV24">
        <f>IF(AS24&lt;&gt;0,(1000-(AR24+U24)/2)/AS24*AL24,0)</f>
        <v>2.320208221737166</v>
      </c>
      <c r="AW24">
        <f>U24*AA24/1000</f>
        <v>2.6498326924955036</v>
      </c>
      <c r="AX24">
        <f>(AU24-AW24)</f>
        <v>1.3908349855469018</v>
      </c>
      <c r="AY24">
        <f>1/(1.6/F24+1.37/N24)</f>
        <v>1.5726748809572726</v>
      </c>
      <c r="AZ24">
        <f>G24*AA24*0.001</f>
        <v>34.985527108497095</v>
      </c>
      <c r="BA24">
        <f>G24/S24</f>
        <v>0.99475624469596402</v>
      </c>
      <c r="BB24">
        <f>(1-AL24*AA24/AQ24/F24)*100</f>
        <v>84.75453320786373</v>
      </c>
      <c r="BC24">
        <f>(S24-E24/(N24/1.35))</f>
        <v>400.4600373358183</v>
      </c>
      <c r="BD24">
        <f>E24*BB24/100/BC24</f>
        <v>-2.1600054927890917E-2</v>
      </c>
    </row>
    <row r="25" spans="1:56" x14ac:dyDescent="0.35">
      <c r="A25" s="1" t="s">
        <v>9</v>
      </c>
      <c r="B25" s="1" t="s">
        <v>5652</v>
      </c>
      <c r="K25" s="1">
        <f t="shared" si="0"/>
        <v>2.72</v>
      </c>
    </row>
    <row r="26" spans="1:56" x14ac:dyDescent="0.35">
      <c r="A26" s="1" t="s">
        <v>9</v>
      </c>
      <c r="B26" s="1" t="s">
        <v>5651</v>
      </c>
      <c r="K26" s="1">
        <f t="shared" si="0"/>
        <v>2.72</v>
      </c>
    </row>
    <row r="27" spans="1:56" x14ac:dyDescent="0.35">
      <c r="A27" s="1">
        <v>4</v>
      </c>
      <c r="B27" s="1" t="s">
        <v>5650</v>
      </c>
      <c r="C27" s="1">
        <v>990.00000268220901</v>
      </c>
      <c r="D27" s="1">
        <v>0</v>
      </c>
      <c r="E27">
        <f>(R27-S27*(1000-T27)/(1000-U27))*AK27</f>
        <v>-10.253075103567362</v>
      </c>
      <c r="F27">
        <f>IF(AV27&lt;&gt;0,1/(1/AV27-1/N27),0)</f>
        <v>4.9166139690703456</v>
      </c>
      <c r="G27">
        <f>((AY27-AL27/2)*S27-E27)/(AY27+AL27/2)</f>
        <v>395.20597343649763</v>
      </c>
      <c r="H27">
        <f>AL27*1000</f>
        <v>33.776763269383146</v>
      </c>
      <c r="I27">
        <f>(AQ27-AW27)</f>
        <v>1.2587352040640951</v>
      </c>
      <c r="J27">
        <f>(P27+AP27*D27)</f>
        <v>28.424755096435547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29.677402496337891</v>
      </c>
      <c r="P27" s="1">
        <v>28.424755096435547</v>
      </c>
      <c r="Q27" s="1">
        <v>29.906362533569336</v>
      </c>
      <c r="R27" s="1">
        <v>400.09381103515625</v>
      </c>
      <c r="S27" s="1">
        <v>397.22625732421875</v>
      </c>
      <c r="T27" s="1">
        <v>1.534968800842762E-2</v>
      </c>
      <c r="U27" s="1">
        <v>29.718254089355469</v>
      </c>
      <c r="V27" s="1">
        <v>3.249480202794075E-2</v>
      </c>
      <c r="W27" s="1">
        <v>62.91259765625</v>
      </c>
      <c r="X27" s="1">
        <v>300.11373901367188</v>
      </c>
      <c r="Y27" s="1">
        <v>100.40071105957031</v>
      </c>
      <c r="Z27" s="1">
        <v>0.21214301884174347</v>
      </c>
      <c r="AA27" s="1">
        <v>88.534561157226563</v>
      </c>
      <c r="AB27" s="1">
        <v>57.712032318115234</v>
      </c>
      <c r="AC27" s="1">
        <v>-0.40359467267990112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1.1033593346090875</v>
      </c>
      <c r="AL27">
        <f>(U27-T27)/(1000-U27)*AK27</f>
        <v>3.3776763269383149E-2</v>
      </c>
      <c r="AM27">
        <f>(P27+273.15)</f>
        <v>301.57475509643552</v>
      </c>
      <c r="AN27">
        <f>(O27+273.15)</f>
        <v>302.82740249633787</v>
      </c>
      <c r="AO27">
        <f>(Y27*AG27+Z27*AH27)*AI27</f>
        <v>16.064113410470327</v>
      </c>
      <c r="AP27">
        <f>((AO27+0.00000010773*(AN27^4-AM27^4))-AL27*44100)/(L27*51.4+0.00000043092*AM27^3)</f>
        <v>-11.972960686334886</v>
      </c>
      <c r="AQ27">
        <f>0.61365*EXP(17.502*J27/(240.97+J27))</f>
        <v>3.8898277882241352</v>
      </c>
      <c r="AR27">
        <f>AQ27*1000/AA27</f>
        <v>43.935698526999822</v>
      </c>
      <c r="AS27">
        <f>(AR27-U27)</f>
        <v>14.217444437644353</v>
      </c>
      <c r="AT27">
        <f>IF(D27,P27,(O27+P27)/2)</f>
        <v>29.051078796386719</v>
      </c>
      <c r="AU27">
        <f>0.61365*EXP(17.502*AT27/(240.97+AT27))</f>
        <v>4.0336752531373401</v>
      </c>
      <c r="AV27">
        <f>IF(AS27&lt;&gt;0,(1000-(AR27+U27)/2)/AS27*AL27,0)</f>
        <v>2.2882359309634781</v>
      </c>
      <c r="AW27">
        <f>U27*AA27/1000</f>
        <v>2.6310925841600401</v>
      </c>
      <c r="AX27">
        <f>(AU27-AW27)</f>
        <v>1.4025826689773</v>
      </c>
      <c r="AY27">
        <f>1/(1.6/F27+1.37/N27)</f>
        <v>1.5491995200140944</v>
      </c>
      <c r="AZ27">
        <f>G27*AA27*0.001</f>
        <v>34.98938742491486</v>
      </c>
      <c r="BA27">
        <f>G27/S27</f>
        <v>0.99491402229719128</v>
      </c>
      <c r="BB27">
        <f>(1-AL27*AA27/AQ27/F27)*100</f>
        <v>84.36368597810683</v>
      </c>
      <c r="BC27">
        <f>(S27-E27/(N27/1.35))</f>
        <v>400.46002507184454</v>
      </c>
      <c r="BD27">
        <f>E27*BB27/100/BC27</f>
        <v>-2.1599839039917131E-2</v>
      </c>
    </row>
    <row r="28" spans="1:56" x14ac:dyDescent="0.35">
      <c r="A28" s="1" t="s">
        <v>9</v>
      </c>
      <c r="B28" s="1" t="s">
        <v>5649</v>
      </c>
      <c r="K28" s="1">
        <f t="shared" si="0"/>
        <v>2.72</v>
      </c>
    </row>
    <row r="29" spans="1:56" x14ac:dyDescent="0.35">
      <c r="A29" s="1" t="s">
        <v>9</v>
      </c>
      <c r="B29" s="1" t="s">
        <v>5648</v>
      </c>
      <c r="K29" s="1">
        <f t="shared" si="0"/>
        <v>2.72</v>
      </c>
    </row>
    <row r="30" spans="1:56" x14ac:dyDescent="0.35">
      <c r="A30" s="1">
        <v>5</v>
      </c>
      <c r="B30" s="1" t="s">
        <v>5647</v>
      </c>
      <c r="C30" s="1">
        <v>1194.000002682209</v>
      </c>
      <c r="D30" s="1">
        <v>0</v>
      </c>
      <c r="E30">
        <f>(R30-S30*(1000-T30)/(1000-U30))*AK30</f>
        <v>-9.3011826044167201</v>
      </c>
      <c r="F30">
        <f>IF(AV30&lt;&gt;0,1/(1/AV30-1/N30),0)</f>
        <v>4.7045957976592625</v>
      </c>
      <c r="G30">
        <f>((AY30-AL30/2)*S30-E30)/(AY30+AL30/2)</f>
        <v>393.74910971959713</v>
      </c>
      <c r="H30">
        <f>AL30*1000</f>
        <v>33.594672243149219</v>
      </c>
      <c r="I30">
        <f>(AQ30-AW30)</f>
        <v>1.2783485468151157</v>
      </c>
      <c r="J30">
        <f>(P30+AP30*D30)</f>
        <v>28.452251434326172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29.680465698242188</v>
      </c>
      <c r="P30" s="1">
        <v>28.452251434326172</v>
      </c>
      <c r="Q30" s="1">
        <v>29.908716201782227</v>
      </c>
      <c r="R30" s="1">
        <v>400.00875854492188</v>
      </c>
      <c r="S30" s="1">
        <v>396.37042236328125</v>
      </c>
      <c r="T30" s="1">
        <v>2.0246792584657669E-2</v>
      </c>
      <c r="U30" s="1">
        <v>29.565040588378906</v>
      </c>
      <c r="V30" s="1">
        <v>4.2857058346271515E-2</v>
      </c>
      <c r="W30" s="1">
        <v>62.581306457519531</v>
      </c>
      <c r="X30" s="1">
        <v>300.140625</v>
      </c>
      <c r="Y30" s="1">
        <v>150.5843505859375</v>
      </c>
      <c r="Z30" s="1">
        <v>0.12174110114574432</v>
      </c>
      <c r="AA30" s="1">
        <v>88.540351867675781</v>
      </c>
      <c r="AB30" s="1">
        <v>57.715450286865234</v>
      </c>
      <c r="AC30" s="1">
        <v>-0.39227980375289917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1.1034581801470587</v>
      </c>
      <c r="AL30">
        <f>(U30-T30)/(1000-U30)*AK30</f>
        <v>3.3594672243149222E-2</v>
      </c>
      <c r="AM30">
        <f>(P30+273.15)</f>
        <v>301.60225143432615</v>
      </c>
      <c r="AN30">
        <f>(O30+273.15)</f>
        <v>302.83046569824216</v>
      </c>
      <c r="AO30">
        <f>(Y30*AG30+Z30*AH30)*AI30</f>
        <v>24.093495555218396</v>
      </c>
      <c r="AP30">
        <f>((AO30+0.00000010773*(AN30^4-AM30^4))-AL30*44100)/(L30*51.4+0.00000043092*AM30^3)</f>
        <v>-11.843187206809205</v>
      </c>
      <c r="AQ30">
        <f>0.61365*EXP(17.502*J30/(240.97+J30))</f>
        <v>3.8960476434923001</v>
      </c>
      <c r="AR30">
        <f>AQ30*1000/AA30</f>
        <v>44.003073867551066</v>
      </c>
      <c r="AS30">
        <f>(AR30-U30)</f>
        <v>14.43803327917216</v>
      </c>
      <c r="AT30">
        <f>IF(D30,P30,(O30+P30)/2)</f>
        <v>29.06635856628418</v>
      </c>
      <c r="AU30">
        <f>0.61365*EXP(17.502*AT30/(240.97+AT30))</f>
        <v>4.0372417382626997</v>
      </c>
      <c r="AV30">
        <f>IF(AS30&lt;&gt;0,(1000-(AR30+U30)/2)/AS30*AL30,0)</f>
        <v>2.2412279616699893</v>
      </c>
      <c r="AW30">
        <f>U30*AA30/1000</f>
        <v>2.6176990966771845</v>
      </c>
      <c r="AX30">
        <f>(AU30-AW30)</f>
        <v>1.4195426415855152</v>
      </c>
      <c r="AY30">
        <f>1/(1.6/F30+1.37/N30)</f>
        <v>1.5147833516798686</v>
      </c>
      <c r="AZ30">
        <f>G30*AA30*0.001</f>
        <v>34.862684722157212</v>
      </c>
      <c r="BA30">
        <f>G30/S30</f>
        <v>0.99338670976493393</v>
      </c>
      <c r="BB30">
        <f>(1-AL30*AA30/AQ30/F30)*100</f>
        <v>83.771997103260048</v>
      </c>
      <c r="BC30">
        <f>(S30-E30/(N30/1.35))</f>
        <v>399.30396805734097</v>
      </c>
      <c r="BD30">
        <f>E30*BB30/100/BC30</f>
        <v>-1.9513420965608794E-2</v>
      </c>
    </row>
    <row r="31" spans="1:56" x14ac:dyDescent="0.35">
      <c r="A31" s="1" t="s">
        <v>9</v>
      </c>
      <c r="B31" s="1" t="s">
        <v>5646</v>
      </c>
      <c r="K31" s="1">
        <f t="shared" si="0"/>
        <v>2.72</v>
      </c>
    </row>
    <row r="32" spans="1:56" x14ac:dyDescent="0.35">
      <c r="A32" s="1" t="s">
        <v>9</v>
      </c>
      <c r="B32" s="1" t="s">
        <v>5645</v>
      </c>
      <c r="K32" s="1">
        <f t="shared" si="0"/>
        <v>2.72</v>
      </c>
    </row>
    <row r="33" spans="1:56" x14ac:dyDescent="0.35">
      <c r="A33" s="1">
        <v>6</v>
      </c>
      <c r="B33" s="1" t="s">
        <v>5644</v>
      </c>
      <c r="C33" s="1">
        <v>1398.000002682209</v>
      </c>
      <c r="D33" s="1">
        <v>0</v>
      </c>
      <c r="E33">
        <f>(R33-S33*(1000-T33)/(1000-U33))*AK33</f>
        <v>-7.8732539841675884</v>
      </c>
      <c r="F33">
        <f>IF(AV33&lt;&gt;0,1/(1/AV33-1/N33),0)</f>
        <v>4.6958387836879441</v>
      </c>
      <c r="G33">
        <f>((AY33-AL33/2)*S33-E33)/(AY33+AL33/2)</f>
        <v>391.50138353577449</v>
      </c>
      <c r="H33">
        <f>AL33*1000</f>
        <v>33.616224279101658</v>
      </c>
      <c r="I33">
        <f>(AQ33-AW33)</f>
        <v>1.2802820044378938</v>
      </c>
      <c r="J33">
        <f>(P33+AP33*D33)</f>
        <v>28.469196319580078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29.697580337524414</v>
      </c>
      <c r="P33" s="1">
        <v>28.469196319580078</v>
      </c>
      <c r="Q33" s="1">
        <v>29.921663284301758</v>
      </c>
      <c r="R33" s="1">
        <v>399.93338012695313</v>
      </c>
      <c r="S33" s="1">
        <v>395.03460693359375</v>
      </c>
      <c r="T33" s="1">
        <v>2.6964776217937469E-2</v>
      </c>
      <c r="U33" s="1">
        <v>29.586097717285156</v>
      </c>
      <c r="V33" s="1">
        <v>5.7021889835596085E-2</v>
      </c>
      <c r="W33" s="1">
        <v>62.565147399902344</v>
      </c>
      <c r="X33" s="1">
        <v>300.18096923828125</v>
      </c>
      <c r="Y33" s="1">
        <v>299.9423828125</v>
      </c>
      <c r="Z33" s="1">
        <v>0.202498659491539</v>
      </c>
      <c r="AA33" s="1">
        <v>88.54168701171875</v>
      </c>
      <c r="AB33" s="1">
        <v>57.703643798828125</v>
      </c>
      <c r="AC33" s="1">
        <v>-0.40279588103294373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1.1036065045525043</v>
      </c>
      <c r="AL33">
        <f>(U33-T33)/(1000-U33)*AK33</f>
        <v>3.3616224279101659E-2</v>
      </c>
      <c r="AM33">
        <f>(P33+273.15)</f>
        <v>301.61919631958006</v>
      </c>
      <c r="AN33">
        <f>(O33+273.15)</f>
        <v>302.84758033752439</v>
      </c>
      <c r="AO33">
        <f>(Y33*AG33+Z33*AH33)*AI33</f>
        <v>47.990780177322449</v>
      </c>
      <c r="AP33">
        <f>((AO33+0.00000010773*(AN33^4-AM33^4))-AL33*44100)/(L33*51.4+0.00000043092*AM33^3)</f>
        <v>-11.65460408633129</v>
      </c>
      <c r="AQ33">
        <f>0.61365*EXP(17.502*J33/(240.97+J33))</f>
        <v>3.8998850084198828</v>
      </c>
      <c r="AR33">
        <f>AQ33*1000/AA33</f>
        <v>44.045749974288626</v>
      </c>
      <c r="AS33">
        <f>(AR33-U33)</f>
        <v>14.459652257003469</v>
      </c>
      <c r="AT33">
        <f>IF(D33,P33,(O33+P33)/2)</f>
        <v>29.083388328552246</v>
      </c>
      <c r="AU33">
        <f>0.61365*EXP(17.502*AT33/(240.97+AT33))</f>
        <v>4.0412199327102751</v>
      </c>
      <c r="AV33">
        <f>IF(AS33&lt;&gt;0,(1000-(AR33+U33)/2)/AS33*AL33,0)</f>
        <v>2.2392386310934222</v>
      </c>
      <c r="AW33">
        <f>U33*AA33/1000</f>
        <v>2.6196030039819891</v>
      </c>
      <c r="AX33">
        <f>(AU33-AW33)</f>
        <v>1.421616928728286</v>
      </c>
      <c r="AY33">
        <f>1/(1.6/F33+1.37/N33)</f>
        <v>1.5133294851196042</v>
      </c>
      <c r="AZ33">
        <f>G33*AA33*0.001</f>
        <v>34.664192965679405</v>
      </c>
      <c r="BA33">
        <f>G33/S33</f>
        <v>0.99105591425205641</v>
      </c>
      <c r="BB33">
        <f>(1-AL33*AA33/AQ33/F33)*100</f>
        <v>83.747067002933818</v>
      </c>
      <c r="BC33">
        <f>(S33-E33/(N33/1.35))</f>
        <v>397.51779120228298</v>
      </c>
      <c r="BD33">
        <f>E33*BB33/100/BC33</f>
        <v>-1.6586979087123987E-2</v>
      </c>
    </row>
    <row r="34" spans="1:56" x14ac:dyDescent="0.35">
      <c r="A34" s="1" t="s">
        <v>9</v>
      </c>
      <c r="B34" s="1" t="s">
        <v>5643</v>
      </c>
      <c r="K34" s="1">
        <f t="shared" si="0"/>
        <v>2.72</v>
      </c>
    </row>
    <row r="35" spans="1:56" x14ac:dyDescent="0.35">
      <c r="A35" s="1" t="s">
        <v>9</v>
      </c>
      <c r="B35" s="1" t="s">
        <v>5642</v>
      </c>
      <c r="K35" s="1">
        <f t="shared" si="0"/>
        <v>2.72</v>
      </c>
    </row>
    <row r="36" spans="1:56" x14ac:dyDescent="0.35">
      <c r="A36" s="1">
        <v>7</v>
      </c>
      <c r="B36" s="1" t="s">
        <v>5641</v>
      </c>
      <c r="C36" s="1">
        <v>1601.5000026933849</v>
      </c>
      <c r="D36" s="1">
        <v>0</v>
      </c>
      <c r="E36">
        <f>(R36-S36*(1000-T36)/(1000-U36))*AK36</f>
        <v>-6.1908892576917172</v>
      </c>
      <c r="F36">
        <f>IF(AV36&lt;&gt;0,1/(1/AV36-1/N36),0)</f>
        <v>4.3022517794077402</v>
      </c>
      <c r="G36">
        <f>((AY36-AL36/2)*S36-E36)/(AY36+AL36/2)</f>
        <v>389.18279822357579</v>
      </c>
      <c r="H36">
        <f>AL36*1000</f>
        <v>33.264698370831844</v>
      </c>
      <c r="I36">
        <f>(AQ36-AW36)</f>
        <v>1.3222500601803548</v>
      </c>
      <c r="J36">
        <f>(P36+AP36*D36)</f>
        <v>28.542303085327148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29.730924606323242</v>
      </c>
      <c r="P36" s="1">
        <v>28.542303085327148</v>
      </c>
      <c r="Q36" s="1">
        <v>29.949918746948242</v>
      </c>
      <c r="R36" s="1">
        <v>400.17648315429688</v>
      </c>
      <c r="S36" s="1">
        <v>393.91156005859375</v>
      </c>
      <c r="T36" s="1">
        <v>3.3843994140625E-2</v>
      </c>
      <c r="U36" s="1">
        <v>29.299087524414063</v>
      </c>
      <c r="V36" s="1">
        <v>7.143305242061615E-2</v>
      </c>
      <c r="W36" s="1">
        <v>61.840309143066406</v>
      </c>
      <c r="X36" s="1">
        <v>300.11367797851563</v>
      </c>
      <c r="Y36" s="1">
        <v>500.4456787109375</v>
      </c>
      <c r="Z36" s="1">
        <v>5.3035952150821686E-2</v>
      </c>
      <c r="AA36" s="1">
        <v>88.542984008789063</v>
      </c>
      <c r="AB36" s="1">
        <v>57.748245239257813</v>
      </c>
      <c r="AC36" s="1">
        <v>-0.43340787291526794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1.1033591102151308</v>
      </c>
      <c r="AL36">
        <f>(U36-T36)/(1000-U36)*AK36</f>
        <v>3.3264698370831847E-2</v>
      </c>
      <c r="AM36">
        <f>(P36+273.15)</f>
        <v>301.69230308532713</v>
      </c>
      <c r="AN36">
        <f>(O36+273.15)</f>
        <v>302.88092460632322</v>
      </c>
      <c r="AO36">
        <f>(Y36*AG36+Z36*AH36)*AI36</f>
        <v>80.071306804016785</v>
      </c>
      <c r="AP36">
        <f>((AO36+0.00000010773*(AN36^4-AM36^4))-AL36*44100)/(L36*51.4+0.00000043092*AM36^3)</f>
        <v>-11.267060335921336</v>
      </c>
      <c r="AQ36">
        <f>0.61365*EXP(17.502*J36/(240.97+J36))</f>
        <v>3.9164786983266602</v>
      </c>
      <c r="AR36">
        <f>AQ36*1000/AA36</f>
        <v>44.232513080176943</v>
      </c>
      <c r="AS36">
        <f>(AR36-U36)</f>
        <v>14.933425555762881</v>
      </c>
      <c r="AT36">
        <f>IF(D36,P36,(O36+P36)/2)</f>
        <v>29.136613845825195</v>
      </c>
      <c r="AU36">
        <f>0.61365*EXP(17.502*AT36/(240.97+AT36))</f>
        <v>4.0536755887913483</v>
      </c>
      <c r="AV36">
        <f>IF(AS36&lt;&gt;0,(1000-(AR36+U36)/2)/AS36*AL36,0)</f>
        <v>2.1456359757355674</v>
      </c>
      <c r="AW36">
        <f>U36*AA36/1000</f>
        <v>2.5942286381463053</v>
      </c>
      <c r="AX36">
        <f>(AU36-AW36)</f>
        <v>1.4594469506450429</v>
      </c>
      <c r="AY36">
        <f>1/(1.6/F36+1.37/N36)</f>
        <v>1.4451583295610277</v>
      </c>
      <c r="AZ36">
        <f>G36*AA36*0.001</f>
        <v>34.459406279605851</v>
      </c>
      <c r="BA36">
        <f>G36/S36</f>
        <v>0.98799537176742269</v>
      </c>
      <c r="BB36">
        <f>(1-AL36*AA36/AQ36/F36)*100</f>
        <v>82.519809860810909</v>
      </c>
      <c r="BC36">
        <f>(S36-E36/(N36/1.35))</f>
        <v>395.86413504789437</v>
      </c>
      <c r="BD36">
        <f>E36*BB36/100/BC36</f>
        <v>-1.2905210631224486E-2</v>
      </c>
    </row>
    <row r="37" spans="1:56" x14ac:dyDescent="0.35">
      <c r="A37" s="1" t="s">
        <v>9</v>
      </c>
      <c r="B37" s="1" t="s">
        <v>5640</v>
      </c>
      <c r="K37" s="1">
        <f t="shared" si="0"/>
        <v>2.72</v>
      </c>
    </row>
    <row r="38" spans="1:56" x14ac:dyDescent="0.35">
      <c r="A38" s="1" t="s">
        <v>9</v>
      </c>
      <c r="B38" s="1" t="s">
        <v>5639</v>
      </c>
      <c r="K38" s="1">
        <f t="shared" si="0"/>
        <v>2.72</v>
      </c>
    </row>
    <row r="39" spans="1:56" x14ac:dyDescent="0.35">
      <c r="A39" s="1">
        <v>8</v>
      </c>
      <c r="B39" s="1" t="s">
        <v>5638</v>
      </c>
      <c r="C39" s="1">
        <v>1806.000002682209</v>
      </c>
      <c r="D39" s="1">
        <v>0</v>
      </c>
      <c r="E39">
        <f>(R39-S39*(1000-T39)/(1000-U39))*AK39</f>
        <v>-5.1152379877912395</v>
      </c>
      <c r="F39">
        <f>IF(AV39&lt;&gt;0,1/(1/AV39-1/N39),0)</f>
        <v>4.5744955153450215</v>
      </c>
      <c r="G39">
        <f>((AY39-AL39/2)*S39-E39)/(AY39+AL39/2)</f>
        <v>387.14593645396781</v>
      </c>
      <c r="H39">
        <f>AL39*1000</f>
        <v>33.906444589331265</v>
      </c>
      <c r="I39">
        <f>(AQ39-AW39)</f>
        <v>1.3071599038727357</v>
      </c>
      <c r="J39">
        <f>(P39+AP39*D39)</f>
        <v>28.690883636474609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29.798717498779297</v>
      </c>
      <c r="P39" s="1">
        <v>28.690883636474609</v>
      </c>
      <c r="Q39" s="1">
        <v>29.999094009399414</v>
      </c>
      <c r="R39" s="1">
        <v>400.00088500976563</v>
      </c>
      <c r="S39" s="1">
        <v>392.57394409179688</v>
      </c>
      <c r="T39" s="1">
        <v>4.2347338050603867E-2</v>
      </c>
      <c r="U39" s="1">
        <v>29.8516845703125</v>
      </c>
      <c r="V39" s="1">
        <v>8.9035280048847198E-2</v>
      </c>
      <c r="W39" s="1">
        <v>62.763168334960938</v>
      </c>
      <c r="X39" s="1">
        <v>300.1490478515625</v>
      </c>
      <c r="Y39" s="1">
        <v>749.84490966796875</v>
      </c>
      <c r="Z39" s="1">
        <v>0.12294115871191025</v>
      </c>
      <c r="AA39" s="1">
        <v>88.5455322265625</v>
      </c>
      <c r="AB39" s="1">
        <v>57.845375061035156</v>
      </c>
      <c r="AC39" s="1">
        <v>-0.40886372327804565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1.1034891465130972</v>
      </c>
      <c r="AL39">
        <f>(U39-T39)/(1000-U39)*AK39</f>
        <v>3.3906444589331265E-2</v>
      </c>
      <c r="AM39">
        <f>(P39+273.15)</f>
        <v>301.84088363647459</v>
      </c>
      <c r="AN39">
        <f>(O39+273.15)</f>
        <v>302.94871749877927</v>
      </c>
      <c r="AO39">
        <f>(Y39*AG39+Z39*AH39)*AI39</f>
        <v>119.97518286522063</v>
      </c>
      <c r="AP39">
        <f>((AO39+0.00000010773*(AN39^4-AM39^4))-AL39*44100)/(L39*51.4+0.00000043092*AM39^3)</f>
        <v>-11.177999878892114</v>
      </c>
      <c r="AQ39">
        <f>0.61365*EXP(17.502*J39/(240.97+J39))</f>
        <v>3.9503932020105199</v>
      </c>
      <c r="AR39">
        <f>AQ39*1000/AA39</f>
        <v>44.614257802444534</v>
      </c>
      <c r="AS39">
        <f>(AR39-U39)</f>
        <v>14.762573232132034</v>
      </c>
      <c r="AT39">
        <f>IF(D39,P39,(O39+P39)/2)</f>
        <v>29.244800567626953</v>
      </c>
      <c r="AU39">
        <f>0.61365*EXP(17.502*AT39/(240.97+AT39))</f>
        <v>4.0790962853908574</v>
      </c>
      <c r="AV39">
        <f>IF(AS39&lt;&gt;0,(1000-(AR39+U39)/2)/AS39*AL39,0)</f>
        <v>2.2112680764794859</v>
      </c>
      <c r="AW39">
        <f>U39*AA39/1000</f>
        <v>2.6432332981377842</v>
      </c>
      <c r="AX39">
        <f>(AU39-AW39)</f>
        <v>1.4358629872530733</v>
      </c>
      <c r="AY39">
        <f>1/(1.6/F39+1.37/N39)</f>
        <v>1.4929099248490008</v>
      </c>
      <c r="AZ39">
        <f>G39*AA39*0.001</f>
        <v>34.280042992667518</v>
      </c>
      <c r="BA39">
        <f>G39/S39</f>
        <v>0.98617328602796972</v>
      </c>
      <c r="BB39">
        <f>(1-AL39*AA39/AQ39/F39)*100</f>
        <v>83.386337885707917</v>
      </c>
      <c r="BC39">
        <f>(S39-E39/(N39/1.35))</f>
        <v>394.1872641405883</v>
      </c>
      <c r="BD39">
        <f>E39*BB39/100/BC39</f>
        <v>-1.0820769771588603E-2</v>
      </c>
    </row>
    <row r="40" spans="1:56" x14ac:dyDescent="0.35">
      <c r="A40" s="1" t="s">
        <v>9</v>
      </c>
      <c r="B40" s="1" t="s">
        <v>5637</v>
      </c>
      <c r="K40" s="1">
        <f t="shared" si="0"/>
        <v>2.72</v>
      </c>
    </row>
    <row r="41" spans="1:56" x14ac:dyDescent="0.35">
      <c r="A41" s="1" t="s">
        <v>9</v>
      </c>
      <c r="B41" s="1" t="s">
        <v>5636</v>
      </c>
      <c r="K41" s="1">
        <f t="shared" si="0"/>
        <v>2.72</v>
      </c>
    </row>
    <row r="42" spans="1:56" x14ac:dyDescent="0.35">
      <c r="A42" s="1">
        <v>9</v>
      </c>
      <c r="B42" s="1" t="s">
        <v>5635</v>
      </c>
      <c r="C42" s="1">
        <v>2010.000002682209</v>
      </c>
      <c r="D42" s="1">
        <v>0</v>
      </c>
      <c r="E42">
        <f>(R42-S42*(1000-T42)/(1000-U42))*AK42</f>
        <v>-3.9560850790700908</v>
      </c>
      <c r="F42">
        <f>IF(AV42&lt;&gt;0,1/(1/AV42-1/N42),0)</f>
        <v>4.3248653525655696</v>
      </c>
      <c r="G42">
        <f>((AY42-AL42/2)*S42-E42)/(AY42+AL42/2)</f>
        <v>385.25774090504979</v>
      </c>
      <c r="H42">
        <f>AL42*1000</f>
        <v>33.934522088308057</v>
      </c>
      <c r="I42">
        <f>(AQ42-AW42)</f>
        <v>1.3444031061008794</v>
      </c>
      <c r="J42">
        <f>(P42+AP42*D42)</f>
        <v>28.864446640014648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29.877429962158203</v>
      </c>
      <c r="P42" s="1">
        <v>28.864446640014648</v>
      </c>
      <c r="Q42" s="1">
        <v>30.058427810668945</v>
      </c>
      <c r="R42" s="1">
        <v>400.080810546875</v>
      </c>
      <c r="S42" s="1">
        <v>391.62350463867188</v>
      </c>
      <c r="T42" s="1">
        <v>5.2126020193099976E-2</v>
      </c>
      <c r="U42" s="1">
        <v>29.882247924804688</v>
      </c>
      <c r="V42" s="1">
        <v>0.10909964889287949</v>
      </c>
      <c r="W42" s="1">
        <v>62.543479919433594</v>
      </c>
      <c r="X42" s="1">
        <v>300.1788330078125</v>
      </c>
      <c r="Y42" s="1">
        <v>998.90264892578125</v>
      </c>
      <c r="Z42" s="1">
        <v>7.5933791697025299E-2</v>
      </c>
      <c r="AA42" s="1">
        <v>88.545249938964844</v>
      </c>
      <c r="AB42" s="1">
        <v>57.875885009765625</v>
      </c>
      <c r="AC42" s="1">
        <v>-0.40160655975341797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1.1035986507640163</v>
      </c>
      <c r="AL42">
        <f>(U42-T42)/(1000-U42)*AK42</f>
        <v>3.3934522088308057E-2</v>
      </c>
      <c r="AM42">
        <f>(P42+273.15)</f>
        <v>302.01444664001463</v>
      </c>
      <c r="AN42">
        <f>(O42+273.15)</f>
        <v>303.02742996215818</v>
      </c>
      <c r="AO42">
        <f>(Y42*AG42+Z42*AH42)*AI42</f>
        <v>159.82442025577075</v>
      </c>
      <c r="AP42">
        <f>((AO42+0.00000010773*(AN42^4-AM42^4))-AL42*44100)/(L42*51.4+0.00000043092*AM42^3)</f>
        <v>-10.868467021324006</v>
      </c>
      <c r="AQ42">
        <f>0.61365*EXP(17.502*J42/(240.97+J42))</f>
        <v>3.9903342173408238</v>
      </c>
      <c r="AR42">
        <f>AQ42*1000/AA42</f>
        <v>45.065480306299911</v>
      </c>
      <c r="AS42">
        <f>(AR42-U42)</f>
        <v>15.183232381495223</v>
      </c>
      <c r="AT42">
        <f>IF(D42,P42,(O42+P42)/2)</f>
        <v>29.370938301086426</v>
      </c>
      <c r="AU42">
        <f>0.61365*EXP(17.502*AT42/(240.97+AT42))</f>
        <v>4.1089103371084645</v>
      </c>
      <c r="AV42">
        <f>IF(AS42&lt;&gt;0,(1000-(AR42+U42)/2)/AS42*AL42,0)</f>
        <v>2.1512457688886406</v>
      </c>
      <c r="AW42">
        <f>U42*AA42/1000</f>
        <v>2.6459311112399444</v>
      </c>
      <c r="AX42">
        <f>(AU42-AW42)</f>
        <v>1.4629792258685201</v>
      </c>
      <c r="AY42">
        <f>1/(1.6/F42+1.37/N42)</f>
        <v>1.4492309486215458</v>
      </c>
      <c r="AZ42">
        <f>G42*AA42*0.001</f>
        <v>34.112742959358592</v>
      </c>
      <c r="BA42">
        <f>G42/S42</f>
        <v>0.98374519491751289</v>
      </c>
      <c r="BB42">
        <f>(1-AL42*AA42/AQ42/F42)*100</f>
        <v>82.588942805886489</v>
      </c>
      <c r="BC42">
        <f>(S42-E42/(N42/1.35))</f>
        <v>392.87123375470162</v>
      </c>
      <c r="BD42">
        <f>E42*BB42/100/BC42</f>
        <v>-8.3164369457128934E-3</v>
      </c>
    </row>
    <row r="43" spans="1:56" x14ac:dyDescent="0.35">
      <c r="A43" s="1" t="s">
        <v>9</v>
      </c>
      <c r="B43" s="1" t="s">
        <v>5634</v>
      </c>
      <c r="K43" s="1">
        <f t="shared" si="0"/>
        <v>2.72</v>
      </c>
    </row>
    <row r="44" spans="1:56" x14ac:dyDescent="0.35">
      <c r="A44" s="1" t="s">
        <v>9</v>
      </c>
      <c r="B44" s="1" t="s">
        <v>5633</v>
      </c>
      <c r="K44" s="1">
        <f t="shared" si="0"/>
        <v>2.72</v>
      </c>
    </row>
    <row r="45" spans="1:56" x14ac:dyDescent="0.35">
      <c r="A45" s="1">
        <v>10</v>
      </c>
      <c r="B45" s="1" t="s">
        <v>5632</v>
      </c>
      <c r="C45" s="1">
        <v>2214.000002682209</v>
      </c>
      <c r="D45" s="1">
        <v>0</v>
      </c>
      <c r="E45">
        <f>(R45-S45*(1000-T45)/(1000-U45))*AK45</f>
        <v>-3.1457484899946997</v>
      </c>
      <c r="F45">
        <f>IF(AV45&lt;&gt;0,1/(1/AV45-1/N45),0)</f>
        <v>3.9315398725035986</v>
      </c>
      <c r="G45">
        <f>((AY45-AL45/2)*S45-E45)/(AY45+AL45/2)</f>
        <v>383.86214288807162</v>
      </c>
      <c r="H45">
        <f>AL45*1000</f>
        <v>33.749621946470725</v>
      </c>
      <c r="I45">
        <f>(AQ45-AW45)</f>
        <v>1.4032834082795969</v>
      </c>
      <c r="J45">
        <f>(P45+AP45*D45)</f>
        <v>29.062124252319336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29.972475051879883</v>
      </c>
      <c r="P45" s="1">
        <v>29.062124252319336</v>
      </c>
      <c r="Q45" s="1">
        <v>30.135147094726563</v>
      </c>
      <c r="R45" s="1">
        <v>400.19320678710938</v>
      </c>
      <c r="S45" s="1">
        <v>391.08251953125</v>
      </c>
      <c r="T45" s="1">
        <v>6.0924053192138672E-2</v>
      </c>
      <c r="U45" s="1">
        <v>29.737091064453125</v>
      </c>
      <c r="V45" s="1">
        <v>0.12681406736373901</v>
      </c>
      <c r="W45" s="1">
        <v>61.898075103759766</v>
      </c>
      <c r="X45" s="1">
        <v>300.13693237304688</v>
      </c>
      <c r="Y45" s="1">
        <v>1250.07568359375</v>
      </c>
      <c r="Z45" s="1">
        <v>3.9775252342224121E-2</v>
      </c>
      <c r="AA45" s="1">
        <v>88.541603088378906</v>
      </c>
      <c r="AB45" s="1">
        <v>57.913055419921875</v>
      </c>
      <c r="AC45" s="1">
        <v>-0.39357453584671021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1.1034446043126722</v>
      </c>
      <c r="AL45">
        <f>(U45-T45)/(1000-U45)*AK45</f>
        <v>3.3749621946470722E-2</v>
      </c>
      <c r="AM45">
        <f>(P45+273.15)</f>
        <v>302.21212425231931</v>
      </c>
      <c r="AN45">
        <f>(O45+273.15)</f>
        <v>303.12247505187986</v>
      </c>
      <c r="AO45">
        <f>(Y45*AG45+Z45*AH45)*AI45</f>
        <v>200.01210490438098</v>
      </c>
      <c r="AP45">
        <f>((AO45+0.00000010773*(AN45^4-AM45^4))-AL45*44100)/(L45*51.4+0.00000043092*AM45^3)</f>
        <v>-10.479730838145754</v>
      </c>
      <c r="AQ45">
        <f>0.61365*EXP(17.502*J45/(240.97+J45))</f>
        <v>4.0362531223113844</v>
      </c>
      <c r="AR45">
        <f>AQ45*1000/AA45</f>
        <v>45.585950350170954</v>
      </c>
      <c r="AS45">
        <f>(AR45-U45)</f>
        <v>15.848859285717829</v>
      </c>
      <c r="AT45">
        <f>IF(D45,P45,(O45+P45)/2)</f>
        <v>29.517299652099609</v>
      </c>
      <c r="AU45">
        <f>0.61365*EXP(17.502*AT45/(240.97+AT45))</f>
        <v>4.1437424138683445</v>
      </c>
      <c r="AV45">
        <f>IF(AS45&lt;&gt;0,(1000-(AR45+U45)/2)/AS45*AL45,0)</f>
        <v>2.0492679804367846</v>
      </c>
      <c r="AW45">
        <f>U45*AA45/1000</f>
        <v>2.6329697140317876</v>
      </c>
      <c r="AX45">
        <f>(AU45-AW45)</f>
        <v>1.5107726998365569</v>
      </c>
      <c r="AY45">
        <f>1/(1.6/F45+1.37/N45)</f>
        <v>1.3754540370732238</v>
      </c>
      <c r="AZ45">
        <f>G45*AA45*0.001</f>
        <v>33.98776949625023</v>
      </c>
      <c r="BA45">
        <f>G45/S45</f>
        <v>0.98153746004338749</v>
      </c>
      <c r="BB45">
        <f>(1-AL45*AA45/AQ45/F45)*100</f>
        <v>81.168920593985376</v>
      </c>
      <c r="BC45">
        <f>(S45-E45/(N45/1.35))</f>
        <v>392.07467260789605</v>
      </c>
      <c r="BD45">
        <f>E45*BB45/100/BC45</f>
        <v>-6.5124586521911158E-3</v>
      </c>
    </row>
    <row r="46" spans="1:56" x14ac:dyDescent="0.35">
      <c r="A46" s="1" t="s">
        <v>9</v>
      </c>
      <c r="B46" s="1" t="s">
        <v>5631</v>
      </c>
      <c r="K46" s="1">
        <f t="shared" si="0"/>
        <v>2.72</v>
      </c>
    </row>
    <row r="47" spans="1:56" x14ac:dyDescent="0.35">
      <c r="A47" s="1" t="s">
        <v>9</v>
      </c>
      <c r="B47" s="1" t="s">
        <v>5630</v>
      </c>
      <c r="K47" s="1">
        <f t="shared" si="0"/>
        <v>2.72</v>
      </c>
    </row>
    <row r="48" spans="1:56" x14ac:dyDescent="0.35">
      <c r="A48" s="1">
        <v>11</v>
      </c>
      <c r="B48" s="1" t="s">
        <v>5629</v>
      </c>
      <c r="C48" s="1">
        <v>2417.5000026933849</v>
      </c>
      <c r="D48" s="1">
        <v>0</v>
      </c>
      <c r="E48">
        <f>(R48-S48*(1000-T48)/(1000-U48))*AK48</f>
        <v>-2.7029019718825054</v>
      </c>
      <c r="F48">
        <f>IF(AV48&lt;&gt;0,1/(1/AV48-1/N48),0)</f>
        <v>3.6495371266653094</v>
      </c>
      <c r="G48">
        <f>((AY48-AL48/2)*S48-E48)/(AY48+AL48/2)</f>
        <v>382.69294727983578</v>
      </c>
      <c r="H48">
        <f>AL48*1000</f>
        <v>33.673205277707602</v>
      </c>
      <c r="I48">
        <f>(AQ48-AW48)</f>
        <v>1.4561762103319138</v>
      </c>
      <c r="J48">
        <f>(P48+AP48*D48)</f>
        <v>29.267093658447266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30.095659255981445</v>
      </c>
      <c r="P48" s="1">
        <v>29.267093658447266</v>
      </c>
      <c r="Q48" s="1">
        <v>30.232192993164063</v>
      </c>
      <c r="R48" s="1">
        <v>399.98458862304688</v>
      </c>
      <c r="S48" s="1">
        <v>390.51690673828125</v>
      </c>
      <c r="T48" s="1">
        <v>7.1306601166725159E-2</v>
      </c>
      <c r="U48" s="1">
        <v>29.681985855102539</v>
      </c>
      <c r="V48" s="1">
        <v>0.14738397300243378</v>
      </c>
      <c r="W48" s="1">
        <v>61.349845886230469</v>
      </c>
      <c r="X48" s="1">
        <v>300.13668823242188</v>
      </c>
      <c r="Y48" s="1">
        <v>1600.4481201171875</v>
      </c>
      <c r="Z48" s="1">
        <v>0.12896738946437836</v>
      </c>
      <c r="AA48" s="1">
        <v>88.544464111328125</v>
      </c>
      <c r="AB48" s="1">
        <v>58.032646179199219</v>
      </c>
      <c r="AC48" s="1">
        <v>-0.40161886811256409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1.1034437067368448</v>
      </c>
      <c r="AL48">
        <f>(U48-T48)/(1000-U48)*AK48</f>
        <v>3.3673205277707605E-2</v>
      </c>
      <c r="AM48">
        <f>(P48+273.15)</f>
        <v>302.41709365844724</v>
      </c>
      <c r="AN48">
        <f>(O48+273.15)</f>
        <v>303.24565925598142</v>
      </c>
      <c r="AO48">
        <f>(Y48*AG48+Z48*AH48)*AI48</f>
        <v>256.0716934951015</v>
      </c>
      <c r="AP48">
        <f>((AO48+0.00000010773*(AN48^4-AM48^4))-AL48*44100)/(L48*51.4+0.00000043092*AM48^3)</f>
        <v>-9.9980977057302916</v>
      </c>
      <c r="AQ48">
        <f>0.61365*EXP(17.502*J48/(240.97+J48))</f>
        <v>4.0843517416319894</v>
      </c>
      <c r="AR48">
        <f>AQ48*1000/AA48</f>
        <v>46.127691692805101</v>
      </c>
      <c r="AS48">
        <f>(AR48-U48)</f>
        <v>16.445705837702562</v>
      </c>
      <c r="AT48">
        <f>IF(D48,P48,(O48+P48)/2)</f>
        <v>29.681376457214355</v>
      </c>
      <c r="AU48">
        <f>0.61365*EXP(17.502*AT48/(240.97+AT48))</f>
        <v>4.1830963025936096</v>
      </c>
      <c r="AV48">
        <f>IF(AS48&lt;&gt;0,(1000-(AR48+U48)/2)/AS48*AL48,0)</f>
        <v>1.9699262640574893</v>
      </c>
      <c r="AW48">
        <f>U48*AA48/1000</f>
        <v>2.6281755313000756</v>
      </c>
      <c r="AX48">
        <f>(AU48-AW48)</f>
        <v>1.554920771293534</v>
      </c>
      <c r="AY48">
        <f>1/(1.6/F48+1.37/N48)</f>
        <v>1.3184277284990149</v>
      </c>
      <c r="AZ48">
        <f>G48*AA48*0.001</f>
        <v>33.885341936077808</v>
      </c>
      <c r="BA48">
        <f>G48/S48</f>
        <v>0.97996511975936296</v>
      </c>
      <c r="BB48">
        <f>(1-AL48*AA48/AQ48/F48)*100</f>
        <v>79.997469123136796</v>
      </c>
      <c r="BC48">
        <f>(S48-E48/(N48/1.35))</f>
        <v>391.3693882751254</v>
      </c>
      <c r="BD48">
        <f>E48*BB48/100/BC48</f>
        <v>-5.5248397937176915E-3</v>
      </c>
    </row>
    <row r="49" spans="1:56" x14ac:dyDescent="0.35">
      <c r="A49" s="1" t="s">
        <v>9</v>
      </c>
      <c r="B49" s="1" t="s">
        <v>5628</v>
      </c>
      <c r="K49" s="1">
        <f t="shared" si="0"/>
        <v>2.72</v>
      </c>
    </row>
    <row r="50" spans="1:56" x14ac:dyDescent="0.35">
      <c r="A50" s="1" t="s">
        <v>9</v>
      </c>
      <c r="B50" s="1" t="s">
        <v>5623</v>
      </c>
      <c r="K50" s="1">
        <f t="shared" si="0"/>
        <v>2.72</v>
      </c>
    </row>
    <row r="51" spans="1:56" x14ac:dyDescent="0.35">
      <c r="A51" s="1">
        <v>12</v>
      </c>
      <c r="B51" s="1" t="s">
        <v>5627</v>
      </c>
      <c r="C51" s="1">
        <v>2622.000002682209</v>
      </c>
      <c r="D51" s="1">
        <v>0</v>
      </c>
      <c r="E51">
        <f>(R51-S51*(1000-T51)/(1000-U51))*AK51</f>
        <v>-2.3526834262596745</v>
      </c>
      <c r="F51">
        <f>IF(AV51&lt;&gt;0,1/(1/AV51-1/N51),0)</f>
        <v>3.3518184569202991</v>
      </c>
      <c r="G51">
        <f>((AY51-AL51/2)*S51-E51)/(AY51+AL51/2)</f>
        <v>381.90816300039427</v>
      </c>
      <c r="H51">
        <f>AL51*1000</f>
        <v>33.717627105806656</v>
      </c>
      <c r="I51">
        <f>(AQ51-AW51)</f>
        <v>1.5272831565428464</v>
      </c>
      <c r="J51">
        <f>(P51+AP51*D51)</f>
        <v>29.584096908569336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30.248123168945313</v>
      </c>
      <c r="P51" s="1">
        <v>29.584096908569336</v>
      </c>
      <c r="Q51" s="1">
        <v>30.353864669799805</v>
      </c>
      <c r="R51" s="1">
        <v>400.211669921875</v>
      </c>
      <c r="S51" s="1">
        <v>390.41485595703125</v>
      </c>
      <c r="T51" s="1">
        <v>8.4632784128189087E-2</v>
      </c>
      <c r="U51" s="1">
        <v>29.730302810668945</v>
      </c>
      <c r="V51" s="1">
        <v>0.17340384423732758</v>
      </c>
      <c r="W51" s="1">
        <v>60.914318084716797</v>
      </c>
      <c r="X51" s="1">
        <v>300.1629638671875</v>
      </c>
      <c r="Y51" s="1">
        <v>2000.437744140625</v>
      </c>
      <c r="Z51" s="1">
        <v>2.1695272997021675E-2</v>
      </c>
      <c r="AA51" s="1">
        <v>88.544052124023438</v>
      </c>
      <c r="AB51" s="1">
        <v>58.201301574707031</v>
      </c>
      <c r="AC51" s="1">
        <v>-0.38097402453422546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1.103540308335248</v>
      </c>
      <c r="AL51">
        <f>(U51-T51)/(1000-U51)*AK51</f>
        <v>3.3717627105806655E-2</v>
      </c>
      <c r="AM51">
        <f>(P51+273.15)</f>
        <v>302.73409690856931</v>
      </c>
      <c r="AN51">
        <f>(O51+273.15)</f>
        <v>303.39812316894529</v>
      </c>
      <c r="AO51">
        <f>(Y51*AG51+Z51*AH51)*AI51</f>
        <v>320.07003190837713</v>
      </c>
      <c r="AP51">
        <f>((AO51+0.00000010773*(AN51^4-AM51^4))-AL51*44100)/(L51*51.4+0.00000043092*AM51^3)</f>
        <v>-9.5023332331218349</v>
      </c>
      <c r="AQ51">
        <f>0.61365*EXP(17.502*J51/(240.97+J51))</f>
        <v>4.1597246382737181</v>
      </c>
      <c r="AR51">
        <f>AQ51*1000/AA51</f>
        <v>46.979153748771317</v>
      </c>
      <c r="AS51">
        <f>(AR51-U51)</f>
        <v>17.248850938102372</v>
      </c>
      <c r="AT51">
        <f>IF(D51,P51,(O51+P51)/2)</f>
        <v>29.916110038757324</v>
      </c>
      <c r="AU51">
        <f>0.61365*EXP(17.502*AT51/(240.97+AT51))</f>
        <v>4.2399635487743543</v>
      </c>
      <c r="AV51">
        <f>IF(AS51&lt;&gt;0,(1000-(AR51+U51)/2)/AS51*AL51,0)</f>
        <v>1.8798003876479483</v>
      </c>
      <c r="AW51">
        <f>U51*AA51/1000</f>
        <v>2.6324414817308717</v>
      </c>
      <c r="AX51">
        <f>(AU51-AW51)</f>
        <v>1.6075220670434827</v>
      </c>
      <c r="AY51">
        <f>1/(1.6/F51+1.37/N51)</f>
        <v>1.2540438931248754</v>
      </c>
      <c r="AZ51">
        <f>G51*AA51*0.001</f>
        <v>33.815696291296945</v>
      </c>
      <c r="BA51">
        <f>G51/S51</f>
        <v>0.97821114430754852</v>
      </c>
      <c r="BB51">
        <f>(1-AL51*AA51/AQ51/F51)*100</f>
        <v>78.587305254859146</v>
      </c>
      <c r="BC51">
        <f>(S51-E51/(N51/1.35))</f>
        <v>391.15688034555495</v>
      </c>
      <c r="BD51">
        <f>E51*BB51/100/BC51</f>
        <v>-4.7267748537154937E-3</v>
      </c>
    </row>
    <row r="52" spans="1:56" x14ac:dyDescent="0.35">
      <c r="A52" s="1" t="s">
        <v>9</v>
      </c>
      <c r="B52" s="1" t="s">
        <v>5626</v>
      </c>
      <c r="K52" s="1">
        <v>6.03</v>
      </c>
    </row>
    <row r="53" spans="1:56" x14ac:dyDescent="0.35">
      <c r="A53" s="1" t="s">
        <v>9</v>
      </c>
      <c r="B53" s="1" t="s">
        <v>5625</v>
      </c>
    </row>
    <row r="54" spans="1:56" x14ac:dyDescent="0.35">
      <c r="A54" s="1" t="s">
        <v>9</v>
      </c>
      <c r="B54" s="1" t="s">
        <v>5624</v>
      </c>
    </row>
    <row r="55" spans="1:56" x14ac:dyDescent="0.35">
      <c r="A55" s="1" t="s">
        <v>9</v>
      </c>
      <c r="B55" s="1" t="s">
        <v>5623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0EB46-86BB-404D-9BAB-CF892B6529B2}">
  <dimension ref="A1:BH55"/>
  <sheetViews>
    <sheetView topLeftCell="A4" zoomScale="5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5622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5621</v>
      </c>
    </row>
    <row r="12" spans="1:60" x14ac:dyDescent="0.35">
      <c r="A12" s="1" t="s">
        <v>9</v>
      </c>
      <c r="B12" s="1" t="s">
        <v>5620</v>
      </c>
    </row>
    <row r="13" spans="1:60" x14ac:dyDescent="0.35">
      <c r="A13" s="1" t="s">
        <v>9</v>
      </c>
      <c r="B13" s="1" t="s">
        <v>5619</v>
      </c>
    </row>
    <row r="14" spans="1:60" x14ac:dyDescent="0.35">
      <c r="A14" s="1" t="s">
        <v>9</v>
      </c>
      <c r="B14" s="1" t="s">
        <v>5618</v>
      </c>
    </row>
    <row r="15" spans="1:60" x14ac:dyDescent="0.35">
      <c r="A15" s="1" t="s">
        <v>9</v>
      </c>
      <c r="B15" s="1" t="s">
        <v>5617</v>
      </c>
    </row>
    <row r="16" spans="1:60" x14ac:dyDescent="0.35">
      <c r="A16" s="1" t="s">
        <v>9</v>
      </c>
      <c r="B16" s="1" t="s">
        <v>5616</v>
      </c>
    </row>
    <row r="17" spans="1:60" x14ac:dyDescent="0.35">
      <c r="A17" s="1" t="s">
        <v>9</v>
      </c>
      <c r="B17" s="1" t="s">
        <v>5615</v>
      </c>
    </row>
    <row r="18" spans="1:60" x14ac:dyDescent="0.35">
      <c r="A18" s="1">
        <v>1</v>
      </c>
      <c r="B18" s="1" t="s">
        <v>5614</v>
      </c>
      <c r="C18" s="1">
        <v>382.00001403689384</v>
      </c>
      <c r="D18" s="1">
        <v>0</v>
      </c>
      <c r="E18">
        <f>(R18-S18*(1000-T18)/(1000-U18))*AO18</f>
        <v>-10.213465779233589</v>
      </c>
      <c r="F18">
        <f>IF(AZ18&lt;&gt;0,1/(1/AZ18-1/N18),0)</f>
        <v>-35.896834725300366</v>
      </c>
      <c r="G18">
        <f>((BC18-AP18/2)*S18-E18)/(BC18+AP18/2)</f>
        <v>396.08186974063955</v>
      </c>
      <c r="H18">
        <f>AP18*1000</f>
        <v>33.761706457428723</v>
      </c>
      <c r="I18">
        <f>(AU18-BA18)</f>
        <v>0.59467284643127538</v>
      </c>
      <c r="J18">
        <f>(P18+AT18*D18)</f>
        <v>25.232563018798828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27.800983428955078</v>
      </c>
      <c r="P18" s="1">
        <v>25.232563018798828</v>
      </c>
      <c r="Q18" s="1">
        <v>27.874931335449219</v>
      </c>
      <c r="R18" s="1">
        <v>399.844482421875</v>
      </c>
      <c r="S18" s="1">
        <v>396.95620727539063</v>
      </c>
      <c r="T18" s="1">
        <v>2.6372985914349556E-2</v>
      </c>
      <c r="U18" s="1">
        <v>29.701213836669922</v>
      </c>
      <c r="V18" s="1">
        <v>6.2242075800895691E-2</v>
      </c>
      <c r="W18" s="1">
        <v>70.096923828125</v>
      </c>
      <c r="X18" s="1">
        <v>300.2689208984375</v>
      </c>
      <c r="Y18" s="1">
        <v>0.22317071259021759</v>
      </c>
      <c r="Z18" s="1">
        <v>2.058027870953083E-2</v>
      </c>
      <c r="AA18" s="1">
        <v>88.527008056640625</v>
      </c>
      <c r="AB18" s="1">
        <v>25.632394790649414</v>
      </c>
      <c r="AC18" s="1">
        <v>0.27830296754837036</v>
      </c>
      <c r="AD18" s="1">
        <v>3.5117626190185547E-2</v>
      </c>
      <c r="AE18" s="1">
        <v>4.612174816429615E-3</v>
      </c>
      <c r="AF18" s="1">
        <v>5.8405570685863495E-2</v>
      </c>
      <c r="AG18" s="1">
        <v>2.7040185406804085E-2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1.1039298562442552</v>
      </c>
      <c r="AP18">
        <f>(U18-T18)/(1000-U18)*AO18</f>
        <v>3.3761706457428722E-2</v>
      </c>
      <c r="AQ18">
        <f>(P18+273.15)</f>
        <v>298.38256301879881</v>
      </c>
      <c r="AR18">
        <f>(O18+273.15)</f>
        <v>300.95098342895506</v>
      </c>
      <c r="AS18">
        <f>(Y18*AK18+Z18*AL18)*AM18</f>
        <v>3.5707313216314152E-2</v>
      </c>
      <c r="AT18">
        <f>((AS18+0.00000010773*(AR18^4-AQ18^4))-AP18*44100)/(L18*0.92*2*29.3+0.00000043092*AQ18^3)</f>
        <v>-11.50426509885486</v>
      </c>
      <c r="AU18">
        <f>0.61365*EXP(17.502*J18/(240.97+J18))</f>
        <v>3.2240324430421596</v>
      </c>
      <c r="AV18">
        <f>AU18*1000/AA18</f>
        <v>36.418631034942301</v>
      </c>
      <c r="AW18">
        <f>(AV18-U18)</f>
        <v>6.7174171982723792</v>
      </c>
      <c r="AX18">
        <f>IF(D18,P18,(O18+P18)/2)</f>
        <v>26.516773223876953</v>
      </c>
      <c r="AY18">
        <f>0.61365*EXP(17.502*AX18/(240.97+AX18))</f>
        <v>3.4788287594285086</v>
      </c>
      <c r="AZ18">
        <f>IF(AW18&lt;&gt;0,(1000-(AV18+U18)/2)/AW18*AP18,0)</f>
        <v>4.8598361687348568</v>
      </c>
      <c r="BA18">
        <f>U18*AA18/1000</f>
        <v>2.6293595966108843</v>
      </c>
      <c r="BB18">
        <f>(AY18-BA18)</f>
        <v>0.8494691628176243</v>
      </c>
      <c r="BC18">
        <f>1/(1.6/F18+1.37/N18)</f>
        <v>3.6298265572682826</v>
      </c>
      <c r="BD18">
        <f>G18*AA18*0.001</f>
        <v>35.063942873618878</v>
      </c>
      <c r="BE18">
        <f>G18/S18</f>
        <v>0.99779739548412072</v>
      </c>
      <c r="BF18">
        <f>(1-AP18*AA18/AU18/F18)*100</f>
        <v>102.58252549312058</v>
      </c>
      <c r="BG18">
        <f>(S18-E18/(N18/1.35))</f>
        <v>400.17748244354715</v>
      </c>
      <c r="BH18">
        <f>E18*BF18/100/BG18</f>
        <v>-2.6181460967613195E-2</v>
      </c>
    </row>
    <row r="19" spans="1:60" x14ac:dyDescent="0.35">
      <c r="A19" s="1" t="s">
        <v>9</v>
      </c>
      <c r="B19" s="1" t="s">
        <v>5613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5612</v>
      </c>
      <c r="K20" s="1">
        <f t="shared" si="0"/>
        <v>2.72</v>
      </c>
    </row>
    <row r="21" spans="1:60" x14ac:dyDescent="0.35">
      <c r="A21" s="1">
        <v>2</v>
      </c>
      <c r="B21" s="1" t="s">
        <v>5611</v>
      </c>
      <c r="C21" s="1">
        <v>589.50001402571797</v>
      </c>
      <c r="D21" s="1">
        <v>0</v>
      </c>
      <c r="E21">
        <f>(R21-S21*(1000-T21)/(1000-U21))*AO21</f>
        <v>-9.2278501190200277</v>
      </c>
      <c r="F21">
        <f>IF(AZ21&lt;&gt;0,1/(1/AZ21-1/N21),0)</f>
        <v>-43.184434358788536</v>
      </c>
      <c r="G21">
        <f>((BC21-AP21/2)*S21-E21)/(BC21+AP21/2)</f>
        <v>395.10681159652592</v>
      </c>
      <c r="H21">
        <f>AP21*1000</f>
        <v>33.846889859118875</v>
      </c>
      <c r="I21">
        <f>(AU21-BA21)</f>
        <v>0.60970534533399379</v>
      </c>
      <c r="J21">
        <f>(P21+AT21*D21)</f>
        <v>25.347766876220703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28.040084838867188</v>
      </c>
      <c r="P21" s="1">
        <v>25.347766876220703</v>
      </c>
      <c r="Q21" s="1">
        <v>28.138908386230469</v>
      </c>
      <c r="R21" s="1">
        <v>400.076416015625</v>
      </c>
      <c r="S21" s="1">
        <v>396.28564453125</v>
      </c>
      <c r="T21" s="1">
        <v>3.6971643567085266E-2</v>
      </c>
      <c r="U21" s="1">
        <v>29.781103134155273</v>
      </c>
      <c r="V21" s="1">
        <v>8.6049310863018036E-2</v>
      </c>
      <c r="W21" s="1">
        <v>69.313751220703125</v>
      </c>
      <c r="X21" s="1">
        <v>300.300537109375</v>
      </c>
      <c r="Y21" s="1">
        <v>24.784112930297852</v>
      </c>
      <c r="Z21" s="1">
        <v>7.5460508465766907E-2</v>
      </c>
      <c r="AA21" s="1">
        <v>88.529243469238281</v>
      </c>
      <c r="AB21" s="1">
        <v>25.465984344482422</v>
      </c>
      <c r="AC21" s="1">
        <v>0.30947029590606689</v>
      </c>
      <c r="AD21" s="1">
        <v>3.2417029142379761E-2</v>
      </c>
      <c r="AE21" s="1">
        <v>3.5198377445340157E-3</v>
      </c>
      <c r="AF21" s="1">
        <v>2.8930407017469406E-2</v>
      </c>
      <c r="AG21" s="1">
        <v>1.9860848784446716E-2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1.1040460923138784</v>
      </c>
      <c r="AP21">
        <f>(U21-T21)/(1000-U21)*AO21</f>
        <v>3.3846889859118878E-2</v>
      </c>
      <c r="AQ21">
        <f>(P21+273.15)</f>
        <v>298.49776687622068</v>
      </c>
      <c r="AR21">
        <f>(O21+273.15)</f>
        <v>301.19008483886716</v>
      </c>
      <c r="AS21">
        <f>(Y21*AK21+Z21*AL21)*AM21</f>
        <v>3.9654579802127614</v>
      </c>
      <c r="AT21">
        <f>((AS21+0.00000010773*(AR21^4-AQ21^4))-AP21*44100)/(L21*0.92*2*29.3+0.00000043092*AQ21^3)</f>
        <v>-11.48993246828655</v>
      </c>
      <c r="AU21">
        <f>0.61365*EXP(17.502*J21/(240.97+J21))</f>
        <v>3.2462038754801212</v>
      </c>
      <c r="AV21">
        <f>AU21*1000/AA21</f>
        <v>36.668153349893885</v>
      </c>
      <c r="AW21">
        <f>(AV21-U21)</f>
        <v>6.8870502157386113</v>
      </c>
      <c r="AX21">
        <f>IF(D21,P21,(O21+P21)/2)</f>
        <v>26.693925857543945</v>
      </c>
      <c r="AY21">
        <f>0.61365*EXP(17.502*AX21/(240.97+AX21))</f>
        <v>3.5153215554928718</v>
      </c>
      <c r="AZ21">
        <f>IF(AW21&lt;&gt;0,(1000-(AV21+U21)/2)/AW21*AP21,0)</f>
        <v>4.7512851658351893</v>
      </c>
      <c r="BA21">
        <f>U21*AA21/1000</f>
        <v>2.6364985301461275</v>
      </c>
      <c r="BB21">
        <f>(AY21-BA21)</f>
        <v>0.87882302534674439</v>
      </c>
      <c r="BC21">
        <f>1/(1.6/F21+1.37/N21)</f>
        <v>3.5333560907863681</v>
      </c>
      <c r="BD21">
        <f>G21*AA21*0.001</f>
        <v>34.978507120183309</v>
      </c>
      <c r="BE21">
        <f>G21/S21</f>
        <v>0.99702529488263836</v>
      </c>
      <c r="BF21">
        <f>(1-AP21*AA21/AU21/F21)*100</f>
        <v>102.13748213581313</v>
      </c>
      <c r="BG21">
        <f>(S21-E21/(N21/1.35))</f>
        <v>399.19606153233383</v>
      </c>
      <c r="BH21">
        <f>E21*BF21/100/BG21</f>
        <v>-2.3610187261505045E-2</v>
      </c>
    </row>
    <row r="22" spans="1:60" x14ac:dyDescent="0.35">
      <c r="A22" s="1" t="s">
        <v>9</v>
      </c>
      <c r="B22" s="1" t="s">
        <v>5610</v>
      </c>
      <c r="K22" s="1">
        <f t="shared" si="0"/>
        <v>2.72</v>
      </c>
    </row>
    <row r="23" spans="1:60" x14ac:dyDescent="0.35">
      <c r="A23" s="1" t="s">
        <v>9</v>
      </c>
      <c r="B23" s="1" t="s">
        <v>5609</v>
      </c>
      <c r="K23" s="1">
        <f t="shared" si="0"/>
        <v>2.72</v>
      </c>
    </row>
    <row r="24" spans="1:60" x14ac:dyDescent="0.35">
      <c r="A24" s="1">
        <v>3</v>
      </c>
      <c r="B24" s="1" t="s">
        <v>5608</v>
      </c>
      <c r="C24" s="1">
        <v>796.00001403689384</v>
      </c>
      <c r="D24" s="1">
        <v>0</v>
      </c>
      <c r="E24">
        <f>(R24-S24*(1000-T24)/(1000-U24))*AO24</f>
        <v>-8.3882597008549222</v>
      </c>
      <c r="F24">
        <f>IF(AZ24&lt;&gt;0,1/(1/AZ24-1/N24),0)</f>
        <v>-52.366068766308558</v>
      </c>
      <c r="G24">
        <f>((BC24-AP24/2)*S24-E24)/(BC24+AP24/2)</f>
        <v>393.86634729062382</v>
      </c>
      <c r="H24">
        <f>AP24*1000</f>
        <v>33.925726818629016</v>
      </c>
      <c r="I24">
        <f>(AU24-BA24)</f>
        <v>0.62279643147404107</v>
      </c>
      <c r="J24">
        <f>(P24+AT24*D24)</f>
        <v>25.444223403930664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28.253610610961914</v>
      </c>
      <c r="P24" s="1">
        <v>25.444223403930664</v>
      </c>
      <c r="Q24" s="1">
        <v>28.366582870483398</v>
      </c>
      <c r="R24" s="1">
        <v>399.86282348632813</v>
      </c>
      <c r="S24" s="1">
        <v>395.3134765625</v>
      </c>
      <c r="T24" s="1">
        <v>3.609926626086235E-2</v>
      </c>
      <c r="U24" s="1">
        <v>29.845464706420898</v>
      </c>
      <c r="V24" s="1">
        <v>8.2976788282394409E-2</v>
      </c>
      <c r="W24" s="1">
        <v>68.601966857910156</v>
      </c>
      <c r="X24" s="1">
        <v>300.32138061523438</v>
      </c>
      <c r="Y24" s="1">
        <v>49.119129180908203</v>
      </c>
      <c r="Z24" s="1">
        <v>4.573337733745575E-2</v>
      </c>
      <c r="AA24" s="1">
        <v>88.525115966796875</v>
      </c>
      <c r="AB24" s="1">
        <v>25.47602653503418</v>
      </c>
      <c r="AC24" s="1">
        <v>0.30540630221366882</v>
      </c>
      <c r="AD24" s="1">
        <v>2.8100704774260521E-2</v>
      </c>
      <c r="AE24" s="1">
        <v>2.621297026053071E-3</v>
      </c>
      <c r="AF24" s="1">
        <v>2.3681780323386192E-2</v>
      </c>
      <c r="AG24" s="1">
        <v>2.3611202836036682E-2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1.104122722850126</v>
      </c>
      <c r="AP24">
        <f>(U24-T24)/(1000-U24)*AO24</f>
        <v>3.3925726818629015E-2</v>
      </c>
      <c r="AQ24">
        <f>(P24+273.15)</f>
        <v>298.59422340393064</v>
      </c>
      <c r="AR24">
        <f>(O24+273.15)</f>
        <v>301.40361061096189</v>
      </c>
      <c r="AS24">
        <f>(Y24*AK24+Z24*AL24)*AM24</f>
        <v>7.8590604932816177</v>
      </c>
      <c r="AT24">
        <f>((AS24+0.00000010773*(AR24^4-AQ24^4))-AP24*44100)/(L24*0.92*2*29.3+0.00000043092*AQ24^3)</f>
        <v>-11.474518808230064</v>
      </c>
      <c r="AU24">
        <f>0.61365*EXP(17.502*J24/(240.97+J24))</f>
        <v>3.2648696556928942</v>
      </c>
      <c r="AV24">
        <f>AU24*1000/AA24</f>
        <v>36.880715941874051</v>
      </c>
      <c r="AW24">
        <f>(AV24-U24)</f>
        <v>7.0352512354531527</v>
      </c>
      <c r="AX24">
        <f>IF(D24,P24,(O24+P24)/2)</f>
        <v>26.848917007446289</v>
      </c>
      <c r="AY24">
        <f>0.61365*EXP(17.502*AX24/(240.97+AX24))</f>
        <v>3.5475228326865444</v>
      </c>
      <c r="AZ24">
        <f>IF(AW24&lt;&gt;0,(1000-(AV24+U24)/2)/AW24*AP24,0)</f>
        <v>4.6613629894561157</v>
      </c>
      <c r="BA24">
        <f>U24*AA24/1000</f>
        <v>2.6420732242188532</v>
      </c>
      <c r="BB24">
        <f>(AY24-BA24)</f>
        <v>0.90544960846769129</v>
      </c>
      <c r="BC24">
        <f>1/(1.6/F24+1.37/N24)</f>
        <v>3.454072800332519</v>
      </c>
      <c r="BD24">
        <f>G24*AA24*0.001</f>
        <v>34.867064069321167</v>
      </c>
      <c r="BE24">
        <f>G24/S24</f>
        <v>0.99633928677448624</v>
      </c>
      <c r="BF24">
        <f>(1-AP24*AA24/AU24/F24)*100</f>
        <v>101.75662818147049</v>
      </c>
      <c r="BG24">
        <f>(S24-E24/(N24/1.35))</f>
        <v>397.95909101526996</v>
      </c>
      <c r="BH24">
        <f>E24*BF24/100/BG24</f>
        <v>-2.144846148110122E-2</v>
      </c>
    </row>
    <row r="25" spans="1:60" x14ac:dyDescent="0.35">
      <c r="A25" s="1" t="s">
        <v>9</v>
      </c>
      <c r="B25" s="1" t="s">
        <v>5607</v>
      </c>
      <c r="K25" s="1">
        <f t="shared" si="0"/>
        <v>2.72</v>
      </c>
    </row>
    <row r="26" spans="1:60" x14ac:dyDescent="0.35">
      <c r="A26" s="1" t="s">
        <v>9</v>
      </c>
      <c r="B26" s="1" t="s">
        <v>5606</v>
      </c>
      <c r="K26" s="1">
        <f t="shared" si="0"/>
        <v>2.72</v>
      </c>
    </row>
    <row r="27" spans="1:60" x14ac:dyDescent="0.35">
      <c r="A27" s="1">
        <v>4</v>
      </c>
      <c r="B27" s="1" t="s">
        <v>5605</v>
      </c>
      <c r="C27" s="1">
        <v>1003.500014025718</v>
      </c>
      <c r="D27" s="1">
        <v>0</v>
      </c>
      <c r="E27">
        <f>(R27-S27*(1000-T27)/(1000-U27))*AO27</f>
        <v>-7.6652365217205478</v>
      </c>
      <c r="F27">
        <f>IF(AZ27&lt;&gt;0,1/(1/AZ27-1/N27),0)</f>
        <v>-63.155652380807879</v>
      </c>
      <c r="G27">
        <f>((BC27-AP27/2)*S27-E27)/(BC27+AP27/2)</f>
        <v>393.08335092471094</v>
      </c>
      <c r="H27">
        <f>AP27*1000</f>
        <v>34.11138218999232</v>
      </c>
      <c r="I27">
        <f>(AU27-BA27)</f>
        <v>0.63556242771445026</v>
      </c>
      <c r="J27">
        <f>(P27+AT27*D27)</f>
        <v>25.58299446105957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28.445661544799805</v>
      </c>
      <c r="P27" s="1">
        <v>25.58299446105957</v>
      </c>
      <c r="Q27" s="1">
        <v>28.568836212158203</v>
      </c>
      <c r="R27" s="1">
        <v>400.03936767578125</v>
      </c>
      <c r="S27" s="1">
        <v>394.78466796875</v>
      </c>
      <c r="T27" s="1">
        <v>3.7338700145483017E-2</v>
      </c>
      <c r="U27" s="1">
        <v>30.007007598876953</v>
      </c>
      <c r="V27" s="1">
        <v>8.4871113300323486E-2</v>
      </c>
      <c r="W27" s="1">
        <v>68.206130981445313</v>
      </c>
      <c r="X27" s="1">
        <v>300.2996826171875</v>
      </c>
      <c r="Y27" s="1">
        <v>100.84247589111328</v>
      </c>
      <c r="Z27" s="1">
        <v>1.1433433974161744E-3</v>
      </c>
      <c r="AA27" s="1">
        <v>88.523521423339844</v>
      </c>
      <c r="AB27" s="1">
        <v>25.523637771606445</v>
      </c>
      <c r="AC27" s="1">
        <v>0.30544224381446838</v>
      </c>
      <c r="AD27" s="1">
        <v>6.2029819935560226E-2</v>
      </c>
      <c r="AE27" s="1">
        <v>2.8100607451051474E-3</v>
      </c>
      <c r="AF27" s="1">
        <v>4.5129209756851196E-2</v>
      </c>
      <c r="AG27" s="1">
        <v>2.3378413170576096E-2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1.1040429507984832</v>
      </c>
      <c r="AP27">
        <f>(U27-T27)/(1000-U27)*AO27</f>
        <v>3.4111382189992316E-2</v>
      </c>
      <c r="AQ27">
        <f>(P27+273.15)</f>
        <v>298.73299446105955</v>
      </c>
      <c r="AR27">
        <f>(O27+273.15)</f>
        <v>301.59566154479978</v>
      </c>
      <c r="AS27">
        <f>(Y27*AK27+Z27*AL27)*AM27</f>
        <v>16.134795781937328</v>
      </c>
      <c r="AT27">
        <f>((AS27+0.00000010773*(AR27^4-AQ27^4))-AP27*44100)/(L27*0.92*2*29.3+0.00000043092*AQ27^3)</f>
        <v>-11.467054322375075</v>
      </c>
      <c r="AU27">
        <f>0.61365*EXP(17.502*J27/(240.97+J27))</f>
        <v>3.2918884077439556</v>
      </c>
      <c r="AV27">
        <f>AU27*1000/AA27</f>
        <v>37.186595774939725</v>
      </c>
      <c r="AW27">
        <f>(AV27-U27)</f>
        <v>7.1795881760627722</v>
      </c>
      <c r="AX27">
        <f>IF(D27,P27,(O27+P27)/2)</f>
        <v>27.014328002929688</v>
      </c>
      <c r="AY27">
        <f>0.61365*EXP(17.502*AX27/(240.97+AX27))</f>
        <v>3.5821727304250315</v>
      </c>
      <c r="AZ27">
        <f>IF(AW27&lt;&gt;0,(1000-(AV27+U27)/2)/AW27*AP27,0)</f>
        <v>4.5915375699677998</v>
      </c>
      <c r="BA27">
        <f>U27*AA27/1000</f>
        <v>2.6563259800295054</v>
      </c>
      <c r="BB27">
        <f>(AY27-BA27)</f>
        <v>0.92584675039552611</v>
      </c>
      <c r="BC27">
        <f>1/(1.6/F27+1.37/N27)</f>
        <v>3.3928990792030702</v>
      </c>
      <c r="BD27">
        <f>G27*AA27*0.001</f>
        <v>34.797122436741866</v>
      </c>
      <c r="BE27">
        <f>G27/S27</f>
        <v>0.99569051895355332</v>
      </c>
      <c r="BF27">
        <f>(1-AP27*AA27/AU27/F27)*100</f>
        <v>101.45244825368927</v>
      </c>
      <c r="BG27">
        <f>(S27-E27/(N27/1.35))</f>
        <v>397.20224458761618</v>
      </c>
      <c r="BH27">
        <f>E27*BF27/100/BG27</f>
        <v>-1.957836397373643E-2</v>
      </c>
    </row>
    <row r="28" spans="1:60" x14ac:dyDescent="0.35">
      <c r="A28" s="1" t="s">
        <v>9</v>
      </c>
      <c r="B28" s="1" t="s">
        <v>5604</v>
      </c>
      <c r="K28" s="1">
        <f t="shared" si="0"/>
        <v>2.72</v>
      </c>
    </row>
    <row r="29" spans="1:60" x14ac:dyDescent="0.35">
      <c r="A29" s="1" t="s">
        <v>9</v>
      </c>
      <c r="B29" s="1" t="s">
        <v>5603</v>
      </c>
      <c r="K29" s="1">
        <f t="shared" si="0"/>
        <v>2.72</v>
      </c>
    </row>
    <row r="30" spans="1:60" x14ac:dyDescent="0.35">
      <c r="A30" s="1">
        <v>5</v>
      </c>
      <c r="B30" s="1" t="s">
        <v>5602</v>
      </c>
      <c r="C30" s="1">
        <v>1211.500014025718</v>
      </c>
      <c r="D30" s="1">
        <v>0</v>
      </c>
      <c r="E30">
        <f>(R30-S30*(1000-T30)/(1000-U30))*AO30</f>
        <v>-8.0340582133937826</v>
      </c>
      <c r="F30">
        <f>IF(AZ30&lt;&gt;0,1/(1/AZ30-1/N30),0)</f>
        <v>-71.93356255543604</v>
      </c>
      <c r="G30">
        <f>((BC30-AP30/2)*S30-E30)/(BC30+AP30/2)</f>
        <v>393.42322635585168</v>
      </c>
      <c r="H30">
        <f>AP30*1000</f>
        <v>34.324010014733943</v>
      </c>
      <c r="I30">
        <f>(AU30-BA30)</f>
        <v>0.64509893382777639</v>
      </c>
      <c r="J30">
        <f>(P30+AT30*D30)</f>
        <v>25.71464729309082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28.621271133422852</v>
      </c>
      <c r="P30" s="1">
        <v>25.71464729309082</v>
      </c>
      <c r="Q30" s="1">
        <v>28.748918533325195</v>
      </c>
      <c r="R30" s="1">
        <v>400.06570434570313</v>
      </c>
      <c r="S30" s="1">
        <v>395.06063842773438</v>
      </c>
      <c r="T30" s="1">
        <v>3.8407400250434875E-2</v>
      </c>
      <c r="U30" s="1">
        <v>30.188167572021484</v>
      </c>
      <c r="V30" s="1">
        <v>8.6422361433506012E-2</v>
      </c>
      <c r="W30" s="1">
        <v>67.927864074707031</v>
      </c>
      <c r="X30" s="1">
        <v>300.31051635742188</v>
      </c>
      <c r="Y30" s="1">
        <v>151.02993774414063</v>
      </c>
      <c r="Z30" s="1">
        <v>3.3156998455524445E-2</v>
      </c>
      <c r="AA30" s="1">
        <v>88.531463623046875</v>
      </c>
      <c r="AB30" s="1">
        <v>25.80491828918457</v>
      </c>
      <c r="AC30" s="1">
        <v>0.30394220352172852</v>
      </c>
      <c r="AD30" s="1">
        <v>5.1091186702251434E-2</v>
      </c>
      <c r="AE30" s="1">
        <v>3.0518597923219204E-3</v>
      </c>
      <c r="AF30" s="1">
        <v>3.183683380484581E-2</v>
      </c>
      <c r="AG30" s="1">
        <v>2.4746604263782501E-2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1.1040827807258153</v>
      </c>
      <c r="AP30">
        <f>(U30-T30)/(1000-U30)*AO30</f>
        <v>3.4324010014733945E-2</v>
      </c>
      <c r="AQ30">
        <f>(P30+273.15)</f>
        <v>298.8646472930908</v>
      </c>
      <c r="AR30">
        <f>(O30+273.15)</f>
        <v>301.77127113342283</v>
      </c>
      <c r="AS30">
        <f>(Y30*AK30+Z30*AL30)*AM30</f>
        <v>24.164789498937353</v>
      </c>
      <c r="AT30">
        <f>((AS30+0.00000010773*(AR30^4-AQ30^4))-AP30*44100)/(L30*0.92*2*29.3+0.00000043092*AQ30^3)</f>
        <v>-11.471848485595684</v>
      </c>
      <c r="AU30">
        <f>0.61365*EXP(17.502*J30/(240.97+J30))</f>
        <v>3.3177015930766398</v>
      </c>
      <c r="AV30">
        <f>AU30*1000/AA30</f>
        <v>37.474830498712798</v>
      </c>
      <c r="AW30">
        <f>(AV30-U30)</f>
        <v>7.2866629266913137</v>
      </c>
      <c r="AX30">
        <f>IF(D30,P30,(O30+P30)/2)</f>
        <v>27.167959213256836</v>
      </c>
      <c r="AY30">
        <f>0.61365*EXP(17.502*AX30/(240.97+AX30))</f>
        <v>3.6146192729587123</v>
      </c>
      <c r="AZ30">
        <f>IF(AW30&lt;&gt;0,(1000-(AV30+U30)/2)/AW30*AP30,0)</f>
        <v>4.5511611606945719</v>
      </c>
      <c r="BA30">
        <f>U30*AA30/1000</f>
        <v>2.6726026592488634</v>
      </c>
      <c r="BB30">
        <f>(AY30-BA30)</f>
        <v>0.9420166137098489</v>
      </c>
      <c r="BC30">
        <f>1/(1.6/F30+1.37/N30)</f>
        <v>3.3576800346466622</v>
      </c>
      <c r="BD30">
        <f>G30*AA30*0.001</f>
        <v>34.830334052584817</v>
      </c>
      <c r="BE30">
        <f>G30/S30</f>
        <v>0.9958552892578737</v>
      </c>
      <c r="BF30">
        <f>(1-AP30*AA30/AU30/F30)*100</f>
        <v>101.27328837283241</v>
      </c>
      <c r="BG30">
        <f>(S30-E30/(N30/1.35))</f>
        <v>397.59453953258259</v>
      </c>
      <c r="BH30">
        <f>E30*BF30/100/BG30</f>
        <v>-2.0463950415558322E-2</v>
      </c>
    </row>
    <row r="31" spans="1:60" x14ac:dyDescent="0.35">
      <c r="A31" s="1" t="s">
        <v>9</v>
      </c>
      <c r="B31" s="1" t="s">
        <v>5601</v>
      </c>
      <c r="K31" s="1">
        <f t="shared" si="0"/>
        <v>2.72</v>
      </c>
    </row>
    <row r="32" spans="1:60" x14ac:dyDescent="0.35">
      <c r="A32" s="1" t="s">
        <v>9</v>
      </c>
      <c r="B32" s="1" t="s">
        <v>5600</v>
      </c>
      <c r="K32" s="1">
        <f t="shared" si="0"/>
        <v>2.72</v>
      </c>
    </row>
    <row r="33" spans="1:60" x14ac:dyDescent="0.35">
      <c r="A33" s="1">
        <v>6</v>
      </c>
      <c r="B33" s="1" t="s">
        <v>5599</v>
      </c>
      <c r="C33" s="1">
        <v>1418.500014025718</v>
      </c>
      <c r="D33" s="1">
        <v>0</v>
      </c>
      <c r="E33">
        <f>(R33-S33*(1000-T33)/(1000-U33))*AO33</f>
        <v>-7.7514348245301319</v>
      </c>
      <c r="F33">
        <f>IF(AZ33&lt;&gt;0,1/(1/AZ33-1/N33),0)</f>
        <v>-65.950249055393655</v>
      </c>
      <c r="G33">
        <f>((BC33-AP33/2)*S33-E33)/(BC33+AP33/2)</f>
        <v>392.65604081761717</v>
      </c>
      <c r="H33">
        <f>AP33*1000</f>
        <v>34.756887277930261</v>
      </c>
      <c r="I33">
        <f>(AU33-BA33)</f>
        <v>0.64921707839006926</v>
      </c>
      <c r="J33">
        <f>(P33+AT33*D33)</f>
        <v>25.90107536315918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28.783737182617188</v>
      </c>
      <c r="P33" s="1">
        <v>25.90107536315918</v>
      </c>
      <c r="Q33" s="1">
        <v>28.9111328125</v>
      </c>
      <c r="R33" s="1">
        <v>399.80447387695313</v>
      </c>
      <c r="S33" s="1">
        <v>394.40914916992188</v>
      </c>
      <c r="T33" s="1">
        <v>4.0355287492275238E-2</v>
      </c>
      <c r="U33" s="1">
        <v>30.558116912841797</v>
      </c>
      <c r="V33" s="1">
        <v>8.995334804058075E-2</v>
      </c>
      <c r="W33" s="1">
        <v>68.115119934082031</v>
      </c>
      <c r="X33" s="1">
        <v>300.3162841796875</v>
      </c>
      <c r="Y33" s="1">
        <v>300.56640625</v>
      </c>
      <c r="Z33" s="1">
        <v>4.9163069576025009E-2</v>
      </c>
      <c r="AA33" s="1">
        <v>88.530975341796875</v>
      </c>
      <c r="AB33" s="1">
        <v>25.933605194091797</v>
      </c>
      <c r="AC33" s="1">
        <v>0.30552035570144653</v>
      </c>
      <c r="AD33" s="1">
        <v>6.7805081605911255E-2</v>
      </c>
      <c r="AE33" s="1">
        <v>5.5082985199987888E-3</v>
      </c>
      <c r="AF33" s="1">
        <v>4.9024719744920731E-2</v>
      </c>
      <c r="AG33" s="1">
        <v>2.5606831535696983E-2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1.1041039859547332</v>
      </c>
      <c r="AP33">
        <f>(U33-T33)/(1000-U33)*AO33</f>
        <v>3.4756887277930262E-2</v>
      </c>
      <c r="AQ33">
        <f>(P33+273.15)</f>
        <v>299.05107536315916</v>
      </c>
      <c r="AR33">
        <f>(O33+273.15)</f>
        <v>301.93373718261716</v>
      </c>
      <c r="AS33">
        <f>(Y33*AK33+Z33*AL33)*AM33</f>
        <v>48.090623925090767</v>
      </c>
      <c r="AT33">
        <f>((AS33+0.00000010773*(AR33^4-AQ33^4))-AP33*44100)/(L33*0.92*2*29.3+0.00000043092*AQ33^3)</f>
        <v>-11.433536471488486</v>
      </c>
      <c r="AU33">
        <f>0.61365*EXP(17.502*J33/(240.97+J33))</f>
        <v>3.3545569732926124</v>
      </c>
      <c r="AV33">
        <f>AU33*1000/AA33</f>
        <v>37.891336454178571</v>
      </c>
      <c r="AW33">
        <f>(AV33-U33)</f>
        <v>7.3332195413367742</v>
      </c>
      <c r="AX33">
        <f>IF(D33,P33,(O33+P33)/2)</f>
        <v>27.342406272888184</v>
      </c>
      <c r="AY33">
        <f>0.61365*EXP(17.502*AX33/(240.97+AX33))</f>
        <v>3.6517728219948653</v>
      </c>
      <c r="AZ33">
        <f>IF(AW33&lt;&gt;0,(1000-(AV33+U33)/2)/AW33*AP33,0)</f>
        <v>4.5774358890057893</v>
      </c>
      <c r="BA33">
        <f>U33*AA33/1000</f>
        <v>2.7053398949025431</v>
      </c>
      <c r="BB33">
        <f>(AY33-BA33)</f>
        <v>0.94643292709232218</v>
      </c>
      <c r="BC33">
        <f>1/(1.6/F33+1.37/N33)</f>
        <v>3.3805858103797872</v>
      </c>
      <c r="BD33">
        <f>G33*AA33*0.001</f>
        <v>34.762222267432051</v>
      </c>
      <c r="BE33">
        <f>G33/S33</f>
        <v>0.99555510221810439</v>
      </c>
      <c r="BF33">
        <f>(1-AP33*AA33/AU33/F33)*100</f>
        <v>101.39086350581685</v>
      </c>
      <c r="BG33">
        <f>(S33-E33/(N33/1.35))</f>
        <v>396.85391229514931</v>
      </c>
      <c r="BH33">
        <f>E33*BF33/100/BG33</f>
        <v>-1.9803878604166558E-2</v>
      </c>
    </row>
    <row r="34" spans="1:60" x14ac:dyDescent="0.35">
      <c r="A34" s="1" t="s">
        <v>9</v>
      </c>
      <c r="B34" s="1" t="s">
        <v>5598</v>
      </c>
      <c r="K34" s="1">
        <f t="shared" si="0"/>
        <v>2.72</v>
      </c>
    </row>
    <row r="35" spans="1:60" x14ac:dyDescent="0.35">
      <c r="A35" s="1" t="s">
        <v>9</v>
      </c>
      <c r="B35" s="1" t="s">
        <v>5597</v>
      </c>
      <c r="K35" s="1">
        <f t="shared" si="0"/>
        <v>2.72</v>
      </c>
    </row>
    <row r="36" spans="1:60" x14ac:dyDescent="0.35">
      <c r="A36" s="1">
        <v>7</v>
      </c>
      <c r="B36" s="1" t="s">
        <v>5596</v>
      </c>
      <c r="C36" s="1">
        <v>1626.0000140368938</v>
      </c>
      <c r="D36" s="1">
        <v>0</v>
      </c>
      <c r="E36">
        <f>(R36-S36*(1000-T36)/(1000-U36))*AO36</f>
        <v>-6.5431117827257488</v>
      </c>
      <c r="F36">
        <f>IF(AZ36&lt;&gt;0,1/(1/AZ36-1/N36),0)</f>
        <v>-54.011217982603114</v>
      </c>
      <c r="G36">
        <f>((BC36-AP36/2)*S36-E36)/(BC36+AP36/2)</f>
        <v>391.34659427365102</v>
      </c>
      <c r="H36">
        <f>AP36*1000</f>
        <v>35.348517066789519</v>
      </c>
      <c r="I36">
        <f>(AU36-BA36)</f>
        <v>0.64981588080160702</v>
      </c>
      <c r="J36">
        <f>(P36+AT36*D36)</f>
        <v>26.126750946044922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28.942041397094727</v>
      </c>
      <c r="P36" s="1">
        <v>26.126750946044922</v>
      </c>
      <c r="Q36" s="1">
        <v>29.0653076171875</v>
      </c>
      <c r="R36" s="1">
        <v>400.145263671875</v>
      </c>
      <c r="S36" s="1">
        <v>393.4749755859375</v>
      </c>
      <c r="T36" s="1">
        <v>4.2684447020292282E-2</v>
      </c>
      <c r="U36" s="1">
        <v>31.059839248657227</v>
      </c>
      <c r="V36" s="1">
        <v>9.4279266893863678E-2</v>
      </c>
      <c r="W36" s="1">
        <v>68.603408813476563</v>
      </c>
      <c r="X36" s="1">
        <v>300.35516357421875</v>
      </c>
      <c r="Y36" s="1">
        <v>498.92587280273438</v>
      </c>
      <c r="Z36" s="1">
        <v>3.4300379455089569E-2</v>
      </c>
      <c r="AA36" s="1">
        <v>88.533409118652344</v>
      </c>
      <c r="AB36" s="1">
        <v>25.993080139160156</v>
      </c>
      <c r="AC36" s="1">
        <v>0.30064898729324341</v>
      </c>
      <c r="AD36" s="1">
        <v>4.4862542301416397E-2</v>
      </c>
      <c r="AE36" s="1">
        <v>6.5124058164656162E-3</v>
      </c>
      <c r="AF36" s="1">
        <v>3.1078312546014786E-2</v>
      </c>
      <c r="AG36" s="1">
        <v>2.7722641825675964E-2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1.1042469249052156</v>
      </c>
      <c r="AP36">
        <f>(U36-T36)/(1000-U36)*AO36</f>
        <v>3.5348517066789521E-2</v>
      </c>
      <c r="AQ36">
        <f>(P36+273.15)</f>
        <v>299.2767509460449</v>
      </c>
      <c r="AR36">
        <f>(O36+273.15)</f>
        <v>302.0920413970947</v>
      </c>
      <c r="AS36">
        <f>(Y36*AK36+Z36*AL36)*AM36</f>
        <v>79.828137864139535</v>
      </c>
      <c r="AT36">
        <f>((AS36+0.00000010773*(AR36^4-AQ36^4))-AP36*44100)/(L36*0.92*2*29.3+0.00000043092*AQ36^3)</f>
        <v>-11.392407822730002</v>
      </c>
      <c r="AU36">
        <f>0.61365*EXP(17.502*J36/(240.97+J36))</f>
        <v>3.3996493361625526</v>
      </c>
      <c r="AV36">
        <f>AU36*1000/AA36</f>
        <v>38.399620775998216</v>
      </c>
      <c r="AW36">
        <f>(AV36-U36)</f>
        <v>7.339781527340989</v>
      </c>
      <c r="AX36">
        <f>IF(D36,P36,(O36+P36)/2)</f>
        <v>27.534396171569824</v>
      </c>
      <c r="AY36">
        <f>0.61365*EXP(17.502*AX36/(240.97+AX36))</f>
        <v>3.6930474805544931</v>
      </c>
      <c r="AZ36">
        <f>IF(AW36&lt;&gt;0,(1000-(AV36+U36)/2)/AW36*AP36,0)</f>
        <v>4.6487586157192968</v>
      </c>
      <c r="BA36">
        <f>U36*AA36/1000</f>
        <v>2.7498334553609456</v>
      </c>
      <c r="BB36">
        <f>(AY36-BA36)</f>
        <v>0.94321402519354747</v>
      </c>
      <c r="BC36">
        <f>1/(1.6/F36+1.37/N36)</f>
        <v>3.4430050213535175</v>
      </c>
      <c r="BD36">
        <f>G36*AA36*0.001</f>
        <v>34.647248138020394</v>
      </c>
      <c r="BE36">
        <f>G36/S36</f>
        <v>0.99459080896029783</v>
      </c>
      <c r="BF36">
        <f>(1-AP36*AA36/AU36/F36)*100</f>
        <v>101.70435591704702</v>
      </c>
      <c r="BG36">
        <f>(S36-E36/(N36/1.35))</f>
        <v>395.53863976847401</v>
      </c>
      <c r="BH36">
        <f>E36*BF36/100/BG36</f>
        <v>-1.6824221520933786E-2</v>
      </c>
    </row>
    <row r="37" spans="1:60" x14ac:dyDescent="0.35">
      <c r="A37" s="1" t="s">
        <v>9</v>
      </c>
      <c r="B37" s="1" t="s">
        <v>5595</v>
      </c>
      <c r="K37" s="1">
        <f t="shared" si="0"/>
        <v>2.72</v>
      </c>
    </row>
    <row r="38" spans="1:60" x14ac:dyDescent="0.35">
      <c r="A38" s="1" t="s">
        <v>9</v>
      </c>
      <c r="B38" s="1" t="s">
        <v>5594</v>
      </c>
      <c r="K38" s="1">
        <f t="shared" si="0"/>
        <v>2.72</v>
      </c>
    </row>
    <row r="39" spans="1:60" x14ac:dyDescent="0.35">
      <c r="A39" s="1">
        <v>8</v>
      </c>
      <c r="B39" s="1" t="s">
        <v>5593</v>
      </c>
      <c r="C39" s="1">
        <v>1833.500014025718</v>
      </c>
      <c r="D39" s="1">
        <v>0</v>
      </c>
      <c r="E39">
        <f>(R39-S39*(1000-T39)/(1000-U39))*AO39</f>
        <v>-6.1679008043316284</v>
      </c>
      <c r="F39">
        <f>IF(AZ39&lt;&gt;0,1/(1/AZ39-1/N39),0)</f>
        <v>-40.442009557154016</v>
      </c>
      <c r="G39">
        <f>((BC39-AP39/2)*S39-E39)/(BC39+AP39/2)</f>
        <v>390.49750916647838</v>
      </c>
      <c r="H39">
        <f>AP39*1000</f>
        <v>36.150635970179856</v>
      </c>
      <c r="I39">
        <f>(AU39-BA39)</f>
        <v>0.64494009798453522</v>
      </c>
      <c r="J39">
        <f>(P39+AT39*D39)</f>
        <v>26.404010772705078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29.103403091430664</v>
      </c>
      <c r="P39" s="1">
        <v>26.404010772705078</v>
      </c>
      <c r="Q39" s="1">
        <v>29.214527130126953</v>
      </c>
      <c r="R39" s="1">
        <v>400.01144409179688</v>
      </c>
      <c r="S39" s="1">
        <v>392.73855590820313</v>
      </c>
      <c r="T39" s="1">
        <v>4.4985804706811905E-2</v>
      </c>
      <c r="U39" s="1">
        <v>31.748239517211914</v>
      </c>
      <c r="V39" s="1">
        <v>9.8440930247306824E-2</v>
      </c>
      <c r="W39" s="1">
        <v>69.473609924316406</v>
      </c>
      <c r="X39" s="1">
        <v>300.30966186523438</v>
      </c>
      <c r="Y39" s="1">
        <v>748.657958984375</v>
      </c>
      <c r="Z39" s="1">
        <v>2.5153394788503647E-2</v>
      </c>
      <c r="AA39" s="1">
        <v>88.535072326660156</v>
      </c>
      <c r="AB39" s="1">
        <v>26.018949508666992</v>
      </c>
      <c r="AC39" s="1">
        <v>0.29442045092582703</v>
      </c>
      <c r="AD39" s="1">
        <v>4.1874073445796967E-2</v>
      </c>
      <c r="AE39" s="1">
        <v>4.5382920652627945E-3</v>
      </c>
      <c r="AF39" s="1">
        <v>6.50634765625E-2</v>
      </c>
      <c r="AG39" s="1">
        <v>2.6988917961716652E-2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1.1040796392104202</v>
      </c>
      <c r="AP39">
        <f>(U39-T39)/(1000-U39)*AO39</f>
        <v>3.6150635970179854E-2</v>
      </c>
      <c r="AQ39">
        <f>(P39+273.15)</f>
        <v>299.55401077270506</v>
      </c>
      <c r="AR39">
        <f>(O39+273.15)</f>
        <v>302.25340309143064</v>
      </c>
      <c r="AS39">
        <f>(Y39*AK39+Z39*AL39)*AM39</f>
        <v>119.7852707600905</v>
      </c>
      <c r="AT39">
        <f>((AS39+0.00000010773*(AR39^4-AQ39^4))-AP39*44100)/(L39*0.92*2*29.3+0.00000043092*AQ39^3)</f>
        <v>-11.363571197670549</v>
      </c>
      <c r="AU39">
        <f>0.61365*EXP(17.502*J39/(240.97+J39))</f>
        <v>3.455772779885022</v>
      </c>
      <c r="AV39">
        <f>AU39*1000/AA39</f>
        <v>39.032811394049105</v>
      </c>
      <c r="AW39">
        <f>(AV39-U39)</f>
        <v>7.284571876837191</v>
      </c>
      <c r="AX39">
        <f>IF(D39,P39,(O39+P39)/2)</f>
        <v>27.753706932067871</v>
      </c>
      <c r="AY39">
        <f>0.61365*EXP(17.502*AX39/(240.97+AX39))</f>
        <v>3.7406932873054122</v>
      </c>
      <c r="AZ39">
        <f>IF(AW39&lt;&gt;0,(1000-(AV39+U39)/2)/AW39*AP39,0)</f>
        <v>4.7870000539798827</v>
      </c>
      <c r="BA39">
        <f>U39*AA39/1000</f>
        <v>2.8108326819004867</v>
      </c>
      <c r="BB39">
        <f>(AY39-BA39)</f>
        <v>0.92986060540492543</v>
      </c>
      <c r="BC39">
        <f>1/(1.6/F39+1.37/N39)</f>
        <v>3.5650037906551133</v>
      </c>
      <c r="BD39">
        <f>G39*AA39*0.001</f>
        <v>34.572725217434801</v>
      </c>
      <c r="BE39">
        <f>G39/S39</f>
        <v>0.99429379492282766</v>
      </c>
      <c r="BF39">
        <f>(1-AP39*AA39/AU39/F39)*100</f>
        <v>102.29009438191487</v>
      </c>
      <c r="BG39">
        <f>(S39-E39/(N39/1.35))</f>
        <v>394.68388045621731</v>
      </c>
      <c r="BH39">
        <f>E39*BF39/100/BG39</f>
        <v>-1.5985328680869677E-2</v>
      </c>
    </row>
    <row r="40" spans="1:60" x14ac:dyDescent="0.35">
      <c r="A40" s="1" t="s">
        <v>9</v>
      </c>
      <c r="B40" s="1" t="s">
        <v>5592</v>
      </c>
      <c r="K40" s="1">
        <f t="shared" si="0"/>
        <v>2.72</v>
      </c>
    </row>
    <row r="41" spans="1:60" x14ac:dyDescent="0.35">
      <c r="A41" s="1" t="s">
        <v>9</v>
      </c>
      <c r="B41" s="1" t="s">
        <v>5591</v>
      </c>
      <c r="K41" s="1">
        <f t="shared" si="0"/>
        <v>2.72</v>
      </c>
    </row>
    <row r="42" spans="1:60" x14ac:dyDescent="0.35">
      <c r="A42" s="1">
        <v>9</v>
      </c>
      <c r="B42" s="1" t="s">
        <v>5590</v>
      </c>
      <c r="C42" s="1">
        <v>2041.500014025718</v>
      </c>
      <c r="D42" s="1">
        <v>0</v>
      </c>
      <c r="E42">
        <f>(R42-S42*(1000-T42)/(1000-U42))*AO42</f>
        <v>-6.1771306321535873</v>
      </c>
      <c r="F42">
        <f>IF(AZ42&lt;&gt;0,1/(1/AZ42-1/N42),0)</f>
        <v>-32.349293553841434</v>
      </c>
      <c r="G42">
        <f>((BC42-AP42/2)*S42-E42)/(BC42+AP42/2)</f>
        <v>390.17229283359256</v>
      </c>
      <c r="H42">
        <f>AP42*1000</f>
        <v>37.005148623419529</v>
      </c>
      <c r="I42">
        <f>(AU42-BA42)</f>
        <v>0.64015168668768174</v>
      </c>
      <c r="J42">
        <f>(P42+AT42*D42)</f>
        <v>26.693695068359375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29.266807556152344</v>
      </c>
      <c r="P42" s="1">
        <v>26.693695068359375</v>
      </c>
      <c r="Q42" s="1">
        <v>29.366399765014648</v>
      </c>
      <c r="R42" s="1">
        <v>399.97702026367188</v>
      </c>
      <c r="S42" s="1">
        <v>392.41909790039063</v>
      </c>
      <c r="T42" s="1">
        <v>4.6496659517288208E-2</v>
      </c>
      <c r="U42" s="1">
        <v>32.475357055664063</v>
      </c>
      <c r="V42" s="1">
        <v>0.10078784078359604</v>
      </c>
      <c r="W42" s="1">
        <v>70.394760131835938</v>
      </c>
      <c r="X42" s="1">
        <v>300.30419921875</v>
      </c>
      <c r="Y42" s="1">
        <v>999.73016357421875</v>
      </c>
      <c r="Z42" s="1">
        <v>0.30869752168655396</v>
      </c>
      <c r="AA42" s="1">
        <v>88.532424926757813</v>
      </c>
      <c r="AB42" s="1">
        <v>26.040424346923828</v>
      </c>
      <c r="AC42" s="1">
        <v>0.274300217628479</v>
      </c>
      <c r="AD42" s="1">
        <v>5.3291261196136475E-2</v>
      </c>
      <c r="AE42" s="1">
        <v>1.1882779188454151E-2</v>
      </c>
      <c r="AF42" s="1">
        <v>3.3144257962703705E-2</v>
      </c>
      <c r="AG42" s="1">
        <v>2.576339989900589E-2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1.1040595559512865</v>
      </c>
      <c r="AP42">
        <f>(U42-T42)/(1000-U42)*AO42</f>
        <v>3.7005148623419526E-2</v>
      </c>
      <c r="AQ42">
        <f>(P42+273.15)</f>
        <v>299.84369506835935</v>
      </c>
      <c r="AR42">
        <f>(O42+273.15)</f>
        <v>302.41680755615232</v>
      </c>
      <c r="AS42">
        <f>(Y42*AK42+Z42*AL42)*AM42</f>
        <v>159.95682259656132</v>
      </c>
      <c r="AT42">
        <f>((AS42+0.00000010773*(AR42^4-AQ42^4))-AP42*44100)/(L42*0.92*2*29.3+0.00000043092*AQ42^3)</f>
        <v>-11.352111061755663</v>
      </c>
      <c r="AU42">
        <f>0.61365*EXP(17.502*J42/(240.97+J42))</f>
        <v>3.5152737971879149</v>
      </c>
      <c r="AV42">
        <f>AU42*1000/AA42</f>
        <v>39.706060238337237</v>
      </c>
      <c r="AW42">
        <f>(AV42-U42)</f>
        <v>7.2307031826731745</v>
      </c>
      <c r="AX42">
        <f>IF(D42,P42,(O42+P42)/2)</f>
        <v>27.980251312255859</v>
      </c>
      <c r="AY42">
        <f>0.61365*EXP(17.502*AX42/(240.97+AX42))</f>
        <v>3.7904729474790058</v>
      </c>
      <c r="AZ42">
        <f>IF(AW42&lt;&gt;0,(1000-(AV42+U42)/2)/AW42*AP42,0)</f>
        <v>4.9330757583145273</v>
      </c>
      <c r="BA42">
        <f>U42*AA42/1000</f>
        <v>2.8751221105002331</v>
      </c>
      <c r="BB42">
        <f>(AY42-BA42)</f>
        <v>0.91535083697877262</v>
      </c>
      <c r="BC42">
        <f>1/(1.6/F42+1.37/N42)</f>
        <v>3.6953916711781263</v>
      </c>
      <c r="BD42">
        <f>G42*AA42*0.001</f>
        <v>34.542899223790997</v>
      </c>
      <c r="BE42">
        <f>G42/S42</f>
        <v>0.99427447573571359</v>
      </c>
      <c r="BF42">
        <f>(1-AP42*AA42/AU42/F42)*100</f>
        <v>102.88098206535801</v>
      </c>
      <c r="BG42">
        <f>(S42-E42/(N42/1.35))</f>
        <v>394.36733348916334</v>
      </c>
      <c r="BH42">
        <f>E42*BF42/100/BG42</f>
        <v>-1.611465280755638E-2</v>
      </c>
    </row>
    <row r="43" spans="1:60" x14ac:dyDescent="0.35">
      <c r="A43" s="1" t="s">
        <v>9</v>
      </c>
      <c r="B43" s="1" t="s">
        <v>5589</v>
      </c>
      <c r="K43" s="1">
        <f t="shared" si="0"/>
        <v>2.72</v>
      </c>
    </row>
    <row r="44" spans="1:60" x14ac:dyDescent="0.35">
      <c r="A44" s="1" t="s">
        <v>9</v>
      </c>
      <c r="B44" s="1" t="s">
        <v>5588</v>
      </c>
      <c r="K44" s="1">
        <f t="shared" si="0"/>
        <v>2.72</v>
      </c>
    </row>
    <row r="45" spans="1:60" x14ac:dyDescent="0.35">
      <c r="A45" s="1">
        <v>10</v>
      </c>
      <c r="B45" s="1" t="s">
        <v>5587</v>
      </c>
      <c r="C45" s="1">
        <v>2248.500014025718</v>
      </c>
      <c r="D45" s="1">
        <v>0</v>
      </c>
      <c r="E45">
        <f>(R45-S45*(1000-T45)/(1000-U45))*AO45</f>
        <v>-6.908016167937161</v>
      </c>
      <c r="F45">
        <f>IF(AZ45&lt;&gt;0,1/(1/AZ45-1/N45),0)</f>
        <v>-26.284252047630645</v>
      </c>
      <c r="G45">
        <f>((BC45-AP45/2)*S45-E45)/(BC45+AP45/2)</f>
        <v>390.37954441271609</v>
      </c>
      <c r="H45">
        <f>AP45*1000</f>
        <v>37.974462470017478</v>
      </c>
      <c r="I45">
        <f>(AU45-BA45)</f>
        <v>0.6332615247183</v>
      </c>
      <c r="J45">
        <f>(P45+AT45*D45)</f>
        <v>27.009799957275391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29.432703018188477</v>
      </c>
      <c r="P45" s="1">
        <v>27.009799957275391</v>
      </c>
      <c r="Q45" s="1">
        <v>29.515495300292969</v>
      </c>
      <c r="R45" s="1">
        <v>399.682373046875</v>
      </c>
      <c r="S45" s="1">
        <v>392.44158935546875</v>
      </c>
      <c r="T45" s="1">
        <v>5.1520388573408127E-2</v>
      </c>
      <c r="U45" s="1">
        <v>33.299457550048828</v>
      </c>
      <c r="V45" s="1">
        <v>0.11060865968465805</v>
      </c>
      <c r="W45" s="1">
        <v>71.490310668945313</v>
      </c>
      <c r="X45" s="1">
        <v>300.32244873046875</v>
      </c>
      <c r="Y45" s="1">
        <v>1249.8673095703125</v>
      </c>
      <c r="Z45" s="1">
        <v>0.1429174393415451</v>
      </c>
      <c r="AA45" s="1">
        <v>88.528732299804688</v>
      </c>
      <c r="AB45" s="1">
        <v>26.167791366577148</v>
      </c>
      <c r="AC45" s="1">
        <v>0.26195281744003296</v>
      </c>
      <c r="AD45" s="1">
        <v>6.0983199626207352E-2</v>
      </c>
      <c r="AE45" s="1">
        <v>6.6264322958886623E-3</v>
      </c>
      <c r="AF45" s="1">
        <v>6.6149204969406128E-2</v>
      </c>
      <c r="AG45" s="1">
        <v>2.9868995770812035E-2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1.1041266497443702</v>
      </c>
      <c r="AP45">
        <f>(U45-T45)/(1000-U45)*AO45</f>
        <v>3.7974462470017477E-2</v>
      </c>
      <c r="AQ45">
        <f>(P45+273.15)</f>
        <v>300.15979995727537</v>
      </c>
      <c r="AR45">
        <f>(O45+273.15)</f>
        <v>302.58270301818845</v>
      </c>
      <c r="AS45">
        <f>(Y45*AK45+Z45*AL45)*AM45</f>
        <v>199.97876506137618</v>
      </c>
      <c r="AT45">
        <f>((AS45+0.00000010773*(AR45^4-AQ45^4))-AP45*44100)/(L45*0.92*2*29.3+0.00000043092*AQ45^3)</f>
        <v>-11.383648612621609</v>
      </c>
      <c r="AU45">
        <f>0.61365*EXP(17.502*J45/(240.97+J45))</f>
        <v>3.5812202878952828</v>
      </c>
      <c r="AV45">
        <f>AU45*1000/AA45</f>
        <v>40.452632663567279</v>
      </c>
      <c r="AW45">
        <f>(AV45-U45)</f>
        <v>7.1531751135184507</v>
      </c>
      <c r="AX45">
        <f>IF(D45,P45,(O45+P45)/2)</f>
        <v>28.221251487731934</v>
      </c>
      <c r="AY45">
        <f>0.61365*EXP(17.502*AX45/(240.97+AX45))</f>
        <v>3.8440625592282087</v>
      </c>
      <c r="AZ45">
        <f>IF(AW45&lt;&gt;0,(1000-(AV45+U45)/2)/AW45*AP45,0)</f>
        <v>5.1129902314213744</v>
      </c>
      <c r="BA45">
        <f>U45*AA45/1000</f>
        <v>2.9479587631769828</v>
      </c>
      <c r="BB45">
        <f>(AY45-BA45)</f>
        <v>0.89610379605122592</v>
      </c>
      <c r="BC45">
        <f>1/(1.6/F45+1.37/N45)</f>
        <v>3.8581068480257437</v>
      </c>
      <c r="BD45">
        <f>G45*AA45*0.001</f>
        <v>34.559806182633061</v>
      </c>
      <c r="BE45">
        <f>G45/S45</f>
        <v>0.99474560036784254</v>
      </c>
      <c r="BF45">
        <f>(1-AP45*AA45/AU45/F45)*100</f>
        <v>103.57148821320732</v>
      </c>
      <c r="BG45">
        <f>(S45-E45/(N45/1.35))</f>
        <v>394.62034252544993</v>
      </c>
      <c r="BH45">
        <f>E45*BF45/100/BG45</f>
        <v>-1.8130679998282318E-2</v>
      </c>
    </row>
    <row r="46" spans="1:60" x14ac:dyDescent="0.35">
      <c r="A46" s="1" t="s">
        <v>9</v>
      </c>
      <c r="B46" s="1" t="s">
        <v>5586</v>
      </c>
      <c r="K46" s="1">
        <f t="shared" si="0"/>
        <v>2.72</v>
      </c>
    </row>
    <row r="47" spans="1:60" x14ac:dyDescent="0.35">
      <c r="A47" s="1" t="s">
        <v>9</v>
      </c>
      <c r="B47" s="1" t="s">
        <v>5585</v>
      </c>
      <c r="K47" s="1">
        <f t="shared" si="0"/>
        <v>2.72</v>
      </c>
    </row>
    <row r="48" spans="1:60" x14ac:dyDescent="0.35">
      <c r="A48" s="1">
        <v>11</v>
      </c>
      <c r="B48" s="1" t="s">
        <v>5584</v>
      </c>
      <c r="C48" s="1">
        <v>2457.0000140145421</v>
      </c>
      <c r="D48" s="1">
        <v>0</v>
      </c>
      <c r="E48">
        <f>(R48-S48*(1000-T48)/(1000-U48))*AO48</f>
        <v>-6.7590343550341361</v>
      </c>
      <c r="F48">
        <f>IF(AZ48&lt;&gt;0,1/(1/AZ48-1/N48),0)</f>
        <v>-20.543222532882687</v>
      </c>
      <c r="G48">
        <f>((BC48-AP48/2)*S48-E48)/(BC48+AP48/2)</f>
        <v>389.89059674661377</v>
      </c>
      <c r="H48">
        <f>AP48*1000</f>
        <v>39.31989328624816</v>
      </c>
      <c r="I48">
        <f>(AU48-BA48)</f>
        <v>0.61939890285712096</v>
      </c>
      <c r="J48">
        <f>(P48+AT48*D48)</f>
        <v>27.421356201171875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29.624679565429688</v>
      </c>
      <c r="P48" s="1">
        <v>27.421356201171875</v>
      </c>
      <c r="Q48" s="1">
        <v>29.682537078857422</v>
      </c>
      <c r="R48" s="1">
        <v>399.814208984375</v>
      </c>
      <c r="S48" s="1">
        <v>391.97637939453125</v>
      </c>
      <c r="T48" s="1">
        <v>5.511639267206192E-2</v>
      </c>
      <c r="U48" s="1">
        <v>34.442394256591797</v>
      </c>
      <c r="V48" s="1">
        <v>0.11703275889158249</v>
      </c>
      <c r="W48" s="1">
        <v>73.134109497070313</v>
      </c>
      <c r="X48" s="1">
        <v>300.30435180664063</v>
      </c>
      <c r="Y48" s="1">
        <v>1599.211669921875</v>
      </c>
      <c r="Z48" s="1">
        <v>0.23895648121833801</v>
      </c>
      <c r="AA48" s="1">
        <v>88.533271789550781</v>
      </c>
      <c r="AB48" s="1">
        <v>25.878026962280273</v>
      </c>
      <c r="AC48" s="1">
        <v>0.23493006825447083</v>
      </c>
      <c r="AD48" s="1">
        <v>4.4389497488737106E-2</v>
      </c>
      <c r="AE48" s="1">
        <v>1.4196316711604595E-2</v>
      </c>
      <c r="AF48" s="1">
        <v>5.5001705884933472E-2</v>
      </c>
      <c r="AG48" s="1">
        <v>3.4245569258928299E-2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1.1040601169361786</v>
      </c>
      <c r="AP48">
        <f>(U48-T48)/(1000-U48)*AO48</f>
        <v>3.9319893286248159E-2</v>
      </c>
      <c r="AQ48">
        <f>(P48+273.15)</f>
        <v>300.57135620117185</v>
      </c>
      <c r="AR48">
        <f>(O48+273.15)</f>
        <v>302.77467956542966</v>
      </c>
      <c r="AS48">
        <f>(Y48*AK48+Z48*AL48)*AM48</f>
        <v>255.87386146827339</v>
      </c>
      <c r="AT48">
        <f>((AS48+0.00000010773*(AR48^4-AQ48^4))-AP48*44100)/(L48*0.92*2*29.3+0.00000043092*AQ48^3)</f>
        <v>-11.426171502851204</v>
      </c>
      <c r="AU48">
        <f>0.61365*EXP(17.502*J48/(240.97+J48))</f>
        <v>3.6686967546588254</v>
      </c>
      <c r="AV48">
        <f>AU48*1000/AA48</f>
        <v>41.438621667338253</v>
      </c>
      <c r="AW48">
        <f>(AV48-U48)</f>
        <v>6.9962274107464566</v>
      </c>
      <c r="AX48">
        <f>IF(D48,P48,(O48+P48)/2)</f>
        <v>28.523017883300781</v>
      </c>
      <c r="AY48">
        <f>0.61365*EXP(17.502*AX48/(240.97+AX48))</f>
        <v>3.9120953966440806</v>
      </c>
      <c r="AZ48">
        <f>IF(AW48&lt;&gt;0,(1000-(AV48+U48)/2)/AW48*AP48,0)</f>
        <v>5.4069249527041325</v>
      </c>
      <c r="BA48">
        <f>U48*AA48/1000</f>
        <v>3.0492978518017044</v>
      </c>
      <c r="BB48">
        <f>(AY48-BA48)</f>
        <v>0.86279754484237614</v>
      </c>
      <c r="BC48">
        <f>1/(1.6/F48+1.37/N48)</f>
        <v>4.1291112890023012</v>
      </c>
      <c r="BD48">
        <f>G48*AA48*0.001</f>
        <v>34.5182901699581</v>
      </c>
      <c r="BE48">
        <f>G48/S48</f>
        <v>0.99467880526081875</v>
      </c>
      <c r="BF48">
        <f>(1-AP48*AA48/AU48/F48)*100</f>
        <v>104.61889892152571</v>
      </c>
      <c r="BG48">
        <f>(S48-E48/(N48/1.35))</f>
        <v>394.10814445834114</v>
      </c>
      <c r="BH48">
        <f>E48*BF48/100/BG48</f>
        <v>-1.7942352675007503E-2</v>
      </c>
    </row>
    <row r="49" spans="1:60" x14ac:dyDescent="0.35">
      <c r="A49" s="1" t="s">
        <v>9</v>
      </c>
      <c r="B49" s="1" t="s">
        <v>5583</v>
      </c>
      <c r="K49" s="1">
        <f t="shared" si="0"/>
        <v>2.72</v>
      </c>
    </row>
    <row r="50" spans="1:60" x14ac:dyDescent="0.35">
      <c r="A50" s="1" t="s">
        <v>9</v>
      </c>
      <c r="B50" s="1" t="s">
        <v>5578</v>
      </c>
      <c r="K50" s="1">
        <f t="shared" si="0"/>
        <v>2.72</v>
      </c>
    </row>
    <row r="51" spans="1:60" x14ac:dyDescent="0.35">
      <c r="A51" s="1">
        <v>12</v>
      </c>
      <c r="B51" s="1" t="s">
        <v>5582</v>
      </c>
      <c r="C51" s="1">
        <v>2665.0000140145421</v>
      </c>
      <c r="D51" s="1">
        <v>0</v>
      </c>
      <c r="E51">
        <f>(R51-S51*(1000-T51)/(1000-U51))*AO51</f>
        <v>-6.6610732659710425</v>
      </c>
      <c r="F51">
        <f>IF(AZ51&lt;&gt;0,1/(1/AZ51-1/N51),0)</f>
        <v>-16.154855865261009</v>
      </c>
      <c r="G51">
        <f>((BC51-AP51/2)*S51-E51)/(BC51+AP51/2)</f>
        <v>389.42228134142948</v>
      </c>
      <c r="H51">
        <f>AP51*1000</f>
        <v>40.952471538783129</v>
      </c>
      <c r="I51">
        <f>(AU51-BA51)</f>
        <v>0.59822327332312275</v>
      </c>
      <c r="J51">
        <f>(P51+AT51*D51)</f>
        <v>27.883754730224609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29.855413436889648</v>
      </c>
      <c r="P51" s="1">
        <v>27.883754730224609</v>
      </c>
      <c r="Q51" s="1">
        <v>29.883926391601563</v>
      </c>
      <c r="R51" s="1">
        <v>399.970947265625</v>
      </c>
      <c r="S51" s="1">
        <v>391.48422241210938</v>
      </c>
      <c r="T51" s="1">
        <v>5.7064227759838104E-2</v>
      </c>
      <c r="U51" s="1">
        <v>35.816127777099609</v>
      </c>
      <c r="V51" s="1">
        <v>0.11957255750894547</v>
      </c>
      <c r="W51" s="1">
        <v>75.049224853515625</v>
      </c>
      <c r="X51" s="1">
        <v>300.34661865234375</v>
      </c>
      <c r="Y51" s="1">
        <v>1999.546142578125</v>
      </c>
      <c r="Z51" s="1">
        <v>8.6894005537033081E-2</v>
      </c>
      <c r="AA51" s="1">
        <v>88.534858703613281</v>
      </c>
      <c r="AB51" s="1">
        <v>26.03032112121582</v>
      </c>
      <c r="AC51" s="1">
        <v>0.22579196095466614</v>
      </c>
      <c r="AD51" s="1">
        <v>8.3843916654586792E-2</v>
      </c>
      <c r="AE51" s="1">
        <v>1.182268001139164E-2</v>
      </c>
      <c r="AF51" s="1">
        <v>3.0855294317007065E-2</v>
      </c>
      <c r="AG51" s="1">
        <v>3.5519581288099289E-2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1.1042155097512634</v>
      </c>
      <c r="AP51">
        <f>(U51-T51)/(1000-U51)*AO51</f>
        <v>4.0952471538783126E-2</v>
      </c>
      <c r="AQ51">
        <f>(P51+273.15)</f>
        <v>301.03375473022459</v>
      </c>
      <c r="AR51">
        <f>(O51+273.15)</f>
        <v>303.00541343688963</v>
      </c>
      <c r="AS51">
        <f>(Y51*AK51+Z51*AL51)*AM51</f>
        <v>319.92737566156575</v>
      </c>
      <c r="AT51">
        <f>((AS51+0.00000010773*(AR51^4-AQ51^4))-AP51*44100)/(L51*0.92*2*29.3+0.00000043092*AQ51^3)</f>
        <v>-11.504713130434979</v>
      </c>
      <c r="AU51">
        <f>0.61365*EXP(17.502*J51/(240.97+J51))</f>
        <v>3.7691990853791957</v>
      </c>
      <c r="AV51">
        <f>AU51*1000/AA51</f>
        <v>42.573051344637967</v>
      </c>
      <c r="AW51">
        <f>(AV51-U51)</f>
        <v>6.7569235675383581</v>
      </c>
      <c r="AX51">
        <f>IF(D51,P51,(O51+P51)/2)</f>
        <v>28.869584083557129</v>
      </c>
      <c r="AY51">
        <f>0.61365*EXP(17.502*AX51/(240.97+AX51))</f>
        <v>3.9915218128909555</v>
      </c>
      <c r="AZ51">
        <f>IF(AW51&lt;&gt;0,(1000-(AV51+U51)/2)/AW51*AP51,0)</f>
        <v>5.8232649566068941</v>
      </c>
      <c r="BA51">
        <f>U51*AA51/1000</f>
        <v>3.1709758120560729</v>
      </c>
      <c r="BB51">
        <f>(AY51-BA51)</f>
        <v>0.82054600083488261</v>
      </c>
      <c r="BC51">
        <f>1/(1.6/F51+1.37/N51)</f>
        <v>4.524354527582088</v>
      </c>
      <c r="BD51">
        <f>G51*AA51*0.001</f>
        <v>34.477446654602204</v>
      </c>
      <c r="BE51">
        <f>G51/S51</f>
        <v>0.99473301616607857</v>
      </c>
      <c r="BF51">
        <f>(1-AP51*AA51/AU51/F51)*100</f>
        <v>105.95445820237195</v>
      </c>
      <c r="BG51">
        <f>(S51-E51/(N51/1.35))</f>
        <v>393.58509104659106</v>
      </c>
      <c r="BH51">
        <f>E51*BF51/100/BG51</f>
        <v>-1.7931837993800423E-2</v>
      </c>
    </row>
    <row r="52" spans="1:60" x14ac:dyDescent="0.35">
      <c r="A52" s="1" t="s">
        <v>9</v>
      </c>
      <c r="B52" s="1" t="s">
        <v>5581</v>
      </c>
      <c r="K52" s="1">
        <v>10.25</v>
      </c>
    </row>
    <row r="53" spans="1:60" x14ac:dyDescent="0.35">
      <c r="A53" s="1" t="s">
        <v>9</v>
      </c>
      <c r="B53" s="1" t="s">
        <v>5580</v>
      </c>
      <c r="K53" s="1">
        <v>10.25</v>
      </c>
    </row>
    <row r="54" spans="1:60" x14ac:dyDescent="0.35">
      <c r="A54" s="1" t="s">
        <v>9</v>
      </c>
      <c r="B54" s="1" t="s">
        <v>5579</v>
      </c>
    </row>
    <row r="55" spans="1:60" x14ac:dyDescent="0.35">
      <c r="A55" s="1" t="s">
        <v>9</v>
      </c>
      <c r="B55" s="1" t="s">
        <v>5578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31329-513A-472F-AF21-887AEBF1A1DA}">
  <dimension ref="A1:BD55"/>
  <sheetViews>
    <sheetView topLeftCell="A7"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2023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2022</v>
      </c>
    </row>
    <row r="12" spans="1:56" x14ac:dyDescent="0.35">
      <c r="A12" s="1" t="s">
        <v>9</v>
      </c>
      <c r="B12" s="1" t="s">
        <v>2021</v>
      </c>
    </row>
    <row r="13" spans="1:56" x14ac:dyDescent="0.35">
      <c r="A13" s="1" t="s">
        <v>9</v>
      </c>
      <c r="B13" s="1" t="s">
        <v>2020</v>
      </c>
    </row>
    <row r="14" spans="1:56" x14ac:dyDescent="0.35">
      <c r="A14" s="1" t="s">
        <v>9</v>
      </c>
      <c r="B14" s="1" t="s">
        <v>2019</v>
      </c>
    </row>
    <row r="15" spans="1:56" x14ac:dyDescent="0.35">
      <c r="A15" s="1" t="s">
        <v>9</v>
      </c>
      <c r="B15" s="1" t="s">
        <v>2018</v>
      </c>
    </row>
    <row r="16" spans="1:56" x14ac:dyDescent="0.35">
      <c r="A16" s="1" t="s">
        <v>9</v>
      </c>
      <c r="B16" s="1" t="s">
        <v>2017</v>
      </c>
    </row>
    <row r="17" spans="1:56" x14ac:dyDescent="0.35">
      <c r="A17" s="1" t="s">
        <v>9</v>
      </c>
      <c r="B17" s="1" t="s">
        <v>2016</v>
      </c>
    </row>
    <row r="18" spans="1:56" x14ac:dyDescent="0.35">
      <c r="A18" s="1">
        <v>1</v>
      </c>
      <c r="B18" s="1" t="s">
        <v>2015</v>
      </c>
      <c r="C18" s="1">
        <v>279.00000505149364</v>
      </c>
      <c r="D18" s="1">
        <v>0</v>
      </c>
      <c r="E18">
        <f>(R18-S18*(1000-T18)/(1000-U18))*AK18</f>
        <v>-8.7995906030487347</v>
      </c>
      <c r="F18">
        <f>IF(AV18&lt;&gt;0,1/(1/AV18-1/N18),0)</f>
        <v>5.2627899617428753</v>
      </c>
      <c r="G18">
        <f>((AY18-AL18/2)*S18-E18)/(AY18+AL18/2)</f>
        <v>388.67740525458527</v>
      </c>
      <c r="H18">
        <f>AL18*1000</f>
        <v>41.323318912244439</v>
      </c>
      <c r="I18">
        <f>(AQ18-AW18)</f>
        <v>1.4747499328602318</v>
      </c>
      <c r="J18">
        <f>(P18+AP18*D18)</f>
        <v>31.591562271118164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33.719112396240234</v>
      </c>
      <c r="P18" s="1">
        <v>31.591562271118164</v>
      </c>
      <c r="Q18" s="1">
        <v>33.822254180908203</v>
      </c>
      <c r="R18" s="1">
        <v>400.0216064453125</v>
      </c>
      <c r="S18" s="1">
        <v>393.26864624023438</v>
      </c>
      <c r="T18" s="1">
        <v>9.821058064699173E-2</v>
      </c>
      <c r="U18" s="1">
        <v>36.191947937011719</v>
      </c>
      <c r="V18" s="1">
        <v>0.16462856531143188</v>
      </c>
      <c r="W18" s="1">
        <v>60.667884826660156</v>
      </c>
      <c r="X18" s="1">
        <v>300.13925170898438</v>
      </c>
      <c r="Y18" s="1">
        <v>-5.3801588714122772E-2</v>
      </c>
      <c r="Z18" s="1">
        <v>0.29165783524513245</v>
      </c>
      <c r="AA18" s="1">
        <v>88.170120239257813</v>
      </c>
      <c r="AB18" s="1">
        <v>59.579864501953125</v>
      </c>
      <c r="AC18" s="1">
        <v>3.6665410995483398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1.1034531312830307</v>
      </c>
      <c r="AL18">
        <f>(U18-T18)/(1000-U18)*AK18</f>
        <v>4.1323318912244437E-2</v>
      </c>
      <c r="AM18">
        <f>(P18+273.15)</f>
        <v>304.74156227111814</v>
      </c>
      <c r="AN18">
        <f>(O18+273.15)</f>
        <v>306.86911239624021</v>
      </c>
      <c r="AO18">
        <f>(Y18*AG18+Z18*AH18)*AI18</f>
        <v>-8.6082540018501685E-3</v>
      </c>
      <c r="AP18">
        <f>((AO18+0.00000010773*(AN18^4-AM18^4))-AL18*44100)/(L18*51.4+0.00000043092*AM18^3)</f>
        <v>-14.698401418177093</v>
      </c>
      <c r="AQ18">
        <f>0.61365*EXP(17.502*J18/(240.97+J18))</f>
        <v>4.6657983341595139</v>
      </c>
      <c r="AR18">
        <f>AQ18*1000/AA18</f>
        <v>52.918135094955481</v>
      </c>
      <c r="AS18">
        <f>(AR18-U18)</f>
        <v>16.726187157943762</v>
      </c>
      <c r="AT18">
        <f>IF(D18,P18,(O18+P18)/2)</f>
        <v>32.655337333679199</v>
      </c>
      <c r="AU18">
        <f>0.61365*EXP(17.502*AT18/(240.97+AT18))</f>
        <v>4.9550885296961722</v>
      </c>
      <c r="AV18">
        <f>IF(AS18&lt;&gt;0,(1000-(AR18+U18)/2)/AS18*AL18,0)</f>
        <v>2.3604995178940054</v>
      </c>
      <c r="AW18">
        <f>U18*AA18/1000</f>
        <v>3.1910484012992821</v>
      </c>
      <c r="AX18">
        <f>(AU18-AW18)</f>
        <v>1.7640401283968901</v>
      </c>
      <c r="AY18">
        <f>1/(1.6/F18+1.37/N18)</f>
        <v>1.6023363724517172</v>
      </c>
      <c r="AZ18">
        <f>G18*AA18*0.001</f>
        <v>34.269733555579521</v>
      </c>
      <c r="BA18">
        <f>G18/S18</f>
        <v>0.98832543344214507</v>
      </c>
      <c r="BB18">
        <f>(1-AL18*AA18/AQ18/F18)*100</f>
        <v>85.162025287400667</v>
      </c>
      <c r="BC18">
        <f>(S18-E18/(N18/1.35))</f>
        <v>396.04399236781217</v>
      </c>
      <c r="BD18">
        <f>E18*BB18/100/BC18</f>
        <v>-1.8921912007180221E-2</v>
      </c>
    </row>
    <row r="19" spans="1:56" x14ac:dyDescent="0.35">
      <c r="A19" s="1" t="s">
        <v>9</v>
      </c>
      <c r="B19" s="1" t="s">
        <v>2014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2013</v>
      </c>
      <c r="K20" s="1">
        <f t="shared" si="0"/>
        <v>2.72</v>
      </c>
    </row>
    <row r="21" spans="1:56" x14ac:dyDescent="0.35">
      <c r="A21" s="1">
        <v>2</v>
      </c>
      <c r="B21" s="1" t="s">
        <v>2012</v>
      </c>
      <c r="C21" s="1">
        <v>482.00000505149364</v>
      </c>
      <c r="D21" s="1">
        <v>0</v>
      </c>
      <c r="E21">
        <f>(R21-S21*(1000-T21)/(1000-U21))*AK21</f>
        <v>-9.5375402829470719</v>
      </c>
      <c r="F21">
        <f>IF(AV21&lt;&gt;0,1/(1/AV21-1/N21),0)</f>
        <v>4.6266110438177241</v>
      </c>
      <c r="G21">
        <f>((AY21-AL21/2)*S21-E21)/(AY21+AL21/2)</f>
        <v>390.32484710905766</v>
      </c>
      <c r="H21">
        <f>AL21*1000</f>
        <v>39.84104697514411</v>
      </c>
      <c r="I21">
        <f>(AQ21-AW21)</f>
        <v>1.5111828237078724</v>
      </c>
      <c r="J21">
        <f>(P21+AP21*D21)</f>
        <v>31.310819625854492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33.653232574462891</v>
      </c>
      <c r="P21" s="1">
        <v>31.310819625854492</v>
      </c>
      <c r="Q21" s="1">
        <v>33.795711517333984</v>
      </c>
      <c r="R21" s="1">
        <v>399.97879028320313</v>
      </c>
      <c r="S21" s="1">
        <v>394.38296508789063</v>
      </c>
      <c r="T21" s="1">
        <v>9.9186316132545471E-2</v>
      </c>
      <c r="U21" s="1">
        <v>34.941364288330078</v>
      </c>
      <c r="V21" s="1">
        <v>0.16687673330307007</v>
      </c>
      <c r="W21" s="1">
        <v>58.787349700927734</v>
      </c>
      <c r="X21" s="1">
        <v>300.15670776367188</v>
      </c>
      <c r="Y21" s="1">
        <v>24.97496223449707</v>
      </c>
      <c r="Z21" s="1">
        <v>0.10726304352283478</v>
      </c>
      <c r="AA21" s="1">
        <v>88.16961669921875</v>
      </c>
      <c r="AB21" s="1">
        <v>59.078277587890625</v>
      </c>
      <c r="AC21" s="1">
        <v>3.6784095764160156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1.1035173079546758</v>
      </c>
      <c r="AL21">
        <f>(U21-T21)/(1000-U21)*AK21</f>
        <v>3.9841046975144109E-2</v>
      </c>
      <c r="AM21">
        <f>(P21+273.15)</f>
        <v>304.46081962585447</v>
      </c>
      <c r="AN21">
        <f>(O21+273.15)</f>
        <v>306.80323257446287</v>
      </c>
      <c r="AO21">
        <f>(Y21*AG21+Z21*AH21)*AI21</f>
        <v>3.9959938682021061</v>
      </c>
      <c r="AP21">
        <f>((AO21+0.00000010773*(AN21^4-AM21^4))-AL21*44100)/(L21*51.4+0.00000043092*AM21^3)</f>
        <v>-14.113325144303536</v>
      </c>
      <c r="AQ21">
        <f>0.61365*EXP(17.502*J21/(240.97+J21))</f>
        <v>4.5919495199577058</v>
      </c>
      <c r="AR21">
        <f>AQ21*1000/AA21</f>
        <v>52.080860639585765</v>
      </c>
      <c r="AS21">
        <f>(AR21-U21)</f>
        <v>17.139496351255687</v>
      </c>
      <c r="AT21">
        <f>IF(D21,P21,(O21+P21)/2)</f>
        <v>32.482026100158691</v>
      </c>
      <c r="AU21">
        <f>0.61365*EXP(17.502*AT21/(240.97+AT21))</f>
        <v>4.9069190674088006</v>
      </c>
      <c r="AV21">
        <f>IF(AS21&lt;&gt;0,(1000-(AR21+U21)/2)/AS21*AL21,0)</f>
        <v>2.2233744748710143</v>
      </c>
      <c r="AW21">
        <f>U21*AA21/1000</f>
        <v>3.0807666962498335</v>
      </c>
      <c r="AX21">
        <f>(AU21-AW21)</f>
        <v>1.8261523711589671</v>
      </c>
      <c r="AY21">
        <f>1/(1.6/F21+1.37/N21)</f>
        <v>1.5017429637558872</v>
      </c>
      <c r="AZ21">
        <f>G21*AA21*0.001</f>
        <v>34.414792157786778</v>
      </c>
      <c r="BA21">
        <f>G21/S21</f>
        <v>0.98971020977559565</v>
      </c>
      <c r="BB21">
        <f>(1-AL21*AA21/AQ21/F21)*100</f>
        <v>83.465555827713914</v>
      </c>
      <c r="BC21">
        <f>(S21-E21/(N21/1.35))</f>
        <v>397.39105679180733</v>
      </c>
      <c r="BD21">
        <f>E21*BB21/100/BC21</f>
        <v>-2.0032058782904167E-2</v>
      </c>
    </row>
    <row r="22" spans="1:56" x14ac:dyDescent="0.35">
      <c r="A22" s="1" t="s">
        <v>9</v>
      </c>
      <c r="B22" s="1" t="s">
        <v>2011</v>
      </c>
      <c r="K22" s="1">
        <f t="shared" si="0"/>
        <v>2.72</v>
      </c>
    </row>
    <row r="23" spans="1:56" x14ac:dyDescent="0.35">
      <c r="A23" s="1" t="s">
        <v>9</v>
      </c>
      <c r="B23" s="1" t="s">
        <v>2010</v>
      </c>
      <c r="K23" s="1">
        <f t="shared" si="0"/>
        <v>2.72</v>
      </c>
    </row>
    <row r="24" spans="1:56" x14ac:dyDescent="0.35">
      <c r="A24" s="1">
        <v>3</v>
      </c>
      <c r="B24" s="1" t="s">
        <v>2009</v>
      </c>
      <c r="C24" s="1">
        <v>686.00000505149364</v>
      </c>
      <c r="D24" s="1">
        <v>0</v>
      </c>
      <c r="E24">
        <f>(R24-S24*(1000-T24)/(1000-U24))*AK24</f>
        <v>-8.648535037537938</v>
      </c>
      <c r="F24">
        <f>IF(AV24&lt;&gt;0,1/(1/AV24-1/N24),0)</f>
        <v>3.7912868676273739</v>
      </c>
      <c r="G24">
        <f>((AY24-AL24/2)*S24-E24)/(AY24+AL24/2)</f>
        <v>389.43103384631911</v>
      </c>
      <c r="H24">
        <f>AL24*1000</f>
        <v>38.22478478644355</v>
      </c>
      <c r="I24">
        <f>(AQ24-AW24)</f>
        <v>1.6047685259036077</v>
      </c>
      <c r="J24">
        <f>(P24+AP24*D24)</f>
        <v>31.206972122192383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33.584712982177734</v>
      </c>
      <c r="P24" s="1">
        <v>31.206972122192383</v>
      </c>
      <c r="Q24" s="1">
        <v>33.742279052734375</v>
      </c>
      <c r="R24" s="1">
        <v>399.94149780273438</v>
      </c>
      <c r="S24" s="1">
        <v>394.12631225585938</v>
      </c>
      <c r="T24" s="1">
        <v>9.5955654978752136E-2</v>
      </c>
      <c r="U24" s="1">
        <v>33.573604583740234</v>
      </c>
      <c r="V24" s="1">
        <v>0.16205854713916779</v>
      </c>
      <c r="W24" s="1">
        <v>56.702125549316406</v>
      </c>
      <c r="X24" s="1">
        <v>300.1427001953125</v>
      </c>
      <c r="Y24" s="1">
        <v>51.313774108886719</v>
      </c>
      <c r="Z24" s="1">
        <v>6.2669217586517334E-2</v>
      </c>
      <c r="AA24" s="1">
        <v>88.168167114257813</v>
      </c>
      <c r="AB24" s="1">
        <v>58.681358337402344</v>
      </c>
      <c r="AC24" s="1">
        <v>3.6634230613708496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1.1034658095415897</v>
      </c>
      <c r="AL24">
        <f>(U24-T24)/(1000-U24)*AK24</f>
        <v>3.8224784786443547E-2</v>
      </c>
      <c r="AM24">
        <f>(P24+273.15)</f>
        <v>304.35697212219236</v>
      </c>
      <c r="AN24">
        <f>(O24+273.15)</f>
        <v>306.73471298217771</v>
      </c>
      <c r="AO24">
        <f>(Y24*AG24+Z24*AH24)*AI24</f>
        <v>8.2102036739095183</v>
      </c>
      <c r="AP24">
        <f>((AO24+0.00000010773*(AN24^4-AM24^4))-AL24*44100)/(L24*51.4+0.00000043092*AM24^3)</f>
        <v>-13.493405751039315</v>
      </c>
      <c r="AQ24">
        <f>0.61365*EXP(17.502*J24/(240.97+J24))</f>
        <v>4.5648917054708287</v>
      </c>
      <c r="AR24">
        <f>AQ24*1000/AA24</f>
        <v>51.774828204777698</v>
      </c>
      <c r="AS24">
        <f>(AR24-U24)</f>
        <v>18.201223621037464</v>
      </c>
      <c r="AT24">
        <f>IF(D24,P24,(O24+P24)/2)</f>
        <v>32.395842552185059</v>
      </c>
      <c r="AU24">
        <f>0.61365*EXP(17.502*AT24/(240.97+AT24))</f>
        <v>4.8831176346210281</v>
      </c>
      <c r="AV24">
        <f>IF(AS24&lt;&gt;0,(1000-(AR24+U24)/2)/AS24*AL24,0)</f>
        <v>2.0105006570298403</v>
      </c>
      <c r="AW24">
        <f>U24*AA24/1000</f>
        <v>2.9601231795672209</v>
      </c>
      <c r="AX24">
        <f>(AU24-AW24)</f>
        <v>1.9229944550538072</v>
      </c>
      <c r="AY24">
        <f>1/(1.6/F24+1.37/N24)</f>
        <v>1.3475495746753263</v>
      </c>
      <c r="AZ24">
        <f>G24*AA24*0.001</f>
        <v>34.335420471640454</v>
      </c>
      <c r="BA24">
        <f>G24/S24</f>
        <v>0.988086868946491</v>
      </c>
      <c r="BB24">
        <f>(1-AL24*AA24/AQ24/F24)*100</f>
        <v>80.526691869410655</v>
      </c>
      <c r="BC24">
        <f>(S24-E24/(N24/1.35))</f>
        <v>396.85401622623908</v>
      </c>
      <c r="BD24">
        <f>E24*BB24/100/BC24</f>
        <v>-1.754896983813295E-2</v>
      </c>
    </row>
    <row r="25" spans="1:56" x14ac:dyDescent="0.35">
      <c r="A25" s="1" t="s">
        <v>9</v>
      </c>
      <c r="B25" s="1" t="s">
        <v>2008</v>
      </c>
      <c r="K25" s="1">
        <f t="shared" si="0"/>
        <v>2.72</v>
      </c>
    </row>
    <row r="26" spans="1:56" x14ac:dyDescent="0.35">
      <c r="A26" s="1" t="s">
        <v>9</v>
      </c>
      <c r="B26" s="1" t="s">
        <v>2007</v>
      </c>
      <c r="K26" s="1">
        <f t="shared" si="0"/>
        <v>2.72</v>
      </c>
    </row>
    <row r="27" spans="1:56" x14ac:dyDescent="0.35">
      <c r="A27" s="1">
        <v>4</v>
      </c>
      <c r="B27" s="1" t="s">
        <v>2006</v>
      </c>
      <c r="C27" s="1">
        <v>890.00000505149364</v>
      </c>
      <c r="D27" s="1">
        <v>0</v>
      </c>
      <c r="E27">
        <f>(R27-S27*(1000-T27)/(1000-U27))*AK27</f>
        <v>-6.492717742140921</v>
      </c>
      <c r="F27">
        <f>IF(AV27&lt;&gt;0,1/(1/AV27-1/N27),0)</f>
        <v>3.1519953937603837</v>
      </c>
      <c r="G27">
        <f>((AY27-AL27/2)*S27-E27)/(AY27+AL27/2)</f>
        <v>386.38577773164525</v>
      </c>
      <c r="H27">
        <f>AL27*1000</f>
        <v>36.740166529816015</v>
      </c>
      <c r="I27">
        <f>(AQ27-AW27)</f>
        <v>1.7094469083609405</v>
      </c>
      <c r="J27">
        <f>(P27+AP27*D27)</f>
        <v>31.181676864624023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33.534713745117188</v>
      </c>
      <c r="P27" s="1">
        <v>31.181676864624023</v>
      </c>
      <c r="Q27" s="1">
        <v>33.693111419677734</v>
      </c>
      <c r="R27" s="1">
        <v>400.05618286132813</v>
      </c>
      <c r="S27" s="1">
        <v>392.8599853515625</v>
      </c>
      <c r="T27" s="1">
        <v>9.5054678618907928E-2</v>
      </c>
      <c r="U27" s="1">
        <v>32.313343048095703</v>
      </c>
      <c r="V27" s="1">
        <v>0.16097916662693024</v>
      </c>
      <c r="W27" s="1">
        <v>54.724029541015625</v>
      </c>
      <c r="X27" s="1">
        <v>300.15274047851563</v>
      </c>
      <c r="Y27" s="1">
        <v>98.831550598144531</v>
      </c>
      <c r="Z27" s="1">
        <v>1.446217205375433E-2</v>
      </c>
      <c r="AA27" s="1">
        <v>88.164047241210938</v>
      </c>
      <c r="AB27" s="1">
        <v>58.332260131835938</v>
      </c>
      <c r="AC27" s="1">
        <v>3.6547436714172363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1.1035027223474836</v>
      </c>
      <c r="AL27">
        <f>(U27-T27)/(1000-U27)*AK27</f>
        <v>3.6740166529816015E-2</v>
      </c>
      <c r="AM27">
        <f>(P27+273.15)</f>
        <v>304.331676864624</v>
      </c>
      <c r="AN27">
        <f>(O27+273.15)</f>
        <v>306.68471374511716</v>
      </c>
      <c r="AO27">
        <f>(Y27*AG27+Z27*AH27)*AI27</f>
        <v>15.813047742253957</v>
      </c>
      <c r="AP27">
        <f>((AO27+0.00000010773*(AN27^4-AM27^4))-AL27*44100)/(L27*51.4+0.00000043092*AM27^3)</f>
        <v>-12.898083372258814</v>
      </c>
      <c r="AQ27">
        <f>0.61365*EXP(17.502*J27/(240.97+J27))</f>
        <v>4.5583220113747052</v>
      </c>
      <c r="AR27">
        <f>AQ27*1000/AA27</f>
        <v>51.702730920501423</v>
      </c>
      <c r="AS27">
        <f>(AR27-U27)</f>
        <v>19.38938787240572</v>
      </c>
      <c r="AT27">
        <f>IF(D27,P27,(O27+P27)/2)</f>
        <v>32.358195304870605</v>
      </c>
      <c r="AU27">
        <f>0.61365*EXP(17.502*AT27/(240.97+AT27))</f>
        <v>4.8727521159849623</v>
      </c>
      <c r="AV27">
        <f>IF(AS27&lt;&gt;0,(1000-(AR27+U27)/2)/AS27*AL27,0)</f>
        <v>1.8152602076475561</v>
      </c>
      <c r="AW27">
        <f>U27*AA27/1000</f>
        <v>2.8488751030137647</v>
      </c>
      <c r="AX27">
        <f>(AU27-AW27)</f>
        <v>2.0238770129711976</v>
      </c>
      <c r="AY27">
        <f>1/(1.6/F27+1.37/N27)</f>
        <v>1.2081929200819161</v>
      </c>
      <c r="AZ27">
        <f>G27*AA27*0.001</f>
        <v>34.065333961264798</v>
      </c>
      <c r="BA27">
        <f>G27/S27</f>
        <v>0.98352031802342099</v>
      </c>
      <c r="BB27">
        <f>(1-AL27*AA27/AQ27/F27)*100</f>
        <v>77.455424442639426</v>
      </c>
      <c r="BC27">
        <f>(S27-E27/(N27/1.35))</f>
        <v>394.90775550996773</v>
      </c>
      <c r="BD27">
        <f>E27*BB27/100/BC27</f>
        <v>-1.2734523480157054E-2</v>
      </c>
    </row>
    <row r="28" spans="1:56" x14ac:dyDescent="0.35">
      <c r="A28" s="1" t="s">
        <v>9</v>
      </c>
      <c r="B28" s="1" t="s">
        <v>2005</v>
      </c>
      <c r="K28" s="1">
        <f t="shared" si="0"/>
        <v>2.72</v>
      </c>
    </row>
    <row r="29" spans="1:56" x14ac:dyDescent="0.35">
      <c r="A29" s="1" t="s">
        <v>9</v>
      </c>
      <c r="B29" s="1" t="s">
        <v>2004</v>
      </c>
      <c r="K29" s="1">
        <f t="shared" si="0"/>
        <v>2.72</v>
      </c>
    </row>
    <row r="30" spans="1:56" x14ac:dyDescent="0.35">
      <c r="A30" s="1">
        <v>5</v>
      </c>
      <c r="B30" s="1" t="s">
        <v>2003</v>
      </c>
      <c r="C30" s="1">
        <v>1093.0000050514936</v>
      </c>
      <c r="D30" s="1">
        <v>0</v>
      </c>
      <c r="E30">
        <f>(R30-S30*(1000-T30)/(1000-U30))*AK30</f>
        <v>-4.9182386207428435</v>
      </c>
      <c r="F30">
        <f>IF(AV30&lt;&gt;0,1/(1/AV30-1/N30),0)</f>
        <v>2.6301841936026271</v>
      </c>
      <c r="G30">
        <f>((AY30-AL30/2)*S30-E30)/(AY30+AL30/2)</f>
        <v>383.79784566324963</v>
      </c>
      <c r="H30">
        <f>AL30*1000</f>
        <v>35.299717502916508</v>
      </c>
      <c r="I30">
        <f>(AQ30-AW30)</f>
        <v>1.8310315125474608</v>
      </c>
      <c r="J30">
        <f>(P30+AP30*D30)</f>
        <v>31.234003067016602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33.503658294677734</v>
      </c>
      <c r="P30" s="1">
        <v>31.234003067016602</v>
      </c>
      <c r="Q30" s="1">
        <v>33.661098480224609</v>
      </c>
      <c r="R30" s="1">
        <v>400.02377319335938</v>
      </c>
      <c r="S30" s="1">
        <v>391.94305419921875</v>
      </c>
      <c r="T30" s="1">
        <v>9.5967724919319153E-2</v>
      </c>
      <c r="U30" s="1">
        <v>31.089731216430664</v>
      </c>
      <c r="V30" s="1">
        <v>0.16280187666416168</v>
      </c>
      <c r="W30" s="1">
        <v>52.741344451904297</v>
      </c>
      <c r="X30" s="1">
        <v>300.15762329101563</v>
      </c>
      <c r="Y30" s="1">
        <v>150.23204040527344</v>
      </c>
      <c r="Z30" s="1">
        <v>9.6414953470230103E-2</v>
      </c>
      <c r="AA30" s="1">
        <v>88.160614013671875</v>
      </c>
      <c r="AB30" s="1">
        <v>57.984272003173828</v>
      </c>
      <c r="AC30" s="1">
        <v>3.639763355255127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1.1035206738640277</v>
      </c>
      <c r="AL30">
        <f>(U30-T30)/(1000-U30)*AK30</f>
        <v>3.5299717502916508E-2</v>
      </c>
      <c r="AM30">
        <f>(P30+273.15)</f>
        <v>304.38400306701658</v>
      </c>
      <c r="AN30">
        <f>(O30+273.15)</f>
        <v>306.65365829467771</v>
      </c>
      <c r="AO30">
        <f>(Y30*AG30+Z30*AH30)*AI30</f>
        <v>24.037125927572106</v>
      </c>
      <c r="AP30">
        <f>((AO30+0.00000010773*(AN30^4-AM30^4))-AL30*44100)/(L30*51.4+0.00000043092*AM30^3)</f>
        <v>-12.318445573769067</v>
      </c>
      <c r="AQ30">
        <f>0.61365*EXP(17.502*J30/(240.97+J30))</f>
        <v>4.5719213061080097</v>
      </c>
      <c r="AR30">
        <f>AQ30*1000/AA30</f>
        <v>51.859000271924153</v>
      </c>
      <c r="AS30">
        <f>(AR30-U30)</f>
        <v>20.769269055493488</v>
      </c>
      <c r="AT30">
        <f>IF(D30,P30,(O30+P30)/2)</f>
        <v>32.368830680847168</v>
      </c>
      <c r="AU30">
        <f>0.61365*EXP(17.502*AT30/(240.97+AT30))</f>
        <v>4.8756784401398816</v>
      </c>
      <c r="AV30">
        <f>IF(AS30&lt;&gt;0,(1000-(AR30+U30)/2)/AS30*AL30,0)</f>
        <v>1.6291225280065811</v>
      </c>
      <c r="AW30">
        <f>U30*AA30/1000</f>
        <v>2.740889793560549</v>
      </c>
      <c r="AX30">
        <f>(AU30-AW30)</f>
        <v>2.1347886465793326</v>
      </c>
      <c r="AY30">
        <f>1/(1.6/F30+1.37/N30)</f>
        <v>1.0771337100597502</v>
      </c>
      <c r="AZ30">
        <f>G30*AA30*0.001</f>
        <v>33.835853730796558</v>
      </c>
      <c r="BA30">
        <f>G30/S30</f>
        <v>0.97921838785327975</v>
      </c>
      <c r="BB30">
        <f>(1-AL30*AA30/AQ30/F30)*100</f>
        <v>74.120199386496594</v>
      </c>
      <c r="BC30">
        <f>(S30-E30/(N30/1.35))</f>
        <v>393.49424164944548</v>
      </c>
      <c r="BD30">
        <f>E30*BB30/100/BC30</f>
        <v>-9.2641972515721885E-3</v>
      </c>
    </row>
    <row r="31" spans="1:56" x14ac:dyDescent="0.35">
      <c r="A31" s="1" t="s">
        <v>9</v>
      </c>
      <c r="B31" s="1" t="s">
        <v>2002</v>
      </c>
      <c r="K31" s="1">
        <f t="shared" si="0"/>
        <v>2.72</v>
      </c>
    </row>
    <row r="32" spans="1:56" x14ac:dyDescent="0.35">
      <c r="A32" s="1" t="s">
        <v>9</v>
      </c>
      <c r="B32" s="1" t="s">
        <v>2001</v>
      </c>
      <c r="K32" s="1">
        <f t="shared" si="0"/>
        <v>2.72</v>
      </c>
    </row>
    <row r="33" spans="1:56" x14ac:dyDescent="0.35">
      <c r="A33" s="1">
        <v>6</v>
      </c>
      <c r="B33" s="1" t="s">
        <v>2000</v>
      </c>
      <c r="C33" s="1">
        <v>1297.0000050514936</v>
      </c>
      <c r="D33" s="1">
        <v>0</v>
      </c>
      <c r="E33">
        <f>(R33-S33*(1000-T33)/(1000-U33))*AK33</f>
        <v>-3.5872925799279254</v>
      </c>
      <c r="F33">
        <f>IF(AV33&lt;&gt;0,1/(1/AV33-1/N33),0)</f>
        <v>2.2002074820602751</v>
      </c>
      <c r="G33">
        <f>((AY33-AL33/2)*S33-E33)/(AY33+AL33/2)</f>
        <v>381.2172805347401</v>
      </c>
      <c r="H33">
        <f>AL33*1000</f>
        <v>34.166230423987606</v>
      </c>
      <c r="I33">
        <f>(AQ33-AW33)</f>
        <v>1.9868861407258982</v>
      </c>
      <c r="J33">
        <f>(P33+AP33*D33)</f>
        <v>31.503658294677734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33.497432708740234</v>
      </c>
      <c r="P33" s="1">
        <v>31.503658294677734</v>
      </c>
      <c r="Q33" s="1">
        <v>33.645401000976563</v>
      </c>
      <c r="R33" s="1">
        <v>400.14443969726563</v>
      </c>
      <c r="S33" s="1">
        <v>391.28091430664063</v>
      </c>
      <c r="T33" s="1">
        <v>9.6032179892063141E-2</v>
      </c>
      <c r="U33" s="1">
        <v>30.123811721801758</v>
      </c>
      <c r="V33" s="1">
        <v>0.16296465694904327</v>
      </c>
      <c r="W33" s="1">
        <v>51.119499206542969</v>
      </c>
      <c r="X33" s="1">
        <v>300.164306640625</v>
      </c>
      <c r="Y33" s="1">
        <v>300.1031494140625</v>
      </c>
      <c r="Z33" s="1">
        <v>4.579751193523407E-2</v>
      </c>
      <c r="AA33" s="1">
        <v>88.158790588378906</v>
      </c>
      <c r="AB33" s="1">
        <v>57.706050872802734</v>
      </c>
      <c r="AC33" s="1">
        <v>3.6276798248291016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1.1035452450022976</v>
      </c>
      <c r="AL33">
        <f>(U33-T33)/(1000-U33)*AK33</f>
        <v>3.4166230423987608E-2</v>
      </c>
      <c r="AM33">
        <f>(P33+273.15)</f>
        <v>304.65365829467771</v>
      </c>
      <c r="AN33">
        <f>(O33+273.15)</f>
        <v>306.64743270874021</v>
      </c>
      <c r="AO33">
        <f>(Y33*AG33+Z33*AH33)*AI33</f>
        <v>48.016502832997503</v>
      </c>
      <c r="AP33">
        <f>((AO33+0.00000010773*(AN33^4-AM33^4))-AL33*44100)/(L33*51.4+0.00000043092*AM33^3)</f>
        <v>-11.737335155467166</v>
      </c>
      <c r="AQ33">
        <f>0.61365*EXP(17.502*J33/(240.97+J33))</f>
        <v>4.6425649500319732</v>
      </c>
      <c r="AR33">
        <f>AQ33*1000/AA33</f>
        <v>52.661395636749539</v>
      </c>
      <c r="AS33">
        <f>(AR33-U33)</f>
        <v>22.537583914947781</v>
      </c>
      <c r="AT33">
        <f>IF(D33,P33,(O33+P33)/2)</f>
        <v>32.500545501708984</v>
      </c>
      <c r="AU33">
        <f>0.61365*EXP(17.502*AT33/(240.97+AT33))</f>
        <v>4.9120467556943206</v>
      </c>
      <c r="AV33">
        <f>IF(AS33&lt;&gt;0,(1000-(AR33+U33)/2)/AS33*AL33,0)</f>
        <v>1.4532170490160796</v>
      </c>
      <c r="AW33">
        <f>U33*AA33/1000</f>
        <v>2.655678809306075</v>
      </c>
      <c r="AX33">
        <f>(AU33-AW33)</f>
        <v>2.2563679463882456</v>
      </c>
      <c r="AY33">
        <f>1/(1.6/F33+1.37/N33)</f>
        <v>0.95486216027015358</v>
      </c>
      <c r="AZ33">
        <f>G33*AA33*0.001</f>
        <v>33.607654403333441</v>
      </c>
      <c r="BA33">
        <f>G33/S33</f>
        <v>0.97428028456298843</v>
      </c>
      <c r="BB33">
        <f>(1-AL33*AA33/AQ33/F33)*100</f>
        <v>70.512288852341229</v>
      </c>
      <c r="BC33">
        <f>(S33-E33/(N33/1.35))</f>
        <v>392.41232814386416</v>
      </c>
      <c r="BD33">
        <f>E33*BB33/100/BC33</f>
        <v>-6.4459802216255474E-3</v>
      </c>
    </row>
    <row r="34" spans="1:56" x14ac:dyDescent="0.35">
      <c r="A34" s="1" t="s">
        <v>9</v>
      </c>
      <c r="B34" s="1" t="s">
        <v>1999</v>
      </c>
      <c r="K34" s="1">
        <f t="shared" si="0"/>
        <v>2.72</v>
      </c>
    </row>
    <row r="35" spans="1:56" x14ac:dyDescent="0.35">
      <c r="A35" s="1" t="s">
        <v>9</v>
      </c>
      <c r="B35" s="1" t="s">
        <v>1998</v>
      </c>
      <c r="K35" s="1">
        <f t="shared" si="0"/>
        <v>2.72</v>
      </c>
    </row>
    <row r="36" spans="1:56" x14ac:dyDescent="0.35">
      <c r="A36" s="1">
        <v>7</v>
      </c>
      <c r="B36" s="1" t="s">
        <v>1997</v>
      </c>
      <c r="C36" s="1">
        <v>1501.0000050514936</v>
      </c>
      <c r="D36" s="1">
        <v>0</v>
      </c>
      <c r="E36">
        <f>(R36-S36*(1000-T36)/(1000-U36))*AK36</f>
        <v>-3.1286718926594514</v>
      </c>
      <c r="F36">
        <f>IF(AV36&lt;&gt;0,1/(1/AV36-1/N36),0)</f>
        <v>1.955607501716339</v>
      </c>
      <c r="G36">
        <f>((AY36-AL36/2)*S36-E36)/(AY36+AL36/2)</f>
        <v>379.74792367034348</v>
      </c>
      <c r="H36">
        <f>AL36*1000</f>
        <v>33.478163551571619</v>
      </c>
      <c r="I36">
        <f>(AQ36-AW36)</f>
        <v>2.10744874473823</v>
      </c>
      <c r="J36">
        <f>(P36+AP36*D36)</f>
        <v>31.764125823974609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33.513454437255859</v>
      </c>
      <c r="P36" s="1">
        <v>31.764125823974609</v>
      </c>
      <c r="Q36" s="1">
        <v>33.649669647216797</v>
      </c>
      <c r="R36" s="1">
        <v>399.89202880859375</v>
      </c>
      <c r="S36" s="1">
        <v>390.8692626953125</v>
      </c>
      <c r="T36" s="1">
        <v>9.9904552102088928E-2</v>
      </c>
      <c r="U36" s="1">
        <v>29.540988922119141</v>
      </c>
      <c r="V36" s="1">
        <v>0.16938111186027527</v>
      </c>
      <c r="W36" s="1">
        <v>50.084663391113281</v>
      </c>
      <c r="X36" s="1">
        <v>300.1607666015625</v>
      </c>
      <c r="Y36" s="1">
        <v>500.93252563476563</v>
      </c>
      <c r="Z36" s="1">
        <v>1.4462064020335674E-2</v>
      </c>
      <c r="AA36" s="1">
        <v>88.15728759765625</v>
      </c>
      <c r="AB36" s="1">
        <v>57.562698364257813</v>
      </c>
      <c r="AC36" s="1">
        <v>3.6157612800598145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1.103532230152803</v>
      </c>
      <c r="AL36">
        <f>(U36-T36)/(1000-U36)*AK36</f>
        <v>3.347816355157162E-2</v>
      </c>
      <c r="AM36">
        <f>(P36+273.15)</f>
        <v>304.91412582397459</v>
      </c>
      <c r="AN36">
        <f>(O36+273.15)</f>
        <v>306.66345443725584</v>
      </c>
      <c r="AO36">
        <f>(Y36*AG36+Z36*AH36)*AI36</f>
        <v>80.149202310088185</v>
      </c>
      <c r="AP36">
        <f>((AO36+0.00000010773*(AN36^4-AM36^4))-AL36*44100)/(L36*51.4+0.00000043092*AM36^3)</f>
        <v>-11.247526512754471</v>
      </c>
      <c r="AQ36">
        <f>0.61365*EXP(17.502*J36/(240.97+J36))</f>
        <v>4.7117022010646643</v>
      </c>
      <c r="AR36">
        <f>AQ36*1000/AA36</f>
        <v>53.446542304801234</v>
      </c>
      <c r="AS36">
        <f>(AR36-U36)</f>
        <v>23.905553382682093</v>
      </c>
      <c r="AT36">
        <f>IF(D36,P36,(O36+P36)/2)</f>
        <v>32.638790130615234</v>
      </c>
      <c r="AU36">
        <f>0.61365*EXP(17.502*AT36/(240.97+AT36))</f>
        <v>4.9504717631255239</v>
      </c>
      <c r="AV36">
        <f>IF(AS36&lt;&gt;0,(1000-(AR36+U36)/2)/AS36*AL36,0)</f>
        <v>1.3423252733919091</v>
      </c>
      <c r="AW36">
        <f>U36*AA36/1000</f>
        <v>2.6042534563264343</v>
      </c>
      <c r="AX36">
        <f>(AU36-AW36)</f>
        <v>2.3462183067990896</v>
      </c>
      <c r="AY36">
        <f>1/(1.6/F36+1.37/N36)</f>
        <v>0.8785589744008746</v>
      </c>
      <c r="AZ36">
        <f>G36*AA36*0.001</f>
        <v>33.477546921619286</v>
      </c>
      <c r="BA36">
        <f>G36/S36</f>
        <v>0.97154716401008423</v>
      </c>
      <c r="BB36">
        <f>(1-AL36*AA36/AQ36/F36)*100</f>
        <v>67.969750756177078</v>
      </c>
      <c r="BC36">
        <f>(S36-E36/(N36/1.35))</f>
        <v>391.85602989999876</v>
      </c>
      <c r="BD36">
        <f>E36*BB36/100/BC36</f>
        <v>-5.4268668213728671E-3</v>
      </c>
    </row>
    <row r="37" spans="1:56" x14ac:dyDescent="0.35">
      <c r="A37" s="1" t="s">
        <v>9</v>
      </c>
      <c r="B37" s="1" t="s">
        <v>1996</v>
      </c>
      <c r="K37" s="1">
        <f t="shared" si="0"/>
        <v>2.72</v>
      </c>
    </row>
    <row r="38" spans="1:56" x14ac:dyDescent="0.35">
      <c r="A38" s="1" t="s">
        <v>9</v>
      </c>
      <c r="B38" s="1" t="s">
        <v>1995</v>
      </c>
      <c r="K38" s="1">
        <f t="shared" si="0"/>
        <v>2.72</v>
      </c>
    </row>
    <row r="39" spans="1:56" x14ac:dyDescent="0.35">
      <c r="A39" s="1">
        <v>8</v>
      </c>
      <c r="B39" s="1" t="s">
        <v>1994</v>
      </c>
      <c r="C39" s="1">
        <v>1704.5000050626695</v>
      </c>
      <c r="D39" s="1">
        <v>0</v>
      </c>
      <c r="E39">
        <f>(R39-S39*(1000-T39)/(1000-U39))*AK39</f>
        <v>-2.8924187125111755</v>
      </c>
      <c r="F39">
        <f>IF(AV39&lt;&gt;0,1/(1/AV39-1/N39),0)</f>
        <v>1.7629429654691258</v>
      </c>
      <c r="G39">
        <f>((AY39-AL39/2)*S39-E39)/(AY39+AL39/2)</f>
        <v>379.07747706636621</v>
      </c>
      <c r="H39">
        <f>AL39*1000</f>
        <v>32.817389504267567</v>
      </c>
      <c r="I39">
        <f>(AQ39-AW39)</f>
        <v>2.2205456327613224</v>
      </c>
      <c r="J39">
        <f>(P39+AP39*D39)</f>
        <v>32.002162933349609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33.554447174072266</v>
      </c>
      <c r="P39" s="1">
        <v>32.002162933349609</v>
      </c>
      <c r="Q39" s="1">
        <v>33.673568725585938</v>
      </c>
      <c r="R39" s="1">
        <v>400.04769897460938</v>
      </c>
      <c r="S39" s="1">
        <v>391.03985595703125</v>
      </c>
      <c r="T39" s="1">
        <v>0.10825882107019424</v>
      </c>
      <c r="U39" s="1">
        <v>28.984668731689453</v>
      </c>
      <c r="V39" s="1">
        <v>0.18311826884746552</v>
      </c>
      <c r="W39" s="1">
        <v>49.027156829833984</v>
      </c>
      <c r="X39" s="1">
        <v>300.16207885742188</v>
      </c>
      <c r="Y39" s="1">
        <v>751.6715087890625</v>
      </c>
      <c r="Z39" s="1">
        <v>7.7131345868110657E-2</v>
      </c>
      <c r="AA39" s="1">
        <v>88.154266357421875</v>
      </c>
      <c r="AB39" s="1">
        <v>57.478832244873047</v>
      </c>
      <c r="AC39" s="1">
        <v>3.6105468273162842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1.1035370546228742</v>
      </c>
      <c r="AL39">
        <f>(U39-T39)/(1000-U39)*AK39</f>
        <v>3.2817389504267568E-2</v>
      </c>
      <c r="AM39">
        <f>(P39+273.15)</f>
        <v>305.15216293334959</v>
      </c>
      <c r="AN39">
        <f>(O39+273.15)</f>
        <v>306.70444717407224</v>
      </c>
      <c r="AO39">
        <f>(Y39*AG39+Z39*AH39)*AI39</f>
        <v>120.2674387180632</v>
      </c>
      <c r="AP39">
        <f>((AO39+0.00000010773*(AN39^4-AM39^4))-AL39*44100)/(L39*51.4+0.00000043092*AM39^3)</f>
        <v>-10.698005763291246</v>
      </c>
      <c r="AQ39">
        <f>0.61365*EXP(17.502*J39/(240.97+J39))</f>
        <v>4.775667840416312</v>
      </c>
      <c r="AR39">
        <f>AQ39*1000/AA39</f>
        <v>54.173984286289048</v>
      </c>
      <c r="AS39">
        <f>(AR39-U39)</f>
        <v>25.189315554599595</v>
      </c>
      <c r="AT39">
        <f>IF(D39,P39,(O39+P39)/2)</f>
        <v>32.778305053710938</v>
      </c>
      <c r="AU39">
        <f>0.61365*EXP(17.502*AT39/(240.97+AT39))</f>
        <v>4.9895147832027016</v>
      </c>
      <c r="AV39">
        <f>IF(AS39&lt;&gt;0,(1000-(AR39+U39)/2)/AS39*AL39,0)</f>
        <v>1.2486589594989461</v>
      </c>
      <c r="AW39">
        <f>U39*AA39/1000</f>
        <v>2.5551222076549895</v>
      </c>
      <c r="AX39">
        <f>(AU39-AW39)</f>
        <v>2.434392575547712</v>
      </c>
      <c r="AY39">
        <f>1/(1.6/F39+1.37/N39)</f>
        <v>0.81457054800371953</v>
      </c>
      <c r="AZ39">
        <f>G39*AA39*0.001</f>
        <v>33.417296883407928</v>
      </c>
      <c r="BA39">
        <f>G39/S39</f>
        <v>0.96940879885149223</v>
      </c>
      <c r="BB39">
        <f>(1-AL39*AA39/AQ39/F39)*100</f>
        <v>65.638272300028504</v>
      </c>
      <c r="BC39">
        <f>(S39-E39/(N39/1.35))</f>
        <v>391.95211011011878</v>
      </c>
      <c r="BD39">
        <f>E39*BB39/100/BC39</f>
        <v>-4.8437898957647448E-3</v>
      </c>
    </row>
    <row r="40" spans="1:56" x14ac:dyDescent="0.35">
      <c r="A40" s="1" t="s">
        <v>9</v>
      </c>
      <c r="B40" s="1" t="s">
        <v>1993</v>
      </c>
      <c r="K40" s="1">
        <f t="shared" si="0"/>
        <v>2.72</v>
      </c>
    </row>
    <row r="41" spans="1:56" x14ac:dyDescent="0.35">
      <c r="A41" s="1" t="s">
        <v>9</v>
      </c>
      <c r="B41" s="1" t="s">
        <v>1992</v>
      </c>
      <c r="K41" s="1">
        <f t="shared" si="0"/>
        <v>2.72</v>
      </c>
    </row>
    <row r="42" spans="1:56" x14ac:dyDescent="0.35">
      <c r="A42" s="1">
        <v>9</v>
      </c>
      <c r="B42" s="1" t="s">
        <v>1991</v>
      </c>
      <c r="C42" s="1">
        <v>1907.5000050626695</v>
      </c>
      <c r="D42" s="1">
        <v>0</v>
      </c>
      <c r="E42">
        <f>(R42-S42*(1000-T42)/(1000-U42))*AK42</f>
        <v>-3.6037905493703608</v>
      </c>
      <c r="F42">
        <f>IF(AV42&lt;&gt;0,1/(1/AV42-1/N42),0)</f>
        <v>1.361245287732975</v>
      </c>
      <c r="G42">
        <f>((AY42-AL42/2)*S42-E42)/(AY42+AL42/2)</f>
        <v>380.34434993014685</v>
      </c>
      <c r="H42">
        <f>AL42*1000</f>
        <v>30.418403613421347</v>
      </c>
      <c r="I42">
        <f>(AQ42-AW42)</f>
        <v>2.4896725580892758</v>
      </c>
      <c r="J42">
        <f>(P42+AP42*D42)</f>
        <v>32.328697204589844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33.615127563476563</v>
      </c>
      <c r="P42" s="1">
        <v>32.328697204589844</v>
      </c>
      <c r="Q42" s="1">
        <v>33.715770721435547</v>
      </c>
      <c r="R42" s="1">
        <v>400.0882568359375</v>
      </c>
      <c r="S42" s="1">
        <v>392.53396606445313</v>
      </c>
      <c r="T42" s="1">
        <v>0.12019257992506027</v>
      </c>
      <c r="U42" s="1">
        <v>26.941928863525391</v>
      </c>
      <c r="V42" s="1">
        <v>0.2026086300611496</v>
      </c>
      <c r="W42" s="1">
        <v>45.416007995605469</v>
      </c>
      <c r="X42" s="1">
        <v>300.16302490234375</v>
      </c>
      <c r="Y42" s="1">
        <v>1000.4053955078125</v>
      </c>
      <c r="Z42" s="1">
        <v>0.15065006911754608</v>
      </c>
      <c r="AA42" s="1">
        <v>88.1514892578125</v>
      </c>
      <c r="AB42" s="1">
        <v>57.090419769287109</v>
      </c>
      <c r="AC42" s="1">
        <v>3.5984032154083252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1.1035405327292047</v>
      </c>
      <c r="AL42">
        <f>(U42-T42)/(1000-U42)*AK42</f>
        <v>3.0418403613421349E-2</v>
      </c>
      <c r="AM42">
        <f>(P42+273.15)</f>
        <v>305.47869720458982</v>
      </c>
      <c r="AN42">
        <f>(O42+273.15)</f>
        <v>306.76512756347654</v>
      </c>
      <c r="AO42">
        <f>(Y42*AG42+Z42*AH42)*AI42</f>
        <v>160.06485970352151</v>
      </c>
      <c r="AP42">
        <f>((AO42+0.00000010773*(AN42^4-AM42^4))-AL42*44100)/(L42*51.4+0.00000043092*AM42^3)</f>
        <v>-9.5305773325165113</v>
      </c>
      <c r="AQ42">
        <f>0.61365*EXP(17.502*J42/(240.97+J42))</f>
        <v>4.8646437108870826</v>
      </c>
      <c r="AR42">
        <f>AQ42*1000/AA42</f>
        <v>55.185042837559877</v>
      </c>
      <c r="AS42">
        <f>(AR42-U42)</f>
        <v>28.243113974034486</v>
      </c>
      <c r="AT42">
        <f>IF(D42,P42,(O42+P42)/2)</f>
        <v>32.971912384033203</v>
      </c>
      <c r="AU42">
        <f>0.61365*EXP(17.502*AT42/(240.97+AT42))</f>
        <v>5.044139269808249</v>
      </c>
      <c r="AV42">
        <f>IF(AS42&lt;&gt;0,(1000-(AR42+U42)/2)/AS42*AL42,0)</f>
        <v>1.0327939742714827</v>
      </c>
      <c r="AW42">
        <f>U42*AA42/1000</f>
        <v>2.3749711527978068</v>
      </c>
      <c r="AX42">
        <f>(AU42-AW42)</f>
        <v>2.6691681170104422</v>
      </c>
      <c r="AY42">
        <f>1/(1.6/F42+1.37/N42)</f>
        <v>0.66868977995803991</v>
      </c>
      <c r="AZ42">
        <f>G42*AA42*0.001</f>
        <v>33.527920877137021</v>
      </c>
      <c r="BA42">
        <f>G42/S42</f>
        <v>0.96894634047463613</v>
      </c>
      <c r="BB42">
        <f>(1-AL42*AA42/AQ42/F42)*100</f>
        <v>59.507122022786994</v>
      </c>
      <c r="BC42">
        <f>(S42-E42/(N42/1.35))</f>
        <v>393.67058327734156</v>
      </c>
      <c r="BD42">
        <f>E42*BB42/100/BC42</f>
        <v>-5.4474785029814494E-3</v>
      </c>
    </row>
    <row r="43" spans="1:56" x14ac:dyDescent="0.35">
      <c r="A43" s="1" t="s">
        <v>9</v>
      </c>
      <c r="B43" s="1" t="s">
        <v>1990</v>
      </c>
      <c r="K43" s="1">
        <f t="shared" si="0"/>
        <v>2.72</v>
      </c>
    </row>
    <row r="44" spans="1:56" x14ac:dyDescent="0.35">
      <c r="A44" s="1" t="s">
        <v>9</v>
      </c>
      <c r="B44" s="1" t="s">
        <v>1989</v>
      </c>
      <c r="K44" s="1">
        <f t="shared" si="0"/>
        <v>2.72</v>
      </c>
    </row>
    <row r="45" spans="1:56" x14ac:dyDescent="0.35">
      <c r="A45" s="1">
        <v>10</v>
      </c>
      <c r="B45" s="1" t="s">
        <v>1988</v>
      </c>
      <c r="C45" s="1">
        <v>2110.5000050626695</v>
      </c>
      <c r="D45" s="1">
        <v>0</v>
      </c>
      <c r="E45">
        <f>(R45-S45*(1000-T45)/(1000-U45))*AK45</f>
        <v>-3.2773283011456185</v>
      </c>
      <c r="F45">
        <f>IF(AV45&lt;&gt;0,1/(1/AV45-1/N45),0)</f>
        <v>0.89967203773703808</v>
      </c>
      <c r="G45">
        <f>((AY45-AL45/2)*S45-E45)/(AY45+AL45/2)</f>
        <v>379.59503013181239</v>
      </c>
      <c r="H45">
        <f>AL45*1000</f>
        <v>25.815186365873362</v>
      </c>
      <c r="I45">
        <f>(AQ45-AW45)</f>
        <v>2.93963940978698</v>
      </c>
      <c r="J45">
        <f>(P45+AP45*D45)</f>
        <v>32.695304870605469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33.705715179443359</v>
      </c>
      <c r="P45" s="1">
        <v>32.695304870605469</v>
      </c>
      <c r="Q45" s="1">
        <v>33.780776977539063</v>
      </c>
      <c r="R45" s="1">
        <v>399.90200805664063</v>
      </c>
      <c r="S45" s="1">
        <v>393.66241455078125</v>
      </c>
      <c r="T45" s="1">
        <v>0.13334357738494873</v>
      </c>
      <c r="U45" s="1">
        <v>22.990261077880859</v>
      </c>
      <c r="V45" s="1">
        <v>0.22364042699337006</v>
      </c>
      <c r="W45" s="1">
        <v>38.558673858642578</v>
      </c>
      <c r="X45" s="1">
        <v>300.14105224609375</v>
      </c>
      <c r="Y45" s="1">
        <v>1250.7393798828125</v>
      </c>
      <c r="Z45" s="1">
        <v>4.0976189076900482E-2</v>
      </c>
      <c r="AA45" s="1">
        <v>88.151054382324219</v>
      </c>
      <c r="AB45" s="1">
        <v>56.315082550048828</v>
      </c>
      <c r="AC45" s="1">
        <v>3.512345552444458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1.1034597509047563</v>
      </c>
      <c r="AL45">
        <f>(U45-T45)/(1000-U45)*AK45</f>
        <v>2.5815186365873363E-2</v>
      </c>
      <c r="AM45">
        <f>(P45+273.15)</f>
        <v>305.84530487060545</v>
      </c>
      <c r="AN45">
        <f>(O45+273.15)</f>
        <v>306.85571517944334</v>
      </c>
      <c r="AO45">
        <f>(Y45*AG45+Z45*AH45)*AI45</f>
        <v>200.11829630825741</v>
      </c>
      <c r="AP45">
        <f>((AO45+0.00000010773*(AN45^4-AM45^4))-AL45*44100)/(L45*51.4+0.00000043092*AM45^3)</f>
        <v>-7.5679606745779768</v>
      </c>
      <c r="AQ45">
        <f>0.61365*EXP(17.502*J45/(240.97+J45))</f>
        <v>4.9662551643270874</v>
      </c>
      <c r="AR45">
        <f>AQ45*1000/AA45</f>
        <v>56.338012053579085</v>
      </c>
      <c r="AS45">
        <f>(AR45-U45)</f>
        <v>33.347750975698226</v>
      </c>
      <c r="AT45">
        <f>IF(D45,P45,(O45+P45)/2)</f>
        <v>33.200510025024414</v>
      </c>
      <c r="AU45">
        <f>0.61365*EXP(17.502*AT45/(240.97+AT45))</f>
        <v>5.1093052027997228</v>
      </c>
      <c r="AV45">
        <f>IF(AS45&lt;&gt;0,(1000-(AR45+U45)/2)/AS45*AL45,0)</f>
        <v>0.74341592950163016</v>
      </c>
      <c r="AW45">
        <f>U45*AA45/1000</f>
        <v>2.0266157545401073</v>
      </c>
      <c r="AX45">
        <f>(AU45-AW45)</f>
        <v>3.0826894482596154</v>
      </c>
      <c r="AY45">
        <f>1/(1.6/F45+1.37/N45)</f>
        <v>0.47653238305304302</v>
      </c>
      <c r="AZ45">
        <f>G45*AA45*0.001</f>
        <v>33.461702144409394</v>
      </c>
      <c r="BA45">
        <f>G45/S45</f>
        <v>0.96426536062625756</v>
      </c>
      <c r="BB45">
        <f>(1-AL45*AA45/AQ45/F45)*100</f>
        <v>49.06814151742546</v>
      </c>
      <c r="BC45">
        <f>(S45-E45/(N45/1.35))</f>
        <v>394.69606723074048</v>
      </c>
      <c r="BD45">
        <f>E45*BB45/100/BC45</f>
        <v>-4.0743352222373519E-3</v>
      </c>
    </row>
    <row r="46" spans="1:56" x14ac:dyDescent="0.35">
      <c r="A46" s="1" t="s">
        <v>9</v>
      </c>
      <c r="B46" s="1" t="s">
        <v>1987</v>
      </c>
      <c r="K46" s="1">
        <f t="shared" si="0"/>
        <v>2.72</v>
      </c>
    </row>
    <row r="47" spans="1:56" x14ac:dyDescent="0.35">
      <c r="A47" s="1" t="s">
        <v>9</v>
      </c>
      <c r="B47" s="1" t="s">
        <v>1986</v>
      </c>
      <c r="K47" s="1">
        <f t="shared" si="0"/>
        <v>2.72</v>
      </c>
    </row>
    <row r="48" spans="1:56" x14ac:dyDescent="0.35">
      <c r="A48" s="1">
        <v>11</v>
      </c>
      <c r="B48" s="1" t="s">
        <v>1985</v>
      </c>
      <c r="C48" s="1">
        <v>2313.0000050738454</v>
      </c>
      <c r="D48" s="1">
        <v>0</v>
      </c>
      <c r="E48">
        <f>(R48-S48*(1000-T48)/(1000-U48))*AK48</f>
        <v>-2.4388825421037517</v>
      </c>
      <c r="F48">
        <f>IF(AV48&lt;&gt;0,1/(1/AV48-1/N48),0)</f>
        <v>0.60544344588400545</v>
      </c>
      <c r="G48">
        <f>((AY48-AL48/2)*S48-E48)/(AY48+AL48/2)</f>
        <v>377.43379476851811</v>
      </c>
      <c r="H48">
        <f>AL48*1000</f>
        <v>21.407837957164745</v>
      </c>
      <c r="I48">
        <f>(AQ48-AW48)</f>
        <v>3.4204623077142013</v>
      </c>
      <c r="J48">
        <f>(P48+AP48*D48)</f>
        <v>33.206512451171875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33.829551696777344</v>
      </c>
      <c r="P48" s="1">
        <v>33.206512451171875</v>
      </c>
      <c r="Q48" s="1">
        <v>33.873085021972656</v>
      </c>
      <c r="R48" s="1">
        <v>400.14120483398438</v>
      </c>
      <c r="S48" s="1">
        <v>394.694580078125</v>
      </c>
      <c r="T48" s="1">
        <v>0.15165860950946808</v>
      </c>
      <c r="U48" s="1">
        <v>19.178512573242188</v>
      </c>
      <c r="V48" s="1">
        <v>0.25259768962860107</v>
      </c>
      <c r="W48" s="1">
        <v>31.943113327026367</v>
      </c>
      <c r="X48" s="1">
        <v>300.168212890625</v>
      </c>
      <c r="Y48" s="1">
        <v>1599.170654296875</v>
      </c>
      <c r="Z48" s="1">
        <v>7.1106851100921631E-2</v>
      </c>
      <c r="AA48" s="1">
        <v>88.148849487304688</v>
      </c>
      <c r="AB48" s="1">
        <v>55.543254852294922</v>
      </c>
      <c r="AC48" s="1">
        <v>3.3976399898529053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1.1035596062155328</v>
      </c>
      <c r="AL48">
        <f>(U48-T48)/(1000-U48)*AK48</f>
        <v>2.1407837957164746E-2</v>
      </c>
      <c r="AM48">
        <f>(P48+273.15)</f>
        <v>306.35651245117185</v>
      </c>
      <c r="AN48">
        <f>(O48+273.15)</f>
        <v>306.97955169677732</v>
      </c>
      <c r="AO48">
        <f>(Y48*AG48+Z48*AH48)*AI48</f>
        <v>255.86729896842007</v>
      </c>
      <c r="AP48">
        <f>((AO48+0.00000010773*(AN48^4-AM48^4))-AL48*44100)/(L48*51.4+0.00000043092*AM48^3)</f>
        <v>-5.5596588651761865</v>
      </c>
      <c r="AQ48">
        <f>0.61365*EXP(17.502*J48/(240.97+J48))</f>
        <v>5.1110261259233072</v>
      </c>
      <c r="AR48">
        <f>AQ48*1000/AA48</f>
        <v>57.981767835318195</v>
      </c>
      <c r="AS48">
        <f>(AR48-U48)</f>
        <v>38.803255262076007</v>
      </c>
      <c r="AT48">
        <f>IF(D48,P48,(O48+P48)/2)</f>
        <v>33.518032073974609</v>
      </c>
      <c r="AU48">
        <f>0.61365*EXP(17.502*AT48/(240.97+AT48))</f>
        <v>5.2010353195394474</v>
      </c>
      <c r="AV48">
        <f>IF(AS48&lt;&gt;0,(1000-(AR48+U48)/2)/AS48*AL48,0)</f>
        <v>0.53041736906600112</v>
      </c>
      <c r="AW48">
        <f>U48*AA48/1000</f>
        <v>1.6905638182091061</v>
      </c>
      <c r="AX48">
        <f>(AU48-AW48)</f>
        <v>3.5104715013303416</v>
      </c>
      <c r="AY48">
        <f>1/(1.6/F48+1.37/N48)</f>
        <v>0.33752328870440429</v>
      </c>
      <c r="AZ48">
        <f>G48*AA48*0.001</f>
        <v>33.270354766472352</v>
      </c>
      <c r="BA48">
        <f>G48/S48</f>
        <v>0.95626799510094529</v>
      </c>
      <c r="BB48">
        <f>(1-AL48*AA48/AQ48/F48)*100</f>
        <v>39.017142004351072</v>
      </c>
      <c r="BC48">
        <f>(S48-E48/(N48/1.35))</f>
        <v>395.46379122943694</v>
      </c>
      <c r="BD48">
        <f>E48*BB48/100/BC48</f>
        <v>-2.4062437216151276E-3</v>
      </c>
    </row>
    <row r="49" spans="1:56" x14ac:dyDescent="0.35">
      <c r="A49" s="1" t="s">
        <v>9</v>
      </c>
      <c r="B49" s="1" t="s">
        <v>1984</v>
      </c>
      <c r="K49" s="1">
        <f t="shared" si="0"/>
        <v>2.72</v>
      </c>
    </row>
    <row r="50" spans="1:56" x14ac:dyDescent="0.35">
      <c r="A50" s="1" t="s">
        <v>9</v>
      </c>
      <c r="B50" s="1" t="s">
        <v>1983</v>
      </c>
      <c r="K50" s="1">
        <f t="shared" si="0"/>
        <v>2.72</v>
      </c>
    </row>
    <row r="51" spans="1:56" x14ac:dyDescent="0.35">
      <c r="A51" s="1">
        <v>12</v>
      </c>
      <c r="B51" s="1" t="s">
        <v>1982</v>
      </c>
      <c r="C51" s="1">
        <v>2516.0000050738454</v>
      </c>
      <c r="D51" s="1">
        <v>0</v>
      </c>
      <c r="E51">
        <f>(R51-S51*(1000-T51)/(1000-U51))*AK51</f>
        <v>-1.8848397913350885</v>
      </c>
      <c r="F51">
        <f>IF(AV51&lt;&gt;0,1/(1/AV51-1/N51),0)</f>
        <v>0.42454197261347781</v>
      </c>
      <c r="G51">
        <f>((AY51-AL51/2)*S51-E51)/(AY51+AL51/2)</f>
        <v>375.32781642904956</v>
      </c>
      <c r="H51">
        <f>AL51*1000</f>
        <v>17.645989151618494</v>
      </c>
      <c r="I51">
        <f>(AQ51-AW51)</f>
        <v>3.874647412540476</v>
      </c>
      <c r="J51">
        <f>(P51+AP51*D51)</f>
        <v>33.778118133544922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33.985275268554688</v>
      </c>
      <c r="P51" s="1">
        <v>33.778118133544922</v>
      </c>
      <c r="Q51" s="1">
        <v>33.990707397460938</v>
      </c>
      <c r="R51" s="1">
        <v>400.04177856445313</v>
      </c>
      <c r="S51" s="1">
        <v>395.42657470703125</v>
      </c>
      <c r="T51" s="1">
        <v>0.17522259056568146</v>
      </c>
      <c r="U51" s="1">
        <v>15.911781311035156</v>
      </c>
      <c r="V51" s="1">
        <v>0.28931602835655212</v>
      </c>
      <c r="W51" s="1">
        <v>26.272487640380859</v>
      </c>
      <c r="X51" s="1">
        <v>300.15057373046875</v>
      </c>
      <c r="Y51" s="1">
        <v>2000.249267578125</v>
      </c>
      <c r="Z51" s="1">
        <v>0.15185201168060303</v>
      </c>
      <c r="AA51" s="1">
        <v>88.147834777832031</v>
      </c>
      <c r="AB51" s="1">
        <v>55.125659942626953</v>
      </c>
      <c r="AC51" s="1">
        <v>3.2608530521392822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1.1034947563620172</v>
      </c>
      <c r="AL51">
        <f>(U51-T51)/(1000-U51)*AK51</f>
        <v>1.7645989151618493E-2</v>
      </c>
      <c r="AM51">
        <f>(P51+273.15)</f>
        <v>306.9281181335449</v>
      </c>
      <c r="AN51">
        <f>(O51+273.15)</f>
        <v>307.13527526855466</v>
      </c>
      <c r="AO51">
        <f>(Y51*AG51+Z51*AH51)*AI51</f>
        <v>320.03987565905118</v>
      </c>
      <c r="AP51">
        <f>((AO51+0.00000010773*(AN51^4-AM51^4))-AL51*44100)/(L51*51.4+0.00000043092*AM51^3)</f>
        <v>-3.7199684910817403</v>
      </c>
      <c r="AQ51">
        <f>0.61365*EXP(17.502*J51/(240.97+J51))</f>
        <v>5.2772364825665985</v>
      </c>
      <c r="AR51">
        <f>AQ51*1000/AA51</f>
        <v>59.86802166913521</v>
      </c>
      <c r="AS51">
        <f>(AR51-U51)</f>
        <v>43.956240358100054</v>
      </c>
      <c r="AT51">
        <f>IF(D51,P51,(O51+P51)/2)</f>
        <v>33.881696701049805</v>
      </c>
      <c r="AU51">
        <f>0.61365*EXP(17.502*AT51/(240.97+AT51))</f>
        <v>5.3078526427319916</v>
      </c>
      <c r="AV51">
        <f>IF(AS51&lt;&gt;0,(1000-(AR51+U51)/2)/AS51*AL51,0)</f>
        <v>0.38623376846286722</v>
      </c>
      <c r="AW51">
        <f>U51*AA51/1000</f>
        <v>1.4025890700261225</v>
      </c>
      <c r="AX51">
        <f>(AU51-AW51)</f>
        <v>3.9052635727058691</v>
      </c>
      <c r="AY51">
        <f>1/(1.6/F51+1.37/N51)</f>
        <v>0.24456844313236548</v>
      </c>
      <c r="AZ51">
        <f>G51*AA51*0.001</f>
        <v>33.084334350112329</v>
      </c>
      <c r="BA51">
        <f>G51/S51</f>
        <v>0.94917195868064075</v>
      </c>
      <c r="BB51">
        <f>(1-AL51*AA51/AQ51/F51)*100</f>
        <v>30.572669439646148</v>
      </c>
      <c r="BC51">
        <f>(S51-E51/(N51/1.35))</f>
        <v>396.02104359222847</v>
      </c>
      <c r="BD51">
        <f>E51*BB51/100/BC51</f>
        <v>-1.4550889357918481E-3</v>
      </c>
    </row>
    <row r="52" spans="1:56" x14ac:dyDescent="0.35">
      <c r="A52" s="1" t="s">
        <v>9</v>
      </c>
      <c r="B52" s="1" t="s">
        <v>1981</v>
      </c>
      <c r="K52" s="1">
        <v>1.0880000000000001</v>
      </c>
    </row>
    <row r="53" spans="1:56" x14ac:dyDescent="0.35">
      <c r="A53" s="1" t="s">
        <v>9</v>
      </c>
      <c r="B53" s="1" t="s">
        <v>1980</v>
      </c>
      <c r="K53" s="1">
        <v>1.0880000000000001</v>
      </c>
    </row>
    <row r="54" spans="1:56" x14ac:dyDescent="0.35">
      <c r="A54" s="1" t="s">
        <v>9</v>
      </c>
      <c r="B54" s="1" t="s">
        <v>1979</v>
      </c>
      <c r="K54" s="1">
        <v>1.0880000000000001</v>
      </c>
    </row>
    <row r="55" spans="1:56" x14ac:dyDescent="0.35">
      <c r="A55" s="1" t="s">
        <v>9</v>
      </c>
      <c r="B55" s="1" t="s">
        <v>1978</v>
      </c>
      <c r="K55" s="1">
        <v>1.0880000000000001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93F12-B4F9-430F-81FE-8B8D8B0608B4}">
  <dimension ref="A1:BH55"/>
  <sheetViews>
    <sheetView zoomScale="4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3631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3630</v>
      </c>
    </row>
    <row r="12" spans="1:60" x14ac:dyDescent="0.35">
      <c r="A12" s="1" t="s">
        <v>9</v>
      </c>
      <c r="B12" s="1" t="s">
        <v>3629</v>
      </c>
    </row>
    <row r="13" spans="1:60" x14ac:dyDescent="0.35">
      <c r="A13" s="1" t="s">
        <v>9</v>
      </c>
      <c r="B13" s="1" t="s">
        <v>3628</v>
      </c>
    </row>
    <row r="14" spans="1:60" x14ac:dyDescent="0.35">
      <c r="A14" s="1" t="s">
        <v>9</v>
      </c>
      <c r="B14" s="1" t="s">
        <v>3627</v>
      </c>
    </row>
    <row r="15" spans="1:60" x14ac:dyDescent="0.35">
      <c r="A15" s="1" t="s">
        <v>9</v>
      </c>
      <c r="B15" s="1" t="s">
        <v>3626</v>
      </c>
    </row>
    <row r="16" spans="1:60" x14ac:dyDescent="0.35">
      <c r="A16" s="1" t="s">
        <v>9</v>
      </c>
      <c r="B16" s="1" t="s">
        <v>3625</v>
      </c>
    </row>
    <row r="17" spans="1:60" x14ac:dyDescent="0.35">
      <c r="A17" s="1" t="s">
        <v>9</v>
      </c>
      <c r="B17" s="1" t="s">
        <v>3624</v>
      </c>
    </row>
    <row r="18" spans="1:60" x14ac:dyDescent="0.35">
      <c r="A18" s="1">
        <v>1</v>
      </c>
      <c r="B18" s="1" t="s">
        <v>3623</v>
      </c>
      <c r="C18" s="1">
        <v>443.00000169873238</v>
      </c>
      <c r="D18" s="1">
        <v>0</v>
      </c>
      <c r="E18">
        <f>(R18-S18*(1000-T18)/(1000-U18))*AO18</f>
        <v>-1.6708042085002206</v>
      </c>
      <c r="F18">
        <f>IF(AZ18&lt;&gt;0,1/(1/AZ18-1/N18),0)</f>
        <v>4.1731714351807847</v>
      </c>
      <c r="G18">
        <f>((BC18-AP18/2)*S18-E18)/(BC18+AP18/2)</f>
        <v>391.05677825710626</v>
      </c>
      <c r="H18">
        <f>AP18*1000</f>
        <v>18.346366142525241</v>
      </c>
      <c r="I18">
        <f>(AU18-BA18)</f>
        <v>0.72676640224494715</v>
      </c>
      <c r="J18">
        <f>(P18+AT18*D18)</f>
        <v>32.148311614990234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32.893466949462891</v>
      </c>
      <c r="P18" s="1">
        <v>32.148311614990234</v>
      </c>
      <c r="Q18" s="1">
        <v>32.984989166259766</v>
      </c>
      <c r="R18" s="1">
        <v>400.00262451171875</v>
      </c>
      <c r="S18" s="1">
        <v>394.95358276367188</v>
      </c>
      <c r="T18" s="1">
        <v>30.533470153808594</v>
      </c>
      <c r="U18" s="1">
        <v>46.377952575683594</v>
      </c>
      <c r="V18" s="1">
        <v>53.599632263183594</v>
      </c>
      <c r="W18" s="1">
        <v>81.413658142089844</v>
      </c>
      <c r="X18" s="1">
        <v>300.3427734375</v>
      </c>
      <c r="Y18" s="1">
        <v>0.21762934327125549</v>
      </c>
      <c r="Z18" s="1">
        <v>0.18408514559268951</v>
      </c>
      <c r="AA18" s="1">
        <v>88.157150268554688</v>
      </c>
      <c r="AB18" s="1">
        <v>14.947101593017578</v>
      </c>
      <c r="AC18" s="1">
        <v>1.9443143606185913</v>
      </c>
      <c r="AD18" s="1">
        <v>0.10717176645994186</v>
      </c>
      <c r="AE18" s="1">
        <v>8.1542758271098137E-3</v>
      </c>
      <c r="AF18" s="1">
        <v>2.9801508411765099E-2</v>
      </c>
      <c r="AG18" s="1">
        <v>1.5010652132332325E-2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1.1042013729319851</v>
      </c>
      <c r="AP18">
        <f>(U18-T18)/(1000-U18)*AO18</f>
        <v>1.8346366142525241E-2</v>
      </c>
      <c r="AQ18">
        <f>(P18+273.15)</f>
        <v>305.29831161499021</v>
      </c>
      <c r="AR18">
        <f>(O18+273.15)</f>
        <v>306.04346694946287</v>
      </c>
      <c r="AS18">
        <f>(Y18*AK18+Z18*AL18)*AM18</f>
        <v>3.4820694145097697E-2</v>
      </c>
      <c r="AT18">
        <f>((AS18+0.00000010773*(AR18^4-AQ18^4))-AP18*44100)/(L18*0.92*2*29.3+0.00000043092*AQ18^3)</f>
        <v>-6.266440368224667</v>
      </c>
      <c r="AU18">
        <f>0.61365*EXP(17.502*J18/(240.97+J18))</f>
        <v>4.8153145366073886</v>
      </c>
      <c r="AV18">
        <f>AU18*1000/AA18</f>
        <v>54.62193959240301</v>
      </c>
      <c r="AW18">
        <f>(AV18-U18)</f>
        <v>8.2439870167194158</v>
      </c>
      <c r="AX18">
        <f>IF(D18,P18,(O18+P18)/2)</f>
        <v>32.520889282226563</v>
      </c>
      <c r="AY18">
        <f>0.61365*EXP(17.502*AX18/(240.97+AX18))</f>
        <v>4.9176849562473022</v>
      </c>
      <c r="AZ18">
        <f>IF(AW18&lt;&gt;0,(1000-(AV18+U18)/2)/AW18*AP18,0)</f>
        <v>2.1130401595927797</v>
      </c>
      <c r="BA18">
        <f>U18*AA18/1000</f>
        <v>4.0885481343624415</v>
      </c>
      <c r="BB18">
        <f>(AY18-BA18)</f>
        <v>0.82913682188486071</v>
      </c>
      <c r="BC18">
        <f>1/(1.6/F18+1.37/N18)</f>
        <v>1.4215269767111531</v>
      </c>
      <c r="BD18">
        <f>G18*AA18*0.001</f>
        <v>34.474451164348594</v>
      </c>
      <c r="BE18">
        <f>G18/S18</f>
        <v>0.99013351270471361</v>
      </c>
      <c r="BF18">
        <f>(1-AP18*AA18/AU18/F18)*100</f>
        <v>91.951467298945573</v>
      </c>
      <c r="BG18">
        <f>(S18-E18/(N18/1.35))</f>
        <v>395.48054591447971</v>
      </c>
      <c r="BH18">
        <f>E18*BF18/100/BG18</f>
        <v>-3.8847144348301494E-3</v>
      </c>
    </row>
    <row r="19" spans="1:60" x14ac:dyDescent="0.35">
      <c r="A19" s="1" t="s">
        <v>9</v>
      </c>
      <c r="B19" s="1" t="s">
        <v>3622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3621</v>
      </c>
      <c r="K20" s="1">
        <f t="shared" si="0"/>
        <v>2.72</v>
      </c>
    </row>
    <row r="21" spans="1:60" x14ac:dyDescent="0.35">
      <c r="A21" s="1">
        <v>2</v>
      </c>
      <c r="B21" s="1" t="s">
        <v>3620</v>
      </c>
      <c r="C21" s="1">
        <v>649.50000170990825</v>
      </c>
      <c r="D21" s="1">
        <v>0</v>
      </c>
      <c r="E21">
        <f>(R21-S21*(1000-T21)/(1000-U21))*AO21</f>
        <v>-1.9631893287041722</v>
      </c>
      <c r="F21">
        <f>IF(AZ21&lt;&gt;0,1/(1/AZ21-1/N21),0)</f>
        <v>3.4057788188262137</v>
      </c>
      <c r="G21">
        <f>((BC21-AP21/2)*S21-E21)/(BC21+AP21/2)</f>
        <v>391.87922331754214</v>
      </c>
      <c r="H21">
        <f>AP21*1000</f>
        <v>17.409702072079902</v>
      </c>
      <c r="I21">
        <f>(AU21-BA21)</f>
        <v>0.76868943955494728</v>
      </c>
      <c r="J21">
        <f>(P21+AT21*D21)</f>
        <v>32.083694458007813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32.879425048828125</v>
      </c>
      <c r="P21" s="1">
        <v>32.083694458007813</v>
      </c>
      <c r="Q21" s="1">
        <v>33.011974334716797</v>
      </c>
      <c r="R21" s="1">
        <v>400.20562744140625</v>
      </c>
      <c r="S21" s="1">
        <v>395.74395751953125</v>
      </c>
      <c r="T21" s="1">
        <v>30.657505035400391</v>
      </c>
      <c r="U21" s="1">
        <v>45.703647613525391</v>
      </c>
      <c r="V21" s="1">
        <v>53.85931396484375</v>
      </c>
      <c r="W21" s="1">
        <v>80.29248046875</v>
      </c>
      <c r="X21" s="1">
        <v>300.34356689453125</v>
      </c>
      <c r="Y21" s="1">
        <v>25.851156234741211</v>
      </c>
      <c r="Z21" s="1">
        <v>0.14521068334579468</v>
      </c>
      <c r="AA21" s="1">
        <v>88.156219482421875</v>
      </c>
      <c r="AB21" s="1">
        <v>15.085343360900879</v>
      </c>
      <c r="AC21" s="1">
        <v>1.9903007745742798</v>
      </c>
      <c r="AD21" s="1">
        <v>0.11458039283752441</v>
      </c>
      <c r="AE21" s="1">
        <v>1.1882591061294079E-2</v>
      </c>
      <c r="AF21" s="1">
        <v>4.8895303159952164E-2</v>
      </c>
      <c r="AG21" s="1">
        <v>5.1470655016601086E-3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1.1042042900534235</v>
      </c>
      <c r="AP21">
        <f>(U21-T21)/(1000-U21)*AO21</f>
        <v>1.7409702072079904E-2</v>
      </c>
      <c r="AQ21">
        <f>(P21+273.15)</f>
        <v>305.23369445800779</v>
      </c>
      <c r="AR21">
        <f>(O21+273.15)</f>
        <v>306.0294250488281</v>
      </c>
      <c r="AS21">
        <f>(Y21*AK21+Z21*AL21)*AM21</f>
        <v>4.1361849051076547</v>
      </c>
      <c r="AT21">
        <f>((AS21+0.00000010773*(AR21^4-AQ21^4))-AP21*44100)/(L21*0.92*2*29.3+0.00000043092*AQ21^3)</f>
        <v>-5.9062104519319822</v>
      </c>
      <c r="AU21">
        <f>0.61365*EXP(17.502*J21/(240.97+J21))</f>
        <v>4.7977502297201582</v>
      </c>
      <c r="AV21">
        <f>AU21*1000/AA21</f>
        <v>54.423275611051096</v>
      </c>
      <c r="AW21">
        <f>(AV21-U21)</f>
        <v>8.7196279975257056</v>
      </c>
      <c r="AX21">
        <f>IF(D21,P21,(O21+P21)/2)</f>
        <v>32.481559753417969</v>
      </c>
      <c r="AY21">
        <f>0.61365*EXP(17.502*AX21/(240.97+AX21))</f>
        <v>4.9067900045632857</v>
      </c>
      <c r="AZ21">
        <f>IF(AW21&lt;&gt;0,(1000-(AV21+U21)/2)/AW21*AP21,0)</f>
        <v>1.8966534037238554</v>
      </c>
      <c r="BA21">
        <f>U21*AA21/1000</f>
        <v>4.0290607901652109</v>
      </c>
      <c r="BB21">
        <f>(AY21-BA21)</f>
        <v>0.87772921439807483</v>
      </c>
      <c r="BC21">
        <f>1/(1.6/F21+1.37/N21)</f>
        <v>1.2660516551167196</v>
      </c>
      <c r="BD21">
        <f>G21*AA21*0.001</f>
        <v>34.54659082138226</v>
      </c>
      <c r="BE21">
        <f>G21/S21</f>
        <v>0.99023425594110714</v>
      </c>
      <c r="BF21">
        <f>(1-AP21*AA21/AU21/F21)*100</f>
        <v>90.607304968346767</v>
      </c>
      <c r="BG21">
        <f>(S21-E21/(N21/1.35))</f>
        <v>396.36313745038319</v>
      </c>
      <c r="BH21">
        <f>E21*BF21/100/BG21</f>
        <v>-4.4877860075666059E-3</v>
      </c>
    </row>
    <row r="22" spans="1:60" x14ac:dyDescent="0.35">
      <c r="A22" s="1" t="s">
        <v>9</v>
      </c>
      <c r="B22" s="1" t="s">
        <v>3619</v>
      </c>
      <c r="K22" s="1">
        <f t="shared" si="0"/>
        <v>2.72</v>
      </c>
    </row>
    <row r="23" spans="1:60" x14ac:dyDescent="0.35">
      <c r="A23" s="1" t="s">
        <v>9</v>
      </c>
      <c r="B23" s="1" t="s">
        <v>3618</v>
      </c>
      <c r="K23" s="1">
        <f t="shared" si="0"/>
        <v>2.72</v>
      </c>
    </row>
    <row r="24" spans="1:60" x14ac:dyDescent="0.35">
      <c r="A24" s="1">
        <v>3</v>
      </c>
      <c r="B24" s="1" t="s">
        <v>3617</v>
      </c>
      <c r="C24" s="1">
        <v>855.00000172108412</v>
      </c>
      <c r="D24" s="1">
        <v>0</v>
      </c>
      <c r="E24">
        <f>(R24-S24*(1000-T24)/(1000-U24))*AO24</f>
        <v>-2.1666656328445209</v>
      </c>
      <c r="F24">
        <f>IF(AZ24&lt;&gt;0,1/(1/AZ24-1/N24),0)</f>
        <v>3.0870669482339177</v>
      </c>
      <c r="G24">
        <f>((BC24-AP24/2)*S24-E24)/(BC24+AP24/2)</f>
        <v>392.42268642050061</v>
      </c>
      <c r="H24">
        <f>AP24*1000</f>
        <v>16.713821892291961</v>
      </c>
      <c r="I24">
        <f>(AU24-BA24)</f>
        <v>0.78074540170518647</v>
      </c>
      <c r="J24">
        <f>(P24+AT24*D24)</f>
        <v>31.953353881835938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32.814437866210938</v>
      </c>
      <c r="P24" s="1">
        <v>31.953353881835938</v>
      </c>
      <c r="Q24" s="1">
        <v>32.972198486328125</v>
      </c>
      <c r="R24" s="1">
        <v>400.1650390625</v>
      </c>
      <c r="S24" s="1">
        <v>396.13092041015625</v>
      </c>
      <c r="T24" s="1">
        <v>30.714906692504883</v>
      </c>
      <c r="U24" s="1">
        <v>45.168697357177734</v>
      </c>
      <c r="V24" s="1">
        <v>54.155647277832031</v>
      </c>
      <c r="W24" s="1">
        <v>79.640159606933594</v>
      </c>
      <c r="X24" s="1">
        <v>300.32366943359375</v>
      </c>
      <c r="Y24" s="1">
        <v>51.178241729736328</v>
      </c>
      <c r="Z24" s="1">
        <v>6.6315047442913055E-2</v>
      </c>
      <c r="AA24" s="1">
        <v>88.152755737304688</v>
      </c>
      <c r="AB24" s="1">
        <v>15.299518585205078</v>
      </c>
      <c r="AC24" s="1">
        <v>1.9882370233535767</v>
      </c>
      <c r="AD24" s="1">
        <v>0.15076529979705811</v>
      </c>
      <c r="AE24" s="1">
        <v>1.039497647434473E-2</v>
      </c>
      <c r="AF24" s="1">
        <v>4.626668244600296E-2</v>
      </c>
      <c r="AG24" s="1">
        <v>8.3495825529098511E-3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1.1041311376235063</v>
      </c>
      <c r="AP24">
        <f>(U24-T24)/(1000-U24)*AO24</f>
        <v>1.6713821892291959E-2</v>
      </c>
      <c r="AQ24">
        <f>(P24+273.15)</f>
        <v>305.10335388183591</v>
      </c>
      <c r="AR24">
        <f>(O24+273.15)</f>
        <v>305.96443786621091</v>
      </c>
      <c r="AS24">
        <f>(Y24*AK24+Z24*AL24)*AM24</f>
        <v>8.1885184937301574</v>
      </c>
      <c r="AT24">
        <f>((AS24+0.00000010773*(AR24^4-AQ24^4))-AP24*44100)/(L24*0.92*2*29.3+0.00000043092*AQ24^3)</f>
        <v>-5.6284963296365866</v>
      </c>
      <c r="AU24">
        <f>0.61365*EXP(17.502*J24/(240.97+J24))</f>
        <v>4.762490546804715</v>
      </c>
      <c r="AV24">
        <f>AU24*1000/AA24</f>
        <v>54.025430140799479</v>
      </c>
      <c r="AW24">
        <f>(AV24-U24)</f>
        <v>8.8567327836217444</v>
      </c>
      <c r="AX24">
        <f>IF(D24,P24,(O24+P24)/2)</f>
        <v>32.383895874023438</v>
      </c>
      <c r="AY24">
        <f>0.61365*EXP(17.502*AX24/(240.97+AX24))</f>
        <v>4.8798262465839457</v>
      </c>
      <c r="AZ24">
        <f>IF(AW24&lt;&gt;0,(1000-(AV24+U24)/2)/AW24*AP24,0)</f>
        <v>1.7935355836619229</v>
      </c>
      <c r="BA24">
        <f>U24*AA24/1000</f>
        <v>3.9817451450995285</v>
      </c>
      <c r="BB24">
        <f>(AY24-BA24)</f>
        <v>0.89808110148441722</v>
      </c>
      <c r="BC24">
        <f>1/(1.6/F24+1.37/N24)</f>
        <v>1.1928067775766655</v>
      </c>
      <c r="BD24">
        <f>G24*AA24*0.001</f>
        <v>34.5931412218033</v>
      </c>
      <c r="BE24">
        <f>G24/S24</f>
        <v>0.99063886761019282</v>
      </c>
      <c r="BF24">
        <f>(1-AP24*AA24/AU24/F24)*100</f>
        <v>89.978528665666516</v>
      </c>
      <c r="BG24">
        <f>(S24-E24/(N24/1.35))</f>
        <v>396.81427573259452</v>
      </c>
      <c r="BH24">
        <f>E24*BF24/100/BG24</f>
        <v>-4.912963007540347E-3</v>
      </c>
    </row>
    <row r="25" spans="1:60" x14ac:dyDescent="0.35">
      <c r="A25" s="1" t="s">
        <v>9</v>
      </c>
      <c r="B25" s="1" t="s">
        <v>3616</v>
      </c>
      <c r="K25" s="1">
        <f t="shared" si="0"/>
        <v>2.72</v>
      </c>
    </row>
    <row r="26" spans="1:60" x14ac:dyDescent="0.35">
      <c r="A26" s="1" t="s">
        <v>9</v>
      </c>
      <c r="B26" s="1" t="s">
        <v>3615</v>
      </c>
      <c r="K26" s="1">
        <f t="shared" si="0"/>
        <v>2.72</v>
      </c>
    </row>
    <row r="27" spans="1:60" x14ac:dyDescent="0.35">
      <c r="A27" s="1">
        <v>4</v>
      </c>
      <c r="B27" s="1" t="s">
        <v>3614</v>
      </c>
      <c r="C27" s="1">
        <v>1061.0000017210841</v>
      </c>
      <c r="D27" s="1">
        <v>0</v>
      </c>
      <c r="E27">
        <f>(R27-S27*(1000-T27)/(1000-U27))*AO27</f>
        <v>-1.7494028412821594</v>
      </c>
      <c r="F27">
        <f>IF(AZ27&lt;&gt;0,1/(1/AZ27-1/N27),0)</f>
        <v>3.0623625743395499</v>
      </c>
      <c r="G27">
        <f>((BC27-AP27/2)*S27-E27)/(BC27+AP27/2)</f>
        <v>391.64613958779984</v>
      </c>
      <c r="H27">
        <f>AP27*1000</f>
        <v>16.508598530614957</v>
      </c>
      <c r="I27">
        <f>(AU27-BA27)</f>
        <v>0.77491426681242048</v>
      </c>
      <c r="J27">
        <f>(P27+AT27*D27)</f>
        <v>31.895593643188477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32.758270263671875</v>
      </c>
      <c r="P27" s="1">
        <v>31.895593643188477</v>
      </c>
      <c r="Q27" s="1">
        <v>32.921493530273438</v>
      </c>
      <c r="R27" s="1">
        <v>399.978759765625</v>
      </c>
      <c r="S27" s="1">
        <v>395.64749145507813</v>
      </c>
      <c r="T27" s="1">
        <v>30.778774261474609</v>
      </c>
      <c r="U27" s="1">
        <v>45.057075500488281</v>
      </c>
      <c r="V27" s="1">
        <v>54.441680908203125</v>
      </c>
      <c r="W27" s="1">
        <v>79.697227478027344</v>
      </c>
      <c r="X27" s="1">
        <v>300.31704711914063</v>
      </c>
      <c r="Y27" s="1">
        <v>99.812637329101563</v>
      </c>
      <c r="Z27" s="1">
        <v>0.13263152539730072</v>
      </c>
      <c r="AA27" s="1">
        <v>88.155372619628906</v>
      </c>
      <c r="AB27" s="1">
        <v>15.183866500854492</v>
      </c>
      <c r="AC27" s="1">
        <v>1.9766823053359985</v>
      </c>
      <c r="AD27" s="1">
        <v>4.7494515776634216E-2</v>
      </c>
      <c r="AE27" s="1">
        <v>6.9965883158147335E-3</v>
      </c>
      <c r="AF27" s="1">
        <v>4.9393173307180405E-2</v>
      </c>
      <c r="AG27" s="1">
        <v>1.3118093833327293E-2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1.1041067908791931</v>
      </c>
      <c r="AP27">
        <f>(U27-T27)/(1000-U27)*AO27</f>
        <v>1.6508598530614958E-2</v>
      </c>
      <c r="AQ27">
        <f>(P27+273.15)</f>
        <v>305.04559364318845</v>
      </c>
      <c r="AR27">
        <f>(O27+273.15)</f>
        <v>305.90827026367185</v>
      </c>
      <c r="AS27">
        <f>(Y27*AK27+Z27*AL27)*AM27</f>
        <v>15.970021615698442</v>
      </c>
      <c r="AT27">
        <f>((AS27+0.00000010773*(AR27^4-AQ27^4))-AP27*44100)/(L27*0.92*2*29.3+0.00000043092*AQ27^3)</f>
        <v>-5.4967981542830797</v>
      </c>
      <c r="AU27">
        <f>0.61365*EXP(17.502*J27/(240.97+J27))</f>
        <v>4.7469375467087174</v>
      </c>
      <c r="AV27">
        <f>AU27*1000/AA27</f>
        <v>53.84739926391908</v>
      </c>
      <c r="AW27">
        <f>(AV27-U27)</f>
        <v>8.7903237634307985</v>
      </c>
      <c r="AX27">
        <f>IF(D27,P27,(O27+P27)/2)</f>
        <v>32.326931953430176</v>
      </c>
      <c r="AY27">
        <f>0.61365*EXP(17.502*AX27/(240.97+AX27))</f>
        <v>4.864158853252083</v>
      </c>
      <c r="AZ27">
        <f>IF(AW27&lt;&gt;0,(1000-(AV27+U27)/2)/AW27*AP27,0)</f>
        <v>1.7851687627836512</v>
      </c>
      <c r="BA27">
        <f>U27*AA27/1000</f>
        <v>3.9720232798962969</v>
      </c>
      <c r="BB27">
        <f>(AY27-BA27)</f>
        <v>0.89213557335578608</v>
      </c>
      <c r="BC27">
        <f>1/(1.6/F27+1.37/N27)</f>
        <v>1.1868874711702426</v>
      </c>
      <c r="BD27">
        <f>G27*AA27*0.001</f>
        <v>34.525711370401687</v>
      </c>
      <c r="BE27">
        <f>G27/S27</f>
        <v>0.9898865733924852</v>
      </c>
      <c r="BF27">
        <f>(1-AP27*AA27/AU27/F27)*100</f>
        <v>89.988737126639819</v>
      </c>
      <c r="BG27">
        <f>(S27-E27/(N27/1.35))</f>
        <v>396.19924421496717</v>
      </c>
      <c r="BH27">
        <f>E27*BF27/100/BG27</f>
        <v>-3.9734187965114239E-3</v>
      </c>
    </row>
    <row r="28" spans="1:60" x14ac:dyDescent="0.35">
      <c r="A28" s="1" t="s">
        <v>9</v>
      </c>
      <c r="B28" s="1" t="s">
        <v>3613</v>
      </c>
      <c r="K28" s="1">
        <f t="shared" si="0"/>
        <v>2.72</v>
      </c>
    </row>
    <row r="29" spans="1:60" x14ac:dyDescent="0.35">
      <c r="A29" s="1" t="s">
        <v>9</v>
      </c>
      <c r="B29" s="1" t="s">
        <v>3612</v>
      </c>
      <c r="K29" s="1">
        <f t="shared" si="0"/>
        <v>2.72</v>
      </c>
    </row>
    <row r="30" spans="1:60" x14ac:dyDescent="0.35">
      <c r="A30" s="1">
        <v>5</v>
      </c>
      <c r="B30" s="1" t="s">
        <v>3611</v>
      </c>
      <c r="C30" s="1">
        <v>1267.5000017099082</v>
      </c>
      <c r="D30" s="1">
        <v>0</v>
      </c>
      <c r="E30">
        <f>(R30-S30*(1000-T30)/(1000-U30))*AO30</f>
        <v>-1.6398432201805202</v>
      </c>
      <c r="F30">
        <f>IF(AZ30&lt;&gt;0,1/(1/AZ30-1/N30),0)</f>
        <v>3.079268253274003</v>
      </c>
      <c r="G30">
        <f>((BC30-AP30/2)*S30-E30)/(BC30+AP30/2)</f>
        <v>391.43750703636198</v>
      </c>
      <c r="H30">
        <f>AP30*1000</f>
        <v>16.42905887234722</v>
      </c>
      <c r="I30">
        <f>(AU30-BA30)</f>
        <v>0.76869975566067916</v>
      </c>
      <c r="J30">
        <f>(P30+AT30*D30)</f>
        <v>31.880287170410156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32.722091674804688</v>
      </c>
      <c r="P30" s="1">
        <v>31.880287170410156</v>
      </c>
      <c r="Q30" s="1">
        <v>32.885894775390625</v>
      </c>
      <c r="R30" s="1">
        <v>399.88796997070313</v>
      </c>
      <c r="S30" s="1">
        <v>395.4884033203125</v>
      </c>
      <c r="T30" s="1">
        <v>30.873193740844727</v>
      </c>
      <c r="U30" s="1">
        <v>45.082130432128906</v>
      </c>
      <c r="V30" s="1">
        <v>54.718528747558594</v>
      </c>
      <c r="W30" s="1">
        <v>79.901931762695313</v>
      </c>
      <c r="X30" s="1">
        <v>300.32122802734375</v>
      </c>
      <c r="Y30" s="1">
        <v>150.3131103515625</v>
      </c>
      <c r="Z30" s="1">
        <v>9.1469176113605499E-3</v>
      </c>
      <c r="AA30" s="1">
        <v>88.152969360351563</v>
      </c>
      <c r="AB30" s="1">
        <v>15.255313873291016</v>
      </c>
      <c r="AC30" s="1">
        <v>1.9700253009796143</v>
      </c>
      <c r="AD30" s="1">
        <v>7.9704955220222473E-2</v>
      </c>
      <c r="AE30" s="1">
        <v>6.7023844458162785E-3</v>
      </c>
      <c r="AF30" s="1">
        <v>5.0203878432512283E-2</v>
      </c>
      <c r="AG30" s="1">
        <v>1.2090145610272884E-2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1.1041221618652342</v>
      </c>
      <c r="AP30">
        <f>(U30-T30)/(1000-U30)*AO30</f>
        <v>1.6429058872347219E-2</v>
      </c>
      <c r="AQ30">
        <f>(P30+273.15)</f>
        <v>305.03028717041013</v>
      </c>
      <c r="AR30">
        <f>(O30+273.15)</f>
        <v>305.87209167480466</v>
      </c>
      <c r="AS30">
        <f>(Y30*AK30+Z30*AL30)*AM30</f>
        <v>24.050097118688427</v>
      </c>
      <c r="AT30">
        <f>((AS30+0.00000010773*(AR30^4-AQ30^4))-AP30*44100)/(L30*0.92*2*29.3+0.00000043092*AQ30^3)</f>
        <v>-5.4081016728171143</v>
      </c>
      <c r="AU30">
        <f>0.61365*EXP(17.502*J30/(240.97+J30))</f>
        <v>4.7428234183435114</v>
      </c>
      <c r="AV30">
        <f>AU30*1000/AA30</f>
        <v>53.802196939683405</v>
      </c>
      <c r="AW30">
        <f>(AV30-U30)</f>
        <v>8.720066507554499</v>
      </c>
      <c r="AX30">
        <f>IF(D30,P30,(O30+P30)/2)</f>
        <v>32.301189422607422</v>
      </c>
      <c r="AY30">
        <f>0.61365*EXP(17.502*AX30/(240.97+AX30))</f>
        <v>4.8570929869237425</v>
      </c>
      <c r="AZ30">
        <f>IF(AW30&lt;&gt;0,(1000-(AV30+U30)/2)/AW30*AP30,0)</f>
        <v>1.7909004066478027</v>
      </c>
      <c r="BA30">
        <f>U30*AA30/1000</f>
        <v>3.9741236626828322</v>
      </c>
      <c r="BB30">
        <f>(AY30-BA30)</f>
        <v>0.88296932424091024</v>
      </c>
      <c r="BC30">
        <f>1/(1.6/F30+1.37/N30)</f>
        <v>1.1909420771018098</v>
      </c>
      <c r="BD30">
        <f>G30*AA30*0.001</f>
        <v>34.506378564268815</v>
      </c>
      <c r="BE30">
        <f>G30/S30</f>
        <v>0.98975723118569003</v>
      </c>
      <c r="BF30">
        <f>(1-AP30*AA30/AU30/F30)*100</f>
        <v>90.083346207876247</v>
      </c>
      <c r="BG30">
        <f>(S30-E30/(N30/1.35))</f>
        <v>396.00560153285045</v>
      </c>
      <c r="BH30">
        <f>E30*BF30/100/BG30</f>
        <v>-3.730315024796592E-3</v>
      </c>
    </row>
    <row r="31" spans="1:60" x14ac:dyDescent="0.35">
      <c r="A31" s="1" t="s">
        <v>9</v>
      </c>
      <c r="B31" s="1" t="s">
        <v>3610</v>
      </c>
      <c r="K31" s="1">
        <f t="shared" si="0"/>
        <v>2.72</v>
      </c>
    </row>
    <row r="32" spans="1:60" x14ac:dyDescent="0.35">
      <c r="A32" s="1" t="s">
        <v>9</v>
      </c>
      <c r="B32" s="1" t="s">
        <v>3609</v>
      </c>
      <c r="K32" s="1">
        <f t="shared" si="0"/>
        <v>2.72</v>
      </c>
    </row>
    <row r="33" spans="1:60" x14ac:dyDescent="0.35">
      <c r="A33" s="1">
        <v>6</v>
      </c>
      <c r="B33" s="1" t="s">
        <v>3608</v>
      </c>
      <c r="C33" s="1">
        <v>1473.5000017099082</v>
      </c>
      <c r="D33" s="1">
        <v>0</v>
      </c>
      <c r="E33">
        <f>(R33-S33*(1000-T33)/(1000-U33))*AO33</f>
        <v>-0.59889399131793497</v>
      </c>
      <c r="F33">
        <f>IF(AZ33&lt;&gt;0,1/(1/AZ33-1/N33),0)</f>
        <v>3.2800480195806556</v>
      </c>
      <c r="G33">
        <f>((BC33-AP33/2)*S33-E33)/(BC33+AP33/2)</f>
        <v>389.9426763549676</v>
      </c>
      <c r="H33">
        <f>AP33*1000</f>
        <v>16.632354985025383</v>
      </c>
      <c r="I33">
        <f>(AU33-BA33)</f>
        <v>0.75033251956842184</v>
      </c>
      <c r="J33">
        <f>(P33+AT33*D33)</f>
        <v>31.9068603515625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32.715930938720703</v>
      </c>
      <c r="P33" s="1">
        <v>31.9068603515625</v>
      </c>
      <c r="Q33" s="1">
        <v>32.869163513183594</v>
      </c>
      <c r="R33" s="1">
        <v>400.13458251953125</v>
      </c>
      <c r="S33" s="1">
        <v>394.73056030273438</v>
      </c>
      <c r="T33" s="1">
        <v>30.992040634155273</v>
      </c>
      <c r="U33" s="1">
        <v>45.373130798339844</v>
      </c>
      <c r="V33" s="1">
        <v>54.946292877197266</v>
      </c>
      <c r="W33" s="1">
        <v>80.442756652832031</v>
      </c>
      <c r="X33" s="1">
        <v>300.30633544921875</v>
      </c>
      <c r="Y33" s="1">
        <v>301.06015014648438</v>
      </c>
      <c r="Z33" s="1">
        <v>9.9472500383853912E-2</v>
      </c>
      <c r="AA33" s="1">
        <v>88.149864196777344</v>
      </c>
      <c r="AB33" s="1">
        <v>15.056886672973633</v>
      </c>
      <c r="AC33" s="1">
        <v>1.9663141965866089</v>
      </c>
      <c r="AD33" s="1">
        <v>0.16227485239505768</v>
      </c>
      <c r="AE33" s="1">
        <v>4.793211817741394E-3</v>
      </c>
      <c r="AF33" s="1">
        <v>2.918533980846405E-2</v>
      </c>
      <c r="AG33" s="1">
        <v>1.4761324971914291E-2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1.1040674097397745</v>
      </c>
      <c r="AP33">
        <f>(U33-T33)/(1000-U33)*AO33</f>
        <v>1.6632354985025383E-2</v>
      </c>
      <c r="AQ33">
        <f>(P33+273.15)</f>
        <v>305.05686035156248</v>
      </c>
      <c r="AR33">
        <f>(O33+273.15)</f>
        <v>305.86593093872068</v>
      </c>
      <c r="AS33">
        <f>(Y33*AK33+Z33*AL33)*AM33</f>
        <v>48.169622946762502</v>
      </c>
      <c r="AT33">
        <f>((AS33+0.00000010773*(AR33^4-AQ33^4))-AP33*44100)/(L33*0.92*2*29.3+0.00000043092*AQ33^3)</f>
        <v>-5.2923586733177164</v>
      </c>
      <c r="AU33">
        <f>0.61365*EXP(17.502*J33/(240.97+J33))</f>
        <v>4.7499678376246948</v>
      </c>
      <c r="AV33">
        <f>AU33*1000/AA33</f>
        <v>53.885140730578094</v>
      </c>
      <c r="AW33">
        <f>(AV33-U33)</f>
        <v>8.5120099322382501</v>
      </c>
      <c r="AX33">
        <f>IF(D33,P33,(O33+P33)/2)</f>
        <v>32.311395645141602</v>
      </c>
      <c r="AY33">
        <f>0.61365*EXP(17.502*AX33/(240.97+AX33))</f>
        <v>4.8598933436672729</v>
      </c>
      <c r="AZ33">
        <f>IF(AW33&lt;&gt;0,(1000-(AV33+U33)/2)/AW33*AP33,0)</f>
        <v>1.8570121166710649</v>
      </c>
      <c r="BA33">
        <f>U33*AA33/1000</f>
        <v>3.9996353180562729</v>
      </c>
      <c r="BB33">
        <f>(AY33-BA33)</f>
        <v>0.86025802561099995</v>
      </c>
      <c r="BC33">
        <f>1/(1.6/F33+1.37/N33)</f>
        <v>1.2378303198255762</v>
      </c>
      <c r="BD33">
        <f>G33*AA33*0.001</f>
        <v>34.373393965218298</v>
      </c>
      <c r="BE33">
        <f>G33/S33</f>
        <v>0.98787050097135942</v>
      </c>
      <c r="BF33">
        <f>(1-AP33*AA33/AU33/F33)*100</f>
        <v>90.589677174243405</v>
      </c>
      <c r="BG33">
        <f>(S33-E33/(N33/1.35))</f>
        <v>394.91944842203594</v>
      </c>
      <c r="BH33">
        <f>E33*BF33/100/BG33</f>
        <v>-1.3737893525341657E-3</v>
      </c>
    </row>
    <row r="34" spans="1:60" x14ac:dyDescent="0.35">
      <c r="A34" s="1" t="s">
        <v>9</v>
      </c>
      <c r="B34" s="1" t="s">
        <v>3607</v>
      </c>
      <c r="K34" s="1">
        <f t="shared" si="0"/>
        <v>2.72</v>
      </c>
    </row>
    <row r="35" spans="1:60" x14ac:dyDescent="0.35">
      <c r="A35" s="1" t="s">
        <v>9</v>
      </c>
      <c r="B35" s="1" t="s">
        <v>3606</v>
      </c>
      <c r="K35" s="1">
        <f t="shared" si="0"/>
        <v>2.72</v>
      </c>
    </row>
    <row r="36" spans="1:60" x14ac:dyDescent="0.35">
      <c r="A36" s="1">
        <v>7</v>
      </c>
      <c r="B36" s="1" t="s">
        <v>3605</v>
      </c>
      <c r="C36" s="1">
        <v>1680.5000017099082</v>
      </c>
      <c r="D36" s="1">
        <v>0</v>
      </c>
      <c r="E36">
        <f>(R36-S36*(1000-T36)/(1000-U36))*AO36</f>
        <v>-1.1432510221455659E-2</v>
      </c>
      <c r="F36">
        <f>IF(AZ36&lt;&gt;0,1/(1/AZ36-1/N36),0)</f>
        <v>3.5881286689343703</v>
      </c>
      <c r="G36">
        <f>((BC36-AP36/2)*S36-E36)/(BC36+AP36/2)</f>
        <v>388.8402821194947</v>
      </c>
      <c r="H36">
        <f>AP36*1000</f>
        <v>17.003732873395744</v>
      </c>
      <c r="I36">
        <f>(AU36-BA36)</f>
        <v>0.72952355626778864</v>
      </c>
      <c r="J36">
        <f>(P36+AT36*D36)</f>
        <v>31.972686767578125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32.734218597412109</v>
      </c>
      <c r="P36" s="1">
        <v>31.972686767578125</v>
      </c>
      <c r="Q36" s="1">
        <v>32.874504089355469</v>
      </c>
      <c r="R36" s="1">
        <v>399.98468017578125</v>
      </c>
      <c r="S36" s="1">
        <v>393.92913818359375</v>
      </c>
      <c r="T36" s="1">
        <v>31.119157791137695</v>
      </c>
      <c r="U36" s="1">
        <v>45.812164306640625</v>
      </c>
      <c r="V36" s="1">
        <v>55.112789154052734</v>
      </c>
      <c r="W36" s="1">
        <v>81.13446044921875</v>
      </c>
      <c r="X36" s="1">
        <v>300.35604858398438</v>
      </c>
      <c r="Y36" s="1">
        <v>499.15020751953125</v>
      </c>
      <c r="Z36" s="1">
        <v>3.3158380538225174E-2</v>
      </c>
      <c r="AA36" s="1">
        <v>88.146514892578125</v>
      </c>
      <c r="AB36" s="1">
        <v>15.153182029724121</v>
      </c>
      <c r="AC36" s="1">
        <v>1.9280983209609985</v>
      </c>
      <c r="AD36" s="1">
        <v>7.0055998861789703E-2</v>
      </c>
      <c r="AE36" s="1">
        <v>8.8403904810547829E-3</v>
      </c>
      <c r="AF36" s="1">
        <v>5.7360593229532242E-2</v>
      </c>
      <c r="AG36" s="1">
        <v>1.4856801368296146E-2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1.1042501786175893</v>
      </c>
      <c r="AP36">
        <f>(U36-T36)/(1000-U36)*AO36</f>
        <v>1.7003732873395745E-2</v>
      </c>
      <c r="AQ36">
        <f>(P36+273.15)</f>
        <v>305.1226867675781</v>
      </c>
      <c r="AR36">
        <f>(O36+273.15)</f>
        <v>305.88421859741209</v>
      </c>
      <c r="AS36">
        <f>(Y36*AK36+Z36*AL36)*AM36</f>
        <v>79.864031418024751</v>
      </c>
      <c r="AT36">
        <f>((AS36+0.00000010773*(AR36^4-AQ36^4))-AP36*44100)/(L36*0.92*2*29.3+0.00000043092*AQ36^3)</f>
        <v>-5.1765593553737181</v>
      </c>
      <c r="AU36">
        <f>0.61365*EXP(17.502*J36/(240.97+J36))</f>
        <v>4.7677061795843221</v>
      </c>
      <c r="AV36">
        <f>AU36*1000/AA36</f>
        <v>54.08842522469098</v>
      </c>
      <c r="AW36">
        <f>(AV36-U36)</f>
        <v>8.2762609180503546</v>
      </c>
      <c r="AX36">
        <f>IF(D36,P36,(O36+P36)/2)</f>
        <v>32.353452682495117</v>
      </c>
      <c r="AY36">
        <f>0.61365*EXP(17.502*AX36/(240.97+AX36))</f>
        <v>4.8714476761499679</v>
      </c>
      <c r="AZ36">
        <f>IF(AW36&lt;&gt;0,(1000-(AV36+U36)/2)/AW36*AP36,0)</f>
        <v>1.9518948912087331</v>
      </c>
      <c r="BA36">
        <f>U36*AA36/1000</f>
        <v>4.0381826233165334</v>
      </c>
      <c r="BB36">
        <f>(AY36-BA36)</f>
        <v>0.83326505283343444</v>
      </c>
      <c r="BC36">
        <f>1/(1.6/F36+1.37/N36)</f>
        <v>1.3055131582117099</v>
      </c>
      <c r="BD36">
        <f>G36*AA36*0.001</f>
        <v>34.274915718680319</v>
      </c>
      <c r="BE36">
        <f>G36/S36</f>
        <v>0.98708179829610032</v>
      </c>
      <c r="BF36">
        <f>(1-AP36*AA36/AU36/F36)*100</f>
        <v>91.23863188040022</v>
      </c>
      <c r="BG36">
        <f>(S36-E36/(N36/1.35))</f>
        <v>393.93274393917977</v>
      </c>
      <c r="BH36">
        <f>E36*BF36/100/BG36</f>
        <v>-2.6478798922217807E-5</v>
      </c>
    </row>
    <row r="37" spans="1:60" x14ac:dyDescent="0.35">
      <c r="A37" s="1" t="s">
        <v>9</v>
      </c>
      <c r="B37" s="1" t="s">
        <v>3604</v>
      </c>
      <c r="K37" s="1">
        <f t="shared" si="0"/>
        <v>2.72</v>
      </c>
    </row>
    <row r="38" spans="1:60" x14ac:dyDescent="0.35">
      <c r="A38" s="1" t="s">
        <v>9</v>
      </c>
      <c r="B38" s="1" t="s">
        <v>3603</v>
      </c>
      <c r="K38" s="1">
        <f t="shared" si="0"/>
        <v>2.72</v>
      </c>
    </row>
    <row r="39" spans="1:60" x14ac:dyDescent="0.35">
      <c r="A39" s="1">
        <v>8</v>
      </c>
      <c r="B39" s="1" t="s">
        <v>3602</v>
      </c>
      <c r="C39" s="1">
        <v>1888.0000016987324</v>
      </c>
      <c r="D39" s="1">
        <v>0</v>
      </c>
      <c r="E39">
        <f>(R39-S39*(1000-T39)/(1000-U39))*AO39</f>
        <v>1.2513447884296782</v>
      </c>
      <c r="F39">
        <f>IF(AZ39&lt;&gt;0,1/(1/AZ39-1/N39),0)</f>
        <v>4.1889760469357045</v>
      </c>
      <c r="G39">
        <f>((BC39-AP39/2)*S39-E39)/(BC39+AP39/2)</f>
        <v>387.11896021490395</v>
      </c>
      <c r="H39">
        <f>AP39*1000</f>
        <v>17.599757776961805</v>
      </c>
      <c r="I39">
        <f>(AU39-BA39)</f>
        <v>0.69584822385431444</v>
      </c>
      <c r="J39">
        <f>(P39+AT39*D39)</f>
        <v>32.050918579101563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32.770740509033203</v>
      </c>
      <c r="P39" s="1">
        <v>32.050918579101563</v>
      </c>
      <c r="Q39" s="1">
        <v>32.895862579345703</v>
      </c>
      <c r="R39" s="1">
        <v>400.21011352539063</v>
      </c>
      <c r="S39" s="1">
        <v>392.81564331054688</v>
      </c>
      <c r="T39" s="1">
        <v>31.235950469970703</v>
      </c>
      <c r="U39" s="1">
        <v>46.435062408447266</v>
      </c>
      <c r="V39" s="1">
        <v>55.205013275146484</v>
      </c>
      <c r="W39" s="1">
        <v>82.067245483398438</v>
      </c>
      <c r="X39" s="1">
        <v>300.336181640625</v>
      </c>
      <c r="Y39" s="1">
        <v>749.78680419921875</v>
      </c>
      <c r="Z39" s="1">
        <v>0.22867193818092346</v>
      </c>
      <c r="AA39" s="1">
        <v>88.144905090332031</v>
      </c>
      <c r="AB39" s="1">
        <v>15.014225959777832</v>
      </c>
      <c r="AC39" s="1">
        <v>1.9185707569122314</v>
      </c>
      <c r="AD39" s="1">
        <v>0.14779475331306458</v>
      </c>
      <c r="AE39" s="1">
        <v>1.4326753094792366E-2</v>
      </c>
      <c r="AF39" s="1">
        <v>6.0809750109910965E-2</v>
      </c>
      <c r="AG39" s="1">
        <v>1.5411249361932278E-2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1.1041771383846504</v>
      </c>
      <c r="AP39">
        <f>(U39-T39)/(1000-U39)*AO39</f>
        <v>1.7599757776961805E-2</v>
      </c>
      <c r="AQ39">
        <f>(P39+273.15)</f>
        <v>305.20091857910154</v>
      </c>
      <c r="AR39">
        <f>(O39+273.15)</f>
        <v>305.92074050903318</v>
      </c>
      <c r="AS39">
        <f>(Y39*AK39+Z39*AL39)*AM39</f>
        <v>119.96588599042843</v>
      </c>
      <c r="AT39">
        <f>((AS39+0.00000010773*(AR39^4-AQ39^4))-AP39*44100)/(L39*0.92*2*29.3+0.00000043092*AQ39^3)</f>
        <v>-5.0718955739283489</v>
      </c>
      <c r="AU39">
        <f>0.61365*EXP(17.502*J39/(240.97+J39))</f>
        <v>4.7888623927105431</v>
      </c>
      <c r="AV39">
        <f>AU39*1000/AA39</f>
        <v>54.329429339141669</v>
      </c>
      <c r="AW39">
        <f>(AV39-U39)</f>
        <v>7.8943669306944031</v>
      </c>
      <c r="AX39">
        <f>IF(D39,P39,(O39+P39)/2)</f>
        <v>32.410829544067383</v>
      </c>
      <c r="AY39">
        <f>0.61365*EXP(17.502*AX39/(240.97+AX39))</f>
        <v>4.8872493812432189</v>
      </c>
      <c r="AZ39">
        <f>IF(AW39&lt;&gt;0,(1000-(AV39+U39)/2)/AW39*AP39,0)</f>
        <v>2.11708457436163</v>
      </c>
      <c r="BA39">
        <f>U39*AA39/1000</f>
        <v>4.0930141688562287</v>
      </c>
      <c r="BB39">
        <f>(AY39-BA39)</f>
        <v>0.79423521238699024</v>
      </c>
      <c r="BC39">
        <f>1/(1.6/F39+1.37/N39)</f>
        <v>1.4244560745524917</v>
      </c>
      <c r="BD39">
        <f>G39*AA39*0.001</f>
        <v>34.122564006810734</v>
      </c>
      <c r="BE39">
        <f>G39/S39</f>
        <v>0.98549782017937781</v>
      </c>
      <c r="BF39">
        <f>(1-AP39*AA39/AU39/F39)*100</f>
        <v>92.266721151710641</v>
      </c>
      <c r="BG39">
        <f>(S39-E39/(N39/1.35))</f>
        <v>392.42097552774914</v>
      </c>
      <c r="BH39">
        <f>E39*BF39/100/BG39</f>
        <v>2.9421842322116948E-3</v>
      </c>
    </row>
    <row r="40" spans="1:60" x14ac:dyDescent="0.35">
      <c r="A40" s="1" t="s">
        <v>9</v>
      </c>
      <c r="B40" s="1" t="s">
        <v>3601</v>
      </c>
      <c r="K40" s="1">
        <f t="shared" si="0"/>
        <v>2.72</v>
      </c>
    </row>
    <row r="41" spans="1:60" x14ac:dyDescent="0.35">
      <c r="A41" s="1" t="s">
        <v>9</v>
      </c>
      <c r="B41" s="1" t="s">
        <v>3600</v>
      </c>
      <c r="K41" s="1">
        <f t="shared" si="0"/>
        <v>2.72</v>
      </c>
    </row>
    <row r="42" spans="1:60" x14ac:dyDescent="0.35">
      <c r="A42" s="1">
        <v>9</v>
      </c>
      <c r="B42" s="1" t="s">
        <v>3599</v>
      </c>
      <c r="C42" s="1">
        <v>2095.5000016875565</v>
      </c>
      <c r="D42" s="1">
        <v>0</v>
      </c>
      <c r="E42">
        <f>(R42-S42*(1000-T42)/(1000-U42))*AO42</f>
        <v>1.7334458815233109</v>
      </c>
      <c r="F42">
        <f>IF(AZ42&lt;&gt;0,1/(1/AZ42-1/N42),0)</f>
        <v>4.9424487357223086</v>
      </c>
      <c r="G42">
        <f>((BC42-AP42/2)*S42-E42)/(BC42+AP42/2)</f>
        <v>386.22748719705896</v>
      </c>
      <c r="H42">
        <f>AP42*1000</f>
        <v>18.245673357942398</v>
      </c>
      <c r="I42">
        <f>(AU42-BA42)</f>
        <v>0.66550121565810194</v>
      </c>
      <c r="J42">
        <f>(P42+AT42*D42)</f>
        <v>32.146282196044922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32.816810607910156</v>
      </c>
      <c r="P42" s="1">
        <v>32.146282196044922</v>
      </c>
      <c r="Q42" s="1">
        <v>32.926700592041016</v>
      </c>
      <c r="R42" s="1">
        <v>399.96087646484375</v>
      </c>
      <c r="S42" s="1">
        <v>391.91366577148438</v>
      </c>
      <c r="T42" s="1">
        <v>31.322832107543945</v>
      </c>
      <c r="U42" s="1">
        <v>47.071666717529297</v>
      </c>
      <c r="V42" s="1">
        <v>55.217010498046875</v>
      </c>
      <c r="W42" s="1">
        <v>82.9796142578125</v>
      </c>
      <c r="X42" s="1">
        <v>300.28982543945313</v>
      </c>
      <c r="Y42" s="1">
        <v>999.6329345703125</v>
      </c>
      <c r="Z42" s="1">
        <v>0.1223393976688385</v>
      </c>
      <c r="AA42" s="1">
        <v>88.147735595703125</v>
      </c>
      <c r="AB42" s="1">
        <v>15.029350280761719</v>
      </c>
      <c r="AC42" s="1">
        <v>1.8905256986618042</v>
      </c>
      <c r="AD42" s="1">
        <v>0.10249680280685425</v>
      </c>
      <c r="AE42" s="1">
        <v>9.5465360209345818E-3</v>
      </c>
      <c r="AF42" s="1">
        <v>4.9677927047014236E-2</v>
      </c>
      <c r="AG42" s="1">
        <v>1.8103472888469696E-2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1.1040067111744596</v>
      </c>
      <c r="AP42">
        <f>(U42-T42)/(1000-U42)*AO42</f>
        <v>1.8245673357942398E-2</v>
      </c>
      <c r="AQ42">
        <f>(P42+273.15)</f>
        <v>305.2962821960449</v>
      </c>
      <c r="AR42">
        <f>(O42+273.15)</f>
        <v>305.96681060791013</v>
      </c>
      <c r="AS42">
        <f>(Y42*AK42+Z42*AL42)*AM42</f>
        <v>159.94126595628404</v>
      </c>
      <c r="AT42">
        <f>((AS42+0.00000010773*(AR42^4-AQ42^4))-AP42*44100)/(L42*0.92*2*29.3+0.00000043092*AQ42^3)</f>
        <v>-4.9861214095325925</v>
      </c>
      <c r="AU42">
        <f>0.61365*EXP(17.502*J42/(240.97+J42))</f>
        <v>4.8147620475239332</v>
      </c>
      <c r="AV42">
        <f>AU42*1000/AA42</f>
        <v>54.621505759458607</v>
      </c>
      <c r="AW42">
        <f>(AV42-U42)</f>
        <v>7.5498390419293102</v>
      </c>
      <c r="AX42">
        <f>IF(D42,P42,(O42+P42)/2)</f>
        <v>32.481546401977539</v>
      </c>
      <c r="AY42">
        <f>0.61365*EXP(17.502*AX42/(240.97+AX42))</f>
        <v>4.9067863095559971</v>
      </c>
      <c r="AZ42">
        <f>IF(AW42&lt;&gt;0,(1000-(AV42+U42)/2)/AW42*AP42,0)</f>
        <v>2.293816206927096</v>
      </c>
      <c r="BA42">
        <f>U42*AA42/1000</f>
        <v>4.1492608318658313</v>
      </c>
      <c r="BB42">
        <f>(AY42-BA42)</f>
        <v>0.75752547769016587</v>
      </c>
      <c r="BC42">
        <f>1/(1.6/F42+1.37/N42)</f>
        <v>1.5532928517170679</v>
      </c>
      <c r="BD42">
        <f>G42*AA42*0.001</f>
        <v>34.045078421239168</v>
      </c>
      <c r="BE42">
        <f>G42/S42</f>
        <v>0.98549124699892221</v>
      </c>
      <c r="BF42">
        <f>(1-AP42*AA42/AU42/F42)*100</f>
        <v>93.241441861528159</v>
      </c>
      <c r="BG42">
        <f>(S42-E42/(N42/1.35))</f>
        <v>391.3669457555572</v>
      </c>
      <c r="BH42">
        <f>E42*BF42/100/BG42</f>
        <v>4.1298580561045291E-3</v>
      </c>
    </row>
    <row r="43" spans="1:60" x14ac:dyDescent="0.35">
      <c r="A43" s="1" t="s">
        <v>9</v>
      </c>
      <c r="B43" s="1" t="s">
        <v>3598</v>
      </c>
      <c r="K43" s="1">
        <f t="shared" si="0"/>
        <v>2.72</v>
      </c>
    </row>
    <row r="44" spans="1:60" x14ac:dyDescent="0.35">
      <c r="A44" s="1" t="s">
        <v>9</v>
      </c>
      <c r="B44" s="1" t="s">
        <v>3597</v>
      </c>
      <c r="K44" s="1">
        <f t="shared" si="0"/>
        <v>2.72</v>
      </c>
    </row>
    <row r="45" spans="1:60" x14ac:dyDescent="0.35">
      <c r="A45" s="1">
        <v>10</v>
      </c>
      <c r="B45" s="1" t="s">
        <v>3596</v>
      </c>
      <c r="C45" s="1">
        <v>2302.5000016875565</v>
      </c>
      <c r="D45" s="1">
        <v>0</v>
      </c>
      <c r="E45">
        <f>(R45-S45*(1000-T45)/(1000-U45))*AO45</f>
        <v>2.6758300887495055</v>
      </c>
      <c r="F45">
        <f>IF(AZ45&lt;&gt;0,1/(1/AZ45-1/N45),0)</f>
        <v>5.968181994333027</v>
      </c>
      <c r="G45">
        <f>((BC45-AP45/2)*S45-E45)/(BC45+AP45/2)</f>
        <v>385.0088849891311</v>
      </c>
      <c r="H45">
        <f>AP45*1000</f>
        <v>18.935033015745098</v>
      </c>
      <c r="I45">
        <f>(AU45-BA45)</f>
        <v>0.63519526205578458</v>
      </c>
      <c r="J45">
        <f>(P45+AT45*D45)</f>
        <v>32.251880645751953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32.879451751708984</v>
      </c>
      <c r="P45" s="1">
        <v>32.251880645751953</v>
      </c>
      <c r="Q45" s="1">
        <v>32.971126556396484</v>
      </c>
      <c r="R45" s="1">
        <v>400.0294189453125</v>
      </c>
      <c r="S45" s="1">
        <v>390.90325927734375</v>
      </c>
      <c r="T45" s="1">
        <v>31.415706634521484</v>
      </c>
      <c r="U45" s="1">
        <v>47.744373321533203</v>
      </c>
      <c r="V45" s="1">
        <v>55.183708190917969</v>
      </c>
      <c r="W45" s="1">
        <v>83.866058349609375</v>
      </c>
      <c r="X45" s="1">
        <v>300.35702514648438</v>
      </c>
      <c r="Y45" s="1">
        <v>1249.3875732421875</v>
      </c>
      <c r="Z45" s="1">
        <v>2.4010485038161278E-2</v>
      </c>
      <c r="AA45" s="1">
        <v>88.144172668457031</v>
      </c>
      <c r="AB45" s="1">
        <v>14.934793472290039</v>
      </c>
      <c r="AC45" s="1">
        <v>1.8651601076126099</v>
      </c>
      <c r="AD45" s="1">
        <v>0.12844210863113403</v>
      </c>
      <c r="AE45" s="1">
        <v>8.291224017739296E-3</v>
      </c>
      <c r="AF45" s="1">
        <v>4.0791846811771393E-2</v>
      </c>
      <c r="AG45" s="1">
        <v>2.1521599963307381E-2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1.1042537689208982</v>
      </c>
      <c r="AP45">
        <f>(U45-T45)/(1000-U45)*AO45</f>
        <v>1.89350330157451E-2</v>
      </c>
      <c r="AQ45">
        <f>(P45+273.15)</f>
        <v>305.40188064575193</v>
      </c>
      <c r="AR45">
        <f>(O45+273.15)</f>
        <v>306.02945175170896</v>
      </c>
      <c r="AS45">
        <f>(Y45*AK45+Z45*AL45)*AM45</f>
        <v>199.90200725059185</v>
      </c>
      <c r="AT45">
        <f>((AS45+0.00000010773*(AR45^4-AQ45^4))-AP45*44100)/(L45*0.92*2*29.3+0.00000043092*AQ45^3)</f>
        <v>-4.9148254616980411</v>
      </c>
      <c r="AU45">
        <f>0.61365*EXP(17.502*J45/(240.97+J45))</f>
        <v>4.843583548056281</v>
      </c>
      <c r="AV45">
        <f>AU45*1000/AA45</f>
        <v>54.95069499687515</v>
      </c>
      <c r="AW45">
        <f>(AV45-U45)</f>
        <v>7.2063216753419468</v>
      </c>
      <c r="AX45">
        <f>IF(D45,P45,(O45+P45)/2)</f>
        <v>32.565666198730469</v>
      </c>
      <c r="AY45">
        <f>0.61365*EXP(17.502*AX45/(240.97+AX45))</f>
        <v>4.9301145515054872</v>
      </c>
      <c r="AZ45">
        <f>IF(AW45&lt;&gt;0,(1000-(AV45+U45)/2)/AW45*AP45,0)</f>
        <v>2.4926400139237637</v>
      </c>
      <c r="BA45">
        <f>U45*AA45/1000</f>
        <v>4.2083882860004964</v>
      </c>
      <c r="BB45">
        <f>(AY45-BA45)</f>
        <v>0.72172626550499075</v>
      </c>
      <c r="BC45">
        <f>1/(1.6/F45+1.37/N45)</f>
        <v>1.7002298519271877</v>
      </c>
      <c r="BD45">
        <f>G45*AA45*0.001</f>
        <v>33.936289637372084</v>
      </c>
      <c r="BE45">
        <f>G45/S45</f>
        <v>0.98492114315160872</v>
      </c>
      <c r="BF45">
        <f>(1-AP45*AA45/AU45/F45)*100</f>
        <v>94.226345138066606</v>
      </c>
      <c r="BG45">
        <f>(S45-E45/(N45/1.35))</f>
        <v>390.05931607477089</v>
      </c>
      <c r="BH45">
        <f>E45*BF45/100/BG45</f>
        <v>6.4639832733799528E-3</v>
      </c>
    </row>
    <row r="46" spans="1:60" x14ac:dyDescent="0.35">
      <c r="A46" s="1" t="s">
        <v>9</v>
      </c>
      <c r="B46" s="1" t="s">
        <v>3595</v>
      </c>
      <c r="K46" s="1">
        <f t="shared" si="0"/>
        <v>2.72</v>
      </c>
    </row>
    <row r="47" spans="1:60" x14ac:dyDescent="0.35">
      <c r="A47" s="1" t="s">
        <v>9</v>
      </c>
      <c r="B47" s="1" t="s">
        <v>3594</v>
      </c>
      <c r="K47" s="1">
        <f t="shared" si="0"/>
        <v>2.72</v>
      </c>
    </row>
    <row r="48" spans="1:60" x14ac:dyDescent="0.35">
      <c r="A48" s="1">
        <v>11</v>
      </c>
      <c r="B48" s="1" t="s">
        <v>3593</v>
      </c>
      <c r="C48" s="1">
        <v>2511.5000016652048</v>
      </c>
      <c r="D48" s="1">
        <v>0</v>
      </c>
      <c r="E48">
        <f>(R48-S48*(1000-T48)/(1000-U48))*AO48</f>
        <v>3.7992332134886841</v>
      </c>
      <c r="F48">
        <f>IF(AZ48&lt;&gt;0,1/(1/AZ48-1/N48),0)</f>
        <v>8.2590689737859275</v>
      </c>
      <c r="G48">
        <f>((BC48-AP48/2)*S48-E48)/(BC48+AP48/2)</f>
        <v>383.71149261580143</v>
      </c>
      <c r="H48">
        <f>AP48*1000</f>
        <v>19.954001986427002</v>
      </c>
      <c r="I48">
        <f>(AU48-BA48)</f>
        <v>0.59138973562067143</v>
      </c>
      <c r="J48">
        <f>(P48+AT48*D48)</f>
        <v>32.393974304199219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32.964847564697266</v>
      </c>
      <c r="P48" s="1">
        <v>32.393974304199219</v>
      </c>
      <c r="Q48" s="1">
        <v>33.032325744628906</v>
      </c>
      <c r="R48" s="1">
        <v>400.112060546875</v>
      </c>
      <c r="S48" s="1">
        <v>389.62774658203125</v>
      </c>
      <c r="T48" s="1">
        <v>31.489286422729492</v>
      </c>
      <c r="U48" s="1">
        <v>48.684833526611328</v>
      </c>
      <c r="V48" s="1">
        <v>55.047122955322266</v>
      </c>
      <c r="W48" s="1">
        <v>85.107032775878906</v>
      </c>
      <c r="X48" s="1">
        <v>300.26681518554688</v>
      </c>
      <c r="Y48" s="1">
        <v>1600.404052734375</v>
      </c>
      <c r="Z48" s="1">
        <v>0.25383049249649048</v>
      </c>
      <c r="AA48" s="1">
        <v>88.142707824707031</v>
      </c>
      <c r="AB48" s="1">
        <v>14.656206130981445</v>
      </c>
      <c r="AC48" s="1">
        <v>1.7859466075897217</v>
      </c>
      <c r="AD48" s="1">
        <v>4.9235895276069641E-2</v>
      </c>
      <c r="AE48" s="1">
        <v>7.9100755974650383E-3</v>
      </c>
      <c r="AF48" s="1">
        <v>6.0635831207036972E-2</v>
      </c>
      <c r="AG48" s="1">
        <v>2.1859006956219673E-2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1.1039221146527456</v>
      </c>
      <c r="AP48">
        <f>(U48-T48)/(1000-U48)*AO48</f>
        <v>1.9954001986427002E-2</v>
      </c>
      <c r="AQ48">
        <f>(P48+273.15)</f>
        <v>305.5439743041992</v>
      </c>
      <c r="AR48">
        <f>(O48+273.15)</f>
        <v>306.11484756469724</v>
      </c>
      <c r="AS48">
        <f>(Y48*AK48+Z48*AL48)*AM48</f>
        <v>256.0646427140091</v>
      </c>
      <c r="AT48">
        <f>((AS48+0.00000010773*(AR48^4-AQ48^4))-AP48*44100)/(L48*0.92*2*29.3+0.00000043092*AQ48^3)</f>
        <v>-4.8316433955964264</v>
      </c>
      <c r="AU48">
        <f>0.61365*EXP(17.502*J48/(240.97+J48))</f>
        <v>4.8826027926512747</v>
      </c>
      <c r="AV48">
        <f>AU48*1000/AA48</f>
        <v>55.394290839821984</v>
      </c>
      <c r="AW48">
        <f>(AV48-U48)</f>
        <v>6.7094573132106561</v>
      </c>
      <c r="AX48">
        <f>IF(D48,P48,(O48+P48)/2)</f>
        <v>32.679410934448242</v>
      </c>
      <c r="AY48">
        <f>0.61365*EXP(17.502*AX48/(240.97+AX48))</f>
        <v>4.9618118960111151</v>
      </c>
      <c r="AZ48">
        <f>IF(AW48&lt;&gt;0,(1000-(AV48+U48)/2)/AW48*AP48,0)</f>
        <v>2.8192450709845382</v>
      </c>
      <c r="BA48">
        <f>U48*AA48/1000</f>
        <v>4.2912130570306033</v>
      </c>
      <c r="BB48">
        <f>(AY48-BA48)</f>
        <v>0.67059883898051176</v>
      </c>
      <c r="BC48">
        <f>1/(1.6/F48+1.37/N48)</f>
        <v>1.9463058274346356</v>
      </c>
      <c r="BD48">
        <f>G48*AA48*0.001</f>
        <v>33.821369982616815</v>
      </c>
      <c r="BE48">
        <f>G48/S48</f>
        <v>0.98481562461059424</v>
      </c>
      <c r="BF48">
        <f>(1-AP48*AA48/AU48/F48)*100</f>
        <v>95.638519740163289</v>
      </c>
      <c r="BG48">
        <f>(S48-E48/(N48/1.35))</f>
        <v>388.42948774676591</v>
      </c>
      <c r="BH48">
        <f>E48*BF48/100/BG48</f>
        <v>9.3544144342256313E-3</v>
      </c>
    </row>
    <row r="49" spans="1:60" x14ac:dyDescent="0.35">
      <c r="A49" s="1" t="s">
        <v>9</v>
      </c>
      <c r="B49" s="1" t="s">
        <v>3592</v>
      </c>
      <c r="K49" s="1">
        <f t="shared" si="0"/>
        <v>2.72</v>
      </c>
    </row>
    <row r="50" spans="1:60" x14ac:dyDescent="0.35">
      <c r="A50" s="1" t="s">
        <v>9</v>
      </c>
      <c r="B50" s="1" t="s">
        <v>3587</v>
      </c>
      <c r="K50" s="1">
        <f t="shared" si="0"/>
        <v>2.72</v>
      </c>
    </row>
    <row r="51" spans="1:60" x14ac:dyDescent="0.35">
      <c r="A51" s="1">
        <v>12</v>
      </c>
      <c r="B51" s="1" t="s">
        <v>3591</v>
      </c>
      <c r="C51" s="1">
        <v>2720.5000016652048</v>
      </c>
      <c r="D51" s="1">
        <v>0</v>
      </c>
      <c r="E51">
        <f>(R51-S51*(1000-T51)/(1000-U51))*AO51</f>
        <v>4.9789807611654355</v>
      </c>
      <c r="F51">
        <f>IF(AZ51&lt;&gt;0,1/(1/AZ51-1/N51),0)</f>
        <v>12.760703679601383</v>
      </c>
      <c r="G51">
        <f>((BC51-AP51/2)*S51-E51)/(BC51+AP51/2)</f>
        <v>382.2854925885589</v>
      </c>
      <c r="H51">
        <f>AP51*1000</f>
        <v>21.005379209052556</v>
      </c>
      <c r="I51">
        <f>(AU51-BA51)</f>
        <v>0.54719117744538881</v>
      </c>
      <c r="J51">
        <f>(P51+AT51*D51)</f>
        <v>32.540473937988281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33.074020385742188</v>
      </c>
      <c r="P51" s="1">
        <v>32.540473937988281</v>
      </c>
      <c r="Q51" s="1">
        <v>33.112400054931641</v>
      </c>
      <c r="R51" s="1">
        <v>400.00106811523438</v>
      </c>
      <c r="S51" s="1">
        <v>388.10763549804688</v>
      </c>
      <c r="T51" s="1">
        <v>31.563625335693359</v>
      </c>
      <c r="U51" s="1">
        <v>49.644325256347656</v>
      </c>
      <c r="V51" s="1">
        <v>54.841457366943359</v>
      </c>
      <c r="W51" s="1">
        <v>86.256477355957031</v>
      </c>
      <c r="X51" s="1">
        <v>300.31039428710938</v>
      </c>
      <c r="Y51" s="1">
        <v>2000.1431884765625</v>
      </c>
      <c r="Z51" s="1">
        <v>3.5444494336843491E-2</v>
      </c>
      <c r="AA51" s="1">
        <v>88.145561218261719</v>
      </c>
      <c r="AB51" s="1">
        <v>14.407062530517578</v>
      </c>
      <c r="AC51" s="1">
        <v>1.6524143218994141</v>
      </c>
      <c r="AD51" s="1">
        <v>7.381507009267807E-2</v>
      </c>
      <c r="AE51" s="1">
        <v>1.2674693949520588E-2</v>
      </c>
      <c r="AF51" s="1">
        <v>7.822110503911972E-2</v>
      </c>
      <c r="AG51" s="1">
        <v>2.5151649489998817E-2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1.1040823319379018</v>
      </c>
      <c r="AP51">
        <f>(U51-T51)/(1000-U51)*AO51</f>
        <v>2.1005379209052558E-2</v>
      </c>
      <c r="AQ51">
        <f>(P51+273.15)</f>
        <v>305.69047393798826</v>
      </c>
      <c r="AR51">
        <f>(O51+273.15)</f>
        <v>306.22402038574216</v>
      </c>
      <c r="AS51">
        <f>(Y51*AK51+Z51*AL51)*AM51</f>
        <v>320.02290300318055</v>
      </c>
      <c r="AT51">
        <f>((AS51+0.00000010773*(AR51^4-AQ51^4))-AP51*44100)/(L51*0.92*2*29.3+0.00000043092*AQ51^3)</f>
        <v>-4.6967381089657003</v>
      </c>
      <c r="AU51">
        <f>0.61365*EXP(17.502*J51/(240.97+J51))</f>
        <v>4.9231180884680779</v>
      </c>
      <c r="AV51">
        <f>AU51*1000/AA51</f>
        <v>55.852138444926275</v>
      </c>
      <c r="AW51">
        <f>(AV51-U51)</f>
        <v>6.2078131885786192</v>
      </c>
      <c r="AX51">
        <f>IF(D51,P51,(O51+P51)/2)</f>
        <v>32.807247161865234</v>
      </c>
      <c r="AY51">
        <f>0.61365*EXP(17.502*AX51/(240.97+AX51))</f>
        <v>4.9976476573177528</v>
      </c>
      <c r="AZ51">
        <f>IF(AW51&lt;&gt;0,(1000-(AV51+U51)/2)/AW51*AP51,0)</f>
        <v>3.2052160707784987</v>
      </c>
      <c r="BA51">
        <f>U51*AA51/1000</f>
        <v>4.375926911022689</v>
      </c>
      <c r="BB51">
        <f>(AY51-BA51)</f>
        <v>0.6217207462950638</v>
      </c>
      <c r="BC51">
        <f>1/(1.6/F51+1.37/N51)</f>
        <v>2.2449089385317884</v>
      </c>
      <c r="BD51">
        <f>G51*AA51*0.001</f>
        <v>33.696769289818157</v>
      </c>
      <c r="BE51">
        <f>G51/S51</f>
        <v>0.98499863858123637</v>
      </c>
      <c r="BF51">
        <f>(1-AP51*AA51/AU51/F51)*100</f>
        <v>97.052755971202416</v>
      </c>
      <c r="BG51">
        <f>(S51-E51/(N51/1.35))</f>
        <v>386.53729028562333</v>
      </c>
      <c r="BH51">
        <f>E51*BF51/100/BG51</f>
        <v>1.2501350243378406E-2</v>
      </c>
    </row>
    <row r="52" spans="1:60" x14ac:dyDescent="0.35">
      <c r="A52" s="1" t="s">
        <v>9</v>
      </c>
      <c r="B52" s="1" t="s">
        <v>3590</v>
      </c>
      <c r="K52" s="1">
        <v>1.5585599999999999</v>
      </c>
    </row>
    <row r="53" spans="1:60" x14ac:dyDescent="0.35">
      <c r="A53" s="1" t="s">
        <v>9</v>
      </c>
      <c r="B53" s="1" t="s">
        <v>3589</v>
      </c>
      <c r="K53" s="1">
        <v>1.5585599999999999</v>
      </c>
    </row>
    <row r="54" spans="1:60" x14ac:dyDescent="0.35">
      <c r="A54" s="1" t="s">
        <v>9</v>
      </c>
      <c r="B54" s="1" t="s">
        <v>3588</v>
      </c>
      <c r="K54" s="1">
        <v>1.5585599999999999</v>
      </c>
    </row>
    <row r="55" spans="1:60" x14ac:dyDescent="0.35">
      <c r="A55" s="1" t="s">
        <v>9</v>
      </c>
      <c r="B55" s="1" t="s">
        <v>3587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C1FF1-D136-4AD0-85E9-8FFB39575E9B}">
  <dimension ref="A1:BH55"/>
  <sheetViews>
    <sheetView zoomScale="4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5228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5227</v>
      </c>
    </row>
    <row r="12" spans="1:60" x14ac:dyDescent="0.35">
      <c r="A12" s="1" t="s">
        <v>9</v>
      </c>
      <c r="B12" s="1" t="s">
        <v>5226</v>
      </c>
    </row>
    <row r="13" spans="1:60" x14ac:dyDescent="0.35">
      <c r="A13" s="1" t="s">
        <v>9</v>
      </c>
      <c r="B13" s="1" t="s">
        <v>5225</v>
      </c>
    </row>
    <row r="14" spans="1:60" x14ac:dyDescent="0.35">
      <c r="A14" s="1" t="s">
        <v>9</v>
      </c>
      <c r="B14" s="1" t="s">
        <v>5224</v>
      </c>
    </row>
    <row r="15" spans="1:60" x14ac:dyDescent="0.35">
      <c r="A15" s="1" t="s">
        <v>9</v>
      </c>
      <c r="B15" s="1" t="s">
        <v>5223</v>
      </c>
    </row>
    <row r="16" spans="1:60" x14ac:dyDescent="0.35">
      <c r="A16" s="1" t="s">
        <v>9</v>
      </c>
      <c r="B16" s="1" t="s">
        <v>5222</v>
      </c>
    </row>
    <row r="17" spans="1:60" x14ac:dyDescent="0.35">
      <c r="A17" s="1" t="s">
        <v>9</v>
      </c>
      <c r="B17" s="1" t="s">
        <v>5221</v>
      </c>
    </row>
    <row r="18" spans="1:60" x14ac:dyDescent="0.35">
      <c r="A18" s="1">
        <v>1</v>
      </c>
      <c r="B18" s="1" t="s">
        <v>5220</v>
      </c>
      <c r="C18" s="1">
        <v>402.00000107288361</v>
      </c>
      <c r="D18" s="1">
        <v>0</v>
      </c>
      <c r="E18">
        <f>(R18-S18*(1000-T18)/(1000-U18))*AO18</f>
        <v>-5.5091085965951443</v>
      </c>
      <c r="F18">
        <f>IF(AZ18&lt;&gt;0,1/(1/AZ18-1/N18),0)</f>
        <v>6.5394720434642304</v>
      </c>
      <c r="G18">
        <f>((BC18-AP18/2)*S18-E18)/(BC18+AP18/2)</f>
        <v>388.25047092355152</v>
      </c>
      <c r="H18">
        <f>AP18*1000</f>
        <v>34.766550313596348</v>
      </c>
      <c r="I18">
        <f>(AU18-BA18)</f>
        <v>1.1407791979140813</v>
      </c>
      <c r="J18">
        <f>(P18+AT18*D18)</f>
        <v>28.685771942138672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31.594318389892578</v>
      </c>
      <c r="P18" s="1">
        <v>28.685771942138672</v>
      </c>
      <c r="Q18" s="1">
        <v>31.699895858764648</v>
      </c>
      <c r="R18" s="1">
        <v>400.18557739257813</v>
      </c>
      <c r="S18" s="1">
        <v>392.806884765625</v>
      </c>
      <c r="T18" s="1">
        <v>1.3335944414138794</v>
      </c>
      <c r="U18" s="1">
        <v>31.817970275878906</v>
      </c>
      <c r="V18" s="1">
        <v>2.5224528312683105</v>
      </c>
      <c r="W18" s="1">
        <v>60.182708740234375</v>
      </c>
      <c r="X18" s="1">
        <v>300.33795166015625</v>
      </c>
      <c r="Y18" s="1">
        <v>0.26077961921691895</v>
      </c>
      <c r="Z18" s="1">
        <v>8.1178627908229828E-2</v>
      </c>
      <c r="AA18" s="1">
        <v>88.265937805175781</v>
      </c>
      <c r="AB18" s="1">
        <v>57.25384521484375</v>
      </c>
      <c r="AC18" s="1">
        <v>1.2932091951370239</v>
      </c>
      <c r="AD18" s="1">
        <v>3.188106045126915E-2</v>
      </c>
      <c r="AE18" s="1">
        <v>3.1835210975259542E-3</v>
      </c>
      <c r="AF18" s="1">
        <v>2.8912197798490524E-2</v>
      </c>
      <c r="AG18" s="1">
        <v>2.6367921382188797E-2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1.1041836458093977</v>
      </c>
      <c r="AP18">
        <f>(U18-T18)/(1000-U18)*AO18</f>
        <v>3.4766550313596351E-2</v>
      </c>
      <c r="AQ18">
        <f>(P18+273.15)</f>
        <v>301.83577194213865</v>
      </c>
      <c r="AR18">
        <f>(O18+273.15)</f>
        <v>304.74431838989256</v>
      </c>
      <c r="AS18">
        <f>(Y18*AK18+Z18*AL18)*AM18</f>
        <v>4.1724738142086437E-2</v>
      </c>
      <c r="AT18">
        <f>((AS18+0.00000010773*(AR18^4-AQ18^4))-AP18*44100)/(L18*0.92*2*29.3+0.00000043092*AQ18^3)</f>
        <v>-11.775421080191748</v>
      </c>
      <c r="AU18">
        <f>0.61365*EXP(17.502*J18/(240.97+J18))</f>
        <v>3.9492221833717407</v>
      </c>
      <c r="AV18">
        <f>AU18*1000/AA18</f>
        <v>44.742312624476128</v>
      </c>
      <c r="AW18">
        <f>(AV18-U18)</f>
        <v>12.924342348597222</v>
      </c>
      <c r="AX18">
        <f>IF(D18,P18,(O18+P18)/2)</f>
        <v>30.140045166015625</v>
      </c>
      <c r="AY18">
        <f>0.61365*EXP(17.502*AX18/(240.97+AX18))</f>
        <v>4.2948415343637745</v>
      </c>
      <c r="AZ18">
        <f>IF(AW18&lt;&gt;0,(1000-(AV18+U18)/2)/AW18*AP18,0)</f>
        <v>2.5870315833506377</v>
      </c>
      <c r="BA18">
        <f>U18*AA18/1000</f>
        <v>2.8084429854576594</v>
      </c>
      <c r="BB18">
        <f>(AY18-BA18)</f>
        <v>1.4863985489061151</v>
      </c>
      <c r="BC18">
        <f>1/(1.6/F18+1.37/N18)</f>
        <v>1.7707404573504202</v>
      </c>
      <c r="BD18">
        <f>G18*AA18*0.001</f>
        <v>34.269291919368406</v>
      </c>
      <c r="BE18">
        <f>G18/S18</f>
        <v>0.9884003717379034</v>
      </c>
      <c r="BF18">
        <f>(1-AP18*AA18/AU18/F18)*100</f>
        <v>88.117700774734857</v>
      </c>
      <c r="BG18">
        <f>(S18-E18/(N18/1.35))</f>
        <v>394.54442960148003</v>
      </c>
      <c r="BH18">
        <f>E18*BF18/100/BG18</f>
        <v>-1.2304063786697786E-2</v>
      </c>
    </row>
    <row r="19" spans="1:60" x14ac:dyDescent="0.35">
      <c r="A19" s="1" t="s">
        <v>9</v>
      </c>
      <c r="B19" s="1" t="s">
        <v>5219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5218</v>
      </c>
      <c r="K20" s="1">
        <f t="shared" si="0"/>
        <v>2.72</v>
      </c>
    </row>
    <row r="21" spans="1:60" x14ac:dyDescent="0.35">
      <c r="A21" s="1">
        <v>2</v>
      </c>
      <c r="B21" s="1" t="s">
        <v>5217</v>
      </c>
      <c r="C21" s="1">
        <v>608.00000109523535</v>
      </c>
      <c r="D21" s="1">
        <v>0</v>
      </c>
      <c r="E21">
        <f>(R21-S21*(1000-T21)/(1000-U21))*AO21</f>
        <v>-4.5622654881929652</v>
      </c>
      <c r="F21">
        <f>IF(AZ21&lt;&gt;0,1/(1/AZ21-1/N21),0)</f>
        <v>6.3812382921101269</v>
      </c>
      <c r="G21">
        <f>((BC21-AP21/2)*S21-E21)/(BC21+AP21/2)</f>
        <v>387.12374298788654</v>
      </c>
      <c r="H21">
        <f>AP21*1000</f>
        <v>34.118122849830215</v>
      </c>
      <c r="I21">
        <f>(AU21-BA21)</f>
        <v>1.1307923178549686</v>
      </c>
      <c r="J21">
        <f>(P21+AT21*D21)</f>
        <v>28.535869598388672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31.544382095336914</v>
      </c>
      <c r="P21" s="1">
        <v>28.535869598388672</v>
      </c>
      <c r="Q21" s="1">
        <v>31.695417404174805</v>
      </c>
      <c r="R21" s="1">
        <v>400.09225463867188</v>
      </c>
      <c r="S21" s="1">
        <v>392.10723876953125</v>
      </c>
      <c r="T21" s="1">
        <v>1.6173721551895142</v>
      </c>
      <c r="U21" s="1">
        <v>31.545761108398438</v>
      </c>
      <c r="V21" s="1">
        <v>3.067683219909668</v>
      </c>
      <c r="W21" s="1">
        <v>59.833106994628906</v>
      </c>
      <c r="X21" s="1">
        <v>300.29617309570313</v>
      </c>
      <c r="Y21" s="1">
        <v>26.213247299194336</v>
      </c>
      <c r="Z21" s="1">
        <v>1.9436424598097801E-2</v>
      </c>
      <c r="AA21" s="1">
        <v>88.259834289550781</v>
      </c>
      <c r="AB21" s="1">
        <v>57.082435607910156</v>
      </c>
      <c r="AC21" s="1">
        <v>1.317710280418396</v>
      </c>
      <c r="AD21" s="1">
        <v>3.6093279719352722E-2</v>
      </c>
      <c r="AE21" s="1">
        <v>9.5280390232801437E-3</v>
      </c>
      <c r="AF21" s="1">
        <v>3.416144847869873E-2</v>
      </c>
      <c r="AG21" s="1">
        <v>8.6655542254447937E-3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1.1040300481459671</v>
      </c>
      <c r="AP21">
        <f>(U21-T21)/(1000-U21)*AO21</f>
        <v>3.4118122849830214E-2</v>
      </c>
      <c r="AQ21">
        <f>(P21+273.15)</f>
        <v>301.68586959838865</v>
      </c>
      <c r="AR21">
        <f>(O21+273.15)</f>
        <v>304.69438209533689</v>
      </c>
      <c r="AS21">
        <f>(Y21*AK21+Z21*AL21)*AM21</f>
        <v>4.1941194741252161</v>
      </c>
      <c r="AT21">
        <f>((AS21+0.00000010773*(AR21^4-AQ21^4))-AP21*44100)/(L21*0.92*2*29.3+0.00000043092*AQ21^3)</f>
        <v>-11.510461208194981</v>
      </c>
      <c r="AU21">
        <f>0.61365*EXP(17.502*J21/(240.97+J21))</f>
        <v>3.9150159658199706</v>
      </c>
      <c r="AV21">
        <f>AU21*1000/AA21</f>
        <v>44.357844055950999</v>
      </c>
      <c r="AW21">
        <f>(AV21-U21)</f>
        <v>12.812082947552561</v>
      </c>
      <c r="AX21">
        <f>IF(D21,P21,(O21+P21)/2)</f>
        <v>30.040125846862793</v>
      </c>
      <c r="AY21">
        <f>0.61365*EXP(17.502*AX21/(240.97+AX21))</f>
        <v>4.2702791063858268</v>
      </c>
      <c r="AZ21">
        <f>IF(AW21&lt;&gt;0,(1000-(AV21+U21)/2)/AW21*AP21,0)</f>
        <v>2.5619002562912039</v>
      </c>
      <c r="BA21">
        <f>U21*AA21/1000</f>
        <v>2.784223647965002</v>
      </c>
      <c r="BB21">
        <f>(AY21-BA21)</f>
        <v>1.4860554584208248</v>
      </c>
      <c r="BC21">
        <f>1/(1.6/F21+1.37/N21)</f>
        <v>1.7519195513239278</v>
      </c>
      <c r="BD21">
        <f>G21*AA21*0.001</f>
        <v>34.167477405661515</v>
      </c>
      <c r="BE21">
        <f>G21/S21</f>
        <v>0.98729047747936671</v>
      </c>
      <c r="BF21">
        <f>(1-AP21*AA21/AU21/F21)*100</f>
        <v>87.946595362508333</v>
      </c>
      <c r="BG21">
        <f>(S21-E21/(N21/1.35))</f>
        <v>393.54615410398458</v>
      </c>
      <c r="BH21">
        <f>E21*BF21/100/BG21</f>
        <v>-1.0195391636845392E-2</v>
      </c>
    </row>
    <row r="22" spans="1:60" x14ac:dyDescent="0.35">
      <c r="A22" s="1" t="s">
        <v>9</v>
      </c>
      <c r="B22" s="1" t="s">
        <v>5216</v>
      </c>
      <c r="K22" s="1">
        <f t="shared" si="0"/>
        <v>2.72</v>
      </c>
    </row>
    <row r="23" spans="1:60" x14ac:dyDescent="0.35">
      <c r="A23" s="1" t="s">
        <v>9</v>
      </c>
      <c r="B23" s="1" t="s">
        <v>5215</v>
      </c>
      <c r="K23" s="1">
        <f t="shared" si="0"/>
        <v>2.72</v>
      </c>
    </row>
    <row r="24" spans="1:60" x14ac:dyDescent="0.35">
      <c r="A24" s="1">
        <v>3</v>
      </c>
      <c r="B24" s="1" t="s">
        <v>5214</v>
      </c>
      <c r="C24" s="1">
        <v>814.00000109523535</v>
      </c>
      <c r="D24" s="1">
        <v>0</v>
      </c>
      <c r="E24">
        <f>(R24-S24*(1000-T24)/(1000-U24))*AO24</f>
        <v>-3.5179927562353073</v>
      </c>
      <c r="F24">
        <f>IF(AZ24&lt;&gt;0,1/(1/AZ24-1/N24),0)</f>
        <v>6.3220886455990994</v>
      </c>
      <c r="G24">
        <f>((BC24-AP24/2)*S24-E24)/(BC24+AP24/2)</f>
        <v>385.84769385547713</v>
      </c>
      <c r="H24">
        <f>AP24*1000</f>
        <v>33.466601659678687</v>
      </c>
      <c r="I24">
        <f>(AU24-BA24)</f>
        <v>1.1136969752536379</v>
      </c>
      <c r="J24">
        <f>(P24+AT24*D24)</f>
        <v>28.362045288085938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31.465621948242188</v>
      </c>
      <c r="P24" s="1">
        <v>28.362045288085938</v>
      </c>
      <c r="Q24" s="1">
        <v>31.641786575317383</v>
      </c>
      <c r="R24" s="1">
        <v>399.95794677734375</v>
      </c>
      <c r="S24" s="1">
        <v>391.28457641601563</v>
      </c>
      <c r="T24" s="1">
        <v>1.9352167844772339</v>
      </c>
      <c r="U24" s="1">
        <v>31.295654296875</v>
      </c>
      <c r="V24" s="1">
        <v>3.686772346496582</v>
      </c>
      <c r="W24" s="1">
        <v>59.621196746826172</v>
      </c>
      <c r="X24" s="1">
        <v>300.3372802734375</v>
      </c>
      <c r="Y24" s="1">
        <v>49.084648132324219</v>
      </c>
      <c r="Z24" s="1">
        <v>0.17035910487174988</v>
      </c>
      <c r="AA24" s="1">
        <v>88.254356384277344</v>
      </c>
      <c r="AB24" s="1">
        <v>56.970890045166016</v>
      </c>
      <c r="AC24" s="1">
        <v>1.3177554607391357</v>
      </c>
      <c r="AD24" s="1">
        <v>7.5017131865024567E-2</v>
      </c>
      <c r="AE24" s="1">
        <v>9.4268796965479851E-3</v>
      </c>
      <c r="AF24" s="1">
        <v>4.0942367166280746E-2</v>
      </c>
      <c r="AG24" s="1">
        <v>1.1951680295169353E-2</v>
      </c>
      <c r="AH24" s="1">
        <v>0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1.104181177475873</v>
      </c>
      <c r="AP24">
        <f>(U24-T24)/(1000-U24)*AO24</f>
        <v>3.3466601659678685E-2</v>
      </c>
      <c r="AQ24">
        <f>(P24+273.15)</f>
        <v>301.51204528808591</v>
      </c>
      <c r="AR24">
        <f>(O24+273.15)</f>
        <v>304.61562194824216</v>
      </c>
      <c r="AS24">
        <f>(Y24*AK24+Z24*AL24)*AM24</f>
        <v>7.853543525631494</v>
      </c>
      <c r="AT24">
        <f>((AS24+0.00000010773*(AR24^4-AQ24^4))-AP24*44100)/(L24*0.92*2*29.3+0.00000043092*AQ24^3)</f>
        <v>-11.249035261309697</v>
      </c>
      <c r="AU24">
        <f>0.61365*EXP(17.502*J24/(240.97+J24))</f>
        <v>3.8756748028491845</v>
      </c>
      <c r="AV24">
        <f>AU24*1000/AA24</f>
        <v>43.914827115997667</v>
      </c>
      <c r="AW24">
        <f>(AV24-U24)</f>
        <v>12.619172819122667</v>
      </c>
      <c r="AX24">
        <f>IF(D24,P24,(O24+P24)/2)</f>
        <v>29.913833618164063</v>
      </c>
      <c r="AY24">
        <f>0.61365*EXP(17.502*AX24/(240.97+AX24))</f>
        <v>4.2394088374253762</v>
      </c>
      <c r="AZ24">
        <f>IF(AW24&lt;&gt;0,(1000-(AV24+U24)/2)/AW24*AP24,0)</f>
        <v>2.5523132546241865</v>
      </c>
      <c r="BA24">
        <f>U24*AA24/1000</f>
        <v>2.7619778275955467</v>
      </c>
      <c r="BB24">
        <f>(AY24-BA24)</f>
        <v>1.4774310098298296</v>
      </c>
      <c r="BC24">
        <f>1/(1.6/F24+1.37/N24)</f>
        <v>1.7447489809038821</v>
      </c>
      <c r="BD24">
        <f>G24*AA24*0.001</f>
        <v>34.052739883572819</v>
      </c>
      <c r="BE24">
        <f>G24/S24</f>
        <v>0.98610504249787256</v>
      </c>
      <c r="BF24">
        <f>(1-AP24*AA24/AU24/F24)*100</f>
        <v>87.945759387217052</v>
      </c>
      <c r="BG24">
        <f>(S24-E24/(N24/1.35))</f>
        <v>392.3941334412574</v>
      </c>
      <c r="BH24">
        <f>E24*BF24/100/BG24</f>
        <v>-7.8847392990435694E-3</v>
      </c>
    </row>
    <row r="25" spans="1:60" x14ac:dyDescent="0.35">
      <c r="A25" s="1" t="s">
        <v>9</v>
      </c>
      <c r="B25" s="1" t="s">
        <v>5213</v>
      </c>
      <c r="K25" s="1">
        <f t="shared" si="0"/>
        <v>2.72</v>
      </c>
    </row>
    <row r="26" spans="1:60" x14ac:dyDescent="0.35">
      <c r="A26" s="1" t="s">
        <v>9</v>
      </c>
      <c r="B26" s="1" t="s">
        <v>5212</v>
      </c>
      <c r="K26" s="1">
        <f t="shared" si="0"/>
        <v>2.72</v>
      </c>
    </row>
    <row r="27" spans="1:60" x14ac:dyDescent="0.35">
      <c r="A27" s="1">
        <v>4</v>
      </c>
      <c r="B27" s="1" t="s">
        <v>5211</v>
      </c>
      <c r="C27" s="1">
        <v>1020.0000010952353</v>
      </c>
      <c r="D27" s="1">
        <v>0</v>
      </c>
      <c r="E27">
        <f>(R27-S27*(1000-T27)/(1000-U27))*AO27</f>
        <v>-2.7147116081948304</v>
      </c>
      <c r="F27">
        <f>IF(AZ27&lt;&gt;0,1/(1/AZ27-1/N27),0)</f>
        <v>6.3101347209114973</v>
      </c>
      <c r="G27">
        <f>((BC27-AP27/2)*S27-E27)/(BC27+AP27/2)</f>
        <v>384.83640569900871</v>
      </c>
      <c r="H27">
        <f>AP27*1000</f>
        <v>33.114430815225035</v>
      </c>
      <c r="I27">
        <f>(AU27-BA27)</f>
        <v>1.1028292409693936</v>
      </c>
      <c r="J27">
        <f>(P27+AT27*D27)</f>
        <v>28.327825546264648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31.411096572875977</v>
      </c>
      <c r="P27" s="1">
        <v>28.327825546264648</v>
      </c>
      <c r="Q27" s="1">
        <v>31.592006683349609</v>
      </c>
      <c r="R27" s="1">
        <v>399.90130615234375</v>
      </c>
      <c r="S27" s="1">
        <v>390.64443969726563</v>
      </c>
      <c r="T27" s="1">
        <v>2.2816746234893799</v>
      </c>
      <c r="U27" s="1">
        <v>31.332061767578125</v>
      </c>
      <c r="V27" s="1">
        <v>4.3602204322814941</v>
      </c>
      <c r="W27" s="1">
        <v>59.874752044677734</v>
      </c>
      <c r="X27" s="1">
        <v>300.33724975585938</v>
      </c>
      <c r="Y27" s="1">
        <v>100.7457275390625</v>
      </c>
      <c r="Z27" s="1">
        <v>0.13034120202064514</v>
      </c>
      <c r="AA27" s="1">
        <v>88.252777099609375</v>
      </c>
      <c r="AB27" s="1">
        <v>56.909294128417969</v>
      </c>
      <c r="AC27" s="1">
        <v>1.3335379362106323</v>
      </c>
      <c r="AD27" s="1">
        <v>3.3677607774734497E-2</v>
      </c>
      <c r="AE27" s="1">
        <v>1.0474079288542271E-2</v>
      </c>
      <c r="AF27" s="1">
        <v>2.2439073771238327E-2</v>
      </c>
      <c r="AG27" s="1">
        <v>1.5515404753386974E-2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1.1041810652788944</v>
      </c>
      <c r="AP27">
        <f>(U27-T27)/(1000-U27)*AO27</f>
        <v>3.3114430815225034E-2</v>
      </c>
      <c r="AQ27">
        <f>(P27+273.15)</f>
        <v>301.47782554626463</v>
      </c>
      <c r="AR27">
        <f>(O27+273.15)</f>
        <v>304.56109657287595</v>
      </c>
      <c r="AS27">
        <f>(Y27*AK27+Z27*AL27)*AM27</f>
        <v>16.119316045955202</v>
      </c>
      <c r="AT27">
        <f>((AS27+0.00000010773*(AR27^4-AQ27^4))-AP27*44100)/(L27*0.92*2*29.3+0.00000043092*AQ27^3)</f>
        <v>-11.064337668133271</v>
      </c>
      <c r="AU27">
        <f>0.61365*EXP(17.502*J27/(240.97+J27))</f>
        <v>3.8679707042146587</v>
      </c>
      <c r="AV27">
        <f>AU27*1000/AA27</f>
        <v>43.828317151413238</v>
      </c>
      <c r="AW27">
        <f>(AV27-U27)</f>
        <v>12.496255383835113</v>
      </c>
      <c r="AX27">
        <f>IF(D27,P27,(O27+P27)/2)</f>
        <v>29.869461059570313</v>
      </c>
      <c r="AY27">
        <f>0.61365*EXP(17.502*AX27/(240.97+AX27))</f>
        <v>4.2286088903278536</v>
      </c>
      <c r="AZ27">
        <f>IF(AW27&lt;&gt;0,(1000-(AV27+U27)/2)/AW27*AP27,0)</f>
        <v>2.5503627488737015</v>
      </c>
      <c r="BA27">
        <f>U27*AA27/1000</f>
        <v>2.7651414632452651</v>
      </c>
      <c r="BB27">
        <f>(AY27-BA27)</f>
        <v>1.4634674270825885</v>
      </c>
      <c r="BC27">
        <f>1/(1.6/F27+1.37/N27)</f>
        <v>1.7432907239433115</v>
      </c>
      <c r="BD27">
        <f>G27*AA27*0.001</f>
        <v>33.962881531969458</v>
      </c>
      <c r="BE27">
        <f>G27/S27</f>
        <v>0.98513217287117172</v>
      </c>
      <c r="BF27">
        <f>(1-AP27*AA27/AU27/F27)*100</f>
        <v>88.026424211543187</v>
      </c>
      <c r="BG27">
        <f>(S27-E27/(N27/1.35))</f>
        <v>391.50064593334707</v>
      </c>
      <c r="BH27">
        <f>E27*BF27/100/BG27</f>
        <v>-6.1038559736027289E-3</v>
      </c>
    </row>
    <row r="28" spans="1:60" x14ac:dyDescent="0.35">
      <c r="A28" s="1" t="s">
        <v>9</v>
      </c>
      <c r="B28" s="1" t="s">
        <v>5210</v>
      </c>
      <c r="K28" s="1">
        <f t="shared" si="0"/>
        <v>2.72</v>
      </c>
    </row>
    <row r="29" spans="1:60" x14ac:dyDescent="0.35">
      <c r="A29" s="1" t="s">
        <v>9</v>
      </c>
      <c r="B29" s="1" t="s">
        <v>5209</v>
      </c>
      <c r="K29" s="1">
        <f t="shared" si="0"/>
        <v>2.72</v>
      </c>
    </row>
    <row r="30" spans="1:60" x14ac:dyDescent="0.35">
      <c r="A30" s="1">
        <v>5</v>
      </c>
      <c r="B30" s="1" t="s">
        <v>5208</v>
      </c>
      <c r="C30" s="1">
        <v>1226.0000010952353</v>
      </c>
      <c r="D30" s="1">
        <v>0</v>
      </c>
      <c r="E30">
        <f>(R30-S30*(1000-T30)/(1000-U30))*AO30</f>
        <v>-1.6263145702380284</v>
      </c>
      <c r="F30">
        <f>IF(AZ30&lt;&gt;0,1/(1/AZ30-1/N30),0)</f>
        <v>6.3532005577739001</v>
      </c>
      <c r="G30">
        <f>((BC30-AP30/2)*S30-E30)/(BC30+AP30/2)</f>
        <v>383.60405418566501</v>
      </c>
      <c r="H30">
        <f>AP30*1000</f>
        <v>32.807299704320677</v>
      </c>
      <c r="I30">
        <f>(AU30-BA30)</f>
        <v>1.0894927399718246</v>
      </c>
      <c r="J30">
        <f>(P30+AT30*D30)</f>
        <v>28.319112777709961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31.367647171020508</v>
      </c>
      <c r="P30" s="1">
        <v>28.319112777709961</v>
      </c>
      <c r="Q30" s="1">
        <v>31.550224304199219</v>
      </c>
      <c r="R30" s="1">
        <v>400.04336547851563</v>
      </c>
      <c r="S30" s="1">
        <v>389.9307861328125</v>
      </c>
      <c r="T30" s="1">
        <v>2.685774564743042</v>
      </c>
      <c r="U30" s="1">
        <v>31.462480545043945</v>
      </c>
      <c r="V30" s="1">
        <v>5.1448936462402344</v>
      </c>
      <c r="W30" s="1">
        <v>60.269805908203125</v>
      </c>
      <c r="X30" s="1">
        <v>300.34109497070313</v>
      </c>
      <c r="Y30" s="1">
        <v>151.0489501953125</v>
      </c>
      <c r="Z30" s="1">
        <v>7.8891053795814514E-2</v>
      </c>
      <c r="AA30" s="1">
        <v>88.248558044433594</v>
      </c>
      <c r="AB30" s="1">
        <v>56.874351501464844</v>
      </c>
      <c r="AC30" s="1">
        <v>1.3263703584671021</v>
      </c>
      <c r="AD30" s="1">
        <v>6.1481516808271408E-2</v>
      </c>
      <c r="AE30" s="1">
        <v>2.9624723829329014E-3</v>
      </c>
      <c r="AF30" s="1">
        <v>3.6166872829198837E-2</v>
      </c>
      <c r="AG30" s="1">
        <v>1.7432823777198792E-2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1.1041952020981729</v>
      </c>
      <c r="AP30">
        <f>(U30-T30)/(1000-U30)*AO30</f>
        <v>3.2807299704320676E-2</v>
      </c>
      <c r="AQ30">
        <f>(P30+273.15)</f>
        <v>301.46911277770994</v>
      </c>
      <c r="AR30">
        <f>(O30+273.15)</f>
        <v>304.51764717102049</v>
      </c>
      <c r="AS30">
        <f>(Y30*AK30+Z30*AL30)*AM30</f>
        <v>24.167831491056859</v>
      </c>
      <c r="AT30">
        <f>((AS30+0.00000010773*(AR30^4-AQ30^4))-AP30*44100)/(L30*0.92*2*29.3+0.00000043092*AQ30^3)</f>
        <v>-10.898002989328203</v>
      </c>
      <c r="AU30">
        <f>0.61365*EXP(17.502*J30/(240.97+J30))</f>
        <v>3.866011280572998</v>
      </c>
      <c r="AV30">
        <f>AU30*1000/AA30</f>
        <v>43.808209065880057</v>
      </c>
      <c r="AW30">
        <f>(AV30-U30)</f>
        <v>12.345728520836111</v>
      </c>
      <c r="AX30">
        <f>IF(D30,P30,(O30+P30)/2)</f>
        <v>29.843379974365234</v>
      </c>
      <c r="AY30">
        <f>0.61365*EXP(17.502*AX30/(240.97+AX30))</f>
        <v>4.2222721462485557</v>
      </c>
      <c r="AZ30">
        <f>IF(AW30&lt;&gt;0,(1000-(AV30+U30)/2)/AW30*AP30,0)</f>
        <v>2.5573691835622991</v>
      </c>
      <c r="BA30">
        <f>U30*AA30/1000</f>
        <v>2.7765185406011734</v>
      </c>
      <c r="BB30">
        <f>(AY30-BA30)</f>
        <v>1.4457536056473823</v>
      </c>
      <c r="BC30">
        <f>1/(1.6/F30+1.37/N30)</f>
        <v>1.7485299189545578</v>
      </c>
      <c r="BD30">
        <f>G30*AA30*0.001</f>
        <v>33.852504641883712</v>
      </c>
      <c r="BE30">
        <f>G30/S30</f>
        <v>0.98377473086982015</v>
      </c>
      <c r="BF30">
        <f>(1-AP30*AA30/AU30/F30)*100</f>
        <v>88.212480569127521</v>
      </c>
      <c r="BG30">
        <f>(S30-E30/(N30/1.35))</f>
        <v>390.44371747795594</v>
      </c>
      <c r="BH30">
        <f>E30*BF30/100/BG30</f>
        <v>-3.6743129932551859E-3</v>
      </c>
    </row>
    <row r="31" spans="1:60" x14ac:dyDescent="0.35">
      <c r="A31" s="1" t="s">
        <v>9</v>
      </c>
      <c r="B31" s="1" t="s">
        <v>5207</v>
      </c>
      <c r="K31" s="1">
        <f t="shared" si="0"/>
        <v>2.72</v>
      </c>
    </row>
    <row r="32" spans="1:60" x14ac:dyDescent="0.35">
      <c r="A32" s="1" t="s">
        <v>9</v>
      </c>
      <c r="B32" s="1" t="s">
        <v>5206</v>
      </c>
      <c r="K32" s="1">
        <f t="shared" si="0"/>
        <v>2.72</v>
      </c>
    </row>
    <row r="33" spans="1:60" x14ac:dyDescent="0.35">
      <c r="A33" s="1">
        <v>6</v>
      </c>
      <c r="B33" s="1" t="s">
        <v>5205</v>
      </c>
      <c r="C33" s="1">
        <v>1432.0000010952353</v>
      </c>
      <c r="D33" s="1">
        <v>0</v>
      </c>
      <c r="E33">
        <f>(R33-S33*(1000-T33)/(1000-U33))*AO33</f>
        <v>-0.81961323707126288</v>
      </c>
      <c r="F33">
        <f>IF(AZ33&lt;&gt;0,1/(1/AZ33-1/N33),0)</f>
        <v>6.5887189971868025</v>
      </c>
      <c r="G33">
        <f>((BC33-AP33/2)*S33-E33)/(BC33+AP33/2)</f>
        <v>382.50169872993723</v>
      </c>
      <c r="H33">
        <f>AP33*1000</f>
        <v>32.786336980897367</v>
      </c>
      <c r="I33">
        <f>(AU33-BA33)</f>
        <v>1.0727736458620192</v>
      </c>
      <c r="J33">
        <f>(P33+AT33*D33)</f>
        <v>28.412878036499023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31.347587585449219</v>
      </c>
      <c r="P33" s="1">
        <v>28.412878036499023</v>
      </c>
      <c r="Q33" s="1">
        <v>31.522699356079102</v>
      </c>
      <c r="R33" s="1">
        <v>399.97491455078125</v>
      </c>
      <c r="S33" s="1">
        <v>389.16110229492188</v>
      </c>
      <c r="T33" s="1">
        <v>3.1429195404052734</v>
      </c>
      <c r="U33" s="1">
        <v>31.890937805175781</v>
      </c>
      <c r="V33" s="1">
        <v>6.0275635719299316</v>
      </c>
      <c r="W33" s="1">
        <v>61.161178588867188</v>
      </c>
      <c r="X33" s="1">
        <v>300.3157958984375</v>
      </c>
      <c r="Y33" s="1">
        <v>300.25949096679688</v>
      </c>
      <c r="Z33" s="1">
        <v>3.3156499266624451E-2</v>
      </c>
      <c r="AA33" s="1">
        <v>88.249839782714844</v>
      </c>
      <c r="AB33" s="1">
        <v>56.823352813720703</v>
      </c>
      <c r="AC33" s="1">
        <v>1.3377896547317505</v>
      </c>
      <c r="AD33" s="1">
        <v>4.4276311993598938E-2</v>
      </c>
      <c r="AE33" s="1">
        <v>5.7761347852647305E-3</v>
      </c>
      <c r="AF33" s="1">
        <v>5.9345550835132599E-2</v>
      </c>
      <c r="AG33" s="1">
        <v>1.8038967624306679E-2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1.1041021908030788</v>
      </c>
      <c r="AP33">
        <f>(U33-T33)/(1000-U33)*AO33</f>
        <v>3.278633698089737E-2</v>
      </c>
      <c r="AQ33">
        <f>(P33+273.15)</f>
        <v>301.562878036499</v>
      </c>
      <c r="AR33">
        <f>(O33+273.15)</f>
        <v>304.4975875854492</v>
      </c>
      <c r="AS33">
        <f>(Y33*AK33+Z33*AL33)*AM33</f>
        <v>48.041517480875882</v>
      </c>
      <c r="AT33">
        <f>((AS33+0.00000010773*(AR33^4-AQ33^4))-AP33*44100)/(L33*0.92*2*29.3+0.00000043092*AQ33^3)</f>
        <v>-10.712729048168585</v>
      </c>
      <c r="AU33">
        <f>0.61365*EXP(17.502*J33/(240.97+J33))</f>
        <v>3.8871437976893057</v>
      </c>
      <c r="AV33">
        <f>AU33*1000/AA33</f>
        <v>44.04703518170767</v>
      </c>
      <c r="AW33">
        <f>(AV33-U33)</f>
        <v>12.156097376531889</v>
      </c>
      <c r="AX33">
        <f>IF(D33,P33,(O33+P33)/2)</f>
        <v>29.880232810974121</v>
      </c>
      <c r="AY33">
        <f>0.61365*EXP(17.502*AX33/(240.97+AX33))</f>
        <v>4.231228447178494</v>
      </c>
      <c r="AZ33">
        <f>IF(AW33&lt;&gt;0,(1000-(AV33+U33)/2)/AW33*AP33,0)</f>
        <v>2.5947038772322641</v>
      </c>
      <c r="BA33">
        <f>U33*AA33/1000</f>
        <v>2.8143701518272866</v>
      </c>
      <c r="BB33">
        <f>(AY33-BA33)</f>
        <v>1.4168582953512074</v>
      </c>
      <c r="BC33">
        <f>1/(1.6/F33+1.37/N33)</f>
        <v>1.7764931892918081</v>
      </c>
      <c r="BD33">
        <f>G33*AA33*0.001</f>
        <v>33.755713629533226</v>
      </c>
      <c r="BE33">
        <f>G33/S33</f>
        <v>0.98288779755809752</v>
      </c>
      <c r="BF33">
        <f>(1-AP33*AA33/AU33/F33)*100</f>
        <v>88.702685179143231</v>
      </c>
      <c r="BG33">
        <f>(S33-E33/(N33/1.35))</f>
        <v>389.41960414190885</v>
      </c>
      <c r="BH33">
        <f>E33*BF33/100/BG33</f>
        <v>-1.8669295064584713E-3</v>
      </c>
    </row>
    <row r="34" spans="1:60" x14ac:dyDescent="0.35">
      <c r="A34" s="1" t="s">
        <v>9</v>
      </c>
      <c r="B34" s="1" t="s">
        <v>5204</v>
      </c>
      <c r="K34" s="1">
        <f t="shared" si="0"/>
        <v>2.72</v>
      </c>
    </row>
    <row r="35" spans="1:60" x14ac:dyDescent="0.35">
      <c r="A35" s="1" t="s">
        <v>9</v>
      </c>
      <c r="B35" s="1" t="s">
        <v>5203</v>
      </c>
      <c r="K35" s="1">
        <f t="shared" si="0"/>
        <v>2.72</v>
      </c>
    </row>
    <row r="36" spans="1:60" x14ac:dyDescent="0.35">
      <c r="A36" s="1">
        <v>7</v>
      </c>
      <c r="B36" s="1" t="s">
        <v>5202</v>
      </c>
      <c r="C36" s="1">
        <v>1638.5000010840595</v>
      </c>
      <c r="D36" s="1">
        <v>0</v>
      </c>
      <c r="E36">
        <f>(R36-S36*(1000-T36)/(1000-U36))*AO36</f>
        <v>0.24218230817314343</v>
      </c>
      <c r="F36">
        <f>IF(AZ36&lt;&gt;0,1/(1/AZ36-1/N36),0)</f>
        <v>6.9993333211236255</v>
      </c>
      <c r="G36">
        <f>((BC36-AP36/2)*S36-E36)/(BC36+AP36/2)</f>
        <v>381.20777928138028</v>
      </c>
      <c r="H36">
        <f>AP36*1000</f>
        <v>32.971687035175457</v>
      </c>
      <c r="I36">
        <f>(AU36-BA36)</f>
        <v>1.05331048279136</v>
      </c>
      <c r="J36">
        <f>(P36+AT36*D36)</f>
        <v>28.578287124633789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31.351940155029297</v>
      </c>
      <c r="P36" s="1">
        <v>28.578287124633789</v>
      </c>
      <c r="Q36" s="1">
        <v>31.513673782348633</v>
      </c>
      <c r="R36" s="1">
        <v>400.1151123046875</v>
      </c>
      <c r="S36" s="1">
        <v>388.30096435546875</v>
      </c>
      <c r="T36" s="1">
        <v>3.6483874320983887</v>
      </c>
      <c r="U36" s="1">
        <v>32.537204742431641</v>
      </c>
      <c r="V36" s="1">
        <v>6.9951210021972656</v>
      </c>
      <c r="W36" s="1">
        <v>62.384189605712891</v>
      </c>
      <c r="X36" s="1">
        <v>300.34097290039063</v>
      </c>
      <c r="Y36" s="1">
        <v>499.57171630859375</v>
      </c>
      <c r="Z36" s="1">
        <v>9.0323291718959808E-2</v>
      </c>
      <c r="AA36" s="1">
        <v>88.248466491699219</v>
      </c>
      <c r="AB36" s="1">
        <v>56.778865814208984</v>
      </c>
      <c r="AC36" s="1">
        <v>1.3365275859832764</v>
      </c>
      <c r="AD36" s="1">
        <v>7.2908021509647369E-2</v>
      </c>
      <c r="AE36" s="1">
        <v>7.34732486307621E-3</v>
      </c>
      <c r="AF36" s="1">
        <v>4.1577525436878204E-2</v>
      </c>
      <c r="AG36" s="1">
        <v>2.0461555570363998E-2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1.1041947533102594</v>
      </c>
      <c r="AP36">
        <f>(U36-T36)/(1000-U36)*AO36</f>
        <v>3.2971687035175459E-2</v>
      </c>
      <c r="AQ36">
        <f>(P36+273.15)</f>
        <v>301.72828712463377</v>
      </c>
      <c r="AR36">
        <f>(O36+273.15)</f>
        <v>304.50194015502927</v>
      </c>
      <c r="AS36">
        <f>(Y36*AK36+Z36*AL36)*AM36</f>
        <v>79.931472822767319</v>
      </c>
      <c r="AT36">
        <f>((AS36+0.00000010773*(AR36^4-AQ36^4))-AP36*44100)/(L36*0.92*2*29.3+0.00000043092*AQ36^3)</f>
        <v>-10.539632231476428</v>
      </c>
      <c r="AU36">
        <f>0.61365*EXP(17.502*J36/(240.97+J36))</f>
        <v>3.9246689052373953</v>
      </c>
      <c r="AV36">
        <f>AU36*1000/AA36</f>
        <v>44.472941698160334</v>
      </c>
      <c r="AW36">
        <f>(AV36-U36)</f>
        <v>11.935736955728693</v>
      </c>
      <c r="AX36">
        <f>IF(D36,P36,(O36+P36)/2)</f>
        <v>29.965113639831543</v>
      </c>
      <c r="AY36">
        <f>0.61365*EXP(17.502*AX36/(240.97+AX36))</f>
        <v>4.2519199468723841</v>
      </c>
      <c r="AZ36">
        <f>IF(AW36&lt;&gt;0,(1000-(AV36+U36)/2)/AW36*AP36,0)</f>
        <v>2.6560663936610593</v>
      </c>
      <c r="BA36">
        <f>U36*AA36/1000</f>
        <v>2.8713584224460353</v>
      </c>
      <c r="BB36">
        <f>(AY36-BA36)</f>
        <v>1.3805615244263487</v>
      </c>
      <c r="BC36">
        <f>1/(1.6/F36+1.37/N36)</f>
        <v>1.8226202906241113</v>
      </c>
      <c r="BD36">
        <f>G36*AA36*0.001</f>
        <v>33.641001936287964</v>
      </c>
      <c r="BE36">
        <f>G36/S36</f>
        <v>0.98173276472320314</v>
      </c>
      <c r="BF36">
        <f>(1-AP36*AA36/AU36/F36)*100</f>
        <v>89.407739918976219</v>
      </c>
      <c r="BG36">
        <f>(S36-E36/(N36/1.35))</f>
        <v>388.22458128704244</v>
      </c>
      <c r="BH36">
        <f>E36*BF36/100/BG36</f>
        <v>5.5774347802341119E-4</v>
      </c>
    </row>
    <row r="37" spans="1:60" x14ac:dyDescent="0.35">
      <c r="A37" s="1" t="s">
        <v>9</v>
      </c>
      <c r="B37" s="1" t="s">
        <v>5201</v>
      </c>
      <c r="K37" s="1">
        <f t="shared" si="0"/>
        <v>2.72</v>
      </c>
    </row>
    <row r="38" spans="1:60" x14ac:dyDescent="0.35">
      <c r="A38" s="1" t="s">
        <v>9</v>
      </c>
      <c r="B38" s="1" t="s">
        <v>5200</v>
      </c>
      <c r="K38" s="1">
        <f t="shared" si="0"/>
        <v>2.72</v>
      </c>
    </row>
    <row r="39" spans="1:60" x14ac:dyDescent="0.35">
      <c r="A39" s="1">
        <v>8</v>
      </c>
      <c r="B39" s="1" t="s">
        <v>5199</v>
      </c>
      <c r="C39" s="1">
        <v>1845.5000010840595</v>
      </c>
      <c r="D39" s="1">
        <v>0</v>
      </c>
      <c r="E39">
        <f>(R39-S39*(1000-T39)/(1000-U39))*AO39</f>
        <v>0.94975910277220288</v>
      </c>
      <c r="F39">
        <f>IF(AZ39&lt;&gt;0,1/(1/AZ39-1/N39),0)</f>
        <v>7.6799088527972135</v>
      </c>
      <c r="G39">
        <f>((BC39-AP39/2)*S39-E39)/(BC39+AP39/2)</f>
        <v>380.30980536810387</v>
      </c>
      <c r="H39">
        <f>AP39*1000</f>
        <v>33.341321967077917</v>
      </c>
      <c r="I39">
        <f>(AU39-BA39)</f>
        <v>1.0284763133296213</v>
      </c>
      <c r="J39">
        <f>(P39+AT39*D39)</f>
        <v>28.801725387573242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31.377557754516602</v>
      </c>
      <c r="P39" s="1">
        <v>28.801725387573242</v>
      </c>
      <c r="Q39" s="1">
        <v>31.524158477783203</v>
      </c>
      <c r="R39" s="1">
        <v>400.13833618164063</v>
      </c>
      <c r="S39" s="1">
        <v>387.57583618164063</v>
      </c>
      <c r="T39" s="1">
        <v>4.2150001525878906</v>
      </c>
      <c r="U39" s="1">
        <v>33.400348663330078</v>
      </c>
      <c r="V39" s="1">
        <v>8.0693349838256836</v>
      </c>
      <c r="W39" s="1">
        <v>63.942726135253906</v>
      </c>
      <c r="X39" s="1">
        <v>300.35403442382813</v>
      </c>
      <c r="Y39" s="1">
        <v>750.6585693359375</v>
      </c>
      <c r="Z39" s="1">
        <v>0.14520227909088135</v>
      </c>
      <c r="AA39" s="1">
        <v>88.244102478027344</v>
      </c>
      <c r="AB39" s="1">
        <v>56.723426818847656</v>
      </c>
      <c r="AC39" s="1">
        <v>1.335515022277832</v>
      </c>
      <c r="AD39" s="1">
        <v>7.3367789387702942E-2</v>
      </c>
      <c r="AE39" s="1">
        <v>6.2228268943727016E-3</v>
      </c>
      <c r="AF39" s="1">
        <v>2.7678824961185455E-2</v>
      </c>
      <c r="AG39" s="1">
        <v>2.1421946585178375E-2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1.1042427736170148</v>
      </c>
      <c r="AP39">
        <f>(U39-T39)/(1000-U39)*AO39</f>
        <v>3.3341321967077918E-2</v>
      </c>
      <c r="AQ39">
        <f>(P39+273.15)</f>
        <v>301.95172538757322</v>
      </c>
      <c r="AR39">
        <f>(O39+273.15)</f>
        <v>304.52755775451658</v>
      </c>
      <c r="AS39">
        <f>(Y39*AK39+Z39*AL39)*AM39</f>
        <v>120.10536840918576</v>
      </c>
      <c r="AT39">
        <f>((AS39+0.00000010773*(AR39^4-AQ39^4))-AP39*44100)/(L39*0.92*2*29.3+0.00000043092*AQ39^3)</f>
        <v>-10.368196229923301</v>
      </c>
      <c r="AU39">
        <f>0.61365*EXP(17.502*J39/(240.97+J39))</f>
        <v>3.9758601035783645</v>
      </c>
      <c r="AV39">
        <f>AU39*1000/AA39</f>
        <v>45.055250061253076</v>
      </c>
      <c r="AW39">
        <f>(AV39-U39)</f>
        <v>11.654901397922998</v>
      </c>
      <c r="AX39">
        <f>IF(D39,P39,(O39+P39)/2)</f>
        <v>30.089641571044922</v>
      </c>
      <c r="AY39">
        <f>0.61365*EXP(17.502*AX39/(240.97+AX39))</f>
        <v>4.2824358462773651</v>
      </c>
      <c r="AZ39">
        <f>IF(AW39&lt;&gt;0,(1000-(AV39+U39)/2)/AW39*AP39,0)</f>
        <v>2.7484930317976306</v>
      </c>
      <c r="BA39">
        <f>U39*AA39/1000</f>
        <v>2.9473837902487432</v>
      </c>
      <c r="BB39">
        <f>(AY39-BA39)</f>
        <v>1.3350520560286219</v>
      </c>
      <c r="BC39">
        <f>1/(1.6/F39+1.37/N39)</f>
        <v>1.8924940810266235</v>
      </c>
      <c r="BD39">
        <f>G39*AA39*0.001</f>
        <v>33.560097438301597</v>
      </c>
      <c r="BE39">
        <f>G39/S39</f>
        <v>0.98125262171883321</v>
      </c>
      <c r="BF39">
        <f>(1-AP39*AA39/AU39/F39)*100</f>
        <v>90.364342707057517</v>
      </c>
      <c r="BG39">
        <f>(S39-E39/(N39/1.35))</f>
        <v>387.27628699044334</v>
      </c>
      <c r="BH39">
        <f>E39*BF39/100/BG39</f>
        <v>2.2161015258383909E-3</v>
      </c>
    </row>
    <row r="40" spans="1:60" x14ac:dyDescent="0.35">
      <c r="A40" s="1" t="s">
        <v>9</v>
      </c>
      <c r="B40" s="1" t="s">
        <v>5198</v>
      </c>
      <c r="K40" s="1">
        <f t="shared" si="0"/>
        <v>2.72</v>
      </c>
    </row>
    <row r="41" spans="1:60" x14ac:dyDescent="0.35">
      <c r="A41" s="1" t="s">
        <v>9</v>
      </c>
      <c r="B41" s="1" t="s">
        <v>5197</v>
      </c>
      <c r="K41" s="1">
        <f t="shared" si="0"/>
        <v>2.72</v>
      </c>
    </row>
    <row r="42" spans="1:60" x14ac:dyDescent="0.35">
      <c r="A42" s="1">
        <v>9</v>
      </c>
      <c r="B42" s="1" t="s">
        <v>5196</v>
      </c>
      <c r="C42" s="1">
        <v>2052.0000010728836</v>
      </c>
      <c r="D42" s="1">
        <v>0</v>
      </c>
      <c r="E42">
        <f>(R42-S42*(1000-T42)/(1000-U42))*AO42</f>
        <v>1.5058161758809594</v>
      </c>
      <c r="F42">
        <f>IF(AZ42&lt;&gt;0,1/(1/AZ42-1/N42),0)</f>
        <v>8.4806981214199073</v>
      </c>
      <c r="G42">
        <f>((BC42-AP42/2)*S42-E42)/(BC42+AP42/2)</f>
        <v>379.49998770754553</v>
      </c>
      <c r="H42">
        <f>AP42*1000</f>
        <v>33.735152424728561</v>
      </c>
      <c r="I42">
        <f>(AU42-BA42)</f>
        <v>1.0046058055370692</v>
      </c>
      <c r="J42">
        <f>(P42+AT42*D42)</f>
        <v>29.050195693969727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31.425996780395508</v>
      </c>
      <c r="P42" s="1">
        <v>29.050195693969727</v>
      </c>
      <c r="Q42" s="1">
        <v>31.554136276245117</v>
      </c>
      <c r="R42" s="1">
        <v>400.02505493164063</v>
      </c>
      <c r="S42" s="1">
        <v>386.84207153320313</v>
      </c>
      <c r="T42" s="1">
        <v>4.8202996253967285</v>
      </c>
      <c r="U42" s="1">
        <v>34.324626922607422</v>
      </c>
      <c r="V42" s="1">
        <v>9.2025117874145508</v>
      </c>
      <c r="W42" s="1">
        <v>65.529701232910156</v>
      </c>
      <c r="X42" s="1">
        <v>300.32882690429688</v>
      </c>
      <c r="Y42" s="1">
        <v>1001.0732421875</v>
      </c>
      <c r="Z42" s="1">
        <v>3.6587465554475784E-2</v>
      </c>
      <c r="AA42" s="1">
        <v>88.24169921875</v>
      </c>
      <c r="AB42" s="1">
        <v>56.75299072265625</v>
      </c>
      <c r="AC42" s="1">
        <v>1.3475110530853271</v>
      </c>
      <c r="AD42" s="1">
        <v>4.0359295904636383E-2</v>
      </c>
      <c r="AE42" s="1">
        <v>7.9558249562978745E-3</v>
      </c>
      <c r="AF42" s="1">
        <v>3.7524759769439697E-2</v>
      </c>
      <c r="AG42" s="1">
        <v>2.0099841058254242E-2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1.1041500989128559</v>
      </c>
      <c r="AP42">
        <f>(U42-T42)/(1000-U42)*AO42</f>
        <v>3.3735152424728562E-2</v>
      </c>
      <c r="AQ42">
        <f>(P42+273.15)</f>
        <v>302.2001956939697</v>
      </c>
      <c r="AR42">
        <f>(O42+273.15)</f>
        <v>304.57599678039549</v>
      </c>
      <c r="AS42">
        <f>(Y42*AK42+Z42*AL42)*AM42</f>
        <v>160.1717151698831</v>
      </c>
      <c r="AT42">
        <f>((AS42+0.00000010773*(AR42^4-AQ42^4))-AP42*44100)/(L42*0.92*2*29.3+0.00000043092*AQ42^3)</f>
        <v>-10.206021396360686</v>
      </c>
      <c r="AU42">
        <f>0.61365*EXP(17.502*J42/(240.97+J42))</f>
        <v>4.0334692102376017</v>
      </c>
      <c r="AV42">
        <f>AU42*1000/AA42</f>
        <v>45.709332956504895</v>
      </c>
      <c r="AW42">
        <f>(AV42-U42)</f>
        <v>11.384706033897473</v>
      </c>
      <c r="AX42">
        <f>IF(D42,P42,(O42+P42)/2)</f>
        <v>30.238096237182617</v>
      </c>
      <c r="AY42">
        <f>0.61365*EXP(17.502*AX42/(240.97+AX42))</f>
        <v>4.3190642995708108</v>
      </c>
      <c r="AZ42">
        <f>IF(AW42&lt;&gt;0,(1000-(AV42+U42)/2)/AW42*AP42,0)</f>
        <v>2.8446209687333925</v>
      </c>
      <c r="BA42">
        <f>U42*AA42/1000</f>
        <v>3.0288634047005325</v>
      </c>
      <c r="BB42">
        <f>(AY42-BA42)</f>
        <v>1.2902008948702783</v>
      </c>
      <c r="BC42">
        <f>1/(1.6/F42+1.37/N42)</f>
        <v>1.9656748148842826</v>
      </c>
      <c r="BD42">
        <f>G42*AA42*0.001</f>
        <v>33.48772376880855</v>
      </c>
      <c r="BE42">
        <f>G42/S42</f>
        <v>0.98102046192504833</v>
      </c>
      <c r="BF42">
        <f>(1-AP42*AA42/AU42/F42)*100</f>
        <v>91.29745678063918</v>
      </c>
      <c r="BG42">
        <f>(S42-E42/(N42/1.35))</f>
        <v>386.36714476886851</v>
      </c>
      <c r="BH42">
        <f>E42*BF42/100/BG42</f>
        <v>3.5582007709097645E-3</v>
      </c>
    </row>
    <row r="43" spans="1:60" x14ac:dyDescent="0.35">
      <c r="A43" s="1" t="s">
        <v>9</v>
      </c>
      <c r="B43" s="1" t="s">
        <v>5195</v>
      </c>
      <c r="K43" s="1">
        <f t="shared" si="0"/>
        <v>2.72</v>
      </c>
    </row>
    <row r="44" spans="1:60" x14ac:dyDescent="0.35">
      <c r="A44" s="1" t="s">
        <v>9</v>
      </c>
      <c r="B44" s="1" t="s">
        <v>5194</v>
      </c>
      <c r="K44" s="1">
        <f t="shared" si="0"/>
        <v>2.72</v>
      </c>
    </row>
    <row r="45" spans="1:60" x14ac:dyDescent="0.35">
      <c r="A45" s="1">
        <v>10</v>
      </c>
      <c r="B45" s="1" t="s">
        <v>5193</v>
      </c>
      <c r="C45" s="1">
        <v>2259.0000010728836</v>
      </c>
      <c r="D45" s="1">
        <v>0</v>
      </c>
      <c r="E45">
        <f>(R45-S45*(1000-T45)/(1000-U45))*AO45</f>
        <v>2.0586077469180162</v>
      </c>
      <c r="F45">
        <f>IF(AZ45&lt;&gt;0,1/(1/AZ45-1/N45),0)</f>
        <v>9.2496720403759927</v>
      </c>
      <c r="G45">
        <f>((BC45-AP45/2)*S45-E45)/(BC45+AP45/2)</f>
        <v>378.77384345462593</v>
      </c>
      <c r="H45">
        <f>AP45*1000</f>
        <v>34.127376101185519</v>
      </c>
      <c r="I45">
        <f>(AU45-BA45)</f>
        <v>0.98708070152848393</v>
      </c>
      <c r="J45">
        <f>(P45+AT45*D45)</f>
        <v>29.337844848632813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31.489213943481445</v>
      </c>
      <c r="P45" s="1">
        <v>29.337844848632813</v>
      </c>
      <c r="Q45" s="1">
        <v>31.597345352172852</v>
      </c>
      <c r="R45" s="1">
        <v>400.02487182617188</v>
      </c>
      <c r="S45" s="1">
        <v>386.22491455078125</v>
      </c>
      <c r="T45" s="1">
        <v>5.475245475769043</v>
      </c>
      <c r="U45" s="1">
        <v>35.288459777832031</v>
      </c>
      <c r="V45" s="1">
        <v>10.415651321411133</v>
      </c>
      <c r="W45" s="1">
        <v>67.129829406738281</v>
      </c>
      <c r="X45" s="1">
        <v>300.37271118164063</v>
      </c>
      <c r="Y45" s="1">
        <v>1249.9246826171875</v>
      </c>
      <c r="Z45" s="1">
        <v>2.5153718888759613E-2</v>
      </c>
      <c r="AA45" s="1">
        <v>88.243843078613281</v>
      </c>
      <c r="AB45" s="1">
        <v>56.778778076171875</v>
      </c>
      <c r="AC45" s="1">
        <v>1.3503022193908691</v>
      </c>
      <c r="AD45" s="1">
        <v>3.874511644244194E-2</v>
      </c>
      <c r="AE45" s="1">
        <v>3.4816868137568235E-3</v>
      </c>
      <c r="AF45" s="1">
        <v>7.1201346814632416E-2</v>
      </c>
      <c r="AG45" s="1">
        <v>1.8938587978482246E-2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1.1043114381677963</v>
      </c>
      <c r="AP45">
        <f>(U45-T45)/(1000-U45)*AO45</f>
        <v>3.4127376101185519E-2</v>
      </c>
      <c r="AQ45">
        <f>(P45+273.15)</f>
        <v>302.48784484863279</v>
      </c>
      <c r="AR45">
        <f>(O45+273.15)</f>
        <v>304.63921394348142</v>
      </c>
      <c r="AS45">
        <f>(Y45*AK45+Z45*AL45)*AM45</f>
        <v>199.987944748671</v>
      </c>
      <c r="AT45">
        <f>((AS45+0.00000010773*(AR45^4-AQ45^4))-AP45*44100)/(L45*0.92*2*29.3+0.00000043092*AQ45^3)</f>
        <v>-10.047270568421455</v>
      </c>
      <c r="AU45">
        <f>0.61365*EXP(17.502*J45/(240.97+J45))</f>
        <v>4.10107000864945</v>
      </c>
      <c r="AV45">
        <f>AU45*1000/AA45</f>
        <v>46.474290619867418</v>
      </c>
      <c r="AW45">
        <f>(AV45-U45)</f>
        <v>11.185830842035386</v>
      </c>
      <c r="AX45">
        <f>IF(D45,P45,(O45+P45)/2)</f>
        <v>30.413529396057129</v>
      </c>
      <c r="AY45">
        <f>0.61365*EXP(17.502*AX45/(240.97+AX45))</f>
        <v>4.3627008675251302</v>
      </c>
      <c r="AZ45">
        <f>IF(AW45&lt;&gt;0,(1000-(AV45+U45)/2)/AW45*AP45,0)</f>
        <v>2.926220009624668</v>
      </c>
      <c r="BA45">
        <f>U45*AA45/1000</f>
        <v>3.1139893071209661</v>
      </c>
      <c r="BB45">
        <f>(AY45-BA45)</f>
        <v>1.2487115604041641</v>
      </c>
      <c r="BC45">
        <f>1/(1.6/F45+1.37/N45)</f>
        <v>2.0282061085702185</v>
      </c>
      <c r="BD45">
        <f>G45*AA45*0.001</f>
        <v>33.424459604093244</v>
      </c>
      <c r="BE45">
        <f>G45/S45</f>
        <v>0.98070794810111706</v>
      </c>
      <c r="BF45">
        <f>(1-AP45*AA45/AU45/F45)*100</f>
        <v>92.061036693451683</v>
      </c>
      <c r="BG45">
        <f>(S45-E45/(N45/1.35))</f>
        <v>385.57564013605668</v>
      </c>
      <c r="BH45">
        <f>E45*BF45/100/BG45</f>
        <v>4.9151850791084471E-3</v>
      </c>
    </row>
    <row r="46" spans="1:60" x14ac:dyDescent="0.35">
      <c r="A46" s="1" t="s">
        <v>9</v>
      </c>
      <c r="B46" s="1" t="s">
        <v>5192</v>
      </c>
      <c r="K46" s="1">
        <f t="shared" si="0"/>
        <v>2.72</v>
      </c>
    </row>
    <row r="47" spans="1:60" x14ac:dyDescent="0.35">
      <c r="A47" s="1" t="s">
        <v>9</v>
      </c>
      <c r="B47" s="1" t="s">
        <v>5191</v>
      </c>
      <c r="K47" s="1">
        <f t="shared" si="0"/>
        <v>2.72</v>
      </c>
    </row>
    <row r="48" spans="1:60" x14ac:dyDescent="0.35">
      <c r="A48" s="1">
        <v>11</v>
      </c>
      <c r="B48" s="1" t="s">
        <v>5190</v>
      </c>
      <c r="C48" s="1">
        <v>2466.5000010617077</v>
      </c>
      <c r="D48" s="1">
        <v>0</v>
      </c>
      <c r="E48">
        <f>(R48-S48*(1000-T48)/(1000-U48))*AO48</f>
        <v>2.6614386945774124</v>
      </c>
      <c r="F48">
        <f>IF(AZ48&lt;&gt;0,1/(1/AZ48-1/N48),0)</f>
        <v>10.497091016508238</v>
      </c>
      <c r="G48">
        <f>((BC48-AP48/2)*S48-E48)/(BC48+AP48/2)</f>
        <v>377.78958057584538</v>
      </c>
      <c r="H48">
        <f>AP48*1000</f>
        <v>34.804637492380863</v>
      </c>
      <c r="I48">
        <f>(AU48-BA48)</f>
        <v>0.96762981633436596</v>
      </c>
      <c r="J48">
        <f>(P48+AT48*D48)</f>
        <v>29.720216751098633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31.580480575561523</v>
      </c>
      <c r="P48" s="1">
        <v>29.720216751098633</v>
      </c>
      <c r="Q48" s="1">
        <v>31.659763336181641</v>
      </c>
      <c r="R48" s="1">
        <v>399.87823486328125</v>
      </c>
      <c r="S48" s="1">
        <v>385.32171630859375</v>
      </c>
      <c r="T48" s="1">
        <v>6.1758975982666016</v>
      </c>
      <c r="U48" s="1">
        <v>36.545867919921875</v>
      </c>
      <c r="V48" s="1">
        <v>11.687346458435059</v>
      </c>
      <c r="W48" s="1">
        <v>69.159858703613281</v>
      </c>
      <c r="X48" s="1">
        <v>300.32583618164063</v>
      </c>
      <c r="Y48" s="1">
        <v>1600.087158203125</v>
      </c>
      <c r="Z48" s="1">
        <v>0.10518955439329147</v>
      </c>
      <c r="AA48" s="1">
        <v>88.240615844726563</v>
      </c>
      <c r="AB48" s="1">
        <v>56.563053131103516</v>
      </c>
      <c r="AC48" s="1">
        <v>1.3678205013275146</v>
      </c>
      <c r="AD48" s="1">
        <v>9.5256872475147247E-2</v>
      </c>
      <c r="AE48" s="1">
        <v>3.8300135638564825E-3</v>
      </c>
      <c r="AF48" s="1">
        <v>2.3550838232040405E-2</v>
      </c>
      <c r="AG48" s="1">
        <v>2.2510668262839317E-2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1.1041391036089727</v>
      </c>
      <c r="AP48">
        <f>(U48-T48)/(1000-U48)*AO48</f>
        <v>3.4804637492380865E-2</v>
      </c>
      <c r="AQ48">
        <f>(P48+273.15)</f>
        <v>302.87021675109861</v>
      </c>
      <c r="AR48">
        <f>(O48+273.15)</f>
        <v>304.7304805755615</v>
      </c>
      <c r="AS48">
        <f>(Y48*AK48+Z48*AL48)*AM48</f>
        <v>256.0139395901424</v>
      </c>
      <c r="AT48">
        <f>((AS48+0.00000010773*(AR48^4-AQ48^4))-AP48*44100)/(L48*0.92*2*29.3+0.00000043092*AQ48^3)</f>
        <v>-9.8654368194078756</v>
      </c>
      <c r="AU48">
        <f>0.61365*EXP(17.502*J48/(240.97+J48))</f>
        <v>4.1924597081683084</v>
      </c>
      <c r="AV48">
        <f>AU48*1000/AA48</f>
        <v>47.511677791841457</v>
      </c>
      <c r="AW48">
        <f>(AV48-U48)</f>
        <v>10.965809871919582</v>
      </c>
      <c r="AX48">
        <f>IF(D48,P48,(O48+P48)/2)</f>
        <v>30.650348663330078</v>
      </c>
      <c r="AY48">
        <f>0.61365*EXP(17.502*AX48/(240.97+AX48))</f>
        <v>4.4222153809448965</v>
      </c>
      <c r="AZ48">
        <f>IF(AW48&lt;&gt;0,(1000-(AV48+U48)/2)/AW48*AP48,0)</f>
        <v>3.040527027033503</v>
      </c>
      <c r="BA48">
        <f>U48*AA48/1000</f>
        <v>3.2248298918339424</v>
      </c>
      <c r="BB48">
        <f>(AY48-BA48)</f>
        <v>1.1973854891109541</v>
      </c>
      <c r="BC48">
        <f>1/(1.6/F48+1.37/N48)</f>
        <v>2.1164441650286605</v>
      </c>
      <c r="BD48">
        <f>G48*AA48*0.001</f>
        <v>33.336385249733546</v>
      </c>
      <c r="BE48">
        <f>G48/S48</f>
        <v>0.98045234562716399</v>
      </c>
      <c r="BF48">
        <f>(1-AP48*AA48/AU48/F48)*100</f>
        <v>93.021408375934229</v>
      </c>
      <c r="BG48">
        <f>(S48-E48/(N48/1.35))</f>
        <v>384.4823120785581</v>
      </c>
      <c r="BH48">
        <f>E48*BF48/100/BG48</f>
        <v>6.4390680116700582E-3</v>
      </c>
    </row>
    <row r="49" spans="1:60" x14ac:dyDescent="0.35">
      <c r="A49" s="1" t="s">
        <v>9</v>
      </c>
      <c r="B49" s="1" t="s">
        <v>5189</v>
      </c>
      <c r="K49" s="1">
        <f t="shared" si="0"/>
        <v>2.72</v>
      </c>
    </row>
    <row r="50" spans="1:60" x14ac:dyDescent="0.35">
      <c r="A50" s="1" t="s">
        <v>9</v>
      </c>
      <c r="B50" s="1" t="s">
        <v>5184</v>
      </c>
      <c r="K50" s="1">
        <f t="shared" si="0"/>
        <v>2.72</v>
      </c>
    </row>
    <row r="51" spans="1:60" x14ac:dyDescent="0.35">
      <c r="A51" s="1">
        <v>12</v>
      </c>
      <c r="B51" s="1" t="s">
        <v>5188</v>
      </c>
      <c r="C51" s="1">
        <v>2674.0000010505319</v>
      </c>
      <c r="D51" s="1">
        <v>0</v>
      </c>
      <c r="E51">
        <f>(R51-S51*(1000-T51)/(1000-U51))*AO51</f>
        <v>3.2297574798531721</v>
      </c>
      <c r="F51">
        <f>IF(AZ51&lt;&gt;0,1/(1/AZ51-1/N51),0)</f>
        <v>12.124746810001533</v>
      </c>
      <c r="G51">
        <f>((BC51-AP51/2)*S51-E51)/(BC51+AP51/2)</f>
        <v>377.06686531100428</v>
      </c>
      <c r="H51">
        <f>AP51*1000</f>
        <v>35.631732520015298</v>
      </c>
      <c r="I51">
        <f>(AU51-BA51)</f>
        <v>0.95082099639361584</v>
      </c>
      <c r="J51">
        <f>(P51+AT51*D51)</f>
        <v>30.152395248413086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31.704982757568359</v>
      </c>
      <c r="P51" s="1">
        <v>30.152395248413086</v>
      </c>
      <c r="Q51" s="1">
        <v>31.758834838867188</v>
      </c>
      <c r="R51" s="1">
        <v>399.99917602539063</v>
      </c>
      <c r="S51" s="1">
        <v>384.66122436523438</v>
      </c>
      <c r="T51" s="1">
        <v>6.8854503631591797</v>
      </c>
      <c r="U51" s="1">
        <v>37.931194305419922</v>
      </c>
      <c r="V51" s="1">
        <v>12.938347816467285</v>
      </c>
      <c r="W51" s="1">
        <v>71.27593994140625</v>
      </c>
      <c r="X51" s="1">
        <v>300.33773803710938</v>
      </c>
      <c r="Y51" s="1">
        <v>1999.3402099609375</v>
      </c>
      <c r="Z51" s="1">
        <v>0.14177626371383667</v>
      </c>
      <c r="AA51" s="1">
        <v>88.240432739257813</v>
      </c>
      <c r="AB51" s="1">
        <v>56.615959167480469</v>
      </c>
      <c r="AC51" s="1">
        <v>1.3912440538406372</v>
      </c>
      <c r="AD51" s="1">
        <v>7.0434533059597015E-2</v>
      </c>
      <c r="AE51" s="1">
        <v>1.030564121901989E-2</v>
      </c>
      <c r="AF51" s="1">
        <v>2.7160694822669029E-2</v>
      </c>
      <c r="AG51" s="1">
        <v>2.6113718748092651E-2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1.104182860430549</v>
      </c>
      <c r="AP51">
        <f>(U51-T51)/(1000-U51)*AO51</f>
        <v>3.5631732520015301E-2</v>
      </c>
      <c r="AQ51">
        <f>(P51+273.15)</f>
        <v>303.30239524841306</v>
      </c>
      <c r="AR51">
        <f>(O51+273.15)</f>
        <v>304.85498275756834</v>
      </c>
      <c r="AS51">
        <f>(Y51*AK51+Z51*AL51)*AM51</f>
        <v>319.89442644355222</v>
      </c>
      <c r="AT51">
        <f>((AS51+0.00000010773*(AR51^4-AQ51^4))-AP51*44100)/(L51*0.92*2*29.3+0.00000043092*AQ51^3)</f>
        <v>-9.6751301372547793</v>
      </c>
      <c r="AU51">
        <f>0.61365*EXP(17.502*J51/(240.97+J51))</f>
        <v>4.2978859962207414</v>
      </c>
      <c r="AV51">
        <f>AU51*1000/AA51</f>
        <v>48.706538066518675</v>
      </c>
      <c r="AW51">
        <f>(AV51-U51)</f>
        <v>10.775343761098753</v>
      </c>
      <c r="AX51">
        <f>IF(D51,P51,(O51+P51)/2)</f>
        <v>30.928689002990723</v>
      </c>
      <c r="AY51">
        <f>0.61365*EXP(17.502*AX51/(240.97+AX51))</f>
        <v>4.4930675886521474</v>
      </c>
      <c r="AZ51">
        <f>IF(AW51&lt;&gt;0,(1000-(AV51+U51)/2)/AW51*AP51,0)</f>
        <v>3.1635377044834585</v>
      </c>
      <c r="BA51">
        <f>U51*AA51/1000</f>
        <v>3.3470649998271256</v>
      </c>
      <c r="BB51">
        <f>(AY51-BA51)</f>
        <v>1.1460025888250218</v>
      </c>
      <c r="BC51">
        <f>1/(1.6/F51+1.37/N51)</f>
        <v>2.2122476870063594</v>
      </c>
      <c r="BD51">
        <f>G51*AA51*0.001</f>
        <v>33.272543366678462</v>
      </c>
      <c r="BE51">
        <f>G51/S51</f>
        <v>0.98025701949354982</v>
      </c>
      <c r="BF51">
        <f>(1-AP51*AA51/AU51/F51)*100</f>
        <v>93.966393276726095</v>
      </c>
      <c r="BG51">
        <f>(S51-E51/(N51/1.35))</f>
        <v>383.64257528039849</v>
      </c>
      <c r="BH51">
        <f>E51*BF51/100/BG51</f>
        <v>7.9107138022550209E-3</v>
      </c>
    </row>
    <row r="52" spans="1:60" x14ac:dyDescent="0.35">
      <c r="A52" s="1" t="s">
        <v>9</v>
      </c>
      <c r="B52" s="1" t="s">
        <v>5187</v>
      </c>
    </row>
    <row r="53" spans="1:60" x14ac:dyDescent="0.35">
      <c r="A53" s="1" t="s">
        <v>9</v>
      </c>
      <c r="B53" s="1" t="s">
        <v>5186</v>
      </c>
    </row>
    <row r="54" spans="1:60" x14ac:dyDescent="0.35">
      <c r="A54" s="1" t="s">
        <v>9</v>
      </c>
      <c r="B54" s="1" t="s">
        <v>5185</v>
      </c>
    </row>
    <row r="55" spans="1:60" x14ac:dyDescent="0.35">
      <c r="A55" s="1" t="s">
        <v>9</v>
      </c>
      <c r="B55" s="1" t="s">
        <v>5184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C5CED-3DAA-463D-B6D7-442FE203BB72}">
  <dimension ref="A1:BD55"/>
  <sheetViews>
    <sheetView zoomScale="4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3274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3273</v>
      </c>
    </row>
    <row r="12" spans="1:56" x14ac:dyDescent="0.35">
      <c r="A12" s="1" t="s">
        <v>9</v>
      </c>
      <c r="B12" s="1" t="s">
        <v>3272</v>
      </c>
    </row>
    <row r="13" spans="1:56" x14ac:dyDescent="0.35">
      <c r="A13" s="1" t="s">
        <v>9</v>
      </c>
      <c r="B13" s="1" t="s">
        <v>3271</v>
      </c>
    </row>
    <row r="14" spans="1:56" x14ac:dyDescent="0.35">
      <c r="A14" s="1" t="s">
        <v>9</v>
      </c>
      <c r="B14" s="1" t="s">
        <v>3270</v>
      </c>
    </row>
    <row r="15" spans="1:56" x14ac:dyDescent="0.35">
      <c r="A15" s="1" t="s">
        <v>9</v>
      </c>
      <c r="B15" s="1" t="s">
        <v>3269</v>
      </c>
    </row>
    <row r="16" spans="1:56" x14ac:dyDescent="0.35">
      <c r="A16" s="1" t="s">
        <v>9</v>
      </c>
      <c r="B16" s="1" t="s">
        <v>3268</v>
      </c>
    </row>
    <row r="17" spans="1:56" x14ac:dyDescent="0.35">
      <c r="A17" s="1" t="s">
        <v>9</v>
      </c>
      <c r="B17" s="1" t="s">
        <v>3267</v>
      </c>
    </row>
    <row r="18" spans="1:56" x14ac:dyDescent="0.35">
      <c r="A18" s="1">
        <v>1</v>
      </c>
      <c r="B18" s="1" t="s">
        <v>3266</v>
      </c>
      <c r="C18" s="1">
        <v>465.50000137463212</v>
      </c>
      <c r="D18" s="1">
        <v>0</v>
      </c>
      <c r="E18">
        <f>(R18-S18*(1000-T18)/(1000-U18))*AK18</f>
        <v>-10.633505466817697</v>
      </c>
      <c r="F18">
        <f>IF(AV18&lt;&gt;0,1/(1/AV18-1/N18),0)</f>
        <v>14.621470499931599</v>
      </c>
      <c r="G18">
        <f>((AY18-AL18/2)*S18-E18)/(AY18+AL18/2)</f>
        <v>393.37478157516375</v>
      </c>
      <c r="H18">
        <f>AL18*1000</f>
        <v>39.476404716881092</v>
      </c>
      <c r="I18">
        <f>(AQ18-AW18)</f>
        <v>1.0045852790798904</v>
      </c>
      <c r="J18">
        <f>(P18+AP18*D18)</f>
        <v>29.115184783935547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31.870578765869141</v>
      </c>
      <c r="P18" s="1">
        <v>29.115184783935547</v>
      </c>
      <c r="Q18" s="1">
        <v>31.968881607055664</v>
      </c>
      <c r="R18" s="1">
        <v>400.00765991210938</v>
      </c>
      <c r="S18" s="1">
        <v>395.495361328125</v>
      </c>
      <c r="T18" s="1">
        <v>0.13421119749546051</v>
      </c>
      <c r="U18" s="1">
        <v>34.668441772460938</v>
      </c>
      <c r="V18" s="1">
        <v>0.24860572814941406</v>
      </c>
      <c r="W18" s="1">
        <v>64.217994689941406</v>
      </c>
      <c r="X18" s="1">
        <v>300.14645385742188</v>
      </c>
      <c r="Y18" s="1">
        <v>-8.3887152373790741E-2</v>
      </c>
      <c r="Z18" s="1">
        <v>0.20127761363983154</v>
      </c>
      <c r="AA18" s="1">
        <v>87.805259704589844</v>
      </c>
      <c r="AB18" s="1">
        <v>-15.906100273132324</v>
      </c>
      <c r="AC18" s="1">
        <v>-0.54701173305511475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1.1034796097699331</v>
      </c>
      <c r="AL18">
        <f>(U18-T18)/(1000-U18)*AK18</f>
        <v>3.9476404716881089E-2</v>
      </c>
      <c r="AM18">
        <f>(P18+273.15)</f>
        <v>302.26518478393552</v>
      </c>
      <c r="AN18">
        <f>(O18+273.15)</f>
        <v>305.02057876586912</v>
      </c>
      <c r="AO18">
        <f>(Y18*AG18+Z18*AH18)*AI18</f>
        <v>-1.3421944079802683E-2</v>
      </c>
      <c r="AP18">
        <f>((AO18+0.00000010773*(AN18^4-AM18^4))-AL18*44100)/(L18*51.4+0.00000043092*AM18^3)</f>
        <v>-14.008259733881422</v>
      </c>
      <c r="AQ18">
        <f>0.61365*EXP(17.502*J18/(240.97+J18))</f>
        <v>4.0486568124642739</v>
      </c>
      <c r="AR18">
        <f>AQ18*1000/AA18</f>
        <v>46.109502165194762</v>
      </c>
      <c r="AS18">
        <f>(AR18-U18)</f>
        <v>11.441060392733824</v>
      </c>
      <c r="AT18">
        <f>IF(D18,P18,(O18+P18)/2)</f>
        <v>30.492881774902344</v>
      </c>
      <c r="AU18">
        <f>0.61365*EXP(17.502*AT18/(240.97+AT18))</f>
        <v>4.3825645112364864</v>
      </c>
      <c r="AV18">
        <f>IF(AS18&lt;&gt;0,(1000-(AR18+U18)/2)/AS18*AL18,0)</f>
        <v>3.31105614453356</v>
      </c>
      <c r="AW18">
        <f>U18*AA18/1000</f>
        <v>3.0440715333843835</v>
      </c>
      <c r="AX18">
        <f>(AU18-AW18)</f>
        <v>1.3384929778521029</v>
      </c>
      <c r="AY18">
        <f>1/(1.6/F18+1.37/N18)</f>
        <v>2.3283128311700909</v>
      </c>
      <c r="AZ18">
        <f>G18*AA18*0.001</f>
        <v>34.54037485744356</v>
      </c>
      <c r="BA18">
        <f>G18/S18</f>
        <v>0.9946381678261913</v>
      </c>
      <c r="BB18">
        <f>(1-AL18*AA18/AQ18/F18)*100</f>
        <v>94.144606218776289</v>
      </c>
      <c r="BC18">
        <f>(S18-E18/(N18/1.35))</f>
        <v>398.84911487771456</v>
      </c>
      <c r="BD18">
        <f>E18*BB18/100/BC18</f>
        <v>-2.5099395925842434E-2</v>
      </c>
    </row>
    <row r="19" spans="1:56" x14ac:dyDescent="0.35">
      <c r="A19" s="1" t="s">
        <v>9</v>
      </c>
      <c r="B19" s="1" t="s">
        <v>3265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3264</v>
      </c>
      <c r="K20" s="1">
        <f t="shared" si="0"/>
        <v>2.72</v>
      </c>
    </row>
    <row r="21" spans="1:56" x14ac:dyDescent="0.35">
      <c r="A21" s="1">
        <v>2</v>
      </c>
      <c r="B21" s="1" t="s">
        <v>3263</v>
      </c>
      <c r="C21" s="1">
        <v>669.00000138580799</v>
      </c>
      <c r="D21" s="1">
        <v>0</v>
      </c>
      <c r="E21">
        <f>(R21-S21*(1000-T21)/(1000-U21))*AK21</f>
        <v>-10.875835769348805</v>
      </c>
      <c r="F21">
        <f>IF(AV21&lt;&gt;0,1/(1/AV21-1/N21),0)</f>
        <v>13.574037596389363</v>
      </c>
      <c r="G21">
        <f>((AY21-AL21/2)*S21-E21)/(AY21+AL21/2)</f>
        <v>393.65208409946848</v>
      </c>
      <c r="H21">
        <f>AL21*1000</f>
        <v>39.031377820438081</v>
      </c>
      <c r="I21">
        <f>(AQ21-AW21)</f>
        <v>1.0108598154268194</v>
      </c>
      <c r="J21">
        <f>(P21+AP21*D21)</f>
        <v>29.003377914428711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31.917369842529297</v>
      </c>
      <c r="P21" s="1">
        <v>29.003377914428711</v>
      </c>
      <c r="Q21" s="1">
        <v>32.035636901855469</v>
      </c>
      <c r="R21" s="1">
        <v>399.773193359375</v>
      </c>
      <c r="S21" s="1">
        <v>395.63491821289063</v>
      </c>
      <c r="T21" s="1">
        <v>0.14420986175537109</v>
      </c>
      <c r="U21" s="1">
        <v>34.303256988525391</v>
      </c>
      <c r="V21" s="1">
        <v>0.26639249920845032</v>
      </c>
      <c r="W21" s="1">
        <v>63.366886138916016</v>
      </c>
      <c r="X21" s="1">
        <v>300.13580322265625</v>
      </c>
      <c r="Y21" s="1">
        <v>25.753360748291016</v>
      </c>
      <c r="Z21" s="1">
        <v>7.8341774642467499E-2</v>
      </c>
      <c r="AA21" s="1">
        <v>87.796302795410156</v>
      </c>
      <c r="AB21" s="1">
        <v>-16.031299591064453</v>
      </c>
      <c r="AC21" s="1">
        <v>-0.51650255918502808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1.1034404530244712</v>
      </c>
      <c r="AL21">
        <f>(U21-T21)/(1000-U21)*AK21</f>
        <v>3.9031377820438085E-2</v>
      </c>
      <c r="AM21">
        <f>(P21+273.15)</f>
        <v>302.15337791442869</v>
      </c>
      <c r="AN21">
        <f>(O21+273.15)</f>
        <v>305.06736984252927</v>
      </c>
      <c r="AO21">
        <f>(Y21*AG21+Z21*AH21)*AI21</f>
        <v>4.1205376276253673</v>
      </c>
      <c r="AP21">
        <f>((AO21+0.00000010773*(AN21^4-AM21^4))-AL21*44100)/(L21*51.4+0.00000043092*AM21^3)</f>
        <v>-13.79924818867716</v>
      </c>
      <c r="AQ21">
        <f>0.61365*EXP(17.502*J21/(240.97+J21))</f>
        <v>4.0225589528601642</v>
      </c>
      <c r="AR21">
        <f>AQ21*1000/AA21</f>
        <v>45.816951566102354</v>
      </c>
      <c r="AS21">
        <f>(AR21-U21)</f>
        <v>11.513694577576963</v>
      </c>
      <c r="AT21">
        <f>IF(D21,P21,(O21+P21)/2)</f>
        <v>30.460373878479004</v>
      </c>
      <c r="AU21">
        <f>0.61365*EXP(17.502*AT21/(240.97+AT21))</f>
        <v>4.3744175628638953</v>
      </c>
      <c r="AV21">
        <f>IF(AS21&lt;&gt;0,(1000-(AR21+U21)/2)/AS21*AL21,0)</f>
        <v>3.2541923448128434</v>
      </c>
      <c r="AW21">
        <f>U21*AA21/1000</f>
        <v>3.0116991374333448</v>
      </c>
      <c r="AX21">
        <f>(AU21-AW21)</f>
        <v>1.3627184254305504</v>
      </c>
      <c r="AY21">
        <f>1/(1.6/F21+1.37/N21)</f>
        <v>2.2834203819724781</v>
      </c>
      <c r="AZ21">
        <f>G21*AA21*0.001</f>
        <v>34.561197571641202</v>
      </c>
      <c r="BA21">
        <f>G21/S21</f>
        <v>0.99498822267160159</v>
      </c>
      <c r="BB21">
        <f>(1-AL21*AA21/AQ21/F21)*100</f>
        <v>93.724061999827185</v>
      </c>
      <c r="BC21">
        <f>(S21-E21/(N21/1.35))</f>
        <v>399.06510150757441</v>
      </c>
      <c r="BD21">
        <f>E21*BB21/100/BC21</f>
        <v>-2.5542887666588864E-2</v>
      </c>
    </row>
    <row r="22" spans="1:56" x14ac:dyDescent="0.35">
      <c r="A22" s="1" t="s">
        <v>9</v>
      </c>
      <c r="B22" s="1" t="s">
        <v>3262</v>
      </c>
      <c r="K22" s="1">
        <f t="shared" si="0"/>
        <v>2.72</v>
      </c>
    </row>
    <row r="23" spans="1:56" x14ac:dyDescent="0.35">
      <c r="A23" s="1" t="s">
        <v>9</v>
      </c>
      <c r="B23" s="1" t="s">
        <v>3261</v>
      </c>
      <c r="K23" s="1">
        <f t="shared" si="0"/>
        <v>2.72</v>
      </c>
    </row>
    <row r="24" spans="1:56" x14ac:dyDescent="0.35">
      <c r="A24" s="1">
        <v>3</v>
      </c>
      <c r="B24" s="1" t="s">
        <v>3260</v>
      </c>
      <c r="C24" s="1">
        <v>873.50000137463212</v>
      </c>
      <c r="D24" s="1">
        <v>0</v>
      </c>
      <c r="E24">
        <f>(R24-S24*(1000-T24)/(1000-U24))*AK24</f>
        <v>-10.750874882282</v>
      </c>
      <c r="F24">
        <f>IF(AV24&lt;&gt;0,1/(1/AV24-1/N24),0)</f>
        <v>12.314064025819734</v>
      </c>
      <c r="G24">
        <f>((AY24-AL24/2)*S24-E24)/(AY24+AL24/2)</f>
        <v>393.89689286812569</v>
      </c>
      <c r="H24">
        <f>AL24*1000</f>
        <v>38.70708512412763</v>
      </c>
      <c r="I24">
        <f>(AQ24-AW24)</f>
        <v>1.0272320538704713</v>
      </c>
      <c r="J24">
        <f>(P24+AP24*D24)</f>
        <v>28.973243713378906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31.946928024291992</v>
      </c>
      <c r="P24" s="1">
        <v>28.973243713378906</v>
      </c>
      <c r="Q24" s="1">
        <v>32.076301574707031</v>
      </c>
      <c r="R24" s="1">
        <v>400.08380126953125</v>
      </c>
      <c r="S24" s="1">
        <v>395.937744140625</v>
      </c>
      <c r="T24" s="1">
        <v>0.15098699927330017</v>
      </c>
      <c r="U24" s="1">
        <v>34.037086486816406</v>
      </c>
      <c r="V24" s="1">
        <v>0.27844402194023132</v>
      </c>
      <c r="W24" s="1">
        <v>62.769798278808594</v>
      </c>
      <c r="X24" s="1">
        <v>300.12228393554688</v>
      </c>
      <c r="Y24" s="1">
        <v>51.297412872314453</v>
      </c>
      <c r="Z24" s="1">
        <v>8.9188039302825928E-2</v>
      </c>
      <c r="AA24" s="1">
        <v>87.795944213867188</v>
      </c>
      <c r="AB24" s="1">
        <v>-15.890483856201172</v>
      </c>
      <c r="AC24" s="1">
        <v>-0.49885329604148865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1.1033907497630395</v>
      </c>
      <c r="AL24">
        <f>(U24-T24)/(1000-U24)*AK24</f>
        <v>3.8707085124127627E-2</v>
      </c>
      <c r="AM24">
        <f>(P24+273.15)</f>
        <v>302.12324371337888</v>
      </c>
      <c r="AN24">
        <f>(O24+273.15)</f>
        <v>305.09692802429197</v>
      </c>
      <c r="AO24">
        <f>(Y24*AG24+Z24*AH24)*AI24</f>
        <v>8.2075858761164682</v>
      </c>
      <c r="AP24">
        <f>((AO24+0.00000010773*(AN24^4-AM24^4))-AL24*44100)/(L24*51.4+0.00000043092*AM24^3)</f>
        <v>-13.642883076255957</v>
      </c>
      <c r="AQ24">
        <f>0.61365*EXP(17.502*J24/(240.97+J24))</f>
        <v>4.0155502002695771</v>
      </c>
      <c r="AR24">
        <f>AQ24*1000/AA24</f>
        <v>45.737308667560626</v>
      </c>
      <c r="AS24">
        <f>(AR24-U24)</f>
        <v>11.70022218074422</v>
      </c>
      <c r="AT24">
        <f>IF(D24,P24,(O24+P24)/2)</f>
        <v>30.460085868835449</v>
      </c>
      <c r="AU24">
        <f>0.61365*EXP(17.502*AT24/(240.97+AT24))</f>
        <v>4.3743454424991821</v>
      </c>
      <c r="AV24">
        <f>IF(AS24&lt;&gt;0,(1000-(AR24+U24)/2)/AS24*AL24,0)</f>
        <v>3.1762788259958192</v>
      </c>
      <c r="AW24">
        <f>U24*AA24/1000</f>
        <v>2.9883181463991058</v>
      </c>
      <c r="AX24">
        <f>(AU24-AW24)</f>
        <v>1.3860272961000764</v>
      </c>
      <c r="AY24">
        <f>1/(1.6/F24+1.37/N24)</f>
        <v>2.2222214049459752</v>
      </c>
      <c r="AZ24">
        <f>G24*AA24*0.001</f>
        <v>34.582549632265582</v>
      </c>
      <c r="BA24">
        <f>G24/S24</f>
        <v>0.99484552482631095</v>
      </c>
      <c r="BB24">
        <f>(1-AL24*AA24/AQ24/F24)*100</f>
        <v>93.127441354094273</v>
      </c>
      <c r="BC24">
        <f>(S24-E24/(N24/1.35))</f>
        <v>399.32851540699244</v>
      </c>
      <c r="BD24">
        <f>E24*BB24/100/BC24</f>
        <v>-2.507212561778879E-2</v>
      </c>
    </row>
    <row r="25" spans="1:56" x14ac:dyDescent="0.35">
      <c r="A25" s="1" t="s">
        <v>9</v>
      </c>
      <c r="B25" s="1" t="s">
        <v>3259</v>
      </c>
      <c r="K25" s="1">
        <f t="shared" si="0"/>
        <v>2.72</v>
      </c>
    </row>
    <row r="26" spans="1:56" x14ac:dyDescent="0.35">
      <c r="A26" s="1" t="s">
        <v>9</v>
      </c>
      <c r="B26" s="1" t="s">
        <v>3258</v>
      </c>
      <c r="K26" s="1">
        <f t="shared" si="0"/>
        <v>2.72</v>
      </c>
    </row>
    <row r="27" spans="1:56" x14ac:dyDescent="0.35">
      <c r="A27" s="1">
        <v>4</v>
      </c>
      <c r="B27" s="1" t="s">
        <v>3257</v>
      </c>
      <c r="C27" s="1">
        <v>1077.5000013746321</v>
      </c>
      <c r="D27" s="1">
        <v>0</v>
      </c>
      <c r="E27">
        <f>(R27-S27*(1000-T27)/(1000-U27))*AK27</f>
        <v>-9.767455366549564</v>
      </c>
      <c r="F27">
        <f>IF(AV27&lt;&gt;0,1/(1/AV27-1/N27),0)</f>
        <v>12.013848948079881</v>
      </c>
      <c r="G27">
        <f>((AY27-AL27/2)*S27-E27)/(AY27+AL27/2)</f>
        <v>392.60353560659786</v>
      </c>
      <c r="H27">
        <f>AL27*1000</f>
        <v>38.632528720340751</v>
      </c>
      <c r="I27">
        <f>(AQ27-AW27)</f>
        <v>1.0318602621316244</v>
      </c>
      <c r="J27">
        <f>(P27+AP27*D27)</f>
        <v>28.971586227416992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31.981800079345703</v>
      </c>
      <c r="P27" s="1">
        <v>28.971586227416992</v>
      </c>
      <c r="Q27" s="1">
        <v>32.115924835205078</v>
      </c>
      <c r="R27" s="1">
        <v>400.05264282226563</v>
      </c>
      <c r="S27" s="1">
        <v>395.07260131835938</v>
      </c>
      <c r="T27" s="1">
        <v>0.15992945432662964</v>
      </c>
      <c r="U27" s="1">
        <v>33.9810791015625</v>
      </c>
      <c r="V27" s="1">
        <v>0.29434412717819214</v>
      </c>
      <c r="W27" s="1">
        <v>62.5408935546875</v>
      </c>
      <c r="X27" s="1">
        <v>300.1368408203125</v>
      </c>
      <c r="Y27" s="1">
        <v>99.061866760253906</v>
      </c>
      <c r="Z27" s="1">
        <v>0.12052725255489349</v>
      </c>
      <c r="AA27" s="1">
        <v>87.793113708496094</v>
      </c>
      <c r="AB27" s="1">
        <v>-15.853269577026367</v>
      </c>
      <c r="AC27" s="1">
        <v>-0.49309006333351135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1.1034442677217369</v>
      </c>
      <c r="AL27">
        <f>(U27-T27)/(1000-U27)*AK27</f>
        <v>3.8632528720340752E-2</v>
      </c>
      <c r="AM27">
        <f>(P27+273.15)</f>
        <v>302.12158622741697</v>
      </c>
      <c r="AN27">
        <f>(O27+273.15)</f>
        <v>305.13180007934568</v>
      </c>
      <c r="AO27">
        <f>(Y27*AG27+Z27*AH27)*AI27</f>
        <v>15.849898327367782</v>
      </c>
      <c r="AP27">
        <f>((AO27+0.00000010773*(AN27^4-AM27^4))-AL27*44100)/(L27*51.4+0.00000043092*AM27^3)</f>
        <v>-13.549567243598702</v>
      </c>
      <c r="AQ27">
        <f>0.61365*EXP(17.502*J27/(240.97+J27))</f>
        <v>4.0151650036325011</v>
      </c>
      <c r="AR27">
        <f>AQ27*1000/AA27</f>
        <v>45.734395717689843</v>
      </c>
      <c r="AS27">
        <f>(AR27-U27)</f>
        <v>11.753316616127343</v>
      </c>
      <c r="AT27">
        <f>IF(D27,P27,(O27+P27)/2)</f>
        <v>30.476693153381348</v>
      </c>
      <c r="AU27">
        <f>0.61365*EXP(17.502*AT27/(240.97+AT27))</f>
        <v>4.3785057579498456</v>
      </c>
      <c r="AV27">
        <f>IF(AS27&lt;&gt;0,(1000-(AR27+U27)/2)/AS27*AL27,0)</f>
        <v>3.1559367237872831</v>
      </c>
      <c r="AW27">
        <f>U27*AA27/1000</f>
        <v>2.9833047415008767</v>
      </c>
      <c r="AX27">
        <f>(AU27-AW27)</f>
        <v>1.395201016448969</v>
      </c>
      <c r="AY27">
        <f>1/(1.6/F27+1.37/N27)</f>
        <v>2.2063022051383099</v>
      </c>
      <c r="AZ27">
        <f>G27*AA27*0.001</f>
        <v>34.467886843867646</v>
      </c>
      <c r="BA27">
        <f>G27/S27</f>
        <v>0.9937503494205312</v>
      </c>
      <c r="BB27">
        <f>(1-AL27*AA27/AQ27/F27)*100</f>
        <v>92.968823114471945</v>
      </c>
      <c r="BC27">
        <f>(S27-E27/(N27/1.35))</f>
        <v>398.15320707045544</v>
      </c>
      <c r="BD27">
        <f>E27*BB27/100/BC27</f>
        <v>-2.2807020366171715E-2</v>
      </c>
    </row>
    <row r="28" spans="1:56" x14ac:dyDescent="0.35">
      <c r="A28" s="1" t="s">
        <v>9</v>
      </c>
      <c r="B28" s="1" t="s">
        <v>3256</v>
      </c>
      <c r="K28" s="1">
        <f t="shared" si="0"/>
        <v>2.72</v>
      </c>
    </row>
    <row r="29" spans="1:56" x14ac:dyDescent="0.35">
      <c r="A29" s="1" t="s">
        <v>9</v>
      </c>
      <c r="B29" s="1" t="s">
        <v>3255</v>
      </c>
      <c r="K29" s="1">
        <f t="shared" si="0"/>
        <v>2.72</v>
      </c>
    </row>
    <row r="30" spans="1:56" x14ac:dyDescent="0.35">
      <c r="A30" s="1">
        <v>5</v>
      </c>
      <c r="B30" s="1" t="s">
        <v>3254</v>
      </c>
      <c r="C30" s="1">
        <v>1281.000001385808</v>
      </c>
      <c r="D30" s="1">
        <v>0</v>
      </c>
      <c r="E30">
        <f>(R30-S30*(1000-T30)/(1000-U30))*AK30</f>
        <v>-8.797691262565662</v>
      </c>
      <c r="F30">
        <f>IF(AV30&lt;&gt;0,1/(1/AV30-1/N30),0)</f>
        <v>10.476997554297535</v>
      </c>
      <c r="G30">
        <f>((AY30-AL30/2)*S30-E30)/(AY30+AL30/2)</f>
        <v>391.28859491508103</v>
      </c>
      <c r="H30">
        <f>AL30*1000</f>
        <v>38.511322817050903</v>
      </c>
      <c r="I30">
        <f>(AQ30-AW30)</f>
        <v>1.0681037095994927</v>
      </c>
      <c r="J30">
        <f>(P30+AP30*D30)</f>
        <v>29.09119987487793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32.025115966796875</v>
      </c>
      <c r="P30" s="1">
        <v>29.09119987487793</v>
      </c>
      <c r="Q30" s="1">
        <v>32.158588409423828</v>
      </c>
      <c r="R30" s="1">
        <v>400.0684814453125</v>
      </c>
      <c r="S30" s="1">
        <v>394.28082275390625</v>
      </c>
      <c r="T30" s="1">
        <v>0.16967034339904785</v>
      </c>
      <c r="U30" s="1">
        <v>33.886806488037109</v>
      </c>
      <c r="V30" s="1">
        <v>0.31149819493293762</v>
      </c>
      <c r="W30" s="1">
        <v>62.212871551513672</v>
      </c>
      <c r="X30" s="1">
        <v>300.1474609375</v>
      </c>
      <c r="Y30" s="1">
        <v>150.47395324707031</v>
      </c>
      <c r="Z30" s="1">
        <v>2.8925700113177299E-2</v>
      </c>
      <c r="AA30" s="1">
        <v>87.790573120117188</v>
      </c>
      <c r="AB30" s="1">
        <v>-15.784271240234375</v>
      </c>
      <c r="AC30" s="1">
        <v>-0.48458138108253479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1.1034833122702203</v>
      </c>
      <c r="AL30">
        <f>(U30-T30)/(1000-U30)*AK30</f>
        <v>3.8511322817050907E-2</v>
      </c>
      <c r="AM30">
        <f>(P30+273.15)</f>
        <v>302.24119987487791</v>
      </c>
      <c r="AN30">
        <f>(O30+273.15)</f>
        <v>305.17511596679685</v>
      </c>
      <c r="AO30">
        <f>(Y30*AG30+Z30*AH30)*AI30</f>
        <v>24.075831981394458</v>
      </c>
      <c r="AP30">
        <f>((AO30+0.00000010773*(AN30^4-AM30^4))-AL30*44100)/(L30*51.4+0.00000043092*AM30^3)</f>
        <v>-13.443986447632579</v>
      </c>
      <c r="AQ30">
        <f>0.61365*EXP(17.502*J30/(240.97+J30))</f>
        <v>4.0430458723947762</v>
      </c>
      <c r="AR30">
        <f>AQ30*1000/AA30</f>
        <v>46.053303090560568</v>
      </c>
      <c r="AS30">
        <f>(AR30-U30)</f>
        <v>12.166496602523459</v>
      </c>
      <c r="AT30">
        <f>IF(D30,P30,(O30+P30)/2)</f>
        <v>30.558157920837402</v>
      </c>
      <c r="AU30">
        <f>0.61365*EXP(17.502*AT30/(240.97+AT30))</f>
        <v>4.3989635891128387</v>
      </c>
      <c r="AV30">
        <f>IF(AS30&lt;&gt;0,(1000-(AR30+U30)/2)/AS30*AL30,0)</f>
        <v>3.0388388984859143</v>
      </c>
      <c r="AW30">
        <f>U30*AA30/1000</f>
        <v>2.9749421627952835</v>
      </c>
      <c r="AX30">
        <f>(AU30-AW30)</f>
        <v>1.4240214263175552</v>
      </c>
      <c r="AY30">
        <f>1/(1.6/F30+1.37/N30)</f>
        <v>2.1151355437712072</v>
      </c>
      <c r="AZ30">
        <f>G30*AA30*0.001</f>
        <v>34.351450002960341</v>
      </c>
      <c r="BA30">
        <f>G30/S30</f>
        <v>0.99241092220025917</v>
      </c>
      <c r="BB30">
        <f>(1-AL30*AA30/AQ30/F30)*100</f>
        <v>92.018384378757517</v>
      </c>
      <c r="BC30">
        <f>(S30-E30/(N30/1.35))</f>
        <v>397.05556983915443</v>
      </c>
      <c r="BD30">
        <f>E30*BB30/100/BC30</f>
        <v>-2.0388817025595404E-2</v>
      </c>
    </row>
    <row r="31" spans="1:56" x14ac:dyDescent="0.35">
      <c r="A31" s="1" t="s">
        <v>9</v>
      </c>
      <c r="B31" s="1" t="s">
        <v>3253</v>
      </c>
      <c r="K31" s="1">
        <f t="shared" si="0"/>
        <v>2.72</v>
      </c>
    </row>
    <row r="32" spans="1:56" x14ac:dyDescent="0.35">
      <c r="A32" s="1" t="s">
        <v>9</v>
      </c>
      <c r="B32" s="1" t="s">
        <v>3252</v>
      </c>
      <c r="K32" s="1">
        <f t="shared" si="0"/>
        <v>2.72</v>
      </c>
    </row>
    <row r="33" spans="1:56" x14ac:dyDescent="0.35">
      <c r="A33" s="1">
        <v>6</v>
      </c>
      <c r="B33" s="1" t="s">
        <v>3251</v>
      </c>
      <c r="C33" s="1">
        <v>1485.5000013746321</v>
      </c>
      <c r="D33" s="1">
        <v>0</v>
      </c>
      <c r="E33">
        <f>(R33-S33*(1000-T33)/(1000-U33))*AK33</f>
        <v>-6.9963263620860596</v>
      </c>
      <c r="F33">
        <f>IF(AV33&lt;&gt;0,1/(1/AV33-1/N33),0)</f>
        <v>8.9951293247952577</v>
      </c>
      <c r="G33">
        <f>((AY33-AL33/2)*S33-E33)/(AY33+AL33/2)</f>
        <v>388.65406479935587</v>
      </c>
      <c r="H33">
        <f>AL33*1000</f>
        <v>38.506365608791356</v>
      </c>
      <c r="I33">
        <f>(AQ33-AW33)</f>
        <v>1.1185532847849045</v>
      </c>
      <c r="J33">
        <f>(P33+AP33*D33)</f>
        <v>29.307313919067383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32.082202911376953</v>
      </c>
      <c r="P33" s="1">
        <v>29.307313919067383</v>
      </c>
      <c r="Q33" s="1">
        <v>32.211143493652344</v>
      </c>
      <c r="R33" s="1">
        <v>400.02273559570313</v>
      </c>
      <c r="S33" s="1">
        <v>392.66073608398438</v>
      </c>
      <c r="T33" s="1">
        <v>0.18033488094806671</v>
      </c>
      <c r="U33" s="1">
        <v>33.893848419189453</v>
      </c>
      <c r="V33" s="1">
        <v>0.32998022437095642</v>
      </c>
      <c r="W33" s="1">
        <v>62.019611358642578</v>
      </c>
      <c r="X33" s="1">
        <v>300.13888549804688</v>
      </c>
      <c r="Y33" s="1">
        <v>300.46847534179688</v>
      </c>
      <c r="Z33" s="1">
        <v>0.15668323636054993</v>
      </c>
      <c r="AA33" s="1">
        <v>87.782745361328125</v>
      </c>
      <c r="AB33" s="1">
        <v>-15.644404411315918</v>
      </c>
      <c r="AC33" s="1">
        <v>-0.48367902636528015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1.1034517849192897</v>
      </c>
      <c r="AL33">
        <f>(U33-T33)/(1000-U33)*AK33</f>
        <v>3.8506365608791358E-2</v>
      </c>
      <c r="AM33">
        <f>(P33+273.15)</f>
        <v>302.45731391906736</v>
      </c>
      <c r="AN33">
        <f>(O33+273.15)</f>
        <v>305.23220291137693</v>
      </c>
      <c r="AO33">
        <f>(Y33*AG33+Z33*AH33)*AI33</f>
        <v>48.074954980128496</v>
      </c>
      <c r="AP33">
        <f>((AO33+0.00000010773*(AN33^4-AM33^4))-AL33*44100)/(L33*51.4+0.00000043092*AM33^3)</f>
        <v>-13.257922029848871</v>
      </c>
      <c r="AQ33">
        <f>0.61365*EXP(17.502*J33/(240.97+J33))</f>
        <v>4.0938483498820659</v>
      </c>
      <c r="AR33">
        <f>AQ33*1000/AA33</f>
        <v>46.63613940337725</v>
      </c>
      <c r="AS33">
        <f>(AR33-U33)</f>
        <v>12.742290984187797</v>
      </c>
      <c r="AT33">
        <f>IF(D33,P33,(O33+P33)/2)</f>
        <v>30.694758415222168</v>
      </c>
      <c r="AU33">
        <f>0.61365*EXP(17.502*AT33/(240.97+AT33))</f>
        <v>4.4334543009050407</v>
      </c>
      <c r="AV33">
        <f>IF(AS33&lt;&gt;0,(1000-(AR33+U33)/2)/AS33*AL33,0)</f>
        <v>2.9002560903582539</v>
      </c>
      <c r="AW33">
        <f>U33*AA33/1000</f>
        <v>2.9752950650971615</v>
      </c>
      <c r="AX33">
        <f>(AU33-AW33)</f>
        <v>1.4581592358078792</v>
      </c>
      <c r="AY33">
        <f>1/(1.6/F33+1.37/N33)</f>
        <v>2.0082681496660251</v>
      </c>
      <c r="AZ33">
        <f>G33*AA33*0.001</f>
        <v>34.11712080392698</v>
      </c>
      <c r="BA33">
        <f>G33/S33</f>
        <v>0.98979609898206999</v>
      </c>
      <c r="BB33">
        <f>(1-AL33*AA33/AQ33/F33)*100</f>
        <v>90.820848738826669</v>
      </c>
      <c r="BC33">
        <f>(S33-E33/(N33/1.35))</f>
        <v>394.86734184011567</v>
      </c>
      <c r="BD33">
        <f>E33*BB33/100/BC33</f>
        <v>-1.6091791620380852E-2</v>
      </c>
    </row>
    <row r="34" spans="1:56" x14ac:dyDescent="0.35">
      <c r="A34" s="1" t="s">
        <v>9</v>
      </c>
      <c r="B34" s="1" t="s">
        <v>3250</v>
      </c>
      <c r="K34" s="1">
        <f t="shared" si="0"/>
        <v>2.72</v>
      </c>
    </row>
    <row r="35" spans="1:56" x14ac:dyDescent="0.35">
      <c r="A35" s="1" t="s">
        <v>9</v>
      </c>
      <c r="B35" s="1" t="s">
        <v>3249</v>
      </c>
      <c r="K35" s="1">
        <f t="shared" si="0"/>
        <v>2.72</v>
      </c>
    </row>
    <row r="36" spans="1:56" x14ac:dyDescent="0.35">
      <c r="A36" s="1">
        <v>7</v>
      </c>
      <c r="B36" s="1" t="s">
        <v>3248</v>
      </c>
      <c r="C36" s="1">
        <v>1689.5000013746321</v>
      </c>
      <c r="D36" s="1">
        <v>0</v>
      </c>
      <c r="E36">
        <f>(R36-S36*(1000-T36)/(1000-U36))*AK36</f>
        <v>-5.2852889078417729</v>
      </c>
      <c r="F36">
        <f>IF(AV36&lt;&gt;0,1/(1/AV36-1/N36),0)</f>
        <v>7.5535362962764498</v>
      </c>
      <c r="G36">
        <f>((AY36-AL36/2)*S36-E36)/(AY36+AL36/2)</f>
        <v>386.0125193590066</v>
      </c>
      <c r="H36">
        <f>AL36*1000</f>
        <v>38.514378725462898</v>
      </c>
      <c r="I36">
        <f>(AQ36-AW36)</f>
        <v>1.1870551772877729</v>
      </c>
      <c r="J36">
        <f>(P36+AP36*D36)</f>
        <v>29.600271224975586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32.158123016357422</v>
      </c>
      <c r="P36" s="1">
        <v>29.600271224975586</v>
      </c>
      <c r="Q36" s="1">
        <v>32.275211334228516</v>
      </c>
      <c r="R36" s="1">
        <v>400.02359008789063</v>
      </c>
      <c r="S36" s="1">
        <v>391.16168212890625</v>
      </c>
      <c r="T36" s="1">
        <v>0.19493485987186432</v>
      </c>
      <c r="U36" s="1">
        <v>33.910163879394531</v>
      </c>
      <c r="V36" s="1">
        <v>0.35514596104621887</v>
      </c>
      <c r="W36" s="1">
        <v>61.779903411865234</v>
      </c>
      <c r="X36" s="1">
        <v>300.18099975585938</v>
      </c>
      <c r="Y36" s="1">
        <v>500.26339721679688</v>
      </c>
      <c r="Z36" s="1">
        <v>8.6777582764625549E-2</v>
      </c>
      <c r="AA36" s="1">
        <v>87.777442932128906</v>
      </c>
      <c r="AB36" s="1">
        <v>-15.392838478088379</v>
      </c>
      <c r="AC36" s="1">
        <v>-0.48052102327346802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1.1036066167494827</v>
      </c>
      <c r="AL36">
        <f>(U36-T36)/(1000-U36)*AK36</f>
        <v>3.85143787254629E-2</v>
      </c>
      <c r="AM36">
        <f>(P36+273.15)</f>
        <v>302.75027122497556</v>
      </c>
      <c r="AN36">
        <f>(O36+273.15)</f>
        <v>305.3081230163574</v>
      </c>
      <c r="AO36">
        <f>(Y36*AG36+Z36*AH36)*AI36</f>
        <v>80.042141765606175</v>
      </c>
      <c r="AP36">
        <f>((AO36+0.00000010773*(AN36^4-AM36^4))-AL36*44100)/(L36*51.4+0.00000043092*AM36^3)</f>
        <v>-13.015993649669516</v>
      </c>
      <c r="AQ36">
        <f>0.61365*EXP(17.502*J36/(240.97+J36))</f>
        <v>4.1636026520304652</v>
      </c>
      <c r="AR36">
        <f>AQ36*1000/AA36</f>
        <v>47.433628879458666</v>
      </c>
      <c r="AS36">
        <f>(AR36-U36)</f>
        <v>13.523465000064135</v>
      </c>
      <c r="AT36">
        <f>IF(D36,P36,(O36+P36)/2)</f>
        <v>30.879197120666504</v>
      </c>
      <c r="AU36">
        <f>0.61365*EXP(17.502*AT36/(240.97+AT36))</f>
        <v>4.4803975087355292</v>
      </c>
      <c r="AV36">
        <f>IF(AS36&lt;&gt;0,(1000-(AR36+U36)/2)/AS36*AL36,0)</f>
        <v>2.7321345457430954</v>
      </c>
      <c r="AW36">
        <f>U36*AA36/1000</f>
        <v>2.9765474747426923</v>
      </c>
      <c r="AX36">
        <f>(AU36-AW36)</f>
        <v>1.5038500339928369</v>
      </c>
      <c r="AY36">
        <f>1/(1.6/F36+1.37/N36)</f>
        <v>1.8800924132039489</v>
      </c>
      <c r="AZ36">
        <f>G36*AA36*0.001</f>
        <v>33.883191889122507</v>
      </c>
      <c r="BA36">
        <f>G36/S36</f>
        <v>0.98683622909617519</v>
      </c>
      <c r="BB36">
        <f>(1-AL36*AA36/AQ36/F36)*100</f>
        <v>89.250550472123606</v>
      </c>
      <c r="BC36">
        <f>(S36-E36/(N36/1.35))</f>
        <v>392.82863537312039</v>
      </c>
      <c r="BD36">
        <f>E36*BB36/100/BC36</f>
        <v>-1.2008160860804818E-2</v>
      </c>
    </row>
    <row r="37" spans="1:56" x14ac:dyDescent="0.35">
      <c r="A37" s="1" t="s">
        <v>9</v>
      </c>
      <c r="B37" s="1" t="s">
        <v>3247</v>
      </c>
      <c r="K37" s="1">
        <f t="shared" si="0"/>
        <v>2.72</v>
      </c>
    </row>
    <row r="38" spans="1:56" x14ac:dyDescent="0.35">
      <c r="A38" s="1" t="s">
        <v>9</v>
      </c>
      <c r="B38" s="1" t="s">
        <v>3246</v>
      </c>
      <c r="K38" s="1">
        <f t="shared" si="0"/>
        <v>2.72</v>
      </c>
    </row>
    <row r="39" spans="1:56" x14ac:dyDescent="0.35">
      <c r="A39" s="1">
        <v>8</v>
      </c>
      <c r="B39" s="1" t="s">
        <v>3245</v>
      </c>
      <c r="C39" s="1">
        <v>1893.000001385808</v>
      </c>
      <c r="D39" s="1">
        <v>0</v>
      </c>
      <c r="E39">
        <f>(R39-S39*(1000-T39)/(1000-U39))*AK39</f>
        <v>-4.0380585337860904</v>
      </c>
      <c r="F39">
        <f>IF(AV39&lt;&gt;0,1/(1/AV39-1/N39),0)</f>
        <v>6.3857399711615646</v>
      </c>
      <c r="G39">
        <f>((AY39-AL39/2)*S39-E39)/(AY39+AL39/2)</f>
        <v>383.89187302018968</v>
      </c>
      <c r="H39">
        <f>AL39*1000</f>
        <v>38.646475700096559</v>
      </c>
      <c r="I39">
        <f>(AQ39-AW39)</f>
        <v>1.2690951132189614</v>
      </c>
      <c r="J39">
        <f>(P39+AP39*D39)</f>
        <v>29.983133316040039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32.250442504882813</v>
      </c>
      <c r="P39" s="1">
        <v>29.983133316040039</v>
      </c>
      <c r="Q39" s="1">
        <v>32.357105255126953</v>
      </c>
      <c r="R39" s="1">
        <v>400.12380981445313</v>
      </c>
      <c r="S39" s="1">
        <v>390.1221923828125</v>
      </c>
      <c r="T39" s="1">
        <v>0.2092047780752182</v>
      </c>
      <c r="U39" s="1">
        <v>34.03289794921875</v>
      </c>
      <c r="V39" s="1">
        <v>0.37914875149726868</v>
      </c>
      <c r="W39" s="1">
        <v>61.678943634033203</v>
      </c>
      <c r="X39" s="1">
        <v>300.20651245117188</v>
      </c>
      <c r="Y39" s="1">
        <v>750.7283935546875</v>
      </c>
      <c r="Z39" s="1">
        <v>2.6515362784266472E-2</v>
      </c>
      <c r="AA39" s="1">
        <v>87.774742126464844</v>
      </c>
      <c r="AB39" s="1">
        <v>-15.071132659912109</v>
      </c>
      <c r="AC39" s="1">
        <v>-0.48376542329788208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1.1037004134234256</v>
      </c>
      <c r="AL39">
        <f>(U39-T39)/(1000-U39)*AK39</f>
        <v>3.8646475700096557E-2</v>
      </c>
      <c r="AM39">
        <f>(P39+273.15)</f>
        <v>303.13313331604002</v>
      </c>
      <c r="AN39">
        <f>(O39+273.15)</f>
        <v>305.40044250488279</v>
      </c>
      <c r="AO39">
        <f>(Y39*AG39+Z39*AH39)*AI39</f>
        <v>120.11654028393605</v>
      </c>
      <c r="AP39">
        <f>((AO39+0.00000010773*(AN39^4-AM39^4))-AL39*44100)/(L39*51.4+0.00000043092*AM39^3)</f>
        <v>-12.758748942089843</v>
      </c>
      <c r="AQ39">
        <f>0.61365*EXP(17.502*J39/(240.97+J39))</f>
        <v>4.2563239545279314</v>
      </c>
      <c r="AR39">
        <f>AQ39*1000/AA39</f>
        <v>48.491443568076434</v>
      </c>
      <c r="AS39">
        <f>(AR39-U39)</f>
        <v>14.458545618857684</v>
      </c>
      <c r="AT39">
        <f>IF(D39,P39,(O39+P39)/2)</f>
        <v>31.116787910461426</v>
      </c>
      <c r="AU39">
        <f>0.61365*EXP(17.502*AT39/(240.97+AT39))</f>
        <v>4.5415066699579461</v>
      </c>
      <c r="AV39">
        <f>IF(AS39&lt;&gt;0,(1000-(AR39+U39)/2)/AS39*AL39,0)</f>
        <v>2.5626255362928112</v>
      </c>
      <c r="AW39">
        <f>U39*AA39/1000</f>
        <v>2.98722884130897</v>
      </c>
      <c r="AX39">
        <f>(AU39-AW39)</f>
        <v>1.554277828648976</v>
      </c>
      <c r="AY39">
        <f>1/(1.6/F39+1.37/N39)</f>
        <v>1.7524622279848259</v>
      </c>
      <c r="AZ39">
        <f>G39*AA39*0.001</f>
        <v>33.696010158792738</v>
      </c>
      <c r="BA39">
        <f>G39/S39</f>
        <v>0.98402982582311227</v>
      </c>
      <c r="BB39">
        <f>(1-AL39*AA39/AQ39/F39)*100</f>
        <v>87.519454949765318</v>
      </c>
      <c r="BC39">
        <f>(S39-E39/(N39/1.35))</f>
        <v>391.39577550959945</v>
      </c>
      <c r="BD39">
        <f>E39*BB39/100/BC39</f>
        <v>-9.0294454883184955E-3</v>
      </c>
    </row>
    <row r="40" spans="1:56" x14ac:dyDescent="0.35">
      <c r="A40" s="1" t="s">
        <v>9</v>
      </c>
      <c r="B40" s="1" t="s">
        <v>3244</v>
      </c>
      <c r="K40" s="1">
        <f t="shared" si="0"/>
        <v>2.72</v>
      </c>
    </row>
    <row r="41" spans="1:56" x14ac:dyDescent="0.35">
      <c r="A41" s="1" t="s">
        <v>9</v>
      </c>
      <c r="B41" s="1" t="s">
        <v>3243</v>
      </c>
      <c r="K41" s="1">
        <f t="shared" si="0"/>
        <v>2.72</v>
      </c>
    </row>
    <row r="42" spans="1:56" x14ac:dyDescent="0.35">
      <c r="A42" s="1">
        <v>9</v>
      </c>
      <c r="B42" s="1" t="s">
        <v>3242</v>
      </c>
      <c r="C42" s="1">
        <v>2097.5000013746321</v>
      </c>
      <c r="D42" s="1">
        <v>0</v>
      </c>
      <c r="E42">
        <f>(R42-S42*(1000-T42)/(1000-U42))*AK42</f>
        <v>-2.9609888161916689</v>
      </c>
      <c r="F42">
        <f>IF(AV42&lt;&gt;0,1/(1/AV42-1/N42),0)</f>
        <v>5.5422610377476609</v>
      </c>
      <c r="G42">
        <f>((AY42-AL42/2)*S42-E42)/(AY42+AL42/2)</f>
        <v>381.90256636754901</v>
      </c>
      <c r="H42">
        <f>AL42*1000</f>
        <v>38.801990078556294</v>
      </c>
      <c r="I42">
        <f>(AQ42-AW42)</f>
        <v>1.3510117570826106</v>
      </c>
      <c r="J42">
        <f>(P42+AP42*D42)</f>
        <v>30.367979049682617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32.359024047851563</v>
      </c>
      <c r="P42" s="1">
        <v>30.367979049682617</v>
      </c>
      <c r="Q42" s="1">
        <v>32.447479248046875</v>
      </c>
      <c r="R42" s="1">
        <v>400.20852661132813</v>
      </c>
      <c r="S42" s="1">
        <v>389.20724487304688</v>
      </c>
      <c r="T42" s="1">
        <v>0.22805395722389221</v>
      </c>
      <c r="U42" s="1">
        <v>34.185543060302734</v>
      </c>
      <c r="V42" s="1">
        <v>0.41074129939079285</v>
      </c>
      <c r="W42" s="1">
        <v>61.570583343505859</v>
      </c>
      <c r="X42" s="1">
        <v>300.17950439453125</v>
      </c>
      <c r="Y42" s="1">
        <v>1000.3560180664063</v>
      </c>
      <c r="Z42" s="1">
        <v>6.9903150200843811E-2</v>
      </c>
      <c r="AA42" s="1">
        <v>87.765823364257813</v>
      </c>
      <c r="AB42" s="1">
        <v>-14.838004112243652</v>
      </c>
      <c r="AC42" s="1">
        <v>-0.48535290360450745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1.103601119097541</v>
      </c>
      <c r="AL42">
        <f>(U42-T42)/(1000-U42)*AK42</f>
        <v>3.8801990078556295E-2</v>
      </c>
      <c r="AM42">
        <f>(P42+273.15)</f>
        <v>303.51797904968259</v>
      </c>
      <c r="AN42">
        <f>(O42+273.15)</f>
        <v>305.50902404785154</v>
      </c>
      <c r="AO42">
        <f>(Y42*AG42+Z42*AH42)*AI42</f>
        <v>160.05695931307309</v>
      </c>
      <c r="AP42">
        <f>((AO42+0.00000010773*(AN42^4-AM42^4))-AL42*44100)/(L42*51.4+0.00000043092*AM42^3)</f>
        <v>-12.509911556751161</v>
      </c>
      <c r="AQ42">
        <f>0.61365*EXP(17.502*J42/(240.97+J42))</f>
        <v>4.3513340909243698</v>
      </c>
      <c r="AR42">
        <f>AQ42*1000/AA42</f>
        <v>49.578912657890342</v>
      </c>
      <c r="AS42">
        <f>(AR42-U42)</f>
        <v>15.393369597587608</v>
      </c>
      <c r="AT42">
        <f>IF(D42,P42,(O42+P42)/2)</f>
        <v>31.36350154876709</v>
      </c>
      <c r="AU42">
        <f>0.61365*EXP(17.502*AT42/(240.97+AT42))</f>
        <v>4.6057292933448046</v>
      </c>
      <c r="AV42">
        <f>IF(AS42&lt;&gt;0,(1000-(AR42+U42)/2)/AS42*AL42,0)</f>
        <v>2.4151226963670136</v>
      </c>
      <c r="AW42">
        <f>U42*AA42/1000</f>
        <v>3.0003223338417593</v>
      </c>
      <c r="AX42">
        <f>(AU42-AW42)</f>
        <v>1.6054069595030453</v>
      </c>
      <c r="AY42">
        <f>1/(1.6/F42+1.37/N42)</f>
        <v>1.6426881480676572</v>
      </c>
      <c r="AZ42">
        <f>G42*AA42*0.001</f>
        <v>33.517993182171054</v>
      </c>
      <c r="BA42">
        <f>G42/S42</f>
        <v>0.98123190510525948</v>
      </c>
      <c r="BB42">
        <f>(1-AL42*AA42/AQ42/F42)*100</f>
        <v>85.878851325681779</v>
      </c>
      <c r="BC42">
        <f>(S42-E42/(N42/1.35))</f>
        <v>390.14112568813522</v>
      </c>
      <c r="BD42">
        <f>E42*BB42/100/BC42</f>
        <v>-6.5178034710956928E-3</v>
      </c>
    </row>
    <row r="43" spans="1:56" x14ac:dyDescent="0.35">
      <c r="A43" s="1" t="s">
        <v>9</v>
      </c>
      <c r="B43" s="1" t="s">
        <v>3241</v>
      </c>
      <c r="K43" s="1">
        <f t="shared" si="0"/>
        <v>2.72</v>
      </c>
    </row>
    <row r="44" spans="1:56" x14ac:dyDescent="0.35">
      <c r="A44" s="1" t="s">
        <v>9</v>
      </c>
      <c r="B44" s="1" t="s">
        <v>3240</v>
      </c>
      <c r="K44" s="1">
        <f t="shared" si="0"/>
        <v>2.72</v>
      </c>
    </row>
    <row r="45" spans="1:56" x14ac:dyDescent="0.35">
      <c r="A45" s="1">
        <v>10</v>
      </c>
      <c r="B45" s="1" t="s">
        <v>3239</v>
      </c>
      <c r="C45" s="1">
        <v>2301.5000013746321</v>
      </c>
      <c r="D45" s="1">
        <v>0</v>
      </c>
      <c r="E45">
        <f>(R45-S45*(1000-T45)/(1000-U45))*AK45</f>
        <v>-1.8468921446402213</v>
      </c>
      <c r="F45">
        <f>IF(AV45&lt;&gt;0,1/(1/AV45-1/N45),0)</f>
        <v>4.9335480242648808</v>
      </c>
      <c r="G45">
        <f>((AY45-AL45/2)*S45-E45)/(AY45+AL45/2)</f>
        <v>379.578162190196</v>
      </c>
      <c r="H45">
        <f>AL45*1000</f>
        <v>39.054957031162104</v>
      </c>
      <c r="I45">
        <f>(AQ45-AW45)</f>
        <v>1.4318271599513244</v>
      </c>
      <c r="J45">
        <f>(P45+AP45*D45)</f>
        <v>30.771318435668945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32.480587005615234</v>
      </c>
      <c r="P45" s="1">
        <v>30.771318435668945</v>
      </c>
      <c r="Q45" s="1">
        <v>32.553558349609375</v>
      </c>
      <c r="R45" s="1">
        <v>400.10687255859375</v>
      </c>
      <c r="S45" s="1">
        <v>388.04714965820313</v>
      </c>
      <c r="T45" s="1">
        <v>0.2506222128868103</v>
      </c>
      <c r="U45" s="1">
        <v>34.423267364501953</v>
      </c>
      <c r="V45" s="1">
        <v>0.44828405976295471</v>
      </c>
      <c r="W45" s="1">
        <v>61.572364807128906</v>
      </c>
      <c r="X45" s="1">
        <v>300.16030883789063</v>
      </c>
      <c r="Y45" s="1">
        <v>1251.18798828125</v>
      </c>
      <c r="Z45" s="1">
        <v>0.15909272432327271</v>
      </c>
      <c r="AA45" s="1">
        <v>87.762176513671875</v>
      </c>
      <c r="AB45" s="1">
        <v>-14.463192939758301</v>
      </c>
      <c r="AC45" s="1">
        <v>-0.49397316575050354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1.1035305471981269</v>
      </c>
      <c r="AL45">
        <f>(U45-T45)/(1000-U45)*AK45</f>
        <v>3.9054957031162102E-2</v>
      </c>
      <c r="AM45">
        <f>(P45+273.15)</f>
        <v>303.92131843566892</v>
      </c>
      <c r="AN45">
        <f>(O45+273.15)</f>
        <v>305.63058700561521</v>
      </c>
      <c r="AO45">
        <f>(Y45*AG45+Z45*AH45)*AI45</f>
        <v>200.19007365040306</v>
      </c>
      <c r="AP45">
        <f>((AO45+0.00000010773*(AN45^4-AM45^4))-AL45*44100)/(L45*51.4+0.00000043092*AM45^3)</f>
        <v>-12.295303477509856</v>
      </c>
      <c r="AQ45">
        <f>0.61365*EXP(17.502*J45/(240.97+J45))</f>
        <v>4.4528880265720652</v>
      </c>
      <c r="AR45">
        <f>AQ45*1000/AA45</f>
        <v>50.738122087006126</v>
      </c>
      <c r="AS45">
        <f>(AR45-U45)</f>
        <v>16.314854722504172</v>
      </c>
      <c r="AT45">
        <f>IF(D45,P45,(O45+P45)/2)</f>
        <v>31.62595272064209</v>
      </c>
      <c r="AU45">
        <f>0.61365*EXP(17.502*AT45/(240.97+AT45))</f>
        <v>4.6749153860070969</v>
      </c>
      <c r="AV45">
        <f>IF(AS45&lt;&gt;0,(1000-(AR45+U45)/2)/AS45*AL45,0)</f>
        <v>2.2918971982455658</v>
      </c>
      <c r="AW45">
        <f>U45*AA45/1000</f>
        <v>3.0210608666207408</v>
      </c>
      <c r="AX45">
        <f>(AU45-AW45)</f>
        <v>1.6538545193863561</v>
      </c>
      <c r="AY45">
        <f>1/(1.6/F45+1.37/N45)</f>
        <v>1.5518850027993101</v>
      </c>
      <c r="AZ45">
        <f>G45*AA45*0.001</f>
        <v>33.312605670871157</v>
      </c>
      <c r="BA45">
        <f>G45/S45</f>
        <v>0.97817536483526113</v>
      </c>
      <c r="BB45">
        <f>(1-AL45*AA45/AQ45/F45)*100</f>
        <v>84.397923064769614</v>
      </c>
      <c r="BC45">
        <f>(S45-E45/(N45/1.35))</f>
        <v>388.62965004860826</v>
      </c>
      <c r="BD45">
        <f>E45*BB45/100/BC45</f>
        <v>-4.0108586957473954E-3</v>
      </c>
    </row>
    <row r="46" spans="1:56" x14ac:dyDescent="0.35">
      <c r="A46" s="1" t="s">
        <v>9</v>
      </c>
      <c r="B46" s="1" t="s">
        <v>3238</v>
      </c>
      <c r="K46" s="1">
        <f t="shared" si="0"/>
        <v>2.72</v>
      </c>
    </row>
    <row r="47" spans="1:56" x14ac:dyDescent="0.35">
      <c r="A47" s="1" t="s">
        <v>9</v>
      </c>
      <c r="B47" s="1" t="s">
        <v>3237</v>
      </c>
      <c r="K47" s="1">
        <f t="shared" si="0"/>
        <v>2.72</v>
      </c>
    </row>
    <row r="48" spans="1:56" x14ac:dyDescent="0.35">
      <c r="A48" s="1">
        <v>11</v>
      </c>
      <c r="B48" s="1" t="s">
        <v>3236</v>
      </c>
      <c r="C48" s="1">
        <v>2505.5000013746321</v>
      </c>
      <c r="D48" s="1">
        <v>0</v>
      </c>
      <c r="E48">
        <f>(R48-S48*(1000-T48)/(1000-U48))*AK48</f>
        <v>-1.7017783681301522</v>
      </c>
      <c r="F48">
        <f>IF(AV48&lt;&gt;0,1/(1/AV48-1/N48),0)</f>
        <v>4.6156714698891079</v>
      </c>
      <c r="G48">
        <f>((AY48-AL48/2)*S48-E48)/(AY48+AL48/2)</f>
        <v>378.5349127445761</v>
      </c>
      <c r="H48">
        <f>AL48*1000</f>
        <v>39.750018272580817</v>
      </c>
      <c r="I48">
        <f>(AQ48-AW48)</f>
        <v>1.502309661072796</v>
      </c>
      <c r="J48">
        <f>(P48+AP48*D48)</f>
        <v>31.252204895019531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32.616550445556641</v>
      </c>
      <c r="P48" s="1">
        <v>31.252204895019531</v>
      </c>
      <c r="Q48" s="1">
        <v>32.669712066650391</v>
      </c>
      <c r="R48" s="1">
        <v>399.96878051757813</v>
      </c>
      <c r="S48" s="1">
        <v>387.55166625976563</v>
      </c>
      <c r="T48" s="1">
        <v>0.27432039380073547</v>
      </c>
      <c r="U48" s="1">
        <v>35.031349182128906</v>
      </c>
      <c r="V48" s="1">
        <v>0.48691391944885254</v>
      </c>
      <c r="W48" s="1">
        <v>62.180034637451172</v>
      </c>
      <c r="X48" s="1">
        <v>300.17657470703125</v>
      </c>
      <c r="Y48" s="1">
        <v>1600.9461669921875</v>
      </c>
      <c r="Z48" s="1">
        <v>0.16631841659545898</v>
      </c>
      <c r="AA48" s="1">
        <v>87.759979248046875</v>
      </c>
      <c r="AB48" s="1">
        <v>-13.96320629119873</v>
      </c>
      <c r="AC48" s="1">
        <v>-0.51898175477981567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1.1035903481876146</v>
      </c>
      <c r="AL48">
        <f>(U48-T48)/(1000-U48)*AK48</f>
        <v>3.9750018272580817E-2</v>
      </c>
      <c r="AM48">
        <f>(P48+273.15)</f>
        <v>304.40220489501951</v>
      </c>
      <c r="AN48">
        <f>(O48+273.15)</f>
        <v>305.76655044555662</v>
      </c>
      <c r="AO48">
        <f>(Y48*AG48+Z48*AH48)*AI48</f>
        <v>256.15138099332034</v>
      </c>
      <c r="AP48">
        <f>((AO48+0.00000010773*(AN48^4-AM48^4))-AL48*44100)/(L48*51.4+0.00000043092*AM48^3)</f>
        <v>-12.116366167131254</v>
      </c>
      <c r="AQ48">
        <f>0.61365*EXP(17.502*J48/(240.97+J48))</f>
        <v>4.5766601383275125</v>
      </c>
      <c r="AR48">
        <f>AQ48*1000/AA48</f>
        <v>52.149740434554261</v>
      </c>
      <c r="AS48">
        <f>(AR48-U48)</f>
        <v>17.118391252425354</v>
      </c>
      <c r="AT48">
        <f>IF(D48,P48,(O48+P48)/2)</f>
        <v>31.934377670288086</v>
      </c>
      <c r="AU48">
        <f>0.61365*EXP(17.502*AT48/(240.97+AT48))</f>
        <v>4.7573759689952437</v>
      </c>
      <c r="AV48">
        <f>IF(AS48&lt;&gt;0,(1000-(AR48+U48)/2)/AS48*AL48,0)</f>
        <v>2.2208449824133529</v>
      </c>
      <c r="AW48">
        <f>U48*AA48/1000</f>
        <v>3.0743504772547166</v>
      </c>
      <c r="AX48">
        <f>(AU48-AW48)</f>
        <v>1.6830254917405272</v>
      </c>
      <c r="AY48">
        <f>1/(1.6/F48+1.37/N48)</f>
        <v>1.4998967606232034</v>
      </c>
      <c r="AZ48">
        <f>G48*AA48*0.001</f>
        <v>33.220216087125237</v>
      </c>
      <c r="BA48">
        <f>G48/S48</f>
        <v>0.97673406077127833</v>
      </c>
      <c r="BB48">
        <f>(1-AL48*AA48/AQ48/F48)*100</f>
        <v>83.48607560102846</v>
      </c>
      <c r="BC48">
        <f>(S48-E48/(N48/1.35))</f>
        <v>388.08839850300762</v>
      </c>
      <c r="BD48">
        <f>E48*BB48/100/BC48</f>
        <v>-3.6608875206252181E-3</v>
      </c>
    </row>
    <row r="49" spans="1:56" x14ac:dyDescent="0.35">
      <c r="A49" s="1" t="s">
        <v>9</v>
      </c>
      <c r="B49" s="1" t="s">
        <v>3235</v>
      </c>
      <c r="K49" s="1">
        <f t="shared" si="0"/>
        <v>2.72</v>
      </c>
    </row>
    <row r="50" spans="1:56" x14ac:dyDescent="0.35">
      <c r="A50" s="1" t="s">
        <v>9</v>
      </c>
      <c r="B50" s="1" t="s">
        <v>3230</v>
      </c>
      <c r="K50" s="1">
        <f t="shared" si="0"/>
        <v>2.72</v>
      </c>
    </row>
    <row r="51" spans="1:56" x14ac:dyDescent="0.35">
      <c r="A51" s="1">
        <v>12</v>
      </c>
      <c r="B51" s="1" t="s">
        <v>3234</v>
      </c>
      <c r="C51" s="1">
        <v>2709.5000013746321</v>
      </c>
      <c r="D51" s="1">
        <v>0</v>
      </c>
      <c r="E51">
        <f>(R51-S51*(1000-T51)/(1000-U51))*AK51</f>
        <v>-1.8591704192532099</v>
      </c>
      <c r="F51">
        <f>IF(AV51&lt;&gt;0,1/(1/AV51-1/N51),0)</f>
        <v>4.3658595821119661</v>
      </c>
      <c r="G51">
        <f>((AY51-AL51/2)*S51-E51)/(AY51+AL51/2)</f>
        <v>378.05044693190695</v>
      </c>
      <c r="H51">
        <f>AL51*1000</f>
        <v>40.544034744499761</v>
      </c>
      <c r="I51">
        <f>(AQ51-AW51)</f>
        <v>1.5727198059969405</v>
      </c>
      <c r="J51">
        <f>(P51+AP51*D51)</f>
        <v>31.753484725952148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32.779720306396484</v>
      </c>
      <c r="P51" s="1">
        <v>31.753484725952148</v>
      </c>
      <c r="Q51" s="1">
        <v>32.806842803955078</v>
      </c>
      <c r="R51" s="1">
        <v>399.97705078125</v>
      </c>
      <c r="S51" s="1">
        <v>387.427734375</v>
      </c>
      <c r="T51" s="1">
        <v>0.3077094554901123</v>
      </c>
      <c r="U51" s="1">
        <v>35.734691619873047</v>
      </c>
      <c r="V51" s="1">
        <v>0.54119455814361572</v>
      </c>
      <c r="W51" s="1">
        <v>62.849617004394531</v>
      </c>
      <c r="X51" s="1">
        <v>300.16375732421875</v>
      </c>
      <c r="Y51" s="1">
        <v>2001.14306640625</v>
      </c>
      <c r="Z51" s="1">
        <v>4.9415778368711472E-2</v>
      </c>
      <c r="AA51" s="1">
        <v>87.761787414550781</v>
      </c>
      <c r="AB51" s="1">
        <v>-13.461236000061035</v>
      </c>
      <c r="AC51" s="1">
        <v>-0.53930628299713135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1.1035432254566864</v>
      </c>
      <c r="AL51">
        <f>(U51-T51)/(1000-U51)*AK51</f>
        <v>4.054403474449976E-2</v>
      </c>
      <c r="AM51">
        <f>(P51+273.15)</f>
        <v>304.90348472595213</v>
      </c>
      <c r="AN51">
        <f>(O51+273.15)</f>
        <v>305.92972030639646</v>
      </c>
      <c r="AO51">
        <f>(Y51*AG51+Z51*AH51)*AI51</f>
        <v>320.1828834683547</v>
      </c>
      <c r="AP51">
        <f>((AO51+0.00000010773*(AN51^4-AM51^4))-AL51*44100)/(L51*51.4+0.00000043092*AM51^3)</f>
        <v>-11.906515542937113</v>
      </c>
      <c r="AQ51">
        <f>0.61365*EXP(17.502*J51/(240.97+J51))</f>
        <v>4.7088602152647683</v>
      </c>
      <c r="AR51">
        <f>AQ51*1000/AA51</f>
        <v>53.655017223179819</v>
      </c>
      <c r="AS51">
        <f>(AR51-U51)</f>
        <v>17.920325603306772</v>
      </c>
      <c r="AT51">
        <f>IF(D51,P51,(O51+P51)/2)</f>
        <v>32.266602516174316</v>
      </c>
      <c r="AU51">
        <f>0.61365*EXP(17.502*AT51/(240.97+AT51))</f>
        <v>4.8476135634150346</v>
      </c>
      <c r="AV51">
        <f>IF(AS51&lt;&gt;0,(1000-(AR51+U51)/2)/AS51*AL51,0)</f>
        <v>2.1613404728977677</v>
      </c>
      <c r="AW51">
        <f>U51*AA51/1000</f>
        <v>3.1361404092678278</v>
      </c>
      <c r="AX51">
        <f>(AU51-AW51)</f>
        <v>1.7114731541472068</v>
      </c>
      <c r="AY51">
        <f>1/(1.6/F51+1.37/N51)</f>
        <v>1.456563708126388</v>
      </c>
      <c r="AZ51">
        <f>G51*AA51*0.001</f>
        <v>33.178382955613934</v>
      </c>
      <c r="BA51">
        <f>G51/S51</f>
        <v>0.97579603468961629</v>
      </c>
      <c r="BB51">
        <f>(1-AL51*AA51/AQ51/F51)*100</f>
        <v>82.692000927502434</v>
      </c>
      <c r="BC51">
        <f>(S51-E51/(N51/1.35))</f>
        <v>388.01410727077928</v>
      </c>
      <c r="BD51">
        <f>E51*BB51/100/BC51</f>
        <v>-3.9621889810821662E-3</v>
      </c>
    </row>
    <row r="52" spans="1:56" x14ac:dyDescent="0.35">
      <c r="A52" s="1" t="s">
        <v>9</v>
      </c>
      <c r="B52" s="1" t="s">
        <v>3233</v>
      </c>
      <c r="K52" s="1">
        <v>2.6492800000000001</v>
      </c>
    </row>
    <row r="53" spans="1:56" x14ac:dyDescent="0.35">
      <c r="A53" s="1" t="s">
        <v>9</v>
      </c>
      <c r="B53" s="1" t="s">
        <v>3232</v>
      </c>
      <c r="K53" s="1">
        <v>2.6492800000000001</v>
      </c>
    </row>
    <row r="54" spans="1:56" x14ac:dyDescent="0.35">
      <c r="A54" s="1" t="s">
        <v>9</v>
      </c>
      <c r="B54" s="1" t="s">
        <v>3231</v>
      </c>
    </row>
    <row r="55" spans="1:56" x14ac:dyDescent="0.35">
      <c r="A55" s="1" t="s">
        <v>9</v>
      </c>
      <c r="B55" s="1" t="s">
        <v>3230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E2BC9-B0BB-4C59-8AC2-0C6A3599EE07}">
  <dimension ref="A1:BD55"/>
  <sheetViews>
    <sheetView topLeftCell="A5"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3318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3317</v>
      </c>
    </row>
    <row r="12" spans="1:56" x14ac:dyDescent="0.35">
      <c r="A12" s="1" t="s">
        <v>9</v>
      </c>
      <c r="B12" s="1" t="s">
        <v>3316</v>
      </c>
    </row>
    <row r="13" spans="1:56" x14ac:dyDescent="0.35">
      <c r="A13" s="1" t="s">
        <v>9</v>
      </c>
      <c r="B13" s="1" t="s">
        <v>3315</v>
      </c>
    </row>
    <row r="14" spans="1:56" x14ac:dyDescent="0.35">
      <c r="A14" s="1" t="s">
        <v>9</v>
      </c>
      <c r="B14" s="1" t="s">
        <v>3314</v>
      </c>
    </row>
    <row r="15" spans="1:56" x14ac:dyDescent="0.35">
      <c r="A15" s="1" t="s">
        <v>9</v>
      </c>
      <c r="B15" s="1" t="s">
        <v>3313</v>
      </c>
    </row>
    <row r="16" spans="1:56" x14ac:dyDescent="0.35">
      <c r="A16" s="1" t="s">
        <v>9</v>
      </c>
      <c r="B16" s="1" t="s">
        <v>3312</v>
      </c>
    </row>
    <row r="17" spans="1:56" x14ac:dyDescent="0.35">
      <c r="A17" s="1" t="s">
        <v>9</v>
      </c>
      <c r="B17" s="1" t="s">
        <v>3311</v>
      </c>
    </row>
    <row r="18" spans="1:56" x14ac:dyDescent="0.35">
      <c r="A18" s="1">
        <v>1</v>
      </c>
      <c r="B18" s="1" t="s">
        <v>3310</v>
      </c>
      <c r="C18" s="1">
        <v>433.50000132992864</v>
      </c>
      <c r="D18" s="1">
        <v>0</v>
      </c>
      <c r="E18">
        <f>(R18-S18*(1000-T18)/(1000-U18))*AK18</f>
        <v>-6.2249997365885585</v>
      </c>
      <c r="F18">
        <f>IF(AV18&lt;&gt;0,1/(1/AV18-1/N18),0)</f>
        <v>-28.973302576918297</v>
      </c>
      <c r="G18">
        <f>((AY18-AL18/2)*S18-E18)/(AY18+AL18/2)</f>
        <v>387.02218287301696</v>
      </c>
      <c r="H18">
        <f>AL18*1000</f>
        <v>44.198232817450666</v>
      </c>
      <c r="I18">
        <f>(AQ18-AW18)</f>
        <v>0.73890265108920516</v>
      </c>
      <c r="J18">
        <f>(P18+AP18*D18)</f>
        <v>29.558694839477539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32.834831237792969</v>
      </c>
      <c r="P18" s="1">
        <v>29.558694839477539</v>
      </c>
      <c r="Q18" s="1">
        <v>32.933097839355469</v>
      </c>
      <c r="R18" s="1">
        <v>399.8973388671875</v>
      </c>
      <c r="S18" s="1">
        <v>389.92083740234375</v>
      </c>
      <c r="T18" s="1">
        <v>0.42078974843025208</v>
      </c>
      <c r="U18" s="1">
        <v>38.915775299072266</v>
      </c>
      <c r="V18" s="1">
        <v>0.73766165971755981</v>
      </c>
      <c r="W18" s="1">
        <v>68.220947265625</v>
      </c>
      <c r="X18" s="1">
        <v>300.14498901367188</v>
      </c>
      <c r="Y18" s="1">
        <v>-0.10693753510713577</v>
      </c>
      <c r="Z18" s="1">
        <v>3.6156382411718369E-3</v>
      </c>
      <c r="AA18" s="1">
        <v>87.746879577636719</v>
      </c>
      <c r="AB18" s="1">
        <v>-14.49396800994873</v>
      </c>
      <c r="AC18" s="1">
        <v>-1.068170428276062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1.10347422431497</v>
      </c>
      <c r="AL18">
        <f>(U18-T18)/(1000-U18)*AK18</f>
        <v>4.4198232817450667E-2</v>
      </c>
      <c r="AM18">
        <f>(P18+273.15)</f>
        <v>302.70869483947752</v>
      </c>
      <c r="AN18">
        <f>(O18+273.15)</f>
        <v>305.98483123779295</v>
      </c>
      <c r="AO18">
        <f>(Y18*AG18+Z18*AH18)*AI18</f>
        <v>-1.7110005234703296E-2</v>
      </c>
      <c r="AP18">
        <f>((AO18+0.00000010773*(AN18^4-AM18^4))-AL18*44100)/(L18*51.4+0.00000043092*AM18^3)</f>
        <v>-15.655906028481695</v>
      </c>
      <c r="AQ18">
        <f>0.61365*EXP(17.502*J18/(240.97+J18))</f>
        <v>4.1536404999272687</v>
      </c>
      <c r="AR18">
        <f>AQ18*1000/AA18</f>
        <v>47.336617779692205</v>
      </c>
      <c r="AS18">
        <f>(AR18-U18)</f>
        <v>8.4208424806199389</v>
      </c>
      <c r="AT18">
        <f>IF(D18,P18,(O18+P18)/2)</f>
        <v>31.196763038635254</v>
      </c>
      <c r="AU18">
        <f>0.61365*EXP(17.502*AT18/(240.97+AT18))</f>
        <v>4.5622392065197301</v>
      </c>
      <c r="AV18">
        <f>IF(AS18&lt;&gt;0,(1000-(AR18+U18)/2)/AS18*AL18,0)</f>
        <v>5.0223159071796797</v>
      </c>
      <c r="AW18">
        <f>U18*AA18/1000</f>
        <v>3.4147378488380635</v>
      </c>
      <c r="AX18">
        <f>(AU18-AW18)</f>
        <v>1.1475013576816666</v>
      </c>
      <c r="AY18">
        <f>1/(1.6/F18+1.37/N18)</f>
        <v>3.7758050849768217</v>
      </c>
      <c r="AZ18">
        <f>G18*AA18*0.001</f>
        <v>33.959988874432717</v>
      </c>
      <c r="BA18">
        <f>G18/S18</f>
        <v>0.99256604353684286</v>
      </c>
      <c r="BB18">
        <f>(1-AL18*AA18/AQ18/F18)*100</f>
        <v>103.2226243120129</v>
      </c>
      <c r="BC18">
        <f>(S18-E18/(N18/1.35))</f>
        <v>391.88417066322614</v>
      </c>
      <c r="BD18">
        <f>E18*BB18/100/BC18</f>
        <v>-1.6396702323158086E-2</v>
      </c>
    </row>
    <row r="19" spans="1:56" x14ac:dyDescent="0.35">
      <c r="A19" s="1" t="s">
        <v>9</v>
      </c>
      <c r="B19" s="1" t="s">
        <v>3309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3308</v>
      </c>
      <c r="K20" s="1">
        <f t="shared" si="0"/>
        <v>2.72</v>
      </c>
    </row>
    <row r="21" spans="1:56" x14ac:dyDescent="0.35">
      <c r="A21" s="1">
        <v>2</v>
      </c>
      <c r="B21" s="1" t="s">
        <v>3307</v>
      </c>
      <c r="C21" s="1">
        <v>637.50000132992864</v>
      </c>
      <c r="D21" s="1">
        <v>0</v>
      </c>
      <c r="E21">
        <f>(R21-S21*(1000-T21)/(1000-U21))*AK21</f>
        <v>-5.7331857999132962</v>
      </c>
      <c r="F21">
        <f>IF(AV21&lt;&gt;0,1/(1/AV21-1/N21),0)</f>
        <v>-24.085761073441073</v>
      </c>
      <c r="G21">
        <f>((AY21-AL21/2)*S21-E21)/(AY21+AL21/2)</f>
        <v>386.93264996556962</v>
      </c>
      <c r="H21">
        <f>AL21*1000</f>
        <v>43.214733555902917</v>
      </c>
      <c r="I21">
        <f>(AQ21-AW21)</f>
        <v>0.69775220383896253</v>
      </c>
      <c r="J21">
        <f>(P21+AP21*D21)</f>
        <v>29.105800628662109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32.803314208984375</v>
      </c>
      <c r="P21" s="1">
        <v>29.105800628662109</v>
      </c>
      <c r="Q21" s="1">
        <v>32.924041748046875</v>
      </c>
      <c r="R21" s="1">
        <v>399.80267333984375</v>
      </c>
      <c r="S21" s="1">
        <v>389.7349853515625</v>
      </c>
      <c r="T21" s="1">
        <v>0.49510589241981506</v>
      </c>
      <c r="U21" s="1">
        <v>38.164047241210938</v>
      </c>
      <c r="V21" s="1">
        <v>0.86946374177932739</v>
      </c>
      <c r="W21" s="1">
        <v>67.020523071289063</v>
      </c>
      <c r="X21" s="1">
        <v>300.13616943359375</v>
      </c>
      <c r="Y21" s="1">
        <v>24.954662322998047</v>
      </c>
      <c r="Z21" s="1">
        <v>0.10244299471378326</v>
      </c>
      <c r="AA21" s="1">
        <v>87.745109558105469</v>
      </c>
      <c r="AB21" s="1">
        <v>-14.371475219726563</v>
      </c>
      <c r="AC21" s="1">
        <v>-0.89875799417495728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1.103441799388212</v>
      </c>
      <c r="AL21">
        <f>(U21-T21)/(1000-U21)*AK21</f>
        <v>4.3214733555902919E-2</v>
      </c>
      <c r="AM21">
        <f>(P21+273.15)</f>
        <v>302.25580062866209</v>
      </c>
      <c r="AN21">
        <f>(O21+273.15)</f>
        <v>305.95331420898435</v>
      </c>
      <c r="AO21">
        <f>(Y21*AG21+Z21*AH21)*AI21</f>
        <v>3.9927458824348605</v>
      </c>
      <c r="AP21">
        <f>((AO21+0.00000010773*(AN21^4-AM21^4))-AL21*44100)/(L21*51.4+0.00000043092*AM21^3)</f>
        <v>-15.232986169587425</v>
      </c>
      <c r="AQ21">
        <f>0.61365*EXP(17.502*J21/(240.97+J21))</f>
        <v>4.046460710199729</v>
      </c>
      <c r="AR21">
        <f>AQ21*1000/AA21</f>
        <v>46.116082486855092</v>
      </c>
      <c r="AS21">
        <f>(AR21-U21)</f>
        <v>7.9520352456441543</v>
      </c>
      <c r="AT21">
        <f>IF(D21,P21,(O21+P21)/2)</f>
        <v>30.954557418823242</v>
      </c>
      <c r="AU21">
        <f>0.61365*EXP(17.502*AT21/(240.97+AT21))</f>
        <v>4.499702396621295</v>
      </c>
      <c r="AV21">
        <f>IF(AS21&lt;&gt;0,(1000-(AR21+U21)/2)/AS21*AL21,0)</f>
        <v>5.2054173053935173</v>
      </c>
      <c r="AW21">
        <f>U21*AA21/1000</f>
        <v>3.3487085063607664</v>
      </c>
      <c r="AX21">
        <f>(AU21-AW21)</f>
        <v>1.1509938902605286</v>
      </c>
      <c r="AY21">
        <f>1/(1.6/F21+1.37/N21)</f>
        <v>3.9426246823178359</v>
      </c>
      <c r="AZ21">
        <f>G21*AA21*0.001</f>
        <v>33.951447762836978</v>
      </c>
      <c r="BA21">
        <f>G21/S21</f>
        <v>0.99280963862285798</v>
      </c>
      <c r="BB21">
        <f>(1-AL21*AA21/AQ21/F21)*100</f>
        <v>103.8906221808912</v>
      </c>
      <c r="BC21">
        <f>(S21-E21/(N21/1.35))</f>
        <v>391.54320299784263</v>
      </c>
      <c r="BD21">
        <f>E21*BB21/100/BC21</f>
        <v>-1.5212222693977517E-2</v>
      </c>
    </row>
    <row r="22" spans="1:56" x14ac:dyDescent="0.35">
      <c r="A22" s="1" t="s">
        <v>9</v>
      </c>
      <c r="B22" s="1" t="s">
        <v>3306</v>
      </c>
      <c r="K22" s="1">
        <f t="shared" si="0"/>
        <v>2.72</v>
      </c>
    </row>
    <row r="23" spans="1:56" x14ac:dyDescent="0.35">
      <c r="A23" s="1" t="s">
        <v>9</v>
      </c>
      <c r="B23" s="1" t="s">
        <v>3305</v>
      </c>
      <c r="K23" s="1">
        <f t="shared" si="0"/>
        <v>2.72</v>
      </c>
    </row>
    <row r="24" spans="1:56" x14ac:dyDescent="0.35">
      <c r="A24" s="1">
        <v>3</v>
      </c>
      <c r="B24" s="1" t="s">
        <v>3304</v>
      </c>
      <c r="C24" s="1">
        <v>842.00000131875277</v>
      </c>
      <c r="D24" s="1">
        <v>0</v>
      </c>
      <c r="E24">
        <f>(R24-S24*(1000-T24)/(1000-U24))*AK24</f>
        <v>-5.4870615211477567</v>
      </c>
      <c r="F24">
        <f>IF(AV24&lt;&gt;0,1/(1/AV24-1/N24),0)</f>
        <v>-22.585625868114679</v>
      </c>
      <c r="G24">
        <f>((AY24-AL24/2)*S24-E24)/(AY24+AL24/2)</f>
        <v>387.2123763643545</v>
      </c>
      <c r="H24">
        <f>AL24*1000</f>
        <v>42.534251938669527</v>
      </c>
      <c r="I24">
        <f>(AQ24-AW24)</f>
        <v>0.67729297488883855</v>
      </c>
      <c r="J24">
        <f>(P24+AP24*D24)</f>
        <v>28.834522247314453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32.759250640869141</v>
      </c>
      <c r="P24" s="1">
        <v>28.834522247314453</v>
      </c>
      <c r="Q24" s="1">
        <v>32.893985748291016</v>
      </c>
      <c r="R24" s="1">
        <v>400.022705078125</v>
      </c>
      <c r="S24" s="1">
        <v>389.96414184570313</v>
      </c>
      <c r="T24" s="1">
        <v>0.58891403675079346</v>
      </c>
      <c r="U24" s="1">
        <v>37.680877685546875</v>
      </c>
      <c r="V24" s="1">
        <v>1.0367122888565063</v>
      </c>
      <c r="W24" s="1">
        <v>66.332649230957031</v>
      </c>
      <c r="X24" s="1">
        <v>300.15597534179688</v>
      </c>
      <c r="Y24" s="1">
        <v>49.886135101318359</v>
      </c>
      <c r="Z24" s="1">
        <v>0.15908743441104889</v>
      </c>
      <c r="AA24" s="1">
        <v>87.740257263183594</v>
      </c>
      <c r="AB24" s="1">
        <v>-13.92310905456543</v>
      </c>
      <c r="AC24" s="1">
        <v>-0.74637913703918457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1.1035146152271942</v>
      </c>
      <c r="AL24">
        <f>(U24-T24)/(1000-U24)*AK24</f>
        <v>4.2534251938669526E-2</v>
      </c>
      <c r="AM24">
        <f>(P24+273.15)</f>
        <v>301.98452224731443</v>
      </c>
      <c r="AN24">
        <f>(O24+273.15)</f>
        <v>305.90925064086912</v>
      </c>
      <c r="AO24">
        <f>(Y24*AG24+Z24*AH24)*AI24</f>
        <v>7.9817814378042158</v>
      </c>
      <c r="AP24">
        <f>((AO24+0.00000010773*(AN24^4-AM24^4))-AL24*44100)/(L24*51.4+0.00000043092*AM24^3)</f>
        <v>-14.936030475551725</v>
      </c>
      <c r="AQ24">
        <f>0.61365*EXP(17.502*J24/(240.97+J24))</f>
        <v>3.9834228769212752</v>
      </c>
      <c r="AR24">
        <f>AQ24*1000/AA24</f>
        <v>45.400173206384551</v>
      </c>
      <c r="AS24">
        <f>(AR24-U24)</f>
        <v>7.7192955208376759</v>
      </c>
      <c r="AT24">
        <f>IF(D24,P24,(O24+P24)/2)</f>
        <v>30.796886444091797</v>
      </c>
      <c r="AU24">
        <f>0.61365*EXP(17.502*AT24/(240.97+AT24))</f>
        <v>4.4593946282346622</v>
      </c>
      <c r="AV24">
        <f>IF(AS24&lt;&gt;0,(1000-(AR24+U24)/2)/AS24*AL24,0)</f>
        <v>5.2812276267487874</v>
      </c>
      <c r="AW24">
        <f>U24*AA24/1000</f>
        <v>3.3061299020324366</v>
      </c>
      <c r="AX24">
        <f>(AU24-AW24)</f>
        <v>1.1532647262022255</v>
      </c>
      <c r="AY24">
        <f>1/(1.6/F24+1.37/N24)</f>
        <v>4.0124238300362594</v>
      </c>
      <c r="AZ24">
        <f>G24*AA24*0.001</f>
        <v>33.974113517697134</v>
      </c>
      <c r="BA24">
        <f>G24/S24</f>
        <v>0.99294354227461912</v>
      </c>
      <c r="BB24">
        <f>(1-AL24*AA24/AQ24/F24)*100</f>
        <v>104.14809944692433</v>
      </c>
      <c r="BC24">
        <f>(S24-E24/(N24/1.35))</f>
        <v>391.69473314607819</v>
      </c>
      <c r="BD24">
        <f>E24*BB24/100/BC24</f>
        <v>-1.4589602070619781E-2</v>
      </c>
    </row>
    <row r="25" spans="1:56" x14ac:dyDescent="0.35">
      <c r="A25" s="1" t="s">
        <v>9</v>
      </c>
      <c r="B25" s="1" t="s">
        <v>3303</v>
      </c>
      <c r="K25" s="1">
        <f t="shared" si="0"/>
        <v>2.72</v>
      </c>
    </row>
    <row r="26" spans="1:56" x14ac:dyDescent="0.35">
      <c r="A26" s="1" t="s">
        <v>9</v>
      </c>
      <c r="B26" s="1" t="s">
        <v>3302</v>
      </c>
      <c r="K26" s="1">
        <f t="shared" si="0"/>
        <v>2.72</v>
      </c>
    </row>
    <row r="27" spans="1:56" x14ac:dyDescent="0.35">
      <c r="A27" s="1">
        <v>4</v>
      </c>
      <c r="B27" s="1" t="s">
        <v>3301</v>
      </c>
      <c r="C27" s="1">
        <v>1047.0000013187528</v>
      </c>
      <c r="D27" s="1">
        <v>0</v>
      </c>
      <c r="E27">
        <f>(R27-S27*(1000-T27)/(1000-U27))*AK27</f>
        <v>-5.5417236069497449</v>
      </c>
      <c r="F27">
        <f>IF(AV27&lt;&gt;0,1/(1/AV27-1/N27),0)</f>
        <v>-21.62431898011446</v>
      </c>
      <c r="G27">
        <f>((AY27-AL27/2)*S27-E27)/(AY27+AL27/2)</f>
        <v>387.46688244090541</v>
      </c>
      <c r="H27">
        <f>AL27*1000</f>
        <v>42.120511570853672</v>
      </c>
      <c r="I27">
        <f>(AQ27-AW27)</f>
        <v>0.66391403998451626</v>
      </c>
      <c r="J27">
        <f>(P27+AP27*D27)</f>
        <v>28.696758270263672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32.724559783935547</v>
      </c>
      <c r="P27" s="1">
        <v>28.696758270263672</v>
      </c>
      <c r="Q27" s="1">
        <v>32.862812042236328</v>
      </c>
      <c r="R27" s="1">
        <v>400.00241088867188</v>
      </c>
      <c r="S27" s="1">
        <v>390.133056640625</v>
      </c>
      <c r="T27" s="1">
        <v>0.73370903730392456</v>
      </c>
      <c r="U27" s="1">
        <v>37.473125457763672</v>
      </c>
      <c r="V27" s="1">
        <v>1.294101357460022</v>
      </c>
      <c r="W27" s="1">
        <v>66.094345092773438</v>
      </c>
      <c r="X27" s="1">
        <v>300.1533203125</v>
      </c>
      <c r="Y27" s="1">
        <v>101.2998046875</v>
      </c>
      <c r="Z27" s="1">
        <v>0.2181466668844223</v>
      </c>
      <c r="AA27" s="1">
        <v>87.73822021484375</v>
      </c>
      <c r="AB27" s="1">
        <v>-13.73891544342041</v>
      </c>
      <c r="AC27" s="1">
        <v>-0.70637476444244385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1.1035048540900734</v>
      </c>
      <c r="AL27">
        <f>(U27-T27)/(1000-U27)*AK27</f>
        <v>4.2120511570853669E-2</v>
      </c>
      <c r="AM27">
        <f>(P27+273.15)</f>
        <v>301.84675827026365</v>
      </c>
      <c r="AN27">
        <f>(O27+273.15)</f>
        <v>305.87455978393552</v>
      </c>
      <c r="AO27">
        <f>(Y27*AG27+Z27*AH27)*AI27</f>
        <v>16.207968387723668</v>
      </c>
      <c r="AP27">
        <f>((AO27+0.00000010773*(AN27^4-AM27^4))-AL27*44100)/(L27*51.4+0.00000043092*AM27^3)</f>
        <v>-14.710883080560272</v>
      </c>
      <c r="AQ27">
        <f>0.61365*EXP(17.502*J27/(240.97+J27))</f>
        <v>3.9517393735362529</v>
      </c>
      <c r="AR27">
        <f>AQ27*1000/AA27</f>
        <v>45.040113235254445</v>
      </c>
      <c r="AS27">
        <f>(AR27-U27)</f>
        <v>7.5669877774907732</v>
      </c>
      <c r="AT27">
        <f>IF(D27,P27,(O27+P27)/2)</f>
        <v>30.710659027099609</v>
      </c>
      <c r="AU27">
        <f>0.61365*EXP(17.502*AT27/(240.97+AT27))</f>
        <v>4.4374843656151235</v>
      </c>
      <c r="AV27">
        <f>IF(AS27&lt;&gt;0,(1000-(AR27+U27)/2)/AS27*AL27,0)</f>
        <v>5.3367023769246424</v>
      </c>
      <c r="AW27">
        <f>U27*AA27/1000</f>
        <v>3.2878253335517367</v>
      </c>
      <c r="AX27">
        <f>(AU27-AW27)</f>
        <v>1.1496590320633868</v>
      </c>
      <c r="AY27">
        <f>1/(1.6/F27+1.37/N27)</f>
        <v>4.0637742312483507</v>
      </c>
      <c r="AZ27">
        <f>G27*AA27*0.001</f>
        <v>33.995654657559136</v>
      </c>
      <c r="BA27">
        <f>G27/S27</f>
        <v>0.9931659874641805</v>
      </c>
      <c r="BB27">
        <f>(1-AL27*AA27/AQ27/F27)*100</f>
        <v>104.32465756156056</v>
      </c>
      <c r="BC27">
        <f>(S27-E27/(N27/1.35))</f>
        <v>391.88088808488851</v>
      </c>
      <c r="BD27">
        <f>E27*BB27/100/BC27</f>
        <v>-1.4752911794734246E-2</v>
      </c>
    </row>
    <row r="28" spans="1:56" x14ac:dyDescent="0.35">
      <c r="A28" s="1" t="s">
        <v>9</v>
      </c>
      <c r="B28" s="1" t="s">
        <v>3300</v>
      </c>
      <c r="K28" s="1">
        <f t="shared" si="0"/>
        <v>2.72</v>
      </c>
    </row>
    <row r="29" spans="1:56" x14ac:dyDescent="0.35">
      <c r="A29" s="1" t="s">
        <v>9</v>
      </c>
      <c r="B29" s="1" t="s">
        <v>3299</v>
      </c>
      <c r="K29" s="1">
        <f t="shared" si="0"/>
        <v>2.72</v>
      </c>
    </row>
    <row r="30" spans="1:56" x14ac:dyDescent="0.35">
      <c r="A30" s="1">
        <v>5</v>
      </c>
      <c r="B30" s="1" t="s">
        <v>3298</v>
      </c>
      <c r="C30" s="1">
        <v>1252.0000013187528</v>
      </c>
      <c r="D30" s="1">
        <v>0</v>
      </c>
      <c r="E30">
        <f>(R30-S30*(1000-T30)/(1000-U30))*AK30</f>
        <v>-5.0891350538291045</v>
      </c>
      <c r="F30">
        <f>IF(AV30&lt;&gt;0,1/(1/AV30-1/N30),0)</f>
        <v>-21.636106983977026</v>
      </c>
      <c r="G30">
        <f>((AY30-AL30/2)*S30-E30)/(AY30+AL30/2)</f>
        <v>387.19583267798652</v>
      </c>
      <c r="H30">
        <f>AL30*1000</f>
        <v>41.759208968511786</v>
      </c>
      <c r="I30">
        <f>(AQ30-AW30)</f>
        <v>0.6583848902602214</v>
      </c>
      <c r="J30">
        <f>(P30+AP30*D30)</f>
        <v>28.649503707885742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32.702999114990234</v>
      </c>
      <c r="P30" s="1">
        <v>28.649503707885742</v>
      </c>
      <c r="Q30" s="1">
        <v>32.840423583984375</v>
      </c>
      <c r="R30" s="1">
        <v>400.08154296875</v>
      </c>
      <c r="S30" s="1">
        <v>389.93685913085938</v>
      </c>
      <c r="T30" s="1">
        <v>0.9842337965965271</v>
      </c>
      <c r="U30" s="1">
        <v>37.412078857421875</v>
      </c>
      <c r="V30" s="1">
        <v>1.7381167411804199</v>
      </c>
      <c r="W30" s="1">
        <v>66.068206787109375</v>
      </c>
      <c r="X30" s="1">
        <v>300.14291381835938</v>
      </c>
      <c r="Y30" s="1">
        <v>149.69764709472656</v>
      </c>
      <c r="Z30" s="1">
        <v>5.6645788252353668E-2</v>
      </c>
      <c r="AA30" s="1">
        <v>87.740043640136719</v>
      </c>
      <c r="AB30" s="1">
        <v>-13.811610221862793</v>
      </c>
      <c r="AC30" s="1">
        <v>-0.70693343877792358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1.1034665949204385</v>
      </c>
      <c r="AL30">
        <f>(U30-T30)/(1000-U30)*AK30</f>
        <v>4.1759208968511784E-2</v>
      </c>
      <c r="AM30">
        <f>(P30+273.15)</f>
        <v>301.79950370788572</v>
      </c>
      <c r="AN30">
        <f>(O30+273.15)</f>
        <v>305.85299911499021</v>
      </c>
      <c r="AO30">
        <f>(Y30*AG30+Z30*AH30)*AI30</f>
        <v>23.951622999795745</v>
      </c>
      <c r="AP30">
        <f>((AO30+0.00000010773*(AN30^4-AM30^4))-AL30*44100)/(L30*51.4+0.00000043092*AM30^3)</f>
        <v>-14.514829061458322</v>
      </c>
      <c r="AQ30">
        <f>0.61365*EXP(17.502*J30/(240.97+J30))</f>
        <v>3.9409223218786531</v>
      </c>
      <c r="AR30">
        <f>AQ30*1000/AA30</f>
        <v>44.915891973364332</v>
      </c>
      <c r="AS30">
        <f>(AR30-U30)</f>
        <v>7.5038131159424566</v>
      </c>
      <c r="AT30">
        <f>IF(D30,P30,(O30+P30)/2)</f>
        <v>30.676251411437988</v>
      </c>
      <c r="AU30">
        <f>0.61365*EXP(17.502*AT30/(240.97+AT30))</f>
        <v>4.4287676528886974</v>
      </c>
      <c r="AV30">
        <f>IF(AS30&lt;&gt;0,(1000-(AR30+U30)/2)/AS30*AL30,0)</f>
        <v>5.3359849027296411</v>
      </c>
      <c r="AW30">
        <f>U30*AA30/1000</f>
        <v>3.2825374316184317</v>
      </c>
      <c r="AX30">
        <f>(AU30-AW30)</f>
        <v>1.1462302212702657</v>
      </c>
      <c r="AY30">
        <f>1/(1.6/F30+1.37/N30)</f>
        <v>4.0631086107367844</v>
      </c>
      <c r="AZ30">
        <f>G30*AA30*0.001</f>
        <v>33.972579256445613</v>
      </c>
      <c r="BA30">
        <f>G30/S30</f>
        <v>0.99297058898463098</v>
      </c>
      <c r="BB30">
        <f>(1-AL30*AA30/AQ30/F30)*100</f>
        <v>104.29707678773936</v>
      </c>
      <c r="BC30">
        <f>(S30-E30/(N30/1.35))</f>
        <v>391.54194644702062</v>
      </c>
      <c r="BD30">
        <f>E30*BB30/100/BC30</f>
        <v>-1.3556195301905155E-2</v>
      </c>
    </row>
    <row r="31" spans="1:56" x14ac:dyDescent="0.35">
      <c r="A31" s="1" t="s">
        <v>9</v>
      </c>
      <c r="B31" s="1" t="s">
        <v>3297</v>
      </c>
      <c r="K31" s="1">
        <f t="shared" si="0"/>
        <v>2.72</v>
      </c>
    </row>
    <row r="32" spans="1:56" x14ac:dyDescent="0.35">
      <c r="A32" s="1" t="s">
        <v>9</v>
      </c>
      <c r="B32" s="1" t="s">
        <v>3296</v>
      </c>
      <c r="K32" s="1">
        <f t="shared" si="0"/>
        <v>2.72</v>
      </c>
    </row>
    <row r="33" spans="1:56" x14ac:dyDescent="0.35">
      <c r="A33" s="1">
        <v>6</v>
      </c>
      <c r="B33" s="1" t="s">
        <v>3295</v>
      </c>
      <c r="C33" s="1">
        <v>1457.0000013187528</v>
      </c>
      <c r="D33" s="1">
        <v>0</v>
      </c>
      <c r="E33">
        <f>(R33-S33*(1000-T33)/(1000-U33))*AK33</f>
        <v>-5.0939034423277842</v>
      </c>
      <c r="F33">
        <f>IF(AV33&lt;&gt;0,1/(1/AV33-1/N33),0)</f>
        <v>-23.403814666609701</v>
      </c>
      <c r="G33">
        <f>((AY33-AL33/2)*S33-E33)/(AY33+AL33/2)</f>
        <v>387.31135096749995</v>
      </c>
      <c r="H33">
        <f>AL33*1000</f>
        <v>41.530555997567227</v>
      </c>
      <c r="I33">
        <f>(AQ33-AW33)</f>
        <v>0.66685165123758994</v>
      </c>
      <c r="J33">
        <f>(P33+AP33*D33)</f>
        <v>28.764965057373047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32.700454711914063</v>
      </c>
      <c r="P33" s="1">
        <v>28.764965057373047</v>
      </c>
      <c r="Q33" s="1">
        <v>32.832386016845703</v>
      </c>
      <c r="R33" s="1">
        <v>400.157958984375</v>
      </c>
      <c r="S33" s="1">
        <v>390.09243774414063</v>
      </c>
      <c r="T33" s="1">
        <v>1.3934396505355835</v>
      </c>
      <c r="U33" s="1">
        <v>37.614574432373047</v>
      </c>
      <c r="V33" s="1">
        <v>2.4612905979156494</v>
      </c>
      <c r="W33" s="1">
        <v>66.440193176269531</v>
      </c>
      <c r="X33" s="1">
        <v>300.13983154296875</v>
      </c>
      <c r="Y33" s="1">
        <v>300.2464599609375</v>
      </c>
      <c r="Z33" s="1">
        <v>0.13016629219055176</v>
      </c>
      <c r="AA33" s="1">
        <v>87.746482849121094</v>
      </c>
      <c r="AB33" s="1">
        <v>-13.823883056640625</v>
      </c>
      <c r="AC33" s="1">
        <v>-0.76334744691848755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1.1034552630256202</v>
      </c>
      <c r="AL33">
        <f>(U33-T33)/(1000-U33)*AK33</f>
        <v>4.1530555997567227E-2</v>
      </c>
      <c r="AM33">
        <f>(P33+273.15)</f>
        <v>301.91496505737302</v>
      </c>
      <c r="AN33">
        <f>(O33+273.15)</f>
        <v>305.85045471191404</v>
      </c>
      <c r="AO33">
        <f>(Y33*AG33+Z33*AH33)*AI33</f>
        <v>48.039432519984985</v>
      </c>
      <c r="AP33">
        <f>((AO33+0.00000010773*(AN33^4-AM33^4))-AL33*44100)/(L33*51.4+0.00000043092*AM33^3)</f>
        <v>-14.244290070971839</v>
      </c>
      <c r="AQ33">
        <f>0.61365*EXP(17.502*J33/(240.97+J33))</f>
        <v>3.9673982615448002</v>
      </c>
      <c r="AR33">
        <f>AQ33*1000/AA33</f>
        <v>45.214328058786002</v>
      </c>
      <c r="AS33">
        <f>(AR33-U33)</f>
        <v>7.599753626412955</v>
      </c>
      <c r="AT33">
        <f>IF(D33,P33,(O33+P33)/2)</f>
        <v>30.732709884643555</v>
      </c>
      <c r="AU33">
        <f>0.61365*EXP(17.502*AT33/(240.97+AT33))</f>
        <v>4.4430785128068262</v>
      </c>
      <c r="AV33">
        <f>IF(AS33&lt;&gt;0,(1000-(AR33+U33)/2)/AS33*AL33,0)</f>
        <v>5.2384054494401502</v>
      </c>
      <c r="AW33">
        <f>U33*AA33/1000</f>
        <v>3.3005466103072103</v>
      </c>
      <c r="AX33">
        <f>(AU33-AW33)</f>
        <v>1.1425319024996159</v>
      </c>
      <c r="AY33">
        <f>1/(1.6/F33+1.37/N33)</f>
        <v>3.9729441168043729</v>
      </c>
      <c r="AZ33">
        <f>G33*AA33*0.001</f>
        <v>33.985208814939654</v>
      </c>
      <c r="BA33">
        <f>G33/S33</f>
        <v>0.99287069805115069</v>
      </c>
      <c r="BB33">
        <f>(1-AL33*AA33/AQ33/F33)*100</f>
        <v>103.92468688417324</v>
      </c>
      <c r="BC33">
        <f>(S33-E33/(N33/1.35))</f>
        <v>391.69902898578562</v>
      </c>
      <c r="BD33">
        <f>E33*BB33/100/BC33</f>
        <v>-1.3515027638256872E-2</v>
      </c>
    </row>
    <row r="34" spans="1:56" x14ac:dyDescent="0.35">
      <c r="A34" s="1" t="s">
        <v>9</v>
      </c>
      <c r="B34" s="1" t="s">
        <v>3294</v>
      </c>
      <c r="K34" s="1">
        <f t="shared" si="0"/>
        <v>2.72</v>
      </c>
    </row>
    <row r="35" spans="1:56" x14ac:dyDescent="0.35">
      <c r="A35" s="1" t="s">
        <v>9</v>
      </c>
      <c r="B35" s="1" t="s">
        <v>3293</v>
      </c>
      <c r="K35" s="1">
        <f t="shared" si="0"/>
        <v>2.72</v>
      </c>
    </row>
    <row r="36" spans="1:56" x14ac:dyDescent="0.35">
      <c r="A36" s="1">
        <v>7</v>
      </c>
      <c r="B36" s="1" t="s">
        <v>3292</v>
      </c>
      <c r="C36" s="1">
        <v>1661.0000013187528</v>
      </c>
      <c r="D36" s="1">
        <v>0</v>
      </c>
      <c r="E36">
        <f>(R36-S36*(1000-T36)/(1000-U36))*AK36</f>
        <v>-4.4770337294748854</v>
      </c>
      <c r="F36">
        <f>IF(AV36&lt;&gt;0,1/(1/AV36-1/N36),0)</f>
        <v>-25.983498682150625</v>
      </c>
      <c r="G36">
        <f>((AY36-AL36/2)*S36-E36)/(AY36+AL36/2)</f>
        <v>386.52126540251356</v>
      </c>
      <c r="H36">
        <f>AL36*1000</f>
        <v>41.2821111681601</v>
      </c>
      <c r="I36">
        <f>(AQ36-AW36)</f>
        <v>0.67744725312495513</v>
      </c>
      <c r="J36">
        <f>(P36+AP36*D36)</f>
        <v>28.97041130065918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32.717620849609375</v>
      </c>
      <c r="P36" s="1">
        <v>28.97041130065918</v>
      </c>
      <c r="Q36" s="1">
        <v>32.841407775878906</v>
      </c>
      <c r="R36" s="1">
        <v>400.01785278320313</v>
      </c>
      <c r="S36" s="1">
        <v>389.50448608398438</v>
      </c>
      <c r="T36" s="1">
        <v>2.0401616096496582</v>
      </c>
      <c r="U36" s="1">
        <v>38.024608612060547</v>
      </c>
      <c r="V36" s="1">
        <v>3.6011331081390381</v>
      </c>
      <c r="W36" s="1">
        <v>67.118049621582031</v>
      </c>
      <c r="X36" s="1">
        <v>300.17874145507813</v>
      </c>
      <c r="Y36" s="1">
        <v>500.41543579101563</v>
      </c>
      <c r="Z36" s="1">
        <v>0.10365200042724609</v>
      </c>
      <c r="AA36" s="1">
        <v>87.770652770996094</v>
      </c>
      <c r="AB36" s="1">
        <v>-14.198300361633301</v>
      </c>
      <c r="AC36" s="1">
        <v>-0.89035511016845703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1.1035983141730812</v>
      </c>
      <c r="AL36">
        <f>(U36-T36)/(1000-U36)*AK36</f>
        <v>4.12821111681601E-2</v>
      </c>
      <c r="AM36">
        <f>(P36+273.15)</f>
        <v>302.12041130065916</v>
      </c>
      <c r="AN36">
        <f>(O36+273.15)</f>
        <v>305.86762084960935</v>
      </c>
      <c r="AO36">
        <f>(Y36*AG36+Z36*AH36)*AI36</f>
        <v>80.066467936937443</v>
      </c>
      <c r="AP36">
        <f>((AO36+0.00000010773*(AN36^4-AM36^4))-AL36*44100)/(L36*51.4+0.00000043092*AM36^3)</f>
        <v>-13.907085246003442</v>
      </c>
      <c r="AQ36">
        <f>0.61365*EXP(17.502*J36/(240.97+J36))</f>
        <v>4.014891972367149</v>
      </c>
      <c r="AR36">
        <f>AQ36*1000/AA36</f>
        <v>45.742988637015969</v>
      </c>
      <c r="AS36">
        <f>(AR36-U36)</f>
        <v>7.7183800249554224</v>
      </c>
      <c r="AT36">
        <f>IF(D36,P36,(O36+P36)/2)</f>
        <v>30.844016075134277</v>
      </c>
      <c r="AU36">
        <f>0.61365*EXP(17.502*AT36/(240.97+AT36))</f>
        <v>4.4714099841859589</v>
      </c>
      <c r="AV36">
        <f>IF(AS36&lt;&gt;0,(1000-(AR36+U36)/2)/AS36*AL36,0)</f>
        <v>5.1245286458184625</v>
      </c>
      <c r="AW36">
        <f>U36*AA36/1000</f>
        <v>3.3374447192421939</v>
      </c>
      <c r="AX36">
        <f>(AU36-AW36)</f>
        <v>1.133965264943765</v>
      </c>
      <c r="AY36">
        <f>1/(1.6/F36+1.37/N36)</f>
        <v>3.8686232679056261</v>
      </c>
      <c r="AZ36">
        <f>G36*AA36*0.001</f>
        <v>33.925223774250043</v>
      </c>
      <c r="BA36">
        <f>G36/S36</f>
        <v>0.99234098505138246</v>
      </c>
      <c r="BB36">
        <f>(1-AL36*AA36/AQ36/F36)*100</f>
        <v>103.47327951177677</v>
      </c>
      <c r="BC36">
        <f>(S36-E36/(N36/1.35))</f>
        <v>390.91651975516771</v>
      </c>
      <c r="BD36">
        <f>E36*BB36/100/BC36</f>
        <v>-1.1850442206017395E-2</v>
      </c>
    </row>
    <row r="37" spans="1:56" x14ac:dyDescent="0.35">
      <c r="A37" s="1" t="s">
        <v>9</v>
      </c>
      <c r="B37" s="1" t="s">
        <v>3291</v>
      </c>
      <c r="K37" s="1">
        <f t="shared" si="0"/>
        <v>2.72</v>
      </c>
    </row>
    <row r="38" spans="1:56" x14ac:dyDescent="0.35">
      <c r="A38" s="1" t="s">
        <v>9</v>
      </c>
      <c r="B38" s="1" t="s">
        <v>3290</v>
      </c>
      <c r="K38" s="1">
        <f t="shared" si="0"/>
        <v>2.72</v>
      </c>
    </row>
    <row r="39" spans="1:56" x14ac:dyDescent="0.35">
      <c r="A39" s="1">
        <v>8</v>
      </c>
      <c r="B39" s="1" t="s">
        <v>3289</v>
      </c>
      <c r="C39" s="1">
        <v>1867.000001296401</v>
      </c>
      <c r="D39" s="1">
        <v>0</v>
      </c>
      <c r="E39">
        <f>(R39-S39*(1000-T39)/(1000-U39))*AK39</f>
        <v>-3.7527605138615074</v>
      </c>
      <c r="F39">
        <f>IF(AV39&lt;&gt;0,1/(1/AV39-1/N39),0)</f>
        <v>-27.93920323463373</v>
      </c>
      <c r="G39">
        <f>((AY39-AL39/2)*S39-E39)/(AY39+AL39/2)</f>
        <v>385.79972861696211</v>
      </c>
      <c r="H39">
        <f>AL39*1000</f>
        <v>41.105684978890693</v>
      </c>
      <c r="I39">
        <f>(AQ39-AW39)</f>
        <v>0.68334495790433847</v>
      </c>
      <c r="J39">
        <f>(P39+AP39*D39)</f>
        <v>29.261575698852539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32.755481719970703</v>
      </c>
      <c r="P39" s="1">
        <v>29.261575698852539</v>
      </c>
      <c r="Q39" s="1">
        <v>32.866928100585938</v>
      </c>
      <c r="R39" s="1">
        <v>400.08731079101563</v>
      </c>
      <c r="S39" s="1">
        <v>388.9984130859375</v>
      </c>
      <c r="T39" s="1">
        <v>2.9279382228851318</v>
      </c>
      <c r="U39" s="1">
        <v>38.733379364013672</v>
      </c>
      <c r="V39" s="1">
        <v>5.1572403907775879</v>
      </c>
      <c r="W39" s="1">
        <v>68.224578857421875</v>
      </c>
      <c r="X39" s="1">
        <v>300.16885375976563</v>
      </c>
      <c r="Y39" s="1">
        <v>749.49554443359375</v>
      </c>
      <c r="Z39" s="1">
        <v>0.16632169485092163</v>
      </c>
      <c r="AA39" s="1">
        <v>87.771980285644531</v>
      </c>
      <c r="AB39" s="1">
        <v>-14.282475471496582</v>
      </c>
      <c r="AC39" s="1">
        <v>-1.0035194158554077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1.1035619623520792</v>
      </c>
      <c r="AL39">
        <f>(U39-T39)/(1000-U39)*AK39</f>
        <v>4.1105684978890694E-2</v>
      </c>
      <c r="AM39">
        <f>(P39+273.15)</f>
        <v>302.41157569885252</v>
      </c>
      <c r="AN39">
        <f>(O39+273.15)</f>
        <v>305.90548171997068</v>
      </c>
      <c r="AO39">
        <f>(Y39*AG39+Z39*AH39)*AI39</f>
        <v>119.91928442897006</v>
      </c>
      <c r="AP39">
        <f>((AO39+0.00000010773*(AN39^4-AM39^4))-AL39*44100)/(L39*51.4+0.00000043092*AM39^3)</f>
        <v>-13.537068374766125</v>
      </c>
      <c r="AQ39">
        <f>0.61365*EXP(17.502*J39/(240.97+J39))</f>
        <v>4.0830503678389372</v>
      </c>
      <c r="AR39">
        <f>AQ39*1000/AA39</f>
        <v>46.518836131429261</v>
      </c>
      <c r="AS39">
        <f>(AR39-U39)</f>
        <v>7.7854567674155888</v>
      </c>
      <c r="AT39">
        <f>IF(D39,P39,(O39+P39)/2)</f>
        <v>31.008528709411621</v>
      </c>
      <c r="AU39">
        <f>0.61365*EXP(17.502*AT39/(240.97+AT39))</f>
        <v>4.5135725956491477</v>
      </c>
      <c r="AV39">
        <f>IF(AS39&lt;&gt;0,(1000-(AR39+U39)/2)/AS39*AL39,0)</f>
        <v>5.0547464069985644</v>
      </c>
      <c r="AW39">
        <f>U39*AA39/1000</f>
        <v>3.3997054099345987</v>
      </c>
      <c r="AX39">
        <f>(AU39-AW39)</f>
        <v>1.113867185714549</v>
      </c>
      <c r="AY39">
        <f>1/(1.6/F39+1.37/N39)</f>
        <v>3.8051717109727661</v>
      </c>
      <c r="AZ39">
        <f>G39*AA39*0.001</f>
        <v>33.86240617437501</v>
      </c>
      <c r="BA39">
        <f>G39/S39</f>
        <v>0.99177712720316746</v>
      </c>
      <c r="BB39">
        <f>(1-AL39*AA39/AQ39/F39)*100</f>
        <v>103.16270752832122</v>
      </c>
      <c r="BC39">
        <f>(S39-E39/(N39/1.35))</f>
        <v>390.18201466806835</v>
      </c>
      <c r="BD39">
        <f>E39*BB39/100/BC39</f>
        <v>-9.9221624975378512E-3</v>
      </c>
    </row>
    <row r="40" spans="1:56" x14ac:dyDescent="0.35">
      <c r="A40" s="1" t="s">
        <v>9</v>
      </c>
      <c r="B40" s="1" t="s">
        <v>3288</v>
      </c>
      <c r="K40" s="1">
        <f t="shared" si="0"/>
        <v>2.72</v>
      </c>
    </row>
    <row r="41" spans="1:56" x14ac:dyDescent="0.35">
      <c r="A41" s="1" t="s">
        <v>9</v>
      </c>
      <c r="B41" s="1" t="s">
        <v>3287</v>
      </c>
      <c r="K41" s="1">
        <f t="shared" si="0"/>
        <v>2.72</v>
      </c>
    </row>
    <row r="42" spans="1:56" x14ac:dyDescent="0.35">
      <c r="A42" s="1">
        <v>9</v>
      </c>
      <c r="B42" s="1" t="s">
        <v>3286</v>
      </c>
      <c r="C42" s="1">
        <v>2073.000001296401</v>
      </c>
      <c r="D42" s="1">
        <v>0</v>
      </c>
      <c r="E42">
        <f>(R42-S42*(1000-T42)/(1000-U42))*AK42</f>
        <v>-3.2784513396605308</v>
      </c>
      <c r="F42">
        <f>IF(AV42&lt;&gt;0,1/(1/AV42-1/N42),0)</f>
        <v>-29.065989320496513</v>
      </c>
      <c r="G42">
        <f>((AY42-AL42/2)*S42-E42)/(AY42+AL42/2)</f>
        <v>385.2856631910974</v>
      </c>
      <c r="H42">
        <f>AL42*1000</f>
        <v>40.909331421666892</v>
      </c>
      <c r="I42">
        <f>(AQ42-AW42)</f>
        <v>0.6842714054193042</v>
      </c>
      <c r="J42">
        <f>(P42+AP42*D42)</f>
        <v>29.592479705810547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32.814979553222656</v>
      </c>
      <c r="P42" s="1">
        <v>29.592479705810547</v>
      </c>
      <c r="Q42" s="1">
        <v>32.910934448242188</v>
      </c>
      <c r="R42" s="1">
        <v>400.04681396484375</v>
      </c>
      <c r="S42" s="1">
        <v>388.61203002929688</v>
      </c>
      <c r="T42" s="1">
        <v>4.0155348777770996</v>
      </c>
      <c r="U42" s="1">
        <v>39.616050720214844</v>
      </c>
      <c r="V42" s="1">
        <v>7.0498538017272949</v>
      </c>
      <c r="W42" s="1">
        <v>69.551719665527344</v>
      </c>
      <c r="X42" s="1">
        <v>300.1787109375</v>
      </c>
      <c r="Y42" s="1">
        <v>999.78387451171875</v>
      </c>
      <c r="Z42" s="1">
        <v>3.6156021058559418E-2</v>
      </c>
      <c r="AA42" s="1">
        <v>87.779136657714844</v>
      </c>
      <c r="AB42" s="1">
        <v>-14.169692993164063</v>
      </c>
      <c r="AC42" s="1">
        <v>-1.111070990562439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1.1035982019761026</v>
      </c>
      <c r="AL42">
        <f>(U42-T42)/(1000-U42)*AK42</f>
        <v>4.0909331421666889E-2</v>
      </c>
      <c r="AM42">
        <f>(P42+273.15)</f>
        <v>302.74247970581052</v>
      </c>
      <c r="AN42">
        <f>(O42+273.15)</f>
        <v>305.96497955322263</v>
      </c>
      <c r="AO42">
        <f>(Y42*AG42+Z42*AH42)*AI42</f>
        <v>159.96541634636924</v>
      </c>
      <c r="AP42">
        <f>((AO42+0.00000010773*(AN42^4-AM42^4))-AL42*44100)/(L42*51.4+0.00000043092*AM42^3)</f>
        <v>-13.159740691103426</v>
      </c>
      <c r="AQ42">
        <f>0.61365*EXP(17.502*J42/(240.97+J42))</f>
        <v>4.1617341354280057</v>
      </c>
      <c r="AR42">
        <f>AQ42*1000/AA42</f>
        <v>47.411427064454209</v>
      </c>
      <c r="AS42">
        <f>(AR42-U42)</f>
        <v>7.7953763442393651</v>
      </c>
      <c r="AT42">
        <f>IF(D42,P42,(O42+P42)/2)</f>
        <v>31.203729629516602</v>
      </c>
      <c r="AU42">
        <f>0.61365*EXP(17.502*AT42/(240.97+AT42))</f>
        <v>4.5640491034967345</v>
      </c>
      <c r="AV42">
        <f>IF(AS42&lt;&gt;0,(1000-(AR42+U42)/2)/AS42*AL42,0)</f>
        <v>5.0195412931975047</v>
      </c>
      <c r="AW42">
        <f>U42*AA42/1000</f>
        <v>3.4774627300087015</v>
      </c>
      <c r="AX42">
        <f>(AU42-AW42)</f>
        <v>1.086586373488033</v>
      </c>
      <c r="AY42">
        <f>1/(1.6/F42+1.37/N42)</f>
        <v>3.773296175698333</v>
      </c>
      <c r="AZ42">
        <f>G42*AA42*0.001</f>
        <v>33.820042881509629</v>
      </c>
      <c r="BA42">
        <f>G42/S42</f>
        <v>0.99144039149290175</v>
      </c>
      <c r="BB42">
        <f>(1-AL42*AA42/AQ42/F42)*100</f>
        <v>102.96861750941098</v>
      </c>
      <c r="BC42">
        <f>(S42-E42/(N42/1.35))</f>
        <v>389.64603690989276</v>
      </c>
      <c r="BD42">
        <f>E42*BB42/100/BC42</f>
        <v>-8.6636991022389746E-3</v>
      </c>
    </row>
    <row r="43" spans="1:56" x14ac:dyDescent="0.35">
      <c r="A43" s="1" t="s">
        <v>9</v>
      </c>
      <c r="B43" s="1" t="s">
        <v>3285</v>
      </c>
      <c r="K43" s="1">
        <f t="shared" si="0"/>
        <v>2.72</v>
      </c>
    </row>
    <row r="44" spans="1:56" x14ac:dyDescent="0.35">
      <c r="A44" s="1" t="s">
        <v>9</v>
      </c>
      <c r="B44" s="1" t="s">
        <v>3284</v>
      </c>
      <c r="K44" s="1">
        <f t="shared" si="0"/>
        <v>2.72</v>
      </c>
    </row>
    <row r="45" spans="1:56" x14ac:dyDescent="0.35">
      <c r="A45" s="1">
        <v>10</v>
      </c>
      <c r="B45" s="1" t="s">
        <v>3283</v>
      </c>
      <c r="C45" s="1">
        <v>2279.5000012852252</v>
      </c>
      <c r="D45" s="1">
        <v>0</v>
      </c>
      <c r="E45">
        <f>(R45-S45*(1000-T45)/(1000-U45))*AK45</f>
        <v>-2.0456991358877588</v>
      </c>
      <c r="F45">
        <f>IF(AV45&lt;&gt;0,1/(1/AV45-1/N45),0)</f>
        <v>-33.123086203445212</v>
      </c>
      <c r="G45">
        <f>((AY45-AL45/2)*S45-E45)/(AY45+AL45/2)</f>
        <v>384.377851291767</v>
      </c>
      <c r="H45">
        <f>AL45*1000</f>
        <v>40.670225066612467</v>
      </c>
      <c r="I45">
        <f>(AQ45-AW45)</f>
        <v>0.69385206112727715</v>
      </c>
      <c r="J45">
        <f>(P45+AP45*D45)</f>
        <v>29.997194290161133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32.895835876464844</v>
      </c>
      <c r="P45" s="1">
        <v>29.997194290161133</v>
      </c>
      <c r="Q45" s="1">
        <v>32.975807189941406</v>
      </c>
      <c r="R45" s="1">
        <v>400.54095458984375</v>
      </c>
      <c r="S45" s="1">
        <v>388.0908203125</v>
      </c>
      <c r="T45" s="1">
        <v>5.2656745910644531</v>
      </c>
      <c r="U45" s="1">
        <v>40.625801086425781</v>
      </c>
      <c r="V45" s="1">
        <v>9.2022256851196289</v>
      </c>
      <c r="W45" s="1">
        <v>70.99713134765625</v>
      </c>
      <c r="X45" s="1">
        <v>300.13711547851563</v>
      </c>
      <c r="Y45" s="1">
        <v>1249.83642578125</v>
      </c>
      <c r="Z45" s="1">
        <v>1.2052429374307394E-3</v>
      </c>
      <c r="AA45" s="1">
        <v>87.774543762207031</v>
      </c>
      <c r="AB45" s="1">
        <v>-13.912321090698242</v>
      </c>
      <c r="AC45" s="1">
        <v>-1.2150050401687622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1.1034452774945425</v>
      </c>
      <c r="AL45">
        <f>(U45-T45)/(1000-U45)*AK45</f>
        <v>4.067022506661247E-2</v>
      </c>
      <c r="AM45">
        <f>(P45+273.15)</f>
        <v>303.14719429016111</v>
      </c>
      <c r="AN45">
        <f>(O45+273.15)</f>
        <v>306.04583587646482</v>
      </c>
      <c r="AO45">
        <f>(Y45*AG45+Z45*AH45)*AI45</f>
        <v>199.97382365523663</v>
      </c>
      <c r="AP45">
        <f>((AO45+0.00000010773*(AN45^4-AM45^4))-AL45*44100)/(L45*51.4+0.00000043092*AM45^3)</f>
        <v>-12.771784602772676</v>
      </c>
      <c r="AQ45">
        <f>0.61365*EXP(17.502*J45/(240.97+J45))</f>
        <v>4.259763216462475</v>
      </c>
      <c r="AR45">
        <f>AQ45*1000/AA45</f>
        <v>48.530736064008977</v>
      </c>
      <c r="AS45">
        <f>(AR45-U45)</f>
        <v>7.9049349775831956</v>
      </c>
      <c r="AT45">
        <f>IF(D45,P45,(O45+P45)/2)</f>
        <v>31.446515083312988</v>
      </c>
      <c r="AU45">
        <f>0.61365*EXP(17.502*AT45/(240.97+AT45))</f>
        <v>4.6275158514386394</v>
      </c>
      <c r="AV45">
        <f>IF(AS45&lt;&gt;0,(1000-(AR45+U45)/2)/AS45*AL45,0)</f>
        <v>4.9155643861422931</v>
      </c>
      <c r="AW45">
        <f>U45*AA45/1000</f>
        <v>3.5659111553351979</v>
      </c>
      <c r="AX45">
        <f>(AU45-AW45)</f>
        <v>1.0616046961034415</v>
      </c>
      <c r="AY45">
        <f>1/(1.6/F45+1.37/N45)</f>
        <v>3.679680103267168</v>
      </c>
      <c r="AZ45">
        <f>G45*AA45*0.001</f>
        <v>33.738590529432308</v>
      </c>
      <c r="BA45">
        <f>G45/S45</f>
        <v>0.99043273165352574</v>
      </c>
      <c r="BB45">
        <f>(1-AL45*AA45/AQ45/F45)*100</f>
        <v>102.53004882688784</v>
      </c>
      <c r="BC45">
        <f>(S45-E45/(N45/1.35))</f>
        <v>388.73602341694993</v>
      </c>
      <c r="BD45">
        <f>E45*BB45/100/BC45</f>
        <v>-5.3955800248212515E-3</v>
      </c>
    </row>
    <row r="46" spans="1:56" x14ac:dyDescent="0.35">
      <c r="A46" s="1" t="s">
        <v>9</v>
      </c>
      <c r="B46" s="1" t="s">
        <v>3282</v>
      </c>
      <c r="K46" s="1">
        <f t="shared" si="0"/>
        <v>2.72</v>
      </c>
    </row>
    <row r="47" spans="1:56" x14ac:dyDescent="0.35">
      <c r="A47" s="1" t="s">
        <v>9</v>
      </c>
      <c r="B47" s="1" t="s">
        <v>3281</v>
      </c>
      <c r="K47" s="1">
        <f t="shared" si="0"/>
        <v>2.72</v>
      </c>
    </row>
    <row r="48" spans="1:56" x14ac:dyDescent="0.35">
      <c r="A48" s="1">
        <v>11</v>
      </c>
      <c r="B48" s="1" t="s">
        <v>3280</v>
      </c>
      <c r="C48" s="1">
        <v>2485.5000012852252</v>
      </c>
      <c r="D48" s="1">
        <v>0</v>
      </c>
      <c r="E48">
        <f>(R48-S48*(1000-T48)/(1000-U48))*AK48</f>
        <v>-1.8210160739833117</v>
      </c>
      <c r="F48">
        <f>IF(AV48&lt;&gt;0,1/(1/AV48-1/N48),0)</f>
        <v>-34.543247109174423</v>
      </c>
      <c r="G48">
        <f>((AY48-AL48/2)*S48-E48)/(AY48+AL48/2)</f>
        <v>383.69106984471398</v>
      </c>
      <c r="H48">
        <f>AL48*1000</f>
        <v>40.727613992628179</v>
      </c>
      <c r="I48">
        <f>(AQ48-AW48)</f>
        <v>0.69812704738621045</v>
      </c>
      <c r="J48">
        <f>(P48+AP48*D48)</f>
        <v>30.460346221923828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32.997322082519531</v>
      </c>
      <c r="P48" s="1">
        <v>30.460346221923828</v>
      </c>
      <c r="Q48" s="1">
        <v>33.056560516357422</v>
      </c>
      <c r="R48" s="1">
        <v>400.1427001953125</v>
      </c>
      <c r="S48" s="1">
        <v>387.4915771484375</v>
      </c>
      <c r="T48" s="1">
        <v>6.5219216346740723</v>
      </c>
      <c r="U48" s="1">
        <v>41.883571624755859</v>
      </c>
      <c r="V48" s="1">
        <v>11.332708358764648</v>
      </c>
      <c r="W48" s="1">
        <v>72.778282165527344</v>
      </c>
      <c r="X48" s="1">
        <v>300.15365600585938</v>
      </c>
      <c r="Y48" s="1">
        <v>1599.733154296875</v>
      </c>
      <c r="Z48" s="1">
        <v>8.9184850454330444E-2</v>
      </c>
      <c r="AA48" s="1">
        <v>87.773880004882813</v>
      </c>
      <c r="AB48" s="1">
        <v>-13.423492431640625</v>
      </c>
      <c r="AC48" s="1">
        <v>-1.3677455186843872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1.1035060882568357</v>
      </c>
      <c r="AL48">
        <f>(U48-T48)/(1000-U48)*AK48</f>
        <v>4.0727613992628177E-2</v>
      </c>
      <c r="AM48">
        <f>(P48+273.15)</f>
        <v>303.61034622192381</v>
      </c>
      <c r="AN48">
        <f>(O48+273.15)</f>
        <v>306.14732208251951</v>
      </c>
      <c r="AO48">
        <f>(Y48*AG48+Z48*AH48)*AI48</f>
        <v>255.95729896640842</v>
      </c>
      <c r="AP48">
        <f>((AO48+0.00000010773*(AN48^4-AM48^4))-AL48*44100)/(L48*51.4+0.00000043092*AM48^3)</f>
        <v>-12.363494889243942</v>
      </c>
      <c r="AQ48">
        <f>0.61365*EXP(17.502*J48/(240.97+J48))</f>
        <v>4.3744106373534457</v>
      </c>
      <c r="AR48">
        <f>AQ48*1000/AA48</f>
        <v>49.837270918297108</v>
      </c>
      <c r="AS48">
        <f>(AR48-U48)</f>
        <v>7.9536992935412485</v>
      </c>
      <c r="AT48">
        <f>IF(D48,P48,(O48+P48)/2)</f>
        <v>31.72883415222168</v>
      </c>
      <c r="AU48">
        <f>0.61365*EXP(17.502*AT48/(240.97+AT48))</f>
        <v>4.7022823623705028</v>
      </c>
      <c r="AV48">
        <f>IF(AS48&lt;&gt;0,(1000-(AR48+U48)/2)/AS48*AL48,0)</f>
        <v>4.8857552974246854</v>
      </c>
      <c r="AW48">
        <f>U48*AA48/1000</f>
        <v>3.6762835899672353</v>
      </c>
      <c r="AX48">
        <f>(AU48-AW48)</f>
        <v>1.0259987724032675</v>
      </c>
      <c r="AY48">
        <f>1/(1.6/F48+1.37/N48)</f>
        <v>3.6529856144966777</v>
      </c>
      <c r="AZ48">
        <f>G48*AA48*0.001</f>
        <v>33.678053923495035</v>
      </c>
      <c r="BA48">
        <f>G48/S48</f>
        <v>0.9901920260262389</v>
      </c>
      <c r="BB48">
        <f>(1-AL48*AA48/AQ48/F48)*100</f>
        <v>102.36576474792696</v>
      </c>
      <c r="BC48">
        <f>(S48-E48/(N48/1.35))</f>
        <v>388.06591635774521</v>
      </c>
      <c r="BD48">
        <f>E48*BB48/100/BC48</f>
        <v>-4.8035577249645467E-3</v>
      </c>
    </row>
    <row r="49" spans="1:56" x14ac:dyDescent="0.35">
      <c r="A49" s="1" t="s">
        <v>9</v>
      </c>
      <c r="B49" s="1" t="s">
        <v>3279</v>
      </c>
      <c r="K49" s="1">
        <f t="shared" si="0"/>
        <v>2.72</v>
      </c>
    </row>
    <row r="50" spans="1:56" x14ac:dyDescent="0.35">
      <c r="A50" s="1" t="s">
        <v>9</v>
      </c>
      <c r="B50" s="1" t="s">
        <v>311</v>
      </c>
      <c r="K50" s="1">
        <f t="shared" si="0"/>
        <v>2.72</v>
      </c>
    </row>
    <row r="51" spans="1:56" x14ac:dyDescent="0.35">
      <c r="A51" s="1">
        <v>12</v>
      </c>
      <c r="B51" s="1" t="s">
        <v>3278</v>
      </c>
      <c r="C51" s="1">
        <v>2692.5000012628734</v>
      </c>
      <c r="D51" s="1">
        <v>0</v>
      </c>
      <c r="E51">
        <f>(R51-S51*(1000-T51)/(1000-U51))*AK51</f>
        <v>-1.0140417978179761</v>
      </c>
      <c r="F51">
        <f>IF(AV51&lt;&gt;0,1/(1/AV51-1/N51),0)</f>
        <v>-39.337348544231929</v>
      </c>
      <c r="G51">
        <f>((AY51-AL51/2)*S51-E51)/(AY51+AL51/2)</f>
        <v>382.34661609671133</v>
      </c>
      <c r="H51">
        <f>AL51*1000</f>
        <v>41.164750540341295</v>
      </c>
      <c r="I51">
        <f>(AQ51-AW51)</f>
        <v>0.71652074119265086</v>
      </c>
      <c r="J51">
        <f>(P51+AP51*D51)</f>
        <v>31.076719284057617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33.144081115722656</v>
      </c>
      <c r="P51" s="1">
        <v>31.076719284057617</v>
      </c>
      <c r="Q51" s="1">
        <v>33.174598693847656</v>
      </c>
      <c r="R51" s="1">
        <v>399.98291015625</v>
      </c>
      <c r="S51" s="1">
        <v>386.48452758789063</v>
      </c>
      <c r="T51" s="1">
        <v>7.7770934104919434</v>
      </c>
      <c r="U51" s="1">
        <v>43.459613800048828</v>
      </c>
      <c r="V51" s="1">
        <v>13.402853012084961</v>
      </c>
      <c r="W51" s="1">
        <v>74.897239685058594</v>
      </c>
      <c r="X51" s="1">
        <v>300.15264892578125</v>
      </c>
      <c r="Y51" s="1">
        <v>1998.8790283203125</v>
      </c>
      <c r="Z51" s="1">
        <v>1.807851530611515E-2</v>
      </c>
      <c r="AA51" s="1">
        <v>87.774124145507813</v>
      </c>
      <c r="AB51" s="1">
        <v>-12.874835014343262</v>
      </c>
      <c r="AC51" s="1">
        <v>-1.5766822099685669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1.1035023857565485</v>
      </c>
      <c r="AL51">
        <f>(U51-T51)/(1000-U51)*AK51</f>
        <v>4.1164750540341292E-2</v>
      </c>
      <c r="AM51">
        <f>(P51+273.15)</f>
        <v>304.22671928405759</v>
      </c>
      <c r="AN51">
        <f>(O51+273.15)</f>
        <v>306.29408111572263</v>
      </c>
      <c r="AO51">
        <f>(Y51*AG51+Z51*AH51)*AI51</f>
        <v>319.82063738270153</v>
      </c>
      <c r="AP51">
        <f>((AO51+0.00000010773*(AN51^4-AM51^4))-AL51*44100)/(L51*51.4+0.00000043092*AM51^3)</f>
        <v>-12.037181679211335</v>
      </c>
      <c r="AQ51">
        <f>0.61365*EXP(17.502*J51/(240.97+J51))</f>
        <v>4.5311502781939614</v>
      </c>
      <c r="AR51">
        <f>AQ51*1000/AA51</f>
        <v>51.622848103644237</v>
      </c>
      <c r="AS51">
        <f>(AR51-U51)</f>
        <v>8.1632343035954094</v>
      </c>
      <c r="AT51">
        <f>IF(D51,P51,(O51+P51)/2)</f>
        <v>32.110400199890137</v>
      </c>
      <c r="AU51">
        <f>0.61365*EXP(17.502*AT51/(240.97+AT51))</f>
        <v>4.8050026404327282</v>
      </c>
      <c r="AV51">
        <f>IF(AS51&lt;&gt;0,(1000-(AR51+U51)/2)/AS51*AL51,0)</f>
        <v>4.8029648751548333</v>
      </c>
      <c r="AW51">
        <f>U51*AA51/1000</f>
        <v>3.8146295370013106</v>
      </c>
      <c r="AX51">
        <f>(AU51-AW51)</f>
        <v>0.9903731034314176</v>
      </c>
      <c r="AY51">
        <f>1/(1.6/F51+1.37/N51)</f>
        <v>3.5791798235568688</v>
      </c>
      <c r="AZ51">
        <f>G51*AA51*0.001</f>
        <v>33.560139347887556</v>
      </c>
      <c r="BA51">
        <f>G51/S51</f>
        <v>0.98929346145625896</v>
      </c>
      <c r="BB51">
        <f>(1-AL51*AA51/AQ51/F51)*100</f>
        <v>102.02711525818356</v>
      </c>
      <c r="BC51">
        <f>(S51-E51/(N51/1.35))</f>
        <v>386.80435121420811</v>
      </c>
      <c r="BD51">
        <f>E51*BB51/100/BC51</f>
        <v>-2.6747310121466397E-3</v>
      </c>
    </row>
    <row r="52" spans="1:56" x14ac:dyDescent="0.35">
      <c r="A52" s="1" t="s">
        <v>9</v>
      </c>
      <c r="B52" s="1" t="s">
        <v>3277</v>
      </c>
    </row>
    <row r="53" spans="1:56" x14ac:dyDescent="0.35">
      <c r="A53" s="1" t="s">
        <v>9</v>
      </c>
      <c r="B53" s="1" t="s">
        <v>3276</v>
      </c>
    </row>
    <row r="54" spans="1:56" x14ac:dyDescent="0.35">
      <c r="A54" s="1" t="s">
        <v>9</v>
      </c>
      <c r="B54" s="1" t="s">
        <v>3275</v>
      </c>
    </row>
    <row r="55" spans="1:56" x14ac:dyDescent="0.35">
      <c r="A55" s="1" t="s">
        <v>9</v>
      </c>
      <c r="B55" s="1" t="s">
        <v>311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27FB7-55E3-4C0C-BF48-096937A48B08}">
  <dimension ref="A1:BD55"/>
  <sheetViews>
    <sheetView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3229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3228</v>
      </c>
    </row>
    <row r="12" spans="1:56" x14ac:dyDescent="0.35">
      <c r="A12" s="1" t="s">
        <v>9</v>
      </c>
      <c r="B12" s="1" t="s">
        <v>3227</v>
      </c>
    </row>
    <row r="13" spans="1:56" x14ac:dyDescent="0.35">
      <c r="A13" s="1" t="s">
        <v>9</v>
      </c>
      <c r="B13" s="1" t="s">
        <v>3226</v>
      </c>
    </row>
    <row r="14" spans="1:56" x14ac:dyDescent="0.35">
      <c r="A14" s="1" t="s">
        <v>9</v>
      </c>
      <c r="B14" s="1" t="s">
        <v>3225</v>
      </c>
    </row>
    <row r="15" spans="1:56" x14ac:dyDescent="0.35">
      <c r="A15" s="1" t="s">
        <v>9</v>
      </c>
      <c r="B15" s="1" t="s">
        <v>3224</v>
      </c>
    </row>
    <row r="16" spans="1:56" x14ac:dyDescent="0.35">
      <c r="A16" s="1" t="s">
        <v>9</v>
      </c>
      <c r="B16" s="1" t="s">
        <v>3223</v>
      </c>
    </row>
    <row r="17" spans="1:56" x14ac:dyDescent="0.35">
      <c r="A17" s="1" t="s">
        <v>9</v>
      </c>
      <c r="B17" s="1" t="s">
        <v>3222</v>
      </c>
    </row>
    <row r="18" spans="1:56" x14ac:dyDescent="0.35">
      <c r="A18" s="1">
        <v>1</v>
      </c>
      <c r="B18" s="1" t="s">
        <v>3221</v>
      </c>
      <c r="C18" s="1">
        <v>432.50000249221921</v>
      </c>
      <c r="D18" s="1">
        <v>0</v>
      </c>
      <c r="E18">
        <f>(R18-S18*(1000-T18)/(1000-U18))*AK18</f>
        <v>-3.9691486742838822</v>
      </c>
      <c r="F18">
        <f>IF(AV18&lt;&gt;0,1/(1/AV18-1/N18),0)</f>
        <v>43.513160153840175</v>
      </c>
      <c r="G18">
        <f>((AY18-AL18/2)*S18-E18)/(AY18+AL18/2)</f>
        <v>388.39884335311865</v>
      </c>
      <c r="H18">
        <f>AL18*1000</f>
        <v>33.810491833873598</v>
      </c>
      <c r="I18">
        <f>(AQ18-AW18)</f>
        <v>0.72737156298555128</v>
      </c>
      <c r="J18">
        <f>(P18+AP18*D18)</f>
        <v>30.09541130065918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33.229526519775391</v>
      </c>
      <c r="P18" s="1">
        <v>30.09541130065918</v>
      </c>
      <c r="Q18" s="1">
        <v>33.321994781494141</v>
      </c>
      <c r="R18" s="1">
        <v>400.0909423828125</v>
      </c>
      <c r="S18" s="1">
        <v>391.68832397460938</v>
      </c>
      <c r="T18" s="1">
        <v>11.134302139282227</v>
      </c>
      <c r="U18" s="1">
        <v>40.526416778564453</v>
      </c>
      <c r="V18" s="1">
        <v>19.093111038208008</v>
      </c>
      <c r="W18" s="1">
        <v>69.494735717773438</v>
      </c>
      <c r="X18" s="1">
        <v>300.20822143554688</v>
      </c>
      <c r="Y18" s="1">
        <v>-9.6054829657077789E-2</v>
      </c>
      <c r="Z18" s="1">
        <v>8.1953473389148712E-2</v>
      </c>
      <c r="AA18" s="1">
        <v>87.757148742675781</v>
      </c>
      <c r="AB18" s="1">
        <v>-15.697647094726563</v>
      </c>
      <c r="AC18" s="1">
        <v>-1.1682931184768677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1.1037066964542162</v>
      </c>
      <c r="AL18">
        <f>(U18-T18)/(1000-U18)*AK18</f>
        <v>3.38104918338736E-2</v>
      </c>
      <c r="AM18">
        <f>(P18+273.15)</f>
        <v>303.24541130065916</v>
      </c>
      <c r="AN18">
        <f>(O18+273.15)</f>
        <v>306.37952651977537</v>
      </c>
      <c r="AO18">
        <f>(Y18*AG18+Z18*AH18)*AI18</f>
        <v>-1.5368772401613606E-2</v>
      </c>
      <c r="AP18">
        <f>((AO18+0.00000010773*(AN18^4-AM18^4))-AL18*44100)/(L18*51.4+0.00000043092*AM18^3)</f>
        <v>-11.906173628300145</v>
      </c>
      <c r="AQ18">
        <f>0.61365*EXP(17.502*J18/(240.97+J18))</f>
        <v>4.2838543482297036</v>
      </c>
      <c r="AR18">
        <f>AQ18*1000/AA18</f>
        <v>48.814876162293665</v>
      </c>
      <c r="AS18">
        <f>(AR18-U18)</f>
        <v>8.2884593837292115</v>
      </c>
      <c r="AT18">
        <f>IF(D18,P18,(O18+P18)/2)</f>
        <v>31.662468910217285</v>
      </c>
      <c r="AU18">
        <f>0.61365*EXP(17.502*AT18/(240.97+AT18))</f>
        <v>4.6846129564488015</v>
      </c>
      <c r="AV18">
        <f>IF(AS18&lt;&gt;0,(1000-(AR18+U18)/2)/AS18*AL18,0)</f>
        <v>3.8970035094312729</v>
      </c>
      <c r="AW18">
        <f>U18*AA18/1000</f>
        <v>3.5564827852441523</v>
      </c>
      <c r="AX18">
        <f>(AU18-AW18)</f>
        <v>1.1281301712046492</v>
      </c>
      <c r="AY18">
        <f>1/(1.6/F18+1.37/N18)</f>
        <v>2.8023927746565089</v>
      </c>
      <c r="AZ18">
        <f>G18*AA18*0.001</f>
        <v>34.084775067622864</v>
      </c>
      <c r="BA18">
        <f>G18/S18</f>
        <v>0.99160179045392238</v>
      </c>
      <c r="BB18">
        <f>(1-AL18*AA18/AQ18/F18)*100</f>
        <v>98.40823602553273</v>
      </c>
      <c r="BC18">
        <f>(S18-E18/(N18/1.35))</f>
        <v>392.94017328213715</v>
      </c>
      <c r="BD18">
        <f>E18*BB18/100/BC18</f>
        <v>-9.9403661452275079E-3</v>
      </c>
    </row>
    <row r="19" spans="1:56" x14ac:dyDescent="0.35">
      <c r="A19" s="1" t="s">
        <v>9</v>
      </c>
      <c r="B19" s="1" t="s">
        <v>3220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3219</v>
      </c>
      <c r="K20" s="1">
        <f t="shared" si="0"/>
        <v>2.72</v>
      </c>
    </row>
    <row r="21" spans="1:56" x14ac:dyDescent="0.35">
      <c r="A21" s="1">
        <v>2</v>
      </c>
      <c r="B21" s="1" t="s">
        <v>3218</v>
      </c>
      <c r="C21" s="1">
        <v>638.00000250339508</v>
      </c>
      <c r="D21" s="1">
        <v>0</v>
      </c>
      <c r="E21">
        <f>(R21-S21*(1000-T21)/(1000-U21))*AK21</f>
        <v>-4.109437998921968</v>
      </c>
      <c r="F21">
        <f>IF(AV21&lt;&gt;0,1/(1/AV21-1/N21),0)</f>
        <v>35.110960306276446</v>
      </c>
      <c r="G21">
        <f>((AY21-AL21/2)*S21-E21)/(AY21+AL21/2)</f>
        <v>389.39853167356216</v>
      </c>
      <c r="H21">
        <f>AL21*1000</f>
        <v>32.055252214709647</v>
      </c>
      <c r="I21">
        <f>(AQ21-AW21)</f>
        <v>0.70469247357957743</v>
      </c>
      <c r="J21">
        <f>(P21+AP21*D21)</f>
        <v>29.879711151123047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33.206375122070313</v>
      </c>
      <c r="P21" s="1">
        <v>29.879711151123047</v>
      </c>
      <c r="Q21" s="1">
        <v>33.321487426757813</v>
      </c>
      <c r="R21" s="1">
        <v>400.15521240234375</v>
      </c>
      <c r="S21" s="1">
        <v>392.47799682617188</v>
      </c>
      <c r="T21" s="1">
        <v>12.304003715515137</v>
      </c>
      <c r="U21" s="1">
        <v>40.186225891113281</v>
      </c>
      <c r="V21" s="1">
        <v>21.125022888183594</v>
      </c>
      <c r="W21" s="1">
        <v>68.99664306640625</v>
      </c>
      <c r="X21" s="1">
        <v>300.14263916015625</v>
      </c>
      <c r="Y21" s="1">
        <v>24.857410430908203</v>
      </c>
      <c r="Z21" s="1">
        <v>0.22296470403671265</v>
      </c>
      <c r="AA21" s="1">
        <v>87.751686096191406</v>
      </c>
      <c r="AB21" s="1">
        <v>-15.746218681335449</v>
      </c>
      <c r="AC21" s="1">
        <v>-1.0925558805465698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1.1034655851476329</v>
      </c>
      <c r="AL21">
        <f>(U21-T21)/(1000-U21)*AK21</f>
        <v>3.2055252214709645E-2</v>
      </c>
      <c r="AM21">
        <f>(P21+273.15)</f>
        <v>303.02971115112302</v>
      </c>
      <c r="AN21">
        <f>(O21+273.15)</f>
        <v>306.35637512207029</v>
      </c>
      <c r="AO21">
        <f>(Y21*AG21+Z21*AH21)*AI21</f>
        <v>3.9771855800482854</v>
      </c>
      <c r="AP21">
        <f>((AO21+0.00000010773*(AN21^4-AM21^4))-AL21*44100)/(L21*51.4+0.00000043092*AM21^3)</f>
        <v>-11.222577801353037</v>
      </c>
      <c r="AQ21">
        <f>0.61365*EXP(17.502*J21/(240.97+J21))</f>
        <v>4.2311015533671901</v>
      </c>
      <c r="AR21">
        <f>AQ21*1000/AA21</f>
        <v>48.216755045927577</v>
      </c>
      <c r="AS21">
        <f>(AR21-U21)</f>
        <v>8.0305291548142961</v>
      </c>
      <c r="AT21">
        <f>IF(D21,P21,(O21+P21)/2)</f>
        <v>31.54304313659668</v>
      </c>
      <c r="AU21">
        <f>0.61365*EXP(17.502*AT21/(240.97+AT21))</f>
        <v>4.6529620396406415</v>
      </c>
      <c r="AV21">
        <f>IF(AS21&lt;&gt;0,(1000-(AR21+U21)/2)/AS21*AL21,0)</f>
        <v>3.8152357956520788</v>
      </c>
      <c r="AW21">
        <f>U21*AA21/1000</f>
        <v>3.5264090797876126</v>
      </c>
      <c r="AX21">
        <f>(AU21-AW21)</f>
        <v>1.1265529598530288</v>
      </c>
      <c r="AY21">
        <f>1/(1.6/F21+1.37/N21)</f>
        <v>2.7349511180052493</v>
      </c>
      <c r="AZ21">
        <f>G21*AA21*0.001</f>
        <v>34.170377717736272</v>
      </c>
      <c r="BA21">
        <f>G21/S21</f>
        <v>0.99215378905948293</v>
      </c>
      <c r="BB21">
        <f>(1-AL21*AA21/AQ21/F21)*100</f>
        <v>98.10652963996823</v>
      </c>
      <c r="BC21">
        <f>(S21-E21/(N21/1.35))</f>
        <v>393.77409267327613</v>
      </c>
      <c r="BD21">
        <f>E21*BB21/100/BC21</f>
        <v>-1.0238426253688652E-2</v>
      </c>
    </row>
    <row r="22" spans="1:56" x14ac:dyDescent="0.35">
      <c r="A22" s="1" t="s">
        <v>9</v>
      </c>
      <c r="B22" s="1" t="s">
        <v>3217</v>
      </c>
      <c r="K22" s="1">
        <f t="shared" si="0"/>
        <v>2.72</v>
      </c>
    </row>
    <row r="23" spans="1:56" x14ac:dyDescent="0.35">
      <c r="A23" s="1" t="s">
        <v>9</v>
      </c>
      <c r="B23" s="1" t="s">
        <v>3216</v>
      </c>
      <c r="K23" s="1">
        <f t="shared" si="0"/>
        <v>2.72</v>
      </c>
    </row>
    <row r="24" spans="1:56" x14ac:dyDescent="0.35">
      <c r="A24" s="1">
        <v>3</v>
      </c>
      <c r="B24" s="1" t="s">
        <v>3215</v>
      </c>
      <c r="C24" s="1">
        <v>844.00000250339508</v>
      </c>
      <c r="D24" s="1">
        <v>0</v>
      </c>
      <c r="E24">
        <f>(R24-S24*(1000-T24)/(1000-U24))*AK24</f>
        <v>-4.6803534322942175</v>
      </c>
      <c r="F24">
        <f>IF(AV24&lt;&gt;0,1/(1/AV24-1/N24),0)</f>
        <v>30.1523558248354</v>
      </c>
      <c r="G24">
        <f>((AY24-AL24/2)*S24-E24)/(AY24+AL24/2)</f>
        <v>390.66459175378077</v>
      </c>
      <c r="H24">
        <f>AL24*1000</f>
        <v>30.578576001233749</v>
      </c>
      <c r="I24">
        <f>(AQ24-AW24)</f>
        <v>0.68443684043569553</v>
      </c>
      <c r="J24">
        <f>(P24+AP24*D24)</f>
        <v>29.731899261474609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33.158035278320313</v>
      </c>
      <c r="P24" s="1">
        <v>29.731899261474609</v>
      </c>
      <c r="Q24" s="1">
        <v>33.286167144775391</v>
      </c>
      <c r="R24" s="1">
        <v>400.05169677734375</v>
      </c>
      <c r="S24" s="1">
        <v>393.39117431640625</v>
      </c>
      <c r="T24" s="1">
        <v>13.404577255249023</v>
      </c>
      <c r="U24" s="1">
        <v>40.009674072265625</v>
      </c>
      <c r="V24" s="1">
        <v>23.076650619506836</v>
      </c>
      <c r="W24" s="1">
        <v>68.878654479980469</v>
      </c>
      <c r="X24" s="1">
        <v>300.11532592773438</v>
      </c>
      <c r="Y24" s="1">
        <v>48.87615966796875</v>
      </c>
      <c r="Z24" s="1">
        <v>0.14341863989830017</v>
      </c>
      <c r="AA24" s="1">
        <v>87.749847412109375</v>
      </c>
      <c r="AB24" s="1">
        <v>-15.811346054077148</v>
      </c>
      <c r="AC24" s="1">
        <v>-1.075311541557312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1.1033651688519643</v>
      </c>
      <c r="AL24">
        <f>(U24-T24)/(1000-U24)*AK24</f>
        <v>3.0578576001233749E-2</v>
      </c>
      <c r="AM24">
        <f>(P24+273.15)</f>
        <v>302.88189926147459</v>
      </c>
      <c r="AN24">
        <f>(O24+273.15)</f>
        <v>306.30803527832029</v>
      </c>
      <c r="AO24">
        <f>(Y24*AG24+Z24*AH24)*AI24</f>
        <v>7.8201853720802319</v>
      </c>
      <c r="AP24">
        <f>((AO24+0.00000010773*(AN24^4-AM24^4))-AL24*44100)/(L24*51.4+0.00000043092*AM24^3)</f>
        <v>-10.649198019117376</v>
      </c>
      <c r="AQ24">
        <f>0.61365*EXP(17.502*J24/(240.97+J24))</f>
        <v>4.1952796352852326</v>
      </c>
      <c r="AR24">
        <f>AQ24*1000/AA24</f>
        <v>47.809537668851711</v>
      </c>
      <c r="AS24">
        <f>(AR24-U24)</f>
        <v>7.7998635965860856</v>
      </c>
      <c r="AT24">
        <f>IF(D24,P24,(O24+P24)/2)</f>
        <v>31.444967269897461</v>
      </c>
      <c r="AU24">
        <f>0.61365*EXP(17.502*AT24/(240.97+AT24))</f>
        <v>4.6271088146346298</v>
      </c>
      <c r="AV24">
        <f>IF(AS24&lt;&gt;0,(1000-(AR24+U24)/2)/AS24*AL24,0)</f>
        <v>3.7482556481799087</v>
      </c>
      <c r="AW24">
        <f>U24*AA24/1000</f>
        <v>3.5108427948495371</v>
      </c>
      <c r="AX24">
        <f>(AU24-AW24)</f>
        <v>1.1162660197850927</v>
      </c>
      <c r="AY24">
        <f>1/(1.6/F24+1.37/N24)</f>
        <v>2.6800219013580566</v>
      </c>
      <c r="AZ24">
        <f>G24*AA24*0.001</f>
        <v>34.280758315708262</v>
      </c>
      <c r="BA24">
        <f>G24/S24</f>
        <v>0.99306902965638855</v>
      </c>
      <c r="BB24">
        <f>(1-AL24*AA24/AQ24/F24)*100</f>
        <v>97.878800756344859</v>
      </c>
      <c r="BC24">
        <f>(S24-E24/(N24/1.35))</f>
        <v>394.86733398791563</v>
      </c>
      <c r="BD24">
        <f>E24*BB24/100/BC24</f>
        <v>-1.1601551752640554E-2</v>
      </c>
    </row>
    <row r="25" spans="1:56" x14ac:dyDescent="0.35">
      <c r="A25" s="1" t="s">
        <v>9</v>
      </c>
      <c r="B25" s="1" t="s">
        <v>3214</v>
      </c>
      <c r="K25" s="1">
        <f t="shared" si="0"/>
        <v>2.72</v>
      </c>
    </row>
    <row r="26" spans="1:56" x14ac:dyDescent="0.35">
      <c r="A26" s="1" t="s">
        <v>9</v>
      </c>
      <c r="B26" s="1" t="s">
        <v>3213</v>
      </c>
      <c r="K26" s="1">
        <f t="shared" si="0"/>
        <v>2.72</v>
      </c>
    </row>
    <row r="27" spans="1:56" x14ac:dyDescent="0.35">
      <c r="A27" s="1">
        <v>4</v>
      </c>
      <c r="B27" s="1" t="s">
        <v>3212</v>
      </c>
      <c r="C27" s="1">
        <v>1050.0000025033951</v>
      </c>
      <c r="D27" s="1">
        <v>0</v>
      </c>
      <c r="E27">
        <f>(R27-S27*(1000-T27)/(1000-U27))*AK27</f>
        <v>-4.2064399891677136</v>
      </c>
      <c r="F27">
        <f>IF(AV27&lt;&gt;0,1/(1/AV27-1/N27),0)</f>
        <v>25.126424660580259</v>
      </c>
      <c r="G27">
        <f>((AY27-AL27/2)*S27-E27)/(AY27+AL27/2)</f>
        <v>390.64441787659081</v>
      </c>
      <c r="H27">
        <f>AL27*1000</f>
        <v>29.521303408844194</v>
      </c>
      <c r="I27">
        <f>(AQ27-AW27)</f>
        <v>0.67708799480739534</v>
      </c>
      <c r="J27">
        <f>(P27+AP27*D27)</f>
        <v>29.751855850219727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33.123306274414063</v>
      </c>
      <c r="P27" s="1">
        <v>29.751855850219727</v>
      </c>
      <c r="Q27" s="1">
        <v>33.253879547119141</v>
      </c>
      <c r="R27" s="1">
        <v>400.18511962890625</v>
      </c>
      <c r="S27" s="1">
        <v>393.47171020507813</v>
      </c>
      <c r="T27" s="1">
        <v>14.47651195526123</v>
      </c>
      <c r="U27" s="1">
        <v>40.150955200195313</v>
      </c>
      <c r="V27" s="1">
        <v>24.96905517578125</v>
      </c>
      <c r="W27" s="1">
        <v>69.252273559570313</v>
      </c>
      <c r="X27" s="1">
        <v>300.19699096679688</v>
      </c>
      <c r="Y27" s="1">
        <v>100.49290466308594</v>
      </c>
      <c r="Z27" s="1">
        <v>3.3746585249900818E-2</v>
      </c>
      <c r="AA27" s="1">
        <v>87.744178771972656</v>
      </c>
      <c r="AB27" s="1">
        <v>-15.690528869628906</v>
      </c>
      <c r="AC27" s="1">
        <v>-1.0897641181945801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1.1036654079661647</v>
      </c>
      <c r="AL27">
        <f>(U27-T27)/(1000-U27)*AK27</f>
        <v>2.9521303408844193E-2</v>
      </c>
      <c r="AM27">
        <f>(P27+273.15)</f>
        <v>302.9018558502197</v>
      </c>
      <c r="AN27">
        <f>(O27+273.15)</f>
        <v>306.27330627441404</v>
      </c>
      <c r="AO27">
        <f>(Y27*AG27+Z27*AH27)*AI27</f>
        <v>16.078864386703117</v>
      </c>
      <c r="AP27">
        <f>((AO27+0.00000010773*(AN27^4-AM27^4))-AL27*44100)/(L27*51.4+0.00000043092*AM27^3)</f>
        <v>-10.204532438585042</v>
      </c>
      <c r="AQ27">
        <f>0.61365*EXP(17.502*J27/(240.97+J27))</f>
        <v>4.2001005857587979</v>
      </c>
      <c r="AR27">
        <f>AQ27*1000/AA27</f>
        <v>47.867569615916203</v>
      </c>
      <c r="AS27">
        <f>(AR27-U27)</f>
        <v>7.7166144157208905</v>
      </c>
      <c r="AT27">
        <f>IF(D27,P27,(O27+P27)/2)</f>
        <v>31.437581062316895</v>
      </c>
      <c r="AU27">
        <f>0.61365*EXP(17.502*AT27/(240.97+AT27))</f>
        <v>4.6251668533261272</v>
      </c>
      <c r="AV27">
        <f>IF(AS27&lt;&gt;0,(1000-(AR27+U27)/2)/AS27*AL27,0)</f>
        <v>3.6573153847107203</v>
      </c>
      <c r="AW27">
        <f>U27*AA27/1000</f>
        <v>3.5230125909514025</v>
      </c>
      <c r="AX27">
        <f>(AU27-AW27)</f>
        <v>1.1021542623747247</v>
      </c>
      <c r="AY27">
        <f>1/(1.6/F27+1.37/N27)</f>
        <v>2.6058943389161264</v>
      </c>
      <c r="AZ27">
        <f>G27*AA27*0.001</f>
        <v>34.276773638436772</v>
      </c>
      <c r="BA27">
        <f>G27/S27</f>
        <v>0.99281449655678233</v>
      </c>
      <c r="BB27">
        <f>(1-AL27*AA27/AQ27/F27)*100</f>
        <v>97.545497632989324</v>
      </c>
      <c r="BC27">
        <f>(S27-E27/(N27/1.35))</f>
        <v>394.79839998662095</v>
      </c>
      <c r="BD27">
        <f>E27*BB27/100/BC27</f>
        <v>-1.0393134369860058E-2</v>
      </c>
    </row>
    <row r="28" spans="1:56" x14ac:dyDescent="0.35">
      <c r="A28" s="1" t="s">
        <v>9</v>
      </c>
      <c r="B28" s="1" t="s">
        <v>3211</v>
      </c>
      <c r="K28" s="1">
        <f t="shared" si="0"/>
        <v>2.72</v>
      </c>
    </row>
    <row r="29" spans="1:56" x14ac:dyDescent="0.35">
      <c r="A29" s="1" t="s">
        <v>9</v>
      </c>
      <c r="B29" s="1" t="s">
        <v>3210</v>
      </c>
      <c r="K29" s="1">
        <f t="shared" si="0"/>
        <v>2.72</v>
      </c>
    </row>
    <row r="30" spans="1:56" x14ac:dyDescent="0.35">
      <c r="A30" s="1">
        <v>5</v>
      </c>
      <c r="B30" s="1" t="s">
        <v>3209</v>
      </c>
      <c r="C30" s="1">
        <v>1256.5000024922192</v>
      </c>
      <c r="D30" s="1">
        <v>0</v>
      </c>
      <c r="E30">
        <f>(R30-S30*(1000-T30)/(1000-U30))*AK30</f>
        <v>-3.1992939564400871</v>
      </c>
      <c r="F30">
        <f>IF(AV30&lt;&gt;0,1/(1/AV30-1/N30),0)</f>
        <v>21.069076732920767</v>
      </c>
      <c r="G30">
        <f>((AY30-AL30/2)*S30-E30)/(AY30+AL30/2)</f>
        <v>389.81831292648826</v>
      </c>
      <c r="H30">
        <f>AL30*1000</f>
        <v>28.553221467044104</v>
      </c>
      <c r="I30">
        <f>(AQ30-AW30)</f>
        <v>0.67312340373962254</v>
      </c>
      <c r="J30">
        <f>(P30+AP30*D30)</f>
        <v>29.812484741210938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33.097393035888672</v>
      </c>
      <c r="P30" s="1">
        <v>29.812484741210938</v>
      </c>
      <c r="Q30" s="1">
        <v>33.224723815917969</v>
      </c>
      <c r="R30" s="1">
        <v>400.24566650390625</v>
      </c>
      <c r="S30" s="1">
        <v>392.97702026367188</v>
      </c>
      <c r="T30" s="1">
        <v>15.53331470489502</v>
      </c>
      <c r="U30" s="1">
        <v>40.362480163574219</v>
      </c>
      <c r="V30" s="1">
        <v>26.831443786621094</v>
      </c>
      <c r="W30" s="1">
        <v>69.720054626464844</v>
      </c>
      <c r="X30" s="1">
        <v>300.1712646484375</v>
      </c>
      <c r="Y30" s="1">
        <v>150.60063171386719</v>
      </c>
      <c r="Z30" s="1">
        <v>2.6513859629631042E-2</v>
      </c>
      <c r="AA30" s="1">
        <v>87.746170043945313</v>
      </c>
      <c r="AB30" s="1">
        <v>-15.847592353820801</v>
      </c>
      <c r="AC30" s="1">
        <v>-1.119631290435791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1.103570825913373</v>
      </c>
      <c r="AL30">
        <f>(U30-T30)/(1000-U30)*AK30</f>
        <v>2.8553221467044105E-2</v>
      </c>
      <c r="AM30">
        <f>(P30+273.15)</f>
        <v>302.96248474121091</v>
      </c>
      <c r="AN30">
        <f>(O30+273.15)</f>
        <v>306.24739303588865</v>
      </c>
      <c r="AO30">
        <f>(Y30*AG30+Z30*AH30)*AI30</f>
        <v>24.096100535628921</v>
      </c>
      <c r="AP30">
        <f>((AO30+0.00000010773*(AN30^4-AM30^4))-AL30*44100)/(L30*51.4+0.00000043092*AM30^3)</f>
        <v>-9.7968199201712469</v>
      </c>
      <c r="AQ30">
        <f>0.61365*EXP(17.502*J30/(240.97+J30))</f>
        <v>4.2147764515679755</v>
      </c>
      <c r="AR30">
        <f>AQ30*1000/AA30</f>
        <v>48.033736964896789</v>
      </c>
      <c r="AS30">
        <f>(AR30-U30)</f>
        <v>7.6712568013225706</v>
      </c>
      <c r="AT30">
        <f>IF(D30,P30,(O30+P30)/2)</f>
        <v>31.454938888549805</v>
      </c>
      <c r="AU30">
        <f>0.61365*EXP(17.502*AT30/(240.97+AT30))</f>
        <v>4.6297316514005651</v>
      </c>
      <c r="AV30">
        <f>IF(AS30&lt;&gt;0,(1000-(AR30+U30)/2)/AS30*AL30,0)</f>
        <v>3.5575947711827163</v>
      </c>
      <c r="AW30">
        <f>U30*AA30/1000</f>
        <v>3.541653047828353</v>
      </c>
      <c r="AX30">
        <f>(AU30-AW30)</f>
        <v>1.0880786035722121</v>
      </c>
      <c r="AY30">
        <f>1/(1.6/F30+1.37/N30)</f>
        <v>2.5252008014916334</v>
      </c>
      <c r="AZ30">
        <f>G30*AA30*0.001</f>
        <v>34.205063972291519</v>
      </c>
      <c r="BA30">
        <f>G30/S30</f>
        <v>0.99196210675355967</v>
      </c>
      <c r="BB30">
        <f>(1-AL30*AA30/AQ30/F30)*100</f>
        <v>97.17860928024092</v>
      </c>
      <c r="BC30">
        <f>(S30-E30/(N30/1.35))</f>
        <v>393.98606130813965</v>
      </c>
      <c r="BD30">
        <f>E30*BB30/100/BC30</f>
        <v>-7.891216667240613E-3</v>
      </c>
    </row>
    <row r="31" spans="1:56" x14ac:dyDescent="0.35">
      <c r="A31" s="1" t="s">
        <v>9</v>
      </c>
      <c r="B31" s="1" t="s">
        <v>3208</v>
      </c>
      <c r="K31" s="1">
        <f t="shared" si="0"/>
        <v>2.72</v>
      </c>
    </row>
    <row r="32" spans="1:56" x14ac:dyDescent="0.35">
      <c r="A32" s="1" t="s">
        <v>9</v>
      </c>
      <c r="B32" s="1" t="s">
        <v>3207</v>
      </c>
      <c r="K32" s="1">
        <f t="shared" si="0"/>
        <v>2.72</v>
      </c>
    </row>
    <row r="33" spans="1:56" x14ac:dyDescent="0.35">
      <c r="A33" s="1">
        <v>6</v>
      </c>
      <c r="B33" s="1" t="s">
        <v>3206</v>
      </c>
      <c r="C33" s="1">
        <v>1462.5000024922192</v>
      </c>
      <c r="D33" s="1">
        <v>0</v>
      </c>
      <c r="E33">
        <f>(R33-S33*(1000-T33)/(1000-U33))*AK33</f>
        <v>-2.1351548308633128</v>
      </c>
      <c r="F33">
        <f>IF(AV33&lt;&gt;0,1/(1/AV33-1/N33),0)</f>
        <v>18.517464339796668</v>
      </c>
      <c r="G33">
        <f>((AY33-AL33/2)*S33-E33)/(AY33+AL33/2)</f>
        <v>388.83364982201061</v>
      </c>
      <c r="H33">
        <f>AL33*1000</f>
        <v>27.847472014793087</v>
      </c>
      <c r="I33">
        <f>(AQ33-AW33)</f>
        <v>0.67140599408834278</v>
      </c>
      <c r="J33">
        <f>(P33+AP33*D33)</f>
        <v>29.964948654174805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33.087066650390625</v>
      </c>
      <c r="P33" s="1">
        <v>29.964948654174805</v>
      </c>
      <c r="Q33" s="1">
        <v>33.210479736328125</v>
      </c>
      <c r="R33" s="1">
        <v>400.3538818359375</v>
      </c>
      <c r="S33" s="1">
        <v>392.38717651367188</v>
      </c>
      <c r="T33" s="1">
        <v>16.603631973266602</v>
      </c>
      <c r="U33" s="1">
        <v>40.807823181152344</v>
      </c>
      <c r="V33" s="1">
        <v>28.694829940795898</v>
      </c>
      <c r="W33" s="1">
        <v>70.525146484375</v>
      </c>
      <c r="X33" s="1">
        <v>300.17169189453125</v>
      </c>
      <c r="Y33" s="1">
        <v>300.59420776367188</v>
      </c>
      <c r="Z33" s="1">
        <v>1.0846870951354504E-2</v>
      </c>
      <c r="AA33" s="1">
        <v>87.739883422851563</v>
      </c>
      <c r="AB33" s="1">
        <v>-15.778706550598145</v>
      </c>
      <c r="AC33" s="1">
        <v>-1.1777422428131104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1.1035723966710707</v>
      </c>
      <c r="AL33">
        <f>(U33-T33)/(1000-U33)*AK33</f>
        <v>2.7847472014793088E-2</v>
      </c>
      <c r="AM33">
        <f>(P33+273.15)</f>
        <v>303.11494865417478</v>
      </c>
      <c r="AN33">
        <f>(O33+273.15)</f>
        <v>306.2370666503906</v>
      </c>
      <c r="AO33">
        <f>(Y33*AG33+Z33*AH33)*AI33</f>
        <v>48.095072167178841</v>
      </c>
      <c r="AP33">
        <f>((AO33+0.00000010773*(AN33^4-AM33^4))-AL33*44100)/(L33*51.4+0.00000043092*AM33^3)</f>
        <v>-9.3595979197636456</v>
      </c>
      <c r="AQ33">
        <f>0.61365*EXP(17.502*J33/(240.97+J33))</f>
        <v>4.2518796427429892</v>
      </c>
      <c r="AR33">
        <f>AQ33*1000/AA33</f>
        <v>48.460055756531823</v>
      </c>
      <c r="AS33">
        <f>(AR33-U33)</f>
        <v>7.6522325753794789</v>
      </c>
      <c r="AT33">
        <f>IF(D33,P33,(O33+P33)/2)</f>
        <v>31.526007652282715</v>
      </c>
      <c r="AU33">
        <f>0.61365*EXP(17.502*AT33/(240.97+AT33))</f>
        <v>4.6484624061767823</v>
      </c>
      <c r="AV33">
        <f>IF(AS33&lt;&gt;0,(1000-(AR33+U33)/2)/AS33*AL33,0)</f>
        <v>3.476701651766668</v>
      </c>
      <c r="AW33">
        <f>U33*AA33/1000</f>
        <v>3.5804736486546465</v>
      </c>
      <c r="AX33">
        <f>(AU33-AW33)</f>
        <v>1.0679887575221358</v>
      </c>
      <c r="AY33">
        <f>1/(1.6/F33+1.37/N33)</f>
        <v>2.4601919380624957</v>
      </c>
      <c r="AZ33">
        <f>G33*AA33*0.001</f>
        <v>34.116219106265099</v>
      </c>
      <c r="BA33">
        <f>G33/S33</f>
        <v>0.99094382562846717</v>
      </c>
      <c r="BB33">
        <f>(1-AL33*AA33/AQ33/F33)*100</f>
        <v>96.896724378644748</v>
      </c>
      <c r="BC33">
        <f>(S33-E33/(N33/1.35))</f>
        <v>393.06059348940738</v>
      </c>
      <c r="BD33">
        <f>E33*BB33/100/BC33</f>
        <v>-5.2635525559870128E-3</v>
      </c>
    </row>
    <row r="34" spans="1:56" x14ac:dyDescent="0.35">
      <c r="A34" s="1" t="s">
        <v>9</v>
      </c>
      <c r="B34" s="1" t="s">
        <v>3205</v>
      </c>
      <c r="K34" s="1">
        <f t="shared" si="0"/>
        <v>2.72</v>
      </c>
    </row>
    <row r="35" spans="1:56" x14ac:dyDescent="0.35">
      <c r="A35" s="1" t="s">
        <v>9</v>
      </c>
      <c r="B35" s="1" t="s">
        <v>3204</v>
      </c>
      <c r="K35" s="1">
        <f t="shared" si="0"/>
        <v>2.72</v>
      </c>
    </row>
    <row r="36" spans="1:56" x14ac:dyDescent="0.35">
      <c r="A36" s="1">
        <v>7</v>
      </c>
      <c r="B36" s="1" t="s">
        <v>3203</v>
      </c>
      <c r="C36" s="1">
        <v>1668.5000024922192</v>
      </c>
      <c r="D36" s="1">
        <v>0</v>
      </c>
      <c r="E36">
        <f>(R36-S36*(1000-T36)/(1000-U36))*AK36</f>
        <v>-1.6213443627359547</v>
      </c>
      <c r="F36">
        <f>IF(AV36&lt;&gt;0,1/(1/AV36-1/N36),0)</f>
        <v>16.433239161211116</v>
      </c>
      <c r="G36">
        <f>((AY36-AL36/2)*S36-E36)/(AY36+AL36/2)</f>
        <v>387.70289891417104</v>
      </c>
      <c r="H36">
        <f>AL36*1000</f>
        <v>27.292213596567017</v>
      </c>
      <c r="I36">
        <f>(AQ36-AW36)</f>
        <v>0.67327077982508987</v>
      </c>
      <c r="J36">
        <f>(P36+AP36*D36)</f>
        <v>30.182788848876953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33.095752716064453</v>
      </c>
      <c r="P36" s="1">
        <v>30.182788848876953</v>
      </c>
      <c r="Q36" s="1">
        <v>33.210968017578125</v>
      </c>
      <c r="R36" s="1">
        <v>399.6761474609375</v>
      </c>
      <c r="S36" s="1">
        <v>391.4644775390625</v>
      </c>
      <c r="T36" s="1">
        <v>17.69013786315918</v>
      </c>
      <c r="U36" s="1">
        <v>41.396080017089844</v>
      </c>
      <c r="V36" s="1">
        <v>30.557889938354492</v>
      </c>
      <c r="W36" s="1">
        <v>71.507461547851563</v>
      </c>
      <c r="X36" s="1">
        <v>300.18545532226563</v>
      </c>
      <c r="Y36" s="1">
        <v>500.55227661132813</v>
      </c>
      <c r="Z36" s="1">
        <v>5.0620332360267639E-2</v>
      </c>
      <c r="AA36" s="1">
        <v>87.740570068359375</v>
      </c>
      <c r="AB36" s="1">
        <v>-15.708434104919434</v>
      </c>
      <c r="AC36" s="1">
        <v>-1.2587614059448242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1.1036229975083294</v>
      </c>
      <c r="AL36">
        <f>(U36-T36)/(1000-U36)*AK36</f>
        <v>2.7292213596567017E-2</v>
      </c>
      <c r="AM36">
        <f>(P36+273.15)</f>
        <v>303.33278884887693</v>
      </c>
      <c r="AN36">
        <f>(O36+273.15)</f>
        <v>306.24575271606443</v>
      </c>
      <c r="AO36">
        <f>(Y36*AG36+Z36*AH36)*AI36</f>
        <v>80.088362467698062</v>
      </c>
      <c r="AP36">
        <f>((AO36+0.00000010773*(AN36^4-AM36^4))-AL36*44100)/(L36*51.4+0.00000043092*AM36^3)</f>
        <v>-8.9153458820522307</v>
      </c>
      <c r="AQ36">
        <f>0.61365*EXP(17.502*J36/(240.97+J36))</f>
        <v>4.3053864391199728</v>
      </c>
      <c r="AR36">
        <f>AQ36*1000/AA36</f>
        <v>49.069506110635167</v>
      </c>
      <c r="AS36">
        <f>(AR36-U36)</f>
        <v>7.6734260935453236</v>
      </c>
      <c r="AT36">
        <f>IF(D36,P36,(O36+P36)/2)</f>
        <v>31.639270782470703</v>
      </c>
      <c r="AU36">
        <f>0.61365*EXP(17.502*AT36/(240.97+AT36))</f>
        <v>4.6784502243213293</v>
      </c>
      <c r="AV36">
        <f>IF(AS36&lt;&gt;0,(1000-(AR36+U36)/2)/AS36*AL36,0)</f>
        <v>3.3958378212071141</v>
      </c>
      <c r="AW36">
        <f>U36*AA36/1000</f>
        <v>3.6321156592948829</v>
      </c>
      <c r="AX36">
        <f>(AU36-AW36)</f>
        <v>1.0463345650264464</v>
      </c>
      <c r="AY36">
        <f>1/(1.6/F36+1.37/N36)</f>
        <v>2.3956050819869326</v>
      </c>
      <c r="AZ36">
        <f>G36*AA36*0.001</f>
        <v>34.017273367884876</v>
      </c>
      <c r="BA36">
        <f>G36/S36</f>
        <v>0.99039100904240762</v>
      </c>
      <c r="BB36">
        <f>(1-AL36*AA36/AQ36/F36)*100</f>
        <v>96.61542689596105</v>
      </c>
      <c r="BC36">
        <f>(S36-E36/(N36/1.35))</f>
        <v>391.97584130603485</v>
      </c>
      <c r="BD36">
        <f>E36*BB36/100/BC36</f>
        <v>-3.9963401119099138E-3</v>
      </c>
    </row>
    <row r="37" spans="1:56" x14ac:dyDescent="0.35">
      <c r="A37" s="1" t="s">
        <v>9</v>
      </c>
      <c r="B37" s="1" t="s">
        <v>3202</v>
      </c>
      <c r="K37" s="1">
        <f t="shared" si="0"/>
        <v>2.72</v>
      </c>
    </row>
    <row r="38" spans="1:56" x14ac:dyDescent="0.35">
      <c r="A38" s="1" t="s">
        <v>9</v>
      </c>
      <c r="B38" s="1" t="s">
        <v>3201</v>
      </c>
      <c r="K38" s="1">
        <f t="shared" si="0"/>
        <v>2.72</v>
      </c>
    </row>
    <row r="39" spans="1:56" x14ac:dyDescent="0.35">
      <c r="A39" s="1">
        <v>8</v>
      </c>
      <c r="B39" s="1" t="s">
        <v>3200</v>
      </c>
      <c r="C39" s="1">
        <v>1875.0000024810433</v>
      </c>
      <c r="D39" s="1">
        <v>0</v>
      </c>
      <c r="E39">
        <f>(R39-S39*(1000-T39)/(1000-U39))*AK39</f>
        <v>-0.11719586142564452</v>
      </c>
      <c r="F39">
        <f>IF(AV39&lt;&gt;0,1/(1/AV39-1/N39),0)</f>
        <v>14.387231271392785</v>
      </c>
      <c r="G39">
        <f>((AY39-AL39/2)*S39-E39)/(AY39+AL39/2)</f>
        <v>386.23340027493759</v>
      </c>
      <c r="H39">
        <f>AL39*1000</f>
        <v>26.896429776802638</v>
      </c>
      <c r="I39">
        <f>(AQ39-AW39)</f>
        <v>0.68240718417853241</v>
      </c>
      <c r="J39">
        <f>(P39+AP39*D39)</f>
        <v>30.482278823852539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33.121906280517578</v>
      </c>
      <c r="P39" s="1">
        <v>30.482278823852539</v>
      </c>
      <c r="Q39" s="1">
        <v>33.225543975830078</v>
      </c>
      <c r="R39" s="1">
        <v>400.10675048828125</v>
      </c>
      <c r="S39" s="1">
        <v>390.68893432617188</v>
      </c>
      <c r="T39" s="1">
        <v>18.792718887329102</v>
      </c>
      <c r="U39" s="1">
        <v>42.142921447753906</v>
      </c>
      <c r="V39" s="1">
        <v>32.413578033447266</v>
      </c>
      <c r="W39" s="1">
        <v>72.687881469726563</v>
      </c>
      <c r="X39" s="1">
        <v>300.10525512695313</v>
      </c>
      <c r="Y39" s="1">
        <v>750.54669189453125</v>
      </c>
      <c r="Z39" s="1">
        <v>5.0618521869182587E-2</v>
      </c>
      <c r="AA39" s="1">
        <v>87.73712158203125</v>
      </c>
      <c r="AB39" s="1">
        <v>-15.398781776428223</v>
      </c>
      <c r="AC39" s="1">
        <v>-1.3518111705780029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1.1033281438490921</v>
      </c>
      <c r="AL39">
        <f>(U39-T39)/(1000-U39)*AK39</f>
        <v>2.6896429776802639E-2</v>
      </c>
      <c r="AM39">
        <f>(P39+273.15)</f>
        <v>303.63227882385252</v>
      </c>
      <c r="AN39">
        <f>(O39+273.15)</f>
        <v>306.27190628051756</v>
      </c>
      <c r="AO39">
        <f>(Y39*AG39+Z39*AH39)*AI39</f>
        <v>120.08746801896086</v>
      </c>
      <c r="AP39">
        <f>((AO39+0.00000010773*(AN39^4-AM39^4))-AL39*44100)/(L39*51.4+0.00000043092*AM39^3)</f>
        <v>-8.4689737972005048</v>
      </c>
      <c r="AQ39">
        <f>0.61365*EXP(17.502*J39/(240.97+J39))</f>
        <v>4.3799058070621095</v>
      </c>
      <c r="AR39">
        <f>AQ39*1000/AA39</f>
        <v>49.920782994539493</v>
      </c>
      <c r="AS39">
        <f>(AR39-U39)</f>
        <v>7.7778615467855872</v>
      </c>
      <c r="AT39">
        <f>IF(D39,P39,(O39+P39)/2)</f>
        <v>31.802092552185059</v>
      </c>
      <c r="AU39">
        <f>0.61365*EXP(17.502*AT39/(240.97+AT39))</f>
        <v>4.7218543903977466</v>
      </c>
      <c r="AV39">
        <f>IF(AS39&lt;&gt;0,(1000-(AR39+U39)/2)/AS39*AL39,0)</f>
        <v>3.2988935508429584</v>
      </c>
      <c r="AW39">
        <f>U39*AA39/1000</f>
        <v>3.6974986228835771</v>
      </c>
      <c r="AX39">
        <f>(AU39-AW39)</f>
        <v>1.0243557675141695</v>
      </c>
      <c r="AY39">
        <f>1/(1.6/F39+1.37/N39)</f>
        <v>2.3186945778198029</v>
      </c>
      <c r="AZ39">
        <f>G39*AA39*0.001</f>
        <v>33.88700679896354</v>
      </c>
      <c r="BA39">
        <f>G39/S39</f>
        <v>0.98859569939210379</v>
      </c>
      <c r="BB39">
        <f>(1-AL39*AA39/AQ39/F39)*100</f>
        <v>96.255136241032901</v>
      </c>
      <c r="BC39">
        <f>(S39-E39/(N39/1.35))</f>
        <v>390.72589730488852</v>
      </c>
      <c r="BD39">
        <f>E39*BB39/100/BC39</f>
        <v>-2.8871143904772063E-4</v>
      </c>
    </row>
    <row r="40" spans="1:56" x14ac:dyDescent="0.35">
      <c r="A40" s="1" t="s">
        <v>9</v>
      </c>
      <c r="B40" s="1" t="s">
        <v>3199</v>
      </c>
      <c r="K40" s="1">
        <f t="shared" si="0"/>
        <v>2.72</v>
      </c>
    </row>
    <row r="41" spans="1:56" x14ac:dyDescent="0.35">
      <c r="A41" s="1" t="s">
        <v>9</v>
      </c>
      <c r="B41" s="1" t="s">
        <v>3198</v>
      </c>
      <c r="K41" s="1">
        <f t="shared" si="0"/>
        <v>2.72</v>
      </c>
    </row>
    <row r="42" spans="1:56" x14ac:dyDescent="0.35">
      <c r="A42" s="1">
        <v>9</v>
      </c>
      <c r="B42" s="1" t="s">
        <v>3197</v>
      </c>
      <c r="C42" s="1">
        <v>2082.0000024810433</v>
      </c>
      <c r="D42" s="1">
        <v>0</v>
      </c>
      <c r="E42">
        <f>(R42-S42*(1000-T42)/(1000-U42))*AK42</f>
        <v>0.88721280050081741</v>
      </c>
      <c r="F42">
        <f>IF(AV42&lt;&gt;0,1/(1/AV42-1/N42),0)</f>
        <v>12.460518408244242</v>
      </c>
      <c r="G42">
        <f>((AY42-AL42/2)*S42-E42)/(AY42+AL42/2)</f>
        <v>384.80658209013484</v>
      </c>
      <c r="H42">
        <f>AL42*1000</f>
        <v>26.538582795398522</v>
      </c>
      <c r="I42">
        <f>(AQ42-AW42)</f>
        <v>0.6967009419215624</v>
      </c>
      <c r="J42">
        <f>(P42+AP42*D42)</f>
        <v>30.809747695922852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33.168498992919922</v>
      </c>
      <c r="P42" s="1">
        <v>30.809747695922852</v>
      </c>
      <c r="Q42" s="1">
        <v>33.258502960205078</v>
      </c>
      <c r="R42" s="1">
        <v>399.99176025390625</v>
      </c>
      <c r="S42" s="1">
        <v>389.81417846679688</v>
      </c>
      <c r="T42" s="1">
        <v>19.901121139526367</v>
      </c>
      <c r="U42" s="1">
        <v>42.915683746337891</v>
      </c>
      <c r="V42" s="1">
        <v>34.241798400878906</v>
      </c>
      <c r="W42" s="1">
        <v>73.840576171875</v>
      </c>
      <c r="X42" s="1">
        <v>300.18853759765625</v>
      </c>
      <c r="Y42" s="1">
        <v>999.90618896484375</v>
      </c>
      <c r="Z42" s="1">
        <v>7.231440395116806E-3</v>
      </c>
      <c r="AA42" s="1">
        <v>87.752761840820313</v>
      </c>
      <c r="AB42" s="1">
        <v>-15.189451217651367</v>
      </c>
      <c r="AC42" s="1">
        <v>-1.4491193294525146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1.1036343294031477</v>
      </c>
      <c r="AL42">
        <f>(U42-T42)/(1000-U42)*AK42</f>
        <v>2.6538582795398523E-2</v>
      </c>
      <c r="AM42">
        <f>(P42+273.15)</f>
        <v>303.95974769592283</v>
      </c>
      <c r="AN42">
        <f>(O42+273.15)</f>
        <v>306.3184989929199</v>
      </c>
      <c r="AO42">
        <f>(Y42*AG42+Z42*AH42)*AI42</f>
        <v>159.98498665843181</v>
      </c>
      <c r="AP42">
        <f>((AO42+0.00000010773*(AN42^4-AM42^4))-AL42*44100)/(L42*51.4+0.00000043092*AM42^3)</f>
        <v>-8.0379578793240096</v>
      </c>
      <c r="AQ42">
        <f>0.61365*EXP(17.502*J42/(240.97+J42))</f>
        <v>4.4626707169499147</v>
      </c>
      <c r="AR42">
        <f>AQ42*1000/AA42</f>
        <v>50.855045736851054</v>
      </c>
      <c r="AS42">
        <f>(AR42-U42)</f>
        <v>7.9393619905131629</v>
      </c>
      <c r="AT42">
        <f>IF(D42,P42,(O42+P42)/2)</f>
        <v>31.989123344421387</v>
      </c>
      <c r="AU42">
        <f>0.61365*EXP(17.502*AT42/(240.97+AT42))</f>
        <v>4.7721443553547394</v>
      </c>
      <c r="AV42">
        <f>IF(AS42&lt;&gt;0,(1000-(AR42+U42)/2)/AS42*AL42,0)</f>
        <v>3.1859375717514493</v>
      </c>
      <c r="AW42">
        <f>U42*AA42/1000</f>
        <v>3.7659697750283523</v>
      </c>
      <c r="AX42">
        <f>(AU42-AW42)</f>
        <v>1.0061745803263871</v>
      </c>
      <c r="AY42">
        <f>1/(1.6/F42+1.37/N42)</f>
        <v>2.2297886161665805</v>
      </c>
      <c r="AZ42">
        <f>G42*AA42*0.001</f>
        <v>33.767840352935671</v>
      </c>
      <c r="BA42">
        <f>G42/S42</f>
        <v>0.98715388856208941</v>
      </c>
      <c r="BB42">
        <f>(1-AL42*AA42/AQ42/F42)*100</f>
        <v>95.811991381446873</v>
      </c>
      <c r="BC42">
        <f>(S42-E42/(N42/1.35))</f>
        <v>389.5343560612688</v>
      </c>
      <c r="BD42">
        <f>E42*BB42/100/BC42</f>
        <v>2.1822369162663373E-3</v>
      </c>
    </row>
    <row r="43" spans="1:56" x14ac:dyDescent="0.35">
      <c r="A43" s="1" t="s">
        <v>9</v>
      </c>
      <c r="B43" s="1" t="s">
        <v>3196</v>
      </c>
      <c r="K43" s="1">
        <f t="shared" si="0"/>
        <v>2.72</v>
      </c>
    </row>
    <row r="44" spans="1:56" x14ac:dyDescent="0.35">
      <c r="A44" s="1" t="s">
        <v>9</v>
      </c>
      <c r="B44" s="1" t="s">
        <v>3195</v>
      </c>
      <c r="K44" s="1">
        <f t="shared" si="0"/>
        <v>2.72</v>
      </c>
    </row>
    <row r="45" spans="1:56" x14ac:dyDescent="0.35">
      <c r="A45" s="1">
        <v>10</v>
      </c>
      <c r="B45" s="1" t="s">
        <v>3194</v>
      </c>
      <c r="C45" s="1">
        <v>2288.0000024810433</v>
      </c>
      <c r="D45" s="1">
        <v>0</v>
      </c>
      <c r="E45">
        <f>(R45-S45*(1000-T45)/(1000-U45))*AK45</f>
        <v>1.5662810643211422</v>
      </c>
      <c r="F45">
        <f>IF(AV45&lt;&gt;0,1/(1/AV45-1/N45),0)</f>
        <v>10.798042206371248</v>
      </c>
      <c r="G45">
        <f>((AY45-AL45/2)*S45-E45)/(AY45+AL45/2)</f>
        <v>383.45364734888972</v>
      </c>
      <c r="H45">
        <f>AL45*1000</f>
        <v>26.157771811078952</v>
      </c>
      <c r="I45">
        <f>(AQ45-AW45)</f>
        <v>0.7131226813013547</v>
      </c>
      <c r="J45">
        <f>(P45+AP45*D45)</f>
        <v>31.125076293945313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33.215709686279297</v>
      </c>
      <c r="P45" s="1">
        <v>31.125076293945313</v>
      </c>
      <c r="Q45" s="1">
        <v>33.290313720703125</v>
      </c>
      <c r="R45" s="1">
        <v>399.55441284179688</v>
      </c>
      <c r="S45" s="1">
        <v>388.9171142578125</v>
      </c>
      <c r="T45" s="1">
        <v>20.983642578125</v>
      </c>
      <c r="U45" s="1">
        <v>43.650924682617188</v>
      </c>
      <c r="V45" s="1">
        <v>36.009239196777344</v>
      </c>
      <c r="W45" s="1">
        <v>74.907707214355469</v>
      </c>
      <c r="X45" s="1">
        <v>300.18338012695313</v>
      </c>
      <c r="Y45" s="1">
        <v>1251.5908203125</v>
      </c>
      <c r="Z45" s="1">
        <v>0.17716474831104279</v>
      </c>
      <c r="AA45" s="1">
        <v>87.753669738769531</v>
      </c>
      <c r="AB45" s="1">
        <v>-14.947177886962891</v>
      </c>
      <c r="AC45" s="1">
        <v>-1.5461263656616211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1.1036153681137981</v>
      </c>
      <c r="AL45">
        <f>(U45-T45)/(1000-U45)*AK45</f>
        <v>2.615777181107895E-2</v>
      </c>
      <c r="AM45">
        <f>(P45+273.15)</f>
        <v>304.27507629394529</v>
      </c>
      <c r="AN45">
        <f>(O45+273.15)</f>
        <v>306.36570968627927</v>
      </c>
      <c r="AO45">
        <f>(Y45*AG45+Z45*AH45)*AI45</f>
        <v>200.25452677396243</v>
      </c>
      <c r="AP45">
        <f>((AO45+0.00000010773*(AN45^4-AM45^4))-AL45*44100)/(L45*51.4+0.00000043092*AM45^3)</f>
        <v>-7.5947994568873991</v>
      </c>
      <c r="AQ45">
        <f>0.61365*EXP(17.502*J45/(240.97+J45))</f>
        <v>4.5436515096916468</v>
      </c>
      <c r="AR45">
        <f>AQ45*1000/AA45</f>
        <v>51.777339035706028</v>
      </c>
      <c r="AS45">
        <f>(AR45-U45)</f>
        <v>8.1264143530888404</v>
      </c>
      <c r="AT45">
        <f>IF(D45,P45,(O45+P45)/2)</f>
        <v>32.170392990112305</v>
      </c>
      <c r="AU45">
        <f>0.61365*EXP(17.502*AT45/(240.97+AT45))</f>
        <v>4.8213295388092421</v>
      </c>
      <c r="AV45">
        <f>IF(AS45&lt;&gt;0,(1000-(AR45+U45)/2)/AS45*AL45,0)</f>
        <v>3.0652727458174871</v>
      </c>
      <c r="AW45">
        <f>U45*AA45/1000</f>
        <v>3.8305288283902921</v>
      </c>
      <c r="AX45">
        <f>(AU45-AW45)</f>
        <v>0.99080071041895001</v>
      </c>
      <c r="AY45">
        <f>1/(1.6/F45+1.37/N45)</f>
        <v>2.1356457953637267</v>
      </c>
      <c r="AZ45">
        <f>G45*AA45*0.001</f>
        <v>33.649464729581062</v>
      </c>
      <c r="BA45">
        <f>G45/S45</f>
        <v>0.98595210468084193</v>
      </c>
      <c r="BB45">
        <f>(1-AL45*AA45/AQ45/F45)*100</f>
        <v>95.321399111296927</v>
      </c>
      <c r="BC45">
        <f>(S45-E45/(N45/1.35))</f>
        <v>388.42311717514639</v>
      </c>
      <c r="BD45">
        <f>E45*BB45/100/BC45</f>
        <v>3.8437491449640122E-3</v>
      </c>
    </row>
    <row r="46" spans="1:56" x14ac:dyDescent="0.35">
      <c r="A46" s="1" t="s">
        <v>9</v>
      </c>
      <c r="B46" s="1" t="s">
        <v>3193</v>
      </c>
      <c r="K46" s="1">
        <f t="shared" si="0"/>
        <v>2.72</v>
      </c>
    </row>
    <row r="47" spans="1:56" x14ac:dyDescent="0.35">
      <c r="A47" s="1" t="s">
        <v>9</v>
      </c>
      <c r="B47" s="1" t="s">
        <v>3192</v>
      </c>
      <c r="K47" s="1">
        <f t="shared" si="0"/>
        <v>2.72</v>
      </c>
    </row>
    <row r="48" spans="1:56" x14ac:dyDescent="0.35">
      <c r="A48" s="1">
        <v>11</v>
      </c>
      <c r="B48" s="1" t="s">
        <v>3191</v>
      </c>
      <c r="C48" s="1">
        <v>2495.5000024698675</v>
      </c>
      <c r="D48" s="1">
        <v>0</v>
      </c>
      <c r="E48">
        <f>(R48-S48*(1000-T48)/(1000-U48))*AK48</f>
        <v>3.5112847924700907</v>
      </c>
      <c r="F48">
        <f>IF(AV48&lt;&gt;0,1/(1/AV48-1/N48),0)</f>
        <v>9.165398863371033</v>
      </c>
      <c r="G48">
        <f>((AY48-AL48/2)*S48-E48)/(AY48+AL48/2)</f>
        <v>380.92930213559811</v>
      </c>
      <c r="H48">
        <f>AL48*1000</f>
        <v>25.979300060718689</v>
      </c>
      <c r="I48">
        <f>(AQ48-AW48)</f>
        <v>0.74326020124799053</v>
      </c>
      <c r="J48">
        <f>(P48+AP48*D48)</f>
        <v>31.560949325561523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33.286762237548828</v>
      </c>
      <c r="P48" s="1">
        <v>31.560949325561523</v>
      </c>
      <c r="Q48" s="1">
        <v>33.343318939208984</v>
      </c>
      <c r="R48" s="1">
        <v>399.91168212890625</v>
      </c>
      <c r="S48" s="1">
        <v>387.60406494140625</v>
      </c>
      <c r="T48" s="1">
        <v>22.109708786010742</v>
      </c>
      <c r="U48" s="1">
        <v>44.603080749511719</v>
      </c>
      <c r="V48" s="1">
        <v>37.794139862060547</v>
      </c>
      <c r="W48" s="1">
        <v>76.244110107421875</v>
      </c>
      <c r="X48" s="1">
        <v>300.14120483398438</v>
      </c>
      <c r="Y48" s="1">
        <v>1601.292724609375</v>
      </c>
      <c r="Z48" s="1">
        <v>7.3518157005310059E-2</v>
      </c>
      <c r="AA48" s="1">
        <v>87.761550903320313</v>
      </c>
      <c r="AB48" s="1">
        <v>-14.720464706420898</v>
      </c>
      <c r="AC48" s="1">
        <v>-1.6861832141876221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1.1034603118896482</v>
      </c>
      <c r="AL48">
        <f>(U48-T48)/(1000-U48)*AK48</f>
        <v>2.5979300060718687E-2</v>
      </c>
      <c r="AM48">
        <f>(P48+273.15)</f>
        <v>304.7109493255615</v>
      </c>
      <c r="AN48">
        <f>(O48+273.15)</f>
        <v>306.43676223754881</v>
      </c>
      <c r="AO48">
        <f>(Y48*AG48+Z48*AH48)*AI48</f>
        <v>256.20683021083096</v>
      </c>
      <c r="AP48">
        <f>((AO48+0.00000010773*(AN48^4-AM48^4))-AL48*44100)/(L48*51.4+0.00000043092*AM48^3)</f>
        <v>-7.1054417108646595</v>
      </c>
      <c r="AQ48">
        <f>0.61365*EXP(17.502*J48/(240.97+J48))</f>
        <v>4.6576957428911694</v>
      </c>
      <c r="AR48">
        <f>AQ48*1000/AA48</f>
        <v>53.072167651437354</v>
      </c>
      <c r="AS48">
        <f>(AR48-U48)</f>
        <v>8.4690869019256354</v>
      </c>
      <c r="AT48">
        <f>IF(D48,P48,(O48+P48)/2)</f>
        <v>32.423855781555176</v>
      </c>
      <c r="AU48">
        <f>0.61365*EXP(17.502*AT48/(240.97+AT48))</f>
        <v>4.8908430410683765</v>
      </c>
      <c r="AV48">
        <f>IF(AS48&lt;&gt;0,(1000-(AR48+U48)/2)/AS48*AL48,0)</f>
        <v>2.9177328150622062</v>
      </c>
      <c r="AW48">
        <f>U48*AA48/1000</f>
        <v>3.9144355416431789</v>
      </c>
      <c r="AX48">
        <f>(AU48-AW48)</f>
        <v>0.97640749942519767</v>
      </c>
      <c r="AY48">
        <f>1/(1.6/F48+1.37/N48)</f>
        <v>2.021684464309637</v>
      </c>
      <c r="AZ48">
        <f>G48*AA48*0.001</f>
        <v>33.430946339939574</v>
      </c>
      <c r="BA48">
        <f>G48/S48</f>
        <v>0.98277943032713766</v>
      </c>
      <c r="BB48">
        <f>(1-AL48*AA48/AQ48/F48)*100</f>
        <v>94.659163900619021</v>
      </c>
      <c r="BC48">
        <f>(S48-E48/(N48/1.35))</f>
        <v>386.49662357382397</v>
      </c>
      <c r="BD48">
        <f>E48*BB48/100/BC48</f>
        <v>8.5996943414097127E-3</v>
      </c>
    </row>
    <row r="49" spans="1:56" x14ac:dyDescent="0.35">
      <c r="A49" s="1" t="s">
        <v>9</v>
      </c>
      <c r="B49" s="1" t="s">
        <v>3190</v>
      </c>
      <c r="K49" s="1">
        <f t="shared" si="0"/>
        <v>2.72</v>
      </c>
    </row>
    <row r="50" spans="1:56" x14ac:dyDescent="0.35">
      <c r="A50" s="1" t="s">
        <v>9</v>
      </c>
      <c r="B50" s="1" t="s">
        <v>3189</v>
      </c>
      <c r="K50" s="1">
        <f t="shared" si="0"/>
        <v>2.72</v>
      </c>
    </row>
    <row r="51" spans="1:56" x14ac:dyDescent="0.35">
      <c r="A51" s="1">
        <v>12</v>
      </c>
      <c r="B51" s="1" t="s">
        <v>3188</v>
      </c>
      <c r="C51" s="1">
        <v>2703.0000024586916</v>
      </c>
      <c r="D51" s="1">
        <v>0</v>
      </c>
      <c r="E51">
        <f>(R51-S51*(1000-T51)/(1000-U51))*AK51</f>
        <v>5.3342773960132481</v>
      </c>
      <c r="F51">
        <f>IF(AV51&lt;&gt;0,1/(1/AV51-1/N51),0)</f>
        <v>7.6772163332847887</v>
      </c>
      <c r="G51">
        <f>((AY51-AL51/2)*S51-E51)/(AY51+AL51/2)</f>
        <v>378.12120619066968</v>
      </c>
      <c r="H51">
        <f>AL51*1000</f>
        <v>25.852950075390098</v>
      </c>
      <c r="I51">
        <f>(AQ51-AW51)</f>
        <v>0.78434109923319806</v>
      </c>
      <c r="J51">
        <f>(P51+AP51*D51)</f>
        <v>32.048698425292969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33.375972747802734</v>
      </c>
      <c r="P51" s="1">
        <v>32.048698425292969</v>
      </c>
      <c r="Q51" s="1">
        <v>33.409572601318359</v>
      </c>
      <c r="R51" s="1">
        <v>400.04141235351563</v>
      </c>
      <c r="S51" s="1">
        <v>386.16131591796875</v>
      </c>
      <c r="T51" s="1">
        <v>23.259899139404297</v>
      </c>
      <c r="U51" s="1">
        <v>45.617835998535156</v>
      </c>
      <c r="V51" s="1">
        <v>39.566165924072266</v>
      </c>
      <c r="W51" s="1">
        <v>77.598052978515625</v>
      </c>
      <c r="X51" s="1">
        <v>300.17160034179688</v>
      </c>
      <c r="Y51" s="1">
        <v>1999.8314208984375</v>
      </c>
      <c r="Z51" s="1">
        <v>2.2899508476257324E-2</v>
      </c>
      <c r="AA51" s="1">
        <v>87.770927429199219</v>
      </c>
      <c r="AB51" s="1">
        <v>-14.454864501953125</v>
      </c>
      <c r="AC51" s="1">
        <v>-1.8873615264892578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1.1035720600801353</v>
      </c>
      <c r="AL51">
        <f>(U51-T51)/(1000-U51)*AK51</f>
        <v>2.5852950075390096E-2</v>
      </c>
      <c r="AM51">
        <f>(P51+273.15)</f>
        <v>305.19869842529295</v>
      </c>
      <c r="AN51">
        <f>(O51+273.15)</f>
        <v>306.52597274780271</v>
      </c>
      <c r="AO51">
        <f>(Y51*AG51+Z51*AH51)*AI51</f>
        <v>319.97302019179551</v>
      </c>
      <c r="AP51">
        <f>((AO51+0.00000010773*(AN51^4-AM51^4))-AL51*44100)/(L51*51.4+0.00000043092*AM51^3)</f>
        <v>-6.5745780984007354</v>
      </c>
      <c r="AQ51">
        <f>0.61365*EXP(17.502*J51/(240.97+J51))</f>
        <v>4.7882608721377391</v>
      </c>
      <c r="AR51">
        <f>AQ51*1000/AA51</f>
        <v>54.554064909479386</v>
      </c>
      <c r="AS51">
        <f>(AR51-U51)</f>
        <v>8.9362289109442301</v>
      </c>
      <c r="AT51">
        <f>IF(D51,P51,(O51+P51)/2)</f>
        <v>32.712335586547852</v>
      </c>
      <c r="AU51">
        <f>0.61365*EXP(17.502*AT51/(240.97+AT51))</f>
        <v>4.9710200703937595</v>
      </c>
      <c r="AV51">
        <f>IF(AS51&lt;&gt;0,(1000-(AR51+U51)/2)/AS51*AL51,0)</f>
        <v>2.7481480995577248</v>
      </c>
      <c r="AW51">
        <f>U51*AA51/1000</f>
        <v>4.003919772904541</v>
      </c>
      <c r="AX51">
        <f>(AU51-AW51)</f>
        <v>0.96710029748921844</v>
      </c>
      <c r="AY51">
        <f>1/(1.6/F51+1.37/N51)</f>
        <v>1.8922324266472332</v>
      </c>
      <c r="AZ51">
        <f>G51*AA51*0.001</f>
        <v>33.188048948002546</v>
      </c>
      <c r="BA51">
        <f>G51/S51</f>
        <v>0.97917940146804605</v>
      </c>
      <c r="BB51">
        <f>(1-AL51*AA51/AQ51/F51)*100</f>
        <v>93.827242542454343</v>
      </c>
      <c r="BC51">
        <f>(S51-E51/(N51/1.35))</f>
        <v>384.47891195370681</v>
      </c>
      <c r="BD51">
        <f>E51*BB51/100/BC51</f>
        <v>1.3017633047315989E-2</v>
      </c>
    </row>
    <row r="52" spans="1:56" x14ac:dyDescent="0.35">
      <c r="A52" s="1" t="s">
        <v>9</v>
      </c>
      <c r="B52" s="1" t="s">
        <v>3187</v>
      </c>
      <c r="K52" s="1">
        <v>2.34192</v>
      </c>
    </row>
    <row r="53" spans="1:56" x14ac:dyDescent="0.35">
      <c r="A53" s="1" t="s">
        <v>9</v>
      </c>
      <c r="B53" s="1" t="s">
        <v>3186</v>
      </c>
      <c r="K53" s="1">
        <v>2.34192</v>
      </c>
    </row>
    <row r="54" spans="1:56" x14ac:dyDescent="0.35">
      <c r="A54" s="1" t="s">
        <v>9</v>
      </c>
      <c r="B54" s="1" t="s">
        <v>3185</v>
      </c>
      <c r="K54" s="1">
        <v>2.34192</v>
      </c>
    </row>
    <row r="55" spans="1:56" x14ac:dyDescent="0.35">
      <c r="A55" s="1" t="s">
        <v>9</v>
      </c>
      <c r="B55" s="1" t="s">
        <v>3184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4E2CE-7C1B-49AD-B79F-C3E553E7D33B}">
  <dimension ref="A1:BH55"/>
  <sheetViews>
    <sheetView topLeftCell="A3" zoomScale="53" workbookViewId="0">
      <selection activeCell="C55" sqref="C55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5532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5531</v>
      </c>
    </row>
    <row r="12" spans="1:60" x14ac:dyDescent="0.35">
      <c r="A12" s="1" t="s">
        <v>9</v>
      </c>
      <c r="B12" s="1" t="s">
        <v>5530</v>
      </c>
    </row>
    <row r="13" spans="1:60" x14ac:dyDescent="0.35">
      <c r="A13" s="1" t="s">
        <v>9</v>
      </c>
      <c r="B13" s="1" t="s">
        <v>5529</v>
      </c>
    </row>
    <row r="14" spans="1:60" x14ac:dyDescent="0.35">
      <c r="A14" s="1" t="s">
        <v>9</v>
      </c>
      <c r="B14" s="1" t="s">
        <v>5528</v>
      </c>
    </row>
    <row r="15" spans="1:60" x14ac:dyDescent="0.35">
      <c r="A15" s="1" t="s">
        <v>9</v>
      </c>
      <c r="B15" s="1" t="s">
        <v>5527</v>
      </c>
    </row>
    <row r="16" spans="1:60" x14ac:dyDescent="0.35">
      <c r="A16" s="1" t="s">
        <v>9</v>
      </c>
      <c r="B16" s="1" t="s">
        <v>5526</v>
      </c>
    </row>
    <row r="17" spans="1:60" x14ac:dyDescent="0.35">
      <c r="A17" s="1" t="s">
        <v>9</v>
      </c>
      <c r="B17" s="1" t="s">
        <v>5525</v>
      </c>
    </row>
    <row r="18" spans="1:60" x14ac:dyDescent="0.35">
      <c r="A18" s="1">
        <v>1</v>
      </c>
      <c r="B18" s="1" t="s">
        <v>5524</v>
      </c>
      <c r="C18" s="1">
        <v>494.50000063702464</v>
      </c>
      <c r="D18" s="1">
        <v>0</v>
      </c>
      <c r="E18">
        <f>(R18-S18*(1000-T18)/(1000-U18))*AO18</f>
        <v>-4.4872600405092475</v>
      </c>
      <c r="F18">
        <f>IF(AZ18&lt;&gt;0,1/(1/AZ18-1/N18),0)</f>
        <v>3.5549801091512401</v>
      </c>
      <c r="G18">
        <f>((BC18-AP18/2)*S18-E18)/(BC18+AP18/2)</f>
        <v>385.90523057329028</v>
      </c>
      <c r="H18">
        <f>AP18*1000</f>
        <v>32.883681263846782</v>
      </c>
      <c r="I18">
        <f>(AU18-BA18)</f>
        <v>1.4418510626808261</v>
      </c>
      <c r="J18">
        <f>(P18+AT18*D18)</f>
        <v>29.38353157043457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31.010995864868164</v>
      </c>
      <c r="P18" s="1">
        <v>29.38353157043457</v>
      </c>
      <c r="Q18" s="1">
        <v>31.138086318969727</v>
      </c>
      <c r="R18" s="1">
        <v>399.92230224609375</v>
      </c>
      <c r="S18" s="1">
        <v>392.30349731445313</v>
      </c>
      <c r="T18" s="1">
        <v>1.2740854024887085</v>
      </c>
      <c r="U18" s="1">
        <v>30.155092239379883</v>
      </c>
      <c r="V18" s="1">
        <v>2.4990513324737549</v>
      </c>
      <c r="W18" s="1">
        <v>59.147621154785156</v>
      </c>
      <c r="X18" s="1">
        <v>300.35806274414063</v>
      </c>
      <c r="Y18" s="1">
        <v>0.19666382670402527</v>
      </c>
      <c r="Z18" s="1">
        <v>3.5444233566522598E-2</v>
      </c>
      <c r="AA18" s="1">
        <v>88.543792724609375</v>
      </c>
      <c r="AB18" s="1">
        <v>30.618419647216797</v>
      </c>
      <c r="AC18" s="1">
        <v>0.41112783551216125</v>
      </c>
      <c r="AD18" s="1">
        <v>2.9718406498432159E-2</v>
      </c>
      <c r="AE18" s="1">
        <v>3.7081700284034014E-3</v>
      </c>
      <c r="AF18" s="1">
        <v>3.3541180193424225E-2</v>
      </c>
      <c r="AG18" s="1">
        <v>1.5666421502828598E-2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1.1042575836181636</v>
      </c>
      <c r="AP18">
        <f>(U18-T18)/(1000-U18)*AO18</f>
        <v>3.2883681263846783E-2</v>
      </c>
      <c r="AQ18">
        <f>(P18+273.15)</f>
        <v>302.53353157043455</v>
      </c>
      <c r="AR18">
        <f>(O18+273.15)</f>
        <v>304.16099586486814</v>
      </c>
      <c r="AS18">
        <f>(Y18*AK18+Z18*AL18)*AM18</f>
        <v>3.1466211569319391E-2</v>
      </c>
      <c r="AT18">
        <f>((AS18+0.00000010773*(AR18^4-AQ18^4))-AP18*44100)/(L18*0.92*2*29.3+0.00000043092*AQ18^3)</f>
        <v>-11.236563640578604</v>
      </c>
      <c r="AU18">
        <f>0.61365*EXP(17.502*J18/(240.97+J18))</f>
        <v>4.1118972995159551</v>
      </c>
      <c r="AV18">
        <f>AU18*1000/AA18</f>
        <v>46.439136759195051</v>
      </c>
      <c r="AW18">
        <f>(AV18-U18)</f>
        <v>16.284044519815168</v>
      </c>
      <c r="AX18">
        <f>IF(D18,P18,(O18+P18)/2)</f>
        <v>30.197263717651367</v>
      </c>
      <c r="AY18">
        <f>0.61365*EXP(17.502*AX18/(240.97+AX18))</f>
        <v>4.3089625123010613</v>
      </c>
      <c r="AZ18">
        <f>IF(AW18&lt;&gt;0,(1000-(AV18+U18)/2)/AW18*AP18,0)</f>
        <v>1.942044012397856</v>
      </c>
      <c r="BA18">
        <f>U18*AA18/1000</f>
        <v>2.670046236835129</v>
      </c>
      <c r="BB18">
        <f>(AY18-BA18)</f>
        <v>1.6389162754659323</v>
      </c>
      <c r="BC18">
        <f>1/(1.6/F18+1.37/N18)</f>
        <v>1.2984647527031556</v>
      </c>
      <c r="BD18">
        <f>G18*AA18*0.001</f>
        <v>34.169512747224005</v>
      </c>
      <c r="BE18">
        <f>G18/S18</f>
        <v>0.98369051822131914</v>
      </c>
      <c r="BF18">
        <f>(1-AP18*AA18/AU18/F18)*100</f>
        <v>80.081385947255626</v>
      </c>
      <c r="BG18">
        <f>(S18-E18/(N18/1.35))</f>
        <v>393.71875631213277</v>
      </c>
      <c r="BH18">
        <f>E18*BF18/100/BG18</f>
        <v>-9.1269719155781404E-3</v>
      </c>
    </row>
    <row r="19" spans="1:60" x14ac:dyDescent="0.35">
      <c r="A19" s="1" t="s">
        <v>9</v>
      </c>
      <c r="B19" s="1" t="s">
        <v>5523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5522</v>
      </c>
      <c r="K20" s="1">
        <f t="shared" si="0"/>
        <v>2.72</v>
      </c>
    </row>
    <row r="21" spans="1:60" x14ac:dyDescent="0.35">
      <c r="A21" s="1">
        <v>2</v>
      </c>
      <c r="B21" s="1" t="s">
        <v>5521</v>
      </c>
      <c r="C21" s="1">
        <v>700.50000063702464</v>
      </c>
      <c r="D21" s="1">
        <v>0</v>
      </c>
      <c r="E21">
        <f>(R21-S21*(1000-T21)/(1000-U21))*AO21</f>
        <v>-4.2308006191418972</v>
      </c>
      <c r="F21">
        <f>IF(AZ21&lt;&gt;0,1/(1/AZ21-1/N21),0)</f>
        <v>3.2514587981093204</v>
      </c>
      <c r="G21">
        <f>((BC21-AP21/2)*S21-E21)/(BC21+AP21/2)</f>
        <v>386.03872859083805</v>
      </c>
      <c r="H21">
        <f>AP21*1000</f>
        <v>31.654799607995312</v>
      </c>
      <c r="I21">
        <f>(AU21-BA21)</f>
        <v>1.4595707093026369</v>
      </c>
      <c r="J21">
        <f>(P21+AT21*D21)</f>
        <v>29.197151184082031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30.950935363769531</v>
      </c>
      <c r="P21" s="1">
        <v>29.197151184082031</v>
      </c>
      <c r="Q21" s="1">
        <v>31.127033233642578</v>
      </c>
      <c r="R21" s="1">
        <v>400.03515625</v>
      </c>
      <c r="S21" s="1">
        <v>392.61166381835938</v>
      </c>
      <c r="T21" s="1">
        <v>1.6371605396270752</v>
      </c>
      <c r="U21" s="1">
        <v>29.459503173828125</v>
      </c>
      <c r="V21" s="1">
        <v>3.2220430374145508</v>
      </c>
      <c r="W21" s="1">
        <v>57.978298187255859</v>
      </c>
      <c r="X21" s="1">
        <v>300.35055541992188</v>
      </c>
      <c r="Y21" s="1">
        <v>26.169147491455078</v>
      </c>
      <c r="Z21" s="1">
        <v>0.10175652801990509</v>
      </c>
      <c r="AA21" s="1">
        <v>88.538909912109375</v>
      </c>
      <c r="AB21" s="1">
        <v>30.462390899658203</v>
      </c>
      <c r="AC21" s="1">
        <v>0.4268462061882019</v>
      </c>
      <c r="AD21" s="1">
        <v>4.1647870093584061E-2</v>
      </c>
      <c r="AE21" s="1">
        <v>9.1939298436045647E-3</v>
      </c>
      <c r="AF21" s="1">
        <v>2.6337223127484322E-2</v>
      </c>
      <c r="AG21" s="1">
        <v>9.1719059273600578E-3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1.1042299831614772</v>
      </c>
      <c r="AP21">
        <f>(U21-T21)/(1000-U21)*AO21</f>
        <v>3.1654799607995311E-2</v>
      </c>
      <c r="AQ21">
        <f>(P21+273.15)</f>
        <v>302.34715118408201</v>
      </c>
      <c r="AR21">
        <f>(O21+273.15)</f>
        <v>304.10093536376951</v>
      </c>
      <c r="AS21">
        <f>(Y21*AK21+Z21*AL21)*AM21</f>
        <v>4.1870635050446481</v>
      </c>
      <c r="AT21">
        <f>((AS21+0.00000010773*(AR21^4-AQ21^4))-AP21*44100)/(L21*0.92*2*29.3+0.00000043092*AQ21^3)</f>
        <v>-10.768381542984201</v>
      </c>
      <c r="AU21">
        <f>0.61365*EXP(17.502*J21/(240.97+J21))</f>
        <v>4.0678830068657055</v>
      </c>
      <c r="AV21">
        <f>AU21*1000/AA21</f>
        <v>45.944579743570401</v>
      </c>
      <c r="AW21">
        <f>(AV21-U21)</f>
        <v>16.485076569742276</v>
      </c>
      <c r="AX21">
        <f>IF(D21,P21,(O21+P21)/2)</f>
        <v>30.074043273925781</v>
      </c>
      <c r="AY21">
        <f>0.61365*EXP(17.502*AX21/(240.97+AX21))</f>
        <v>4.2786030162287725</v>
      </c>
      <c r="AZ21">
        <f>IF(AW21&lt;&gt;0,(1000-(AV21+U21)/2)/AW21*AP21,0)</f>
        <v>1.847813621728545</v>
      </c>
      <c r="BA21">
        <f>U21*AA21/1000</f>
        <v>2.6083122975630686</v>
      </c>
      <c r="BB21">
        <f>(AY21-BA21)</f>
        <v>1.6702907186657039</v>
      </c>
      <c r="BC21">
        <f>1/(1.6/F21+1.37/N21)</f>
        <v>1.2312931999042611</v>
      </c>
      <c r="BD21">
        <f>G21*AA21*0.001</f>
        <v>34.179448213289447</v>
      </c>
      <c r="BE21">
        <f>G21/S21</f>
        <v>0.98325843108277533</v>
      </c>
      <c r="BF21">
        <f>(1-AP21*AA21/AU21/F21)*100</f>
        <v>78.810191585816085</v>
      </c>
      <c r="BG21">
        <f>(S21-E21/(N21/1.35))</f>
        <v>393.94603681871479</v>
      </c>
      <c r="BH21">
        <f>E21*BF21/100/BG21</f>
        <v>-8.4638548479521684E-3</v>
      </c>
    </row>
    <row r="22" spans="1:60" x14ac:dyDescent="0.35">
      <c r="A22" s="1" t="s">
        <v>9</v>
      </c>
      <c r="B22" s="1" t="s">
        <v>5520</v>
      </c>
      <c r="K22" s="1">
        <f t="shared" si="0"/>
        <v>2.72</v>
      </c>
    </row>
    <row r="23" spans="1:60" x14ac:dyDescent="0.35">
      <c r="A23" s="1" t="s">
        <v>9</v>
      </c>
      <c r="B23" s="1" t="s">
        <v>5519</v>
      </c>
      <c r="K23" s="1">
        <f t="shared" si="0"/>
        <v>2.72</v>
      </c>
    </row>
    <row r="24" spans="1:60" x14ac:dyDescent="0.35">
      <c r="A24" s="1">
        <v>3</v>
      </c>
      <c r="B24" s="1" t="s">
        <v>5518</v>
      </c>
      <c r="C24" s="1">
        <v>906.50000063702464</v>
      </c>
      <c r="D24" s="1">
        <v>0</v>
      </c>
      <c r="E24">
        <f>(R24-S24*(1000-T24)/(1000-U24))*AO24</f>
        <v>-3.6955145805337835</v>
      </c>
      <c r="F24">
        <f>IF(AZ24&lt;&gt;0,1/(1/AZ24-1/N24),0)</f>
        <v>3.0827668408727424</v>
      </c>
      <c r="G24">
        <f>((BC24-AP24/2)*S24-E24)/(BC24+AP24/2)</f>
        <v>385.53777070232377</v>
      </c>
      <c r="H24">
        <f>AP24*1000</f>
        <v>30.660843582232097</v>
      </c>
      <c r="I24">
        <f>(AU24-BA24)</f>
        <v>1.4583894774763824</v>
      </c>
      <c r="J24">
        <f>(P24+AT24*D24)</f>
        <v>29.040241241455078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30.873689651489258</v>
      </c>
      <c r="P24" s="1">
        <v>29.040241241455078</v>
      </c>
      <c r="Q24" s="1">
        <v>31.071060180664063</v>
      </c>
      <c r="R24" s="1">
        <v>399.99444580078125</v>
      </c>
      <c r="S24" s="1">
        <v>392.44448852539063</v>
      </c>
      <c r="T24" s="1">
        <v>2.097646951675415</v>
      </c>
      <c r="U24" s="1">
        <v>29.056667327880859</v>
      </c>
      <c r="V24" s="1">
        <v>4.1467270851135254</v>
      </c>
      <c r="W24" s="1">
        <v>57.440582275390625</v>
      </c>
      <c r="X24" s="1">
        <v>300.3604736328125</v>
      </c>
      <c r="Y24" s="1">
        <v>50.170146942138672</v>
      </c>
      <c r="Z24" s="1">
        <v>0.12805478274822235</v>
      </c>
      <c r="AA24" s="1">
        <v>88.542770385742188</v>
      </c>
      <c r="AB24" s="1">
        <v>30.397701263427734</v>
      </c>
      <c r="AC24" s="1">
        <v>0.43453052639961243</v>
      </c>
      <c r="AD24" s="1">
        <v>5.0305917859077454E-2</v>
      </c>
      <c r="AE24" s="1">
        <v>4.9725985154509544E-3</v>
      </c>
      <c r="AF24" s="1">
        <v>3.8211449980735779E-2</v>
      </c>
      <c r="AG24" s="1">
        <v>1.2459523044526577E-2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1.1042664471794574</v>
      </c>
      <c r="AP24">
        <f>(U24-T24)/(1000-U24)*AO24</f>
        <v>3.0660843582232096E-2</v>
      </c>
      <c r="AQ24">
        <f>(P24+273.15)</f>
        <v>302.19024124145506</v>
      </c>
      <c r="AR24">
        <f>(O24+273.15)</f>
        <v>304.02368965148924</v>
      </c>
      <c r="AS24">
        <f>(Y24*AK24+Z24*AL24)*AM24</f>
        <v>8.0272233313197603</v>
      </c>
      <c r="AT24">
        <f>((AS24+0.00000010773*(AR24^4-AQ24^4))-AP24*44100)/(L24*0.92*2*29.3+0.00000043092*AQ24^3)</f>
        <v>-10.388051030318566</v>
      </c>
      <c r="AU24">
        <f>0.61365*EXP(17.502*J24/(240.97+J24))</f>
        <v>4.0311473008638341</v>
      </c>
      <c r="AV24">
        <f>AU24*1000/AA24</f>
        <v>45.527684341724182</v>
      </c>
      <c r="AW24">
        <f>(AV24-U24)</f>
        <v>16.471017013843323</v>
      </c>
      <c r="AX24">
        <f>IF(D24,P24,(O24+P24)/2)</f>
        <v>29.956965446472168</v>
      </c>
      <c r="AY24">
        <f>0.61365*EXP(17.502*AX24/(240.97+AX24))</f>
        <v>4.2499298332133737</v>
      </c>
      <c r="AZ24">
        <f>IF(AW24&lt;&gt;0,(1000-(AV24+U24)/2)/AW24*AP24,0)</f>
        <v>1.7920832688905448</v>
      </c>
      <c r="BA24">
        <f>U24*AA24/1000</f>
        <v>2.5727578233874517</v>
      </c>
      <c r="BB24">
        <f>(AY24-BA24)</f>
        <v>1.677172009825922</v>
      </c>
      <c r="BC24">
        <f>1/(1.6/F24+1.37/N24)</f>
        <v>1.1917790490791271</v>
      </c>
      <c r="BD24">
        <f>G24*AA24*0.001</f>
        <v>34.136582306326773</v>
      </c>
      <c r="BE24">
        <f>G24/S24</f>
        <v>0.98240077762585265</v>
      </c>
      <c r="BF24">
        <f>(1-AP24*AA24/AU24/F24)*100</f>
        <v>78.15420473890471</v>
      </c>
      <c r="BG24">
        <f>(S24-E24/(N24/1.35))</f>
        <v>393.61003503126312</v>
      </c>
      <c r="BH24">
        <f>E24*BF24/100/BG24</f>
        <v>-7.3377195050351E-3</v>
      </c>
    </row>
    <row r="25" spans="1:60" x14ac:dyDescent="0.35">
      <c r="A25" s="1" t="s">
        <v>9</v>
      </c>
      <c r="B25" s="1" t="s">
        <v>5517</v>
      </c>
      <c r="K25" s="1">
        <f t="shared" si="0"/>
        <v>2.72</v>
      </c>
    </row>
    <row r="26" spans="1:60" x14ac:dyDescent="0.35">
      <c r="A26" s="1" t="s">
        <v>9</v>
      </c>
      <c r="B26" s="1" t="s">
        <v>4366</v>
      </c>
      <c r="K26" s="1">
        <f t="shared" si="0"/>
        <v>2.72</v>
      </c>
    </row>
    <row r="27" spans="1:60" x14ac:dyDescent="0.35">
      <c r="A27" s="1">
        <v>4</v>
      </c>
      <c r="B27" s="1" t="s">
        <v>5516</v>
      </c>
      <c r="C27" s="1">
        <v>1112.5000006370246</v>
      </c>
      <c r="D27" s="1">
        <v>0</v>
      </c>
      <c r="E27">
        <f>(R27-S27*(1000-T27)/(1000-U27))*AO27</f>
        <v>-2.2987214712562203</v>
      </c>
      <c r="F27">
        <f>IF(AZ27&lt;&gt;0,1/(1/AZ27-1/N27),0)</f>
        <v>2.916404686978058</v>
      </c>
      <c r="G27">
        <f>((BC27-AP27/2)*S27-E27)/(BC27+AP27/2)</f>
        <v>383.6822520085812</v>
      </c>
      <c r="H27">
        <f>AP27*1000</f>
        <v>29.810063797543513</v>
      </c>
      <c r="I27">
        <f>(AU27-BA27)</f>
        <v>1.4650644200225891</v>
      </c>
      <c r="J27">
        <f>(P27+AT27*D27)</f>
        <v>29.010429382324219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30.826278686523438</v>
      </c>
      <c r="P27" s="1">
        <v>29.010429382324219</v>
      </c>
      <c r="Q27" s="1">
        <v>31.027074813842773</v>
      </c>
      <c r="R27" s="1">
        <v>400.2181396484375</v>
      </c>
      <c r="S27" s="1">
        <v>391.7252197265625</v>
      </c>
      <c r="T27" s="1">
        <v>2.6892776489257813</v>
      </c>
      <c r="U27" s="1">
        <v>28.903842926025391</v>
      </c>
      <c r="V27" s="1">
        <v>5.3305096626281738</v>
      </c>
      <c r="W27" s="1">
        <v>57.291297912597656</v>
      </c>
      <c r="X27" s="1">
        <v>300.36642456054688</v>
      </c>
      <c r="Y27" s="1">
        <v>100.76857757568359</v>
      </c>
      <c r="Z27" s="1">
        <v>9.9473387002944946E-2</v>
      </c>
      <c r="AA27" s="1">
        <v>88.539649963378906</v>
      </c>
      <c r="AB27" s="1">
        <v>30.40159797668457</v>
      </c>
      <c r="AC27" s="1">
        <v>0.44613483548164368</v>
      </c>
      <c r="AD27" s="1">
        <v>2.5599997490644455E-2</v>
      </c>
      <c r="AE27" s="1">
        <v>6.9084600545465946E-3</v>
      </c>
      <c r="AF27" s="1">
        <v>3.7134725600481033E-2</v>
      </c>
      <c r="AG27" s="1">
        <v>1.0961292311549187E-2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1.1042883255902456</v>
      </c>
      <c r="AP27">
        <f>(U27-T27)/(1000-U27)*AO27</f>
        <v>2.9810063797543515E-2</v>
      </c>
      <c r="AQ27">
        <f>(P27+273.15)</f>
        <v>302.1604293823242</v>
      </c>
      <c r="AR27">
        <f>(O27+273.15)</f>
        <v>303.97627868652341</v>
      </c>
      <c r="AS27">
        <f>(Y27*AK27+Z27*AL27)*AM27</f>
        <v>16.122972051732859</v>
      </c>
      <c r="AT27">
        <f>((AS27+0.00000010773*(AR27^4-AQ27^4))-AP27*44100)/(L27*0.92*2*29.3+0.00000043092*AQ27^3)</f>
        <v>-10.031648210814605</v>
      </c>
      <c r="AU27">
        <f>0.61365*EXP(17.502*J27/(240.97+J27))</f>
        <v>4.0242005552893625</v>
      </c>
      <c r="AV27">
        <f>AU27*1000/AA27</f>
        <v>45.450829735082777</v>
      </c>
      <c r="AW27">
        <f>(AV27-U27)</f>
        <v>16.546986809057387</v>
      </c>
      <c r="AX27">
        <f>IF(D27,P27,(O27+P27)/2)</f>
        <v>29.918354034423828</v>
      </c>
      <c r="AY27">
        <f>0.61365*EXP(17.502*AX27/(240.97+AX27))</f>
        <v>4.2405104208262676</v>
      </c>
      <c r="AZ27">
        <f>IF(AW27&lt;&gt;0,(1000-(AV27+U27)/2)/AW27*AP27,0)</f>
        <v>1.734563843007136</v>
      </c>
      <c r="BA27">
        <f>U27*AA27/1000</f>
        <v>2.5591361352667734</v>
      </c>
      <c r="BB27">
        <f>(AY27-BA27)</f>
        <v>1.6813742855594942</v>
      </c>
      <c r="BC27">
        <f>1/(1.6/F27+1.37/N27)</f>
        <v>1.1511611079580373</v>
      </c>
      <c r="BD27">
        <f>G27*AA27*0.001</f>
        <v>33.971092290000712</v>
      </c>
      <c r="BE27">
        <f>G27/S27</f>
        <v>0.97946783277421978</v>
      </c>
      <c r="BF27">
        <f>(1-AP27*AA27/AU27/F27)*100</f>
        <v>77.510836492580751</v>
      </c>
      <c r="BG27">
        <f>(S27-E27/(N27/1.35))</f>
        <v>392.45022478889126</v>
      </c>
      <c r="BH27">
        <f>E27*BF27/100/BG27</f>
        <v>-4.5400871969527032E-3</v>
      </c>
    </row>
    <row r="28" spans="1:60" x14ac:dyDescent="0.35">
      <c r="A28" s="1" t="s">
        <v>9</v>
      </c>
      <c r="B28" s="1" t="s">
        <v>5515</v>
      </c>
      <c r="K28" s="1">
        <f t="shared" si="0"/>
        <v>2.72</v>
      </c>
    </row>
    <row r="29" spans="1:60" x14ac:dyDescent="0.35">
      <c r="A29" s="1" t="s">
        <v>9</v>
      </c>
      <c r="B29" s="1" t="s">
        <v>5514</v>
      </c>
      <c r="K29" s="1">
        <f t="shared" si="0"/>
        <v>2.72</v>
      </c>
    </row>
    <row r="30" spans="1:60" x14ac:dyDescent="0.35">
      <c r="A30" s="1">
        <v>5</v>
      </c>
      <c r="B30" s="1" t="s">
        <v>4362</v>
      </c>
      <c r="C30" s="1">
        <v>1318.0000006482005</v>
      </c>
      <c r="D30" s="1">
        <v>0</v>
      </c>
      <c r="E30">
        <f>(R30-S30*(1000-T30)/(1000-U30))*AO30</f>
        <v>-2.1024171392791553</v>
      </c>
      <c r="F30">
        <f>IF(AZ30&lt;&gt;0,1/(1/AZ30-1/N30),0)</f>
        <v>2.6585206702443696</v>
      </c>
      <c r="G30">
        <f>((BC30-AP30/2)*S30-E30)/(BC30+AP30/2)</f>
        <v>383.2629858961779</v>
      </c>
      <c r="H30">
        <f>AP30*1000</f>
        <v>28.565639230788683</v>
      </c>
      <c r="I30">
        <f>(AU30-BA30)</f>
        <v>1.4851786490450789</v>
      </c>
      <c r="J30">
        <f>(P30+AT30*D30)</f>
        <v>28.969215393066406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30.798782348632813</v>
      </c>
      <c r="P30" s="1">
        <v>28.969215393066406</v>
      </c>
      <c r="Q30" s="1">
        <v>30.999416351318359</v>
      </c>
      <c r="R30" s="1">
        <v>399.75131225585938</v>
      </c>
      <c r="S30" s="1">
        <v>391.5267333984375</v>
      </c>
      <c r="T30" s="1">
        <v>3.4392948150634766</v>
      </c>
      <c r="U30" s="1">
        <v>28.56959342956543</v>
      </c>
      <c r="V30" s="1">
        <v>6.8275675773620605</v>
      </c>
      <c r="W30" s="1">
        <v>56.715354919433594</v>
      </c>
      <c r="X30" s="1">
        <v>300.3494873046875</v>
      </c>
      <c r="Y30" s="1">
        <v>149.70414733886719</v>
      </c>
      <c r="Z30" s="1">
        <v>1.14333750680089E-2</v>
      </c>
      <c r="AA30" s="1">
        <v>88.535926818847656</v>
      </c>
      <c r="AB30" s="1">
        <v>30.355144500732422</v>
      </c>
      <c r="AC30" s="1">
        <v>0.46222361922264099</v>
      </c>
      <c r="AD30" s="1">
        <v>4.0240950882434845E-2</v>
      </c>
      <c r="AE30" s="1">
        <v>8.8942060247063637E-3</v>
      </c>
      <c r="AF30" s="1">
        <v>5.7114489376544952E-2</v>
      </c>
      <c r="AG30" s="1">
        <v>7.0735625922679901E-3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1.1042260562672332</v>
      </c>
      <c r="AP30">
        <f>(U30-T30)/(1000-U30)*AO30</f>
        <v>2.8565639230788684E-2</v>
      </c>
      <c r="AQ30">
        <f>(P30+273.15)</f>
        <v>302.11921539306638</v>
      </c>
      <c r="AR30">
        <f>(O30+273.15)</f>
        <v>303.94878234863279</v>
      </c>
      <c r="AS30">
        <f>(Y30*AK30+Z30*AL30)*AM30</f>
        <v>23.952663038834999</v>
      </c>
      <c r="AT30">
        <f>((AS30+0.00000010773*(AR30^4-AQ30^4))-AP30*44100)/(L30*0.92*2*29.3+0.00000043092*AQ30^3)</f>
        <v>-9.5380521569525953</v>
      </c>
      <c r="AU30">
        <f>0.61365*EXP(17.502*J30/(240.97+J30))</f>
        <v>4.0146140821693148</v>
      </c>
      <c r="AV30">
        <f>AU30*1000/AA30</f>
        <v>45.344463275158013</v>
      </c>
      <c r="AW30">
        <f>(AV30-U30)</f>
        <v>16.774869845592583</v>
      </c>
      <c r="AX30">
        <f>IF(D30,P30,(O30+P30)/2)</f>
        <v>29.883998870849609</v>
      </c>
      <c r="AY30">
        <f>0.61365*EXP(17.502*AX30/(240.97+AX30))</f>
        <v>4.232144640034984</v>
      </c>
      <c r="AZ30">
        <f>IF(AW30&lt;&gt;0,(1000-(AV30+U30)/2)/AW30*AP30,0)</f>
        <v>1.6399494210717247</v>
      </c>
      <c r="BA30">
        <f>U30*AA30/1000</f>
        <v>2.5294354331242359</v>
      </c>
      <c r="BB30">
        <f>(AY30-BA30)</f>
        <v>1.7027092069107481</v>
      </c>
      <c r="BC30">
        <f>1/(1.6/F30+1.37/N30)</f>
        <v>1.0847094080278816</v>
      </c>
      <c r="BD30">
        <f>G30*AA30*0.001</f>
        <v>33.932543671677053</v>
      </c>
      <c r="BE30">
        <f>G30/S30</f>
        <v>0.9788935293625276</v>
      </c>
      <c r="BF30">
        <f>(1-AP30*AA30/AU30/F30)*100</f>
        <v>76.303749080323854</v>
      </c>
      <c r="BG30">
        <f>(S30-E30/(N30/1.35))</f>
        <v>392.18982507272858</v>
      </c>
      <c r="BH30">
        <f>E30*BF30/100/BG30</f>
        <v>-4.0904250850459945E-3</v>
      </c>
    </row>
    <row r="31" spans="1:60" x14ac:dyDescent="0.35">
      <c r="A31" s="1" t="s">
        <v>9</v>
      </c>
      <c r="B31" s="1" t="s">
        <v>5513</v>
      </c>
      <c r="K31" s="1">
        <f t="shared" si="0"/>
        <v>2.72</v>
      </c>
    </row>
    <row r="32" spans="1:60" x14ac:dyDescent="0.35">
      <c r="A32" s="1" t="s">
        <v>9</v>
      </c>
      <c r="B32" s="1" t="s">
        <v>5512</v>
      </c>
      <c r="K32" s="1">
        <f t="shared" si="0"/>
        <v>2.72</v>
      </c>
    </row>
    <row r="33" spans="1:60" x14ac:dyDescent="0.35">
      <c r="A33" s="1">
        <v>6</v>
      </c>
      <c r="B33" s="1" t="s">
        <v>5511</v>
      </c>
      <c r="C33" s="1">
        <v>1523.5000006593764</v>
      </c>
      <c r="D33" s="1">
        <v>0</v>
      </c>
      <c r="E33">
        <f>(R33-S33*(1000-T33)/(1000-U33))*AO33</f>
        <v>-1.1830652274260431</v>
      </c>
      <c r="F33">
        <f>IF(AZ33&lt;&gt;0,1/(1/AZ33-1/N33),0)</f>
        <v>2.2542463214513013</v>
      </c>
      <c r="G33">
        <f>((BC33-AP33/2)*S33-E33)/(BC33+AP33/2)</f>
        <v>381.9036640020106</v>
      </c>
      <c r="H33">
        <f>AP33*1000</f>
        <v>26.904252521390593</v>
      </c>
      <c r="I33">
        <f>(AU33-BA33)</f>
        <v>1.5537812829187501</v>
      </c>
      <c r="J33">
        <f>(P33+AT33*D33)</f>
        <v>29.054286956787109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30.799343109130859</v>
      </c>
      <c r="P33" s="1">
        <v>29.054286956787109</v>
      </c>
      <c r="Q33" s="1">
        <v>30.984296798706055</v>
      </c>
      <c r="R33" s="1">
        <v>399.8629150390625</v>
      </c>
      <c r="S33" s="1">
        <v>391.39825439453125</v>
      </c>
      <c r="T33" s="1">
        <v>4.3376636505126953</v>
      </c>
      <c r="U33" s="1">
        <v>28.018997192382813</v>
      </c>
      <c r="V33" s="1">
        <v>8.6105461120605469</v>
      </c>
      <c r="W33" s="1">
        <v>55.619537353515625</v>
      </c>
      <c r="X33" s="1">
        <v>300.35955810546875</v>
      </c>
      <c r="Y33" s="1">
        <v>298.8695068359375</v>
      </c>
      <c r="Z33" s="1">
        <v>3.4301545470952988E-2</v>
      </c>
      <c r="AA33" s="1">
        <v>88.534309387207031</v>
      </c>
      <c r="AB33" s="1">
        <v>30.398723602294922</v>
      </c>
      <c r="AC33" s="1">
        <v>0.48177775740623474</v>
      </c>
      <c r="AD33" s="1">
        <v>5.4383933544158936E-2</v>
      </c>
      <c r="AE33" s="1">
        <v>1.1652925983071327E-2</v>
      </c>
      <c r="AF33" s="1">
        <v>2.8087150305509567E-2</v>
      </c>
      <c r="AG33" s="1">
        <v>4.2120921425521374E-3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1.1042630812701053</v>
      </c>
      <c r="AP33">
        <f>(U33-T33)/(1000-U33)*AO33</f>
        <v>2.6904252521390594E-2</v>
      </c>
      <c r="AQ33">
        <f>(P33+273.15)</f>
        <v>302.20428695678709</v>
      </c>
      <c r="AR33">
        <f>(O33+273.15)</f>
        <v>303.94934310913084</v>
      </c>
      <c r="AS33">
        <f>(Y33*AK33+Z33*AL33)*AM33</f>
        <v>47.819120024909353</v>
      </c>
      <c r="AT33">
        <f>((AS33+0.00000010773*(AR33^4-AQ33^4))-AP33*44100)/(L33*0.92*2*29.3+0.00000043092*AQ33^3)</f>
        <v>-8.7820090525712651</v>
      </c>
      <c r="AU33">
        <f>0.61365*EXP(17.502*J33/(240.97+J33))</f>
        <v>4.034423849068455</v>
      </c>
      <c r="AV33">
        <f>AU33*1000/AA33</f>
        <v>45.569044102708261</v>
      </c>
      <c r="AW33">
        <f>(AV33-U33)</f>
        <v>17.550046910325449</v>
      </c>
      <c r="AX33">
        <f>IF(D33,P33,(O33+P33)/2)</f>
        <v>29.926815032958984</v>
      </c>
      <c r="AY33">
        <f>0.61365*EXP(17.502*AX33/(240.97+AX33))</f>
        <v>4.2425729579541898</v>
      </c>
      <c r="AZ33">
        <f>IF(AW33&lt;&gt;0,(1000-(AV33+U33)/2)/AW33*AP33,0)</f>
        <v>1.476596446210366</v>
      </c>
      <c r="BA33">
        <f>U33*AA33/1000</f>
        <v>2.4806425661497049</v>
      </c>
      <c r="BB33">
        <f>(AY33-BA33)</f>
        <v>1.7619303918044849</v>
      </c>
      <c r="BC33">
        <f>1/(1.6/F33+1.37/N33)</f>
        <v>0.97102554563540944</v>
      </c>
      <c r="BD33">
        <f>G33*AA33*0.001</f>
        <v>33.811577144861964</v>
      </c>
      <c r="BE33">
        <f>G33/S33</f>
        <v>0.97574186832486465</v>
      </c>
      <c r="BF33">
        <f>(1-AP33*AA33/AU33/F33)*100</f>
        <v>73.809147037653105</v>
      </c>
      <c r="BG33">
        <f>(S33-E33/(N33/1.35))</f>
        <v>391.77138715101097</v>
      </c>
      <c r="BH33">
        <f>E33*BF33/100/BG33</f>
        <v>-2.2288773042163194E-3</v>
      </c>
    </row>
    <row r="34" spans="1:60" x14ac:dyDescent="0.35">
      <c r="A34" s="1" t="s">
        <v>9</v>
      </c>
      <c r="B34" s="1" t="s">
        <v>5510</v>
      </c>
      <c r="K34" s="1">
        <f t="shared" si="0"/>
        <v>2.72</v>
      </c>
    </row>
    <row r="35" spans="1:60" x14ac:dyDescent="0.35">
      <c r="A35" s="1" t="s">
        <v>9</v>
      </c>
      <c r="B35" s="1" t="s">
        <v>5509</v>
      </c>
      <c r="K35" s="1">
        <f t="shared" si="0"/>
        <v>2.72</v>
      </c>
    </row>
    <row r="36" spans="1:60" x14ac:dyDescent="0.35">
      <c r="A36" s="1">
        <v>7</v>
      </c>
      <c r="B36" s="1" t="s">
        <v>5508</v>
      </c>
      <c r="C36" s="1">
        <v>1728.5000006593764</v>
      </c>
      <c r="D36" s="1">
        <v>0</v>
      </c>
      <c r="E36">
        <f>(R36-S36*(1000-T36)/(1000-U36))*AO36</f>
        <v>-0.14715297844181013</v>
      </c>
      <c r="F36">
        <f>IF(AZ36&lt;&gt;0,1/(1/AZ36-1/N36),0)</f>
        <v>1.8597158983229527</v>
      </c>
      <c r="G36">
        <f>((BC36-AP36/2)*S36-E36)/(BC36+AP36/2)</f>
        <v>380.1475785752894</v>
      </c>
      <c r="H36">
        <f>AP36*1000</f>
        <v>24.933976334343392</v>
      </c>
      <c r="I36">
        <f>(AU36-BA36)</f>
        <v>1.6402478228297714</v>
      </c>
      <c r="J36">
        <f>(P36+AT36*D36)</f>
        <v>29.170158386230469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30.827192306518555</v>
      </c>
      <c r="P36" s="1">
        <v>29.170158386230469</v>
      </c>
      <c r="Q36" s="1">
        <v>30.989635467529297</v>
      </c>
      <c r="R36" s="1">
        <v>400.05560302734375</v>
      </c>
      <c r="S36" s="1">
        <v>391.32705688476563</v>
      </c>
      <c r="T36" s="1">
        <v>5.324099063873291</v>
      </c>
      <c r="U36" s="1">
        <v>27.351217269897461</v>
      </c>
      <c r="V36" s="1">
        <v>10.550906181335449</v>
      </c>
      <c r="W36" s="1">
        <v>54.202621459960938</v>
      </c>
      <c r="X36" s="1">
        <v>299.47378540039063</v>
      </c>
      <c r="Y36" s="1">
        <v>500.60244750976563</v>
      </c>
      <c r="Z36" s="1">
        <v>0.18979623913764954</v>
      </c>
      <c r="AA36" s="1">
        <v>88.526039123535156</v>
      </c>
      <c r="AB36" s="1">
        <v>30.554849624633789</v>
      </c>
      <c r="AC36" s="1">
        <v>0.49609097838401794</v>
      </c>
      <c r="AD36" s="1">
        <v>6.9905340671539307E-2</v>
      </c>
      <c r="AE36" s="1">
        <v>1.6103519126772881E-2</v>
      </c>
      <c r="AF36" s="1">
        <v>2.9445834457874298E-2</v>
      </c>
      <c r="AG36" s="1">
        <v>3.3637341111898422E-3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1.1010065639720241</v>
      </c>
      <c r="AP36">
        <f>(U36-T36)/(1000-U36)*AO36</f>
        <v>2.4933976334343393E-2</v>
      </c>
      <c r="AQ36">
        <f>(P36+273.15)</f>
        <v>302.32015838623045</v>
      </c>
      <c r="AR36">
        <f>(O36+273.15)</f>
        <v>303.97719230651853</v>
      </c>
      <c r="AS36">
        <f>(Y36*AK36+Z36*AL36)*AM36</f>
        <v>80.096389811268637</v>
      </c>
      <c r="AT36">
        <f>((AS36+0.00000010773*(AR36^4-AQ36^4))-AP36*44100)/(L36*0.92*2*29.3+0.00000043092*AQ36^3)</f>
        <v>-7.853053850106761</v>
      </c>
      <c r="AU36">
        <f>0.61365*EXP(17.502*J36/(240.97+J36))</f>
        <v>4.0615427529410244</v>
      </c>
      <c r="AV36">
        <f>AU36*1000/AA36</f>
        <v>45.879639405003495</v>
      </c>
      <c r="AW36">
        <f>(AV36-U36)</f>
        <v>18.528422135106034</v>
      </c>
      <c r="AX36">
        <f>IF(D36,P36,(O36+P36)/2)</f>
        <v>29.998675346374512</v>
      </c>
      <c r="AY36">
        <f>0.61365*EXP(17.502*AX36/(240.97+AX36))</f>
        <v>4.2601256182483693</v>
      </c>
      <c r="AZ36">
        <f>IF(AW36&lt;&gt;0,(1000-(AV36+U36)/2)/AW36*AP36,0)</f>
        <v>1.2964411073726916</v>
      </c>
      <c r="BA36">
        <f>U36*AA36/1000</f>
        <v>2.421294930111253</v>
      </c>
      <c r="BB36">
        <f>(AY36-BA36)</f>
        <v>1.8388306881371164</v>
      </c>
      <c r="BC36">
        <f>1/(1.6/F36+1.37/N36)</f>
        <v>0.84716047662832061</v>
      </c>
      <c r="BD36">
        <f>G36*AA36*0.001</f>
        <v>33.65295941367323</v>
      </c>
      <c r="BE36">
        <f>G36/S36</f>
        <v>0.97143188002773784</v>
      </c>
      <c r="BF36">
        <f>(1-AP36*AA36/AU36/F36)*100</f>
        <v>70.776990227990865</v>
      </c>
      <c r="BG36">
        <f>(S36-E36/(N36/1.35))</f>
        <v>391.37346818584803</v>
      </c>
      <c r="BH36">
        <f>E36*BF36/100/BG36</f>
        <v>-2.6611525215219873E-4</v>
      </c>
    </row>
    <row r="37" spans="1:60" x14ac:dyDescent="0.35">
      <c r="A37" s="1" t="s">
        <v>9</v>
      </c>
      <c r="B37" s="1" t="s">
        <v>5507</v>
      </c>
      <c r="K37" s="1">
        <f t="shared" si="0"/>
        <v>2.72</v>
      </c>
    </row>
    <row r="38" spans="1:60" x14ac:dyDescent="0.35">
      <c r="A38" s="1" t="s">
        <v>9</v>
      </c>
      <c r="B38" s="1" t="s">
        <v>5506</v>
      </c>
      <c r="K38" s="1">
        <f t="shared" si="0"/>
        <v>2.72</v>
      </c>
    </row>
    <row r="39" spans="1:60" x14ac:dyDescent="0.35">
      <c r="A39" s="1">
        <v>8</v>
      </c>
      <c r="B39" s="1" t="s">
        <v>5505</v>
      </c>
      <c r="C39" s="1">
        <v>1933.5000006593764</v>
      </c>
      <c r="D39" s="1">
        <v>0</v>
      </c>
      <c r="E39">
        <f>(R39-S39*(1000-T39)/(1000-U39))*AO39</f>
        <v>0.24946114999430802</v>
      </c>
      <c r="F39">
        <f>IF(AZ39&lt;&gt;0,1/(1/AZ39-1/N39),0)</f>
        <v>1.6262907054259226</v>
      </c>
      <c r="G39">
        <f>((BC39-AP39/2)*S39-E39)/(BC39+AP39/2)</f>
        <v>379.22853098373821</v>
      </c>
      <c r="H39">
        <f>AP39*1000</f>
        <v>23.702499613040086</v>
      </c>
      <c r="I39">
        <f>(AU39-BA39)</f>
        <v>1.7147163360381912</v>
      </c>
      <c r="J39">
        <f>(P39+AT39*D39)</f>
        <v>29.440120697021484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30.881555557250977</v>
      </c>
      <c r="P39" s="1">
        <v>29.440120697021484</v>
      </c>
      <c r="Q39" s="1">
        <v>31.025819778442383</v>
      </c>
      <c r="R39" s="1">
        <v>400.09542846679688</v>
      </c>
      <c r="S39" s="1">
        <v>391.46319580078125</v>
      </c>
      <c r="T39" s="1">
        <v>6.3416175842285156</v>
      </c>
      <c r="U39" s="1">
        <v>27.230731964111328</v>
      </c>
      <c r="V39" s="1">
        <v>12.528403282165527</v>
      </c>
      <c r="W39" s="1">
        <v>53.796615600585938</v>
      </c>
      <c r="X39" s="1">
        <v>300.22915649414063</v>
      </c>
      <c r="Y39" s="1">
        <v>751.0108642578125</v>
      </c>
      <c r="Z39" s="1">
        <v>3.4301653504371643E-3</v>
      </c>
      <c r="AA39" s="1">
        <v>88.525955200195313</v>
      </c>
      <c r="AB39" s="1">
        <v>30.7542724609375</v>
      </c>
      <c r="AC39" s="1">
        <v>0.51616209745407104</v>
      </c>
      <c r="AD39" s="1">
        <v>7.3269002139568329E-2</v>
      </c>
      <c r="AE39" s="1">
        <v>1.5007355250418186E-2</v>
      </c>
      <c r="AF39" s="1">
        <v>4.5287467539310455E-2</v>
      </c>
      <c r="AG39" s="1">
        <v>4.8426948487758636E-3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1.1037836635813991</v>
      </c>
      <c r="AP39">
        <f>(U39-T39)/(1000-U39)*AO39</f>
        <v>2.3702499613040086E-2</v>
      </c>
      <c r="AQ39">
        <f>(P39+273.15)</f>
        <v>302.59012069702146</v>
      </c>
      <c r="AR39">
        <f>(O39+273.15)</f>
        <v>304.03155555725095</v>
      </c>
      <c r="AS39">
        <f>(Y39*AK39+Z39*AL39)*AM39</f>
        <v>120.16173559542585</v>
      </c>
      <c r="AT39">
        <f>((AS39+0.00000010773*(AR39^4-AQ39^4))-AP39*44100)/(L39*0.92*2*29.3+0.00000043092*AQ39^3)</f>
        <v>-7.12996447350009</v>
      </c>
      <c r="AU39">
        <f>0.61365*EXP(17.502*J39/(240.97+J39))</f>
        <v>4.125342893961637</v>
      </c>
      <c r="AV39">
        <f>AU39*1000/AA39</f>
        <v>46.600377082997412</v>
      </c>
      <c r="AW39">
        <f>(AV39-U39)</f>
        <v>19.369645118886083</v>
      </c>
      <c r="AX39">
        <f>IF(D39,P39,(O39+P39)/2)</f>
        <v>30.16083812713623</v>
      </c>
      <c r="AY39">
        <f>0.61365*EXP(17.502*AX39/(240.97+AX39))</f>
        <v>4.299968361811862</v>
      </c>
      <c r="AZ39">
        <f>IF(AW39&lt;&gt;0,(1000-(AV39+U39)/2)/AW39*AP39,0)</f>
        <v>1.1785197176365794</v>
      </c>
      <c r="BA39">
        <f>U39*AA39/1000</f>
        <v>2.4106265579234458</v>
      </c>
      <c r="BB39">
        <f>(AY39-BA39)</f>
        <v>1.8893418038884162</v>
      </c>
      <c r="BC39">
        <f>1/(1.6/F39+1.37/N39)</f>
        <v>0.76692916955641921</v>
      </c>
      <c r="BD39">
        <f>G39*AA39*0.001</f>
        <v>33.571567944502291</v>
      </c>
      <c r="BE39">
        <f>G39/S39</f>
        <v>0.96874632162541952</v>
      </c>
      <c r="BF39">
        <f>(1-AP39*AA39/AU39/F39)*100</f>
        <v>68.724336107878173</v>
      </c>
      <c r="BG39">
        <f>(S39-E39/(N39/1.35))</f>
        <v>391.38451702265968</v>
      </c>
      <c r="BH39">
        <f>E39*BF39/100/BG39</f>
        <v>4.3803602780418782E-4</v>
      </c>
    </row>
    <row r="40" spans="1:60" x14ac:dyDescent="0.35">
      <c r="A40" s="1" t="s">
        <v>9</v>
      </c>
      <c r="B40" s="1" t="s">
        <v>5504</v>
      </c>
      <c r="K40" s="1">
        <f t="shared" si="0"/>
        <v>2.72</v>
      </c>
    </row>
    <row r="41" spans="1:60" x14ac:dyDescent="0.35">
      <c r="A41" s="1" t="s">
        <v>9</v>
      </c>
      <c r="B41" s="1" t="s">
        <v>5503</v>
      </c>
      <c r="K41" s="1">
        <f t="shared" si="0"/>
        <v>2.72</v>
      </c>
    </row>
    <row r="42" spans="1:60" x14ac:dyDescent="0.35">
      <c r="A42" s="1">
        <v>9</v>
      </c>
      <c r="B42" s="1" t="s">
        <v>5502</v>
      </c>
      <c r="C42" s="1">
        <v>2138.0000006705523</v>
      </c>
      <c r="D42" s="1">
        <v>0</v>
      </c>
      <c r="E42">
        <f>(R42-S42*(1000-T42)/(1000-U42))*AO42</f>
        <v>7.7074458838684481E-2</v>
      </c>
      <c r="F42">
        <f>IF(AZ42&lt;&gt;0,1/(1/AZ42-1/N42),0)</f>
        <v>1.4205126551289957</v>
      </c>
      <c r="G42">
        <f>((BC42-AP42/2)*S42-E42)/(BC42+AP42/2)</f>
        <v>379.57387864577873</v>
      </c>
      <c r="H42">
        <f>AP42*1000</f>
        <v>22.249202933522753</v>
      </c>
      <c r="I42">
        <f>(AU42-BA42)</f>
        <v>1.7783014712965399</v>
      </c>
      <c r="J42">
        <f>(P42+AT42*D42)</f>
        <v>29.606815338134766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30.949575424194336</v>
      </c>
      <c r="P42" s="1">
        <v>29.606815338134766</v>
      </c>
      <c r="Q42" s="1">
        <v>31.073398590087891</v>
      </c>
      <c r="R42" s="1">
        <v>400.08901977539063</v>
      </c>
      <c r="S42" s="1">
        <v>392.102294921875</v>
      </c>
      <c r="T42" s="1">
        <v>7.317352294921875</v>
      </c>
      <c r="U42" s="1">
        <v>26.963544845581055</v>
      </c>
      <c r="V42" s="1">
        <v>14.399438858032227</v>
      </c>
      <c r="W42" s="1">
        <v>53.060161590576172</v>
      </c>
      <c r="X42" s="1">
        <v>299.732666015625</v>
      </c>
      <c r="Y42" s="1">
        <v>1000.0856323242188</v>
      </c>
      <c r="Z42" s="1">
        <v>6.4027838408946991E-2</v>
      </c>
      <c r="AA42" s="1">
        <v>88.52215576171875</v>
      </c>
      <c r="AB42" s="1">
        <v>30.808683395385742</v>
      </c>
      <c r="AC42" s="1">
        <v>0.53068351745605469</v>
      </c>
      <c r="AD42" s="1">
        <v>5.7057857513427734E-2</v>
      </c>
      <c r="AE42" s="1">
        <v>1.702851802110672E-2</v>
      </c>
      <c r="AF42" s="1">
        <v>3.4143101423978806E-2</v>
      </c>
      <c r="AG42" s="1">
        <v>2.0560710690915585E-3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1.1019583309397976</v>
      </c>
      <c r="AP42">
        <f>(U42-T42)/(1000-U42)*AO42</f>
        <v>2.2249202933522751E-2</v>
      </c>
      <c r="AQ42">
        <f>(P42+273.15)</f>
        <v>302.75681533813474</v>
      </c>
      <c r="AR42">
        <f>(O42+273.15)</f>
        <v>304.09957542419431</v>
      </c>
      <c r="AS42">
        <f>(Y42*AK42+Z42*AL42)*AM42</f>
        <v>160.01369759529007</v>
      </c>
      <c r="AT42">
        <f>((AS42+0.00000010773*(AR42^4-AQ42^4))-AP42*44100)/(L42*0.92*2*29.3+0.00000043092*AQ42^3)</f>
        <v>-6.3217686704503118</v>
      </c>
      <c r="AU42">
        <f>0.61365*EXP(17.502*J42/(240.97+J42))</f>
        <v>4.1651725880051549</v>
      </c>
      <c r="AV42">
        <f>AU42*1000/AA42</f>
        <v>47.052317605287875</v>
      </c>
      <c r="AW42">
        <f>(AV42-U42)</f>
        <v>20.088772759706821</v>
      </c>
      <c r="AX42">
        <f>IF(D42,P42,(O42+P42)/2)</f>
        <v>30.278195381164551</v>
      </c>
      <c r="AY42">
        <f>0.61365*EXP(17.502*AX42/(240.97+AX42))</f>
        <v>4.3290047304944483</v>
      </c>
      <c r="AZ42">
        <f>IF(AW42&lt;&gt;0,(1000-(AV42+U42)/2)/AW42*AP42,0)</f>
        <v>1.0665562410319633</v>
      </c>
      <c r="BA42">
        <f>U42*AA42/1000</f>
        <v>2.386871116708615</v>
      </c>
      <c r="BB42">
        <f>(AY42-BA42)</f>
        <v>1.9421336137858334</v>
      </c>
      <c r="BC42">
        <f>1/(1.6/F42+1.37/N42)</f>
        <v>0.69136147461035102</v>
      </c>
      <c r="BD42">
        <f>G42*AA42*0.001</f>
        <v>33.600698008561352</v>
      </c>
      <c r="BE42">
        <f>G42/S42</f>
        <v>0.96804809245354584</v>
      </c>
      <c r="BF42">
        <f>(1-AP42*AA42/AU42/F42)*100</f>
        <v>66.71195190876233</v>
      </c>
      <c r="BG42">
        <f>(S42-E42/(N42/1.35))</f>
        <v>392.07798602950459</v>
      </c>
      <c r="BH42">
        <f>E42*BF42/100/BG42</f>
        <v>1.3114196090196383E-4</v>
      </c>
    </row>
    <row r="43" spans="1:60" x14ac:dyDescent="0.35">
      <c r="A43" s="1" t="s">
        <v>9</v>
      </c>
      <c r="B43" s="1" t="s">
        <v>5501</v>
      </c>
      <c r="K43" s="1">
        <f t="shared" si="0"/>
        <v>2.72</v>
      </c>
    </row>
    <row r="44" spans="1:60" x14ac:dyDescent="0.35">
      <c r="A44" s="1" t="s">
        <v>9</v>
      </c>
      <c r="B44" s="1" t="s">
        <v>5500</v>
      </c>
      <c r="K44" s="1">
        <f t="shared" si="0"/>
        <v>2.72</v>
      </c>
    </row>
    <row r="45" spans="1:60" x14ac:dyDescent="0.35">
      <c r="A45" s="1">
        <v>10</v>
      </c>
      <c r="B45" s="1" t="s">
        <v>5499</v>
      </c>
      <c r="C45" s="1">
        <v>2341.5000006817281</v>
      </c>
      <c r="D45" s="1">
        <v>0</v>
      </c>
      <c r="E45">
        <f>(R45-S45*(1000-T45)/(1000-U45))*AO45</f>
        <v>-0.64505550212290497</v>
      </c>
      <c r="F45">
        <f>IF(AZ45&lt;&gt;0,1/(1/AZ45-1/N45),0)</f>
        <v>1.1426795195470321</v>
      </c>
      <c r="G45">
        <f>((BC45-AP45/2)*S45-E45)/(BC45+AP45/2)</f>
        <v>381.04358551313868</v>
      </c>
      <c r="H45">
        <f>AP45*1000</f>
        <v>20.202383709751519</v>
      </c>
      <c r="I45">
        <f>(AU45-BA45)</f>
        <v>1.9097274985569306</v>
      </c>
      <c r="J45">
        <f>(P45+AT45*D45)</f>
        <v>29.815553665161133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31.037302017211914</v>
      </c>
      <c r="P45" s="1">
        <v>29.815553665161133</v>
      </c>
      <c r="Q45" s="1">
        <v>31.137544631958008</v>
      </c>
      <c r="R45" s="1">
        <v>400.01052856445313</v>
      </c>
      <c r="S45" s="1">
        <v>393.39120483398438</v>
      </c>
      <c r="T45" s="1">
        <v>8.2132959365844727</v>
      </c>
      <c r="U45" s="1">
        <v>26.048934936523438</v>
      </c>
      <c r="V45" s="1">
        <v>16.081073760986328</v>
      </c>
      <c r="W45" s="1">
        <v>51.002037048339844</v>
      </c>
      <c r="X45" s="1">
        <v>300.06820678710938</v>
      </c>
      <c r="Y45" s="1">
        <v>1250.347412109375</v>
      </c>
      <c r="Z45" s="1">
        <v>0.10061565786600113</v>
      </c>
      <c r="AA45" s="1">
        <v>88.517745971679688</v>
      </c>
      <c r="AB45" s="1">
        <v>30.962421417236328</v>
      </c>
      <c r="AC45" s="1">
        <v>0.54581797122955322</v>
      </c>
      <c r="AD45" s="1">
        <v>7.6428227126598358E-2</v>
      </c>
      <c r="AE45" s="1">
        <v>2.6556862518191338E-2</v>
      </c>
      <c r="AF45" s="1">
        <v>5.1491118967533112E-2</v>
      </c>
      <c r="AG45" s="1">
        <v>1.1716322973370552E-2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1.1031919367173137</v>
      </c>
      <c r="AP45">
        <f>(U45-T45)/(1000-U45)*AO45</f>
        <v>2.0202383709751519E-2</v>
      </c>
      <c r="AQ45">
        <f>(P45+273.15)</f>
        <v>302.96555366516111</v>
      </c>
      <c r="AR45">
        <f>(O45+273.15)</f>
        <v>304.18730201721189</v>
      </c>
      <c r="AS45">
        <f>(Y45*AK45+Z45*AL45)*AM45</f>
        <v>200.0555814659092</v>
      </c>
      <c r="AT45">
        <f>((AS45+0.00000010773*(AR45^4-AQ45^4))-AP45*44100)/(L45*0.92*2*29.3+0.00000043092*AQ45^3)</f>
        <v>-5.3087077214121745</v>
      </c>
      <c r="AU45">
        <f>0.61365*EXP(17.502*J45/(240.97+J45))</f>
        <v>4.2155205041009243</v>
      </c>
      <c r="AV45">
        <f>AU45*1000/AA45</f>
        <v>47.623450618022233</v>
      </c>
      <c r="AW45">
        <f>(AV45-U45)</f>
        <v>21.574515681498795</v>
      </c>
      <c r="AX45">
        <f>IF(D45,P45,(O45+P45)/2)</f>
        <v>30.426427841186523</v>
      </c>
      <c r="AY45">
        <f>0.61365*EXP(17.502*AX45/(240.97+AX45))</f>
        <v>4.3659242825956577</v>
      </c>
      <c r="AZ45">
        <f>IF(AW45&lt;&gt;0,(1000-(AV45+U45)/2)/AW45*AP45,0)</f>
        <v>0.90190691165990067</v>
      </c>
      <c r="BA45">
        <f>U45*AA45/1000</f>
        <v>2.3057930055439937</v>
      </c>
      <c r="BB45">
        <f>(AY45-BA45)</f>
        <v>2.060131277051664</v>
      </c>
      <c r="BC45">
        <f>1/(1.6/F45+1.37/N45)</f>
        <v>0.58129901058306244</v>
      </c>
      <c r="BD45">
        <f>G45*AA45*0.001</f>
        <v>33.729119306590015</v>
      </c>
      <c r="BE45">
        <f>G45/S45</f>
        <v>0.96861236558133901</v>
      </c>
      <c r="BF45">
        <f>(1-AP45*AA45/AU45/F45)*100</f>
        <v>62.875782154936743</v>
      </c>
      <c r="BG45">
        <f>(S45-E45/(N45/1.35))</f>
        <v>393.59465205904837</v>
      </c>
      <c r="BH45">
        <f>E45*BF45/100/BG45</f>
        <v>-1.0304603738172339E-3</v>
      </c>
    </row>
    <row r="46" spans="1:60" x14ac:dyDescent="0.35">
      <c r="A46" s="1" t="s">
        <v>9</v>
      </c>
      <c r="B46" s="1" t="s">
        <v>5498</v>
      </c>
      <c r="K46" s="1">
        <f t="shared" si="0"/>
        <v>2.72</v>
      </c>
    </row>
    <row r="47" spans="1:60" x14ac:dyDescent="0.35">
      <c r="A47" s="1" t="s">
        <v>9</v>
      </c>
      <c r="B47" s="1" t="s">
        <v>5497</v>
      </c>
      <c r="K47" s="1">
        <f t="shared" si="0"/>
        <v>2.72</v>
      </c>
    </row>
    <row r="48" spans="1:60" x14ac:dyDescent="0.35">
      <c r="A48" s="1">
        <v>11</v>
      </c>
      <c r="B48" s="1" t="s">
        <v>5496</v>
      </c>
      <c r="C48" s="1">
        <v>2545.000000692904</v>
      </c>
      <c r="D48" s="1">
        <v>0</v>
      </c>
      <c r="E48">
        <f>(R48-S48*(1000-T48)/(1000-U48))*AO48</f>
        <v>-0.69834447533138799</v>
      </c>
      <c r="F48">
        <f>IF(AZ48&lt;&gt;0,1/(1/AZ48-1/N48),0)</f>
        <v>0.85349274632234962</v>
      </c>
      <c r="G48">
        <f>((BC48-AP48/2)*S48-E48)/(BC48+AP48/2)</f>
        <v>380.95607694409961</v>
      </c>
      <c r="H48">
        <f>AP48*1000</f>
        <v>17.524510077110193</v>
      </c>
      <c r="I48">
        <f>(AU48-BA48)</f>
        <v>2.1006632351751282</v>
      </c>
      <c r="J48">
        <f>(P48+AT48*D48)</f>
        <v>30.047153472900391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31.137626647949219</v>
      </c>
      <c r="P48" s="1">
        <v>30.047153472900391</v>
      </c>
      <c r="Q48" s="1">
        <v>31.215394973754883</v>
      </c>
      <c r="R48" s="1">
        <v>399.96466064453125</v>
      </c>
      <c r="S48" s="1">
        <v>394.33273315429688</v>
      </c>
      <c r="T48" s="1">
        <v>9.0310029983520508</v>
      </c>
      <c r="U48" s="1">
        <v>24.529008865356445</v>
      </c>
      <c r="V48" s="1">
        <v>17.581998825073242</v>
      </c>
      <c r="W48" s="1">
        <v>47.754276275634766</v>
      </c>
      <c r="X48" s="1">
        <v>300.02215576171875</v>
      </c>
      <c r="Y48" s="1">
        <v>1599.800537109375</v>
      </c>
      <c r="Z48" s="1">
        <v>0.28468838334083557</v>
      </c>
      <c r="AA48" s="1">
        <v>88.521286010742188</v>
      </c>
      <c r="AB48" s="1">
        <v>30.906227111816406</v>
      </c>
      <c r="AC48" s="1">
        <v>0.58100491762161255</v>
      </c>
      <c r="AD48" s="1">
        <v>8.2758970558643341E-2</v>
      </c>
      <c r="AE48" s="1">
        <v>2.8919968754053116E-2</v>
      </c>
      <c r="AF48" s="1">
        <v>3.8948375731706619E-2</v>
      </c>
      <c r="AG48" s="1">
        <v>2.2354407235980034E-2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1.1030226314769069</v>
      </c>
      <c r="AP48">
        <f>(U48-T48)/(1000-U48)*AO48</f>
        <v>1.7524510077110193E-2</v>
      </c>
      <c r="AQ48">
        <f>(P48+273.15)</f>
        <v>303.19715347290037</v>
      </c>
      <c r="AR48">
        <f>(O48+273.15)</f>
        <v>304.2876266479492</v>
      </c>
      <c r="AS48">
        <f>(Y48*AK48+Z48*AL48)*AM48</f>
        <v>255.96808021616744</v>
      </c>
      <c r="AT48">
        <f>((AS48+0.00000010773*(AR48^4-AQ48^4))-AP48*44100)/(L48*0.92*2*29.3+0.00000043092*AQ48^3)</f>
        <v>-3.9538987383943791</v>
      </c>
      <c r="AU48">
        <f>0.61365*EXP(17.502*J48/(240.97+J48))</f>
        <v>4.2720026445053767</v>
      </c>
      <c r="AV48">
        <f>AU48*1000/AA48</f>
        <v>48.259608926004105</v>
      </c>
      <c r="AW48">
        <f>(AV48-U48)</f>
        <v>23.73060006064766</v>
      </c>
      <c r="AX48">
        <f>IF(D48,P48,(O48+P48)/2)</f>
        <v>30.592390060424805</v>
      </c>
      <c r="AY48">
        <f>0.61365*EXP(17.502*AX48/(240.97+AX48))</f>
        <v>4.4075849495980757</v>
      </c>
      <c r="AZ48">
        <f>IF(AW48&lt;&gt;0,(1000-(AV48+U48)/2)/AW48*AP48,0)</f>
        <v>0.71160095408297508</v>
      </c>
      <c r="BA48">
        <f>U48*AA48/1000</f>
        <v>2.1713394093302485</v>
      </c>
      <c r="BB48">
        <f>(AY48-BA48)</f>
        <v>2.2362455402678272</v>
      </c>
      <c r="BC48">
        <f>1/(1.6/F48+1.37/N48)</f>
        <v>0.45563956429129077</v>
      </c>
      <c r="BD48">
        <f>G48*AA48*0.001</f>
        <v>33.722721844698953</v>
      </c>
      <c r="BE48">
        <f>G48/S48</f>
        <v>0.96607774327229601</v>
      </c>
      <c r="BF48">
        <f>(1-AP48*AA48/AU48/F48)*100</f>
        <v>57.453655454486885</v>
      </c>
      <c r="BG48">
        <f>(S48-E48/(N48/1.35))</f>
        <v>394.55298745052005</v>
      </c>
      <c r="BH48">
        <f>E48*BF48/100/BG48</f>
        <v>-1.0169088601633168E-3</v>
      </c>
    </row>
    <row r="49" spans="1:60" x14ac:dyDescent="0.35">
      <c r="A49" s="1" t="s">
        <v>9</v>
      </c>
      <c r="B49" s="1" t="s">
        <v>5495</v>
      </c>
      <c r="K49" s="1">
        <f t="shared" si="0"/>
        <v>2.72</v>
      </c>
    </row>
    <row r="50" spans="1:60" x14ac:dyDescent="0.35">
      <c r="A50" s="1" t="s">
        <v>9</v>
      </c>
      <c r="B50" s="1" t="s">
        <v>5494</v>
      </c>
      <c r="K50" s="1">
        <f t="shared" si="0"/>
        <v>2.72</v>
      </c>
    </row>
    <row r="51" spans="1:60" x14ac:dyDescent="0.35">
      <c r="A51" s="1">
        <v>12</v>
      </c>
      <c r="B51" s="1" t="s">
        <v>5493</v>
      </c>
      <c r="C51" s="1">
        <v>2749.000000692904</v>
      </c>
      <c r="D51" s="1">
        <v>0</v>
      </c>
      <c r="E51">
        <f>(R51-S51*(1000-T51)/(1000-U51))*AO51</f>
        <v>-0.86354594323618616</v>
      </c>
      <c r="F51">
        <f>IF(AZ51&lt;&gt;0,1/(1/AZ51-1/N51),0)</f>
        <v>0.61475775358234463</v>
      </c>
      <c r="G51">
        <f>((BC51-AP51/2)*S51-E51)/(BC51+AP51/2)</f>
        <v>381.21211997140068</v>
      </c>
      <c r="H51">
        <f>AP51*1000</f>
        <v>14.770591448167655</v>
      </c>
      <c r="I51">
        <f>(AU51-BA51)</f>
        <v>2.3442634407614813</v>
      </c>
      <c r="J51">
        <f>(P51+AT51*D51)</f>
        <v>30.440055847167969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31.297462463378906</v>
      </c>
      <c r="P51" s="1">
        <v>30.440055847167969</v>
      </c>
      <c r="Q51" s="1">
        <v>31.32098388671875</v>
      </c>
      <c r="R51" s="1">
        <v>399.96273803710938</v>
      </c>
      <c r="S51" s="1">
        <v>395.45263671875</v>
      </c>
      <c r="T51" s="1">
        <v>9.8014316558837891</v>
      </c>
      <c r="U51" s="1">
        <v>22.878768920898438</v>
      </c>
      <c r="V51" s="1">
        <v>18.907302856445313</v>
      </c>
      <c r="W51" s="1">
        <v>44.133937835693359</v>
      </c>
      <c r="X51" s="1">
        <v>300.18978881835938</v>
      </c>
      <c r="Y51" s="1">
        <v>2001.0667724609375</v>
      </c>
      <c r="Z51" s="1">
        <v>0.25268793106079102</v>
      </c>
      <c r="AA51" s="1">
        <v>88.513015747070313</v>
      </c>
      <c r="AB51" s="1">
        <v>31.177707672119141</v>
      </c>
      <c r="AC51" s="1">
        <v>0.60675728321075439</v>
      </c>
      <c r="AD51" s="1">
        <v>6.3984259963035583E-2</v>
      </c>
      <c r="AE51" s="1">
        <v>2.6569556444883347E-2</v>
      </c>
      <c r="AF51" s="1">
        <v>3.9780154824256897E-2</v>
      </c>
      <c r="AG51" s="1">
        <v>1.7512081190943718E-2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1.1036389294792621</v>
      </c>
      <c r="AP51">
        <f>(U51-T51)/(1000-U51)*AO51</f>
        <v>1.4770591448167655E-2</v>
      </c>
      <c r="AQ51">
        <f>(P51+273.15)</f>
        <v>303.59005584716795</v>
      </c>
      <c r="AR51">
        <f>(O51+273.15)</f>
        <v>304.44746246337888</v>
      </c>
      <c r="AS51">
        <f>(Y51*AK51+Z51*AL51)*AM51</f>
        <v>320.17067643737755</v>
      </c>
      <c r="AT51">
        <f>((AS51+0.00000010773*(AR51^4-AQ51^4))-AP51*44100)/(L51*0.92*2*29.3+0.00000043092*AQ51^3)</f>
        <v>-2.5175281013324393</v>
      </c>
      <c r="AU51">
        <f>0.61365*EXP(17.502*J51/(240.97+J51))</f>
        <v>4.3693322745305476</v>
      </c>
      <c r="AV51">
        <f>AU51*1000/AA51</f>
        <v>49.363726200631326</v>
      </c>
      <c r="AW51">
        <f>(AV51-U51)</f>
        <v>26.484957279732889</v>
      </c>
      <c r="AX51">
        <f>IF(D51,P51,(O51+P51)/2)</f>
        <v>30.868759155273438</v>
      </c>
      <c r="AY51">
        <f>0.61365*EXP(17.502*AX51/(240.97+AX51))</f>
        <v>4.4777293339545041</v>
      </c>
      <c r="AZ51">
        <f>IF(AW51&lt;&gt;0,(1000-(AV51+U51)/2)/AW51*AP51,0)</f>
        <v>0.53755266083604802</v>
      </c>
      <c r="BA51">
        <f>U51*AA51/1000</f>
        <v>2.0250688337690663</v>
      </c>
      <c r="BB51">
        <f>(AY51-BA51)</f>
        <v>2.4526605001854378</v>
      </c>
      <c r="BC51">
        <f>1/(1.6/F51+1.37/N51)</f>
        <v>0.34214720222853467</v>
      </c>
      <c r="BD51">
        <f>G51*AA51*0.001</f>
        <v>33.742234378002642</v>
      </c>
      <c r="BE51">
        <f>G51/S51</f>
        <v>0.96398932406796078</v>
      </c>
      <c r="BF51">
        <f>(1-AP51*AA51/AU51/F51)*100</f>
        <v>51.327244220768932</v>
      </c>
      <c r="BG51">
        <f>(S51-E51/(N51/1.35))</f>
        <v>395.72499471785005</v>
      </c>
      <c r="BH51">
        <f>E51*BF51/100/BG51</f>
        <v>-1.1200564562756613E-3</v>
      </c>
    </row>
    <row r="52" spans="1:60" x14ac:dyDescent="0.35">
      <c r="A52" s="1" t="s">
        <v>9</v>
      </c>
      <c r="B52" s="1" t="s">
        <v>5492</v>
      </c>
    </row>
    <row r="53" spans="1:60" x14ac:dyDescent="0.35">
      <c r="A53" s="1" t="s">
        <v>9</v>
      </c>
      <c r="B53" s="1" t="s">
        <v>5491</v>
      </c>
    </row>
    <row r="54" spans="1:60" x14ac:dyDescent="0.35">
      <c r="A54" s="1" t="s">
        <v>9</v>
      </c>
      <c r="B54" s="1" t="s">
        <v>5490</v>
      </c>
    </row>
    <row r="55" spans="1:60" x14ac:dyDescent="0.35">
      <c r="A55" s="1" t="s">
        <v>9</v>
      </c>
      <c r="B55" s="1" t="s">
        <v>5489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BA7B9-8600-4964-8865-679E1F7CA9EE}">
  <dimension ref="A1:BD55"/>
  <sheetViews>
    <sheetView tabSelected="1" topLeftCell="A8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5577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5576</v>
      </c>
    </row>
    <row r="12" spans="1:56" x14ac:dyDescent="0.35">
      <c r="A12" s="1" t="s">
        <v>9</v>
      </c>
      <c r="B12" s="1" t="s">
        <v>5575</v>
      </c>
    </row>
    <row r="13" spans="1:56" x14ac:dyDescent="0.35">
      <c r="A13" s="1" t="s">
        <v>9</v>
      </c>
      <c r="B13" s="1" t="s">
        <v>5574</v>
      </c>
    </row>
    <row r="14" spans="1:56" x14ac:dyDescent="0.35">
      <c r="A14" s="1" t="s">
        <v>9</v>
      </c>
      <c r="B14" s="1" t="s">
        <v>5573</v>
      </c>
    </row>
    <row r="15" spans="1:56" x14ac:dyDescent="0.35">
      <c r="A15" s="1" t="s">
        <v>9</v>
      </c>
      <c r="B15" s="1" t="s">
        <v>5572</v>
      </c>
    </row>
    <row r="16" spans="1:56" x14ac:dyDescent="0.35">
      <c r="A16" s="1" t="s">
        <v>9</v>
      </c>
      <c r="B16" s="1" t="s">
        <v>5571</v>
      </c>
    </row>
    <row r="17" spans="1:56" x14ac:dyDescent="0.35">
      <c r="A17" s="1" t="s">
        <v>9</v>
      </c>
      <c r="B17" s="1" t="s">
        <v>5570</v>
      </c>
    </row>
    <row r="18" spans="1:56" x14ac:dyDescent="0.35">
      <c r="A18" s="1">
        <v>1</v>
      </c>
      <c r="B18" s="1" t="s">
        <v>5569</v>
      </c>
      <c r="C18" s="1">
        <v>436.00000131875277</v>
      </c>
      <c r="D18" s="1">
        <v>0</v>
      </c>
      <c r="E18">
        <f>(R18-S18*(1000-T18)/(1000-U18))*AK18</f>
        <v>-8.7267875781927611</v>
      </c>
      <c r="F18">
        <f>IF(AV18&lt;&gt;0,1/(1/AV18-1/N18),0)</f>
        <v>5.537573673399959</v>
      </c>
      <c r="G18">
        <f>((AY18-AL18/2)*S18-E18)/(AY18+AL18/2)</f>
        <v>392.97550435085179</v>
      </c>
      <c r="H18">
        <f>AL18*1000</f>
        <v>33.823129084643718</v>
      </c>
      <c r="I18">
        <f>(AQ18-AW18)</f>
        <v>1.190778255543568</v>
      </c>
      <c r="J18">
        <f>(P18+AP18*D18)</f>
        <v>29.623395919799805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30.607944488525391</v>
      </c>
      <c r="P18" s="1">
        <v>29.623395919799805</v>
      </c>
      <c r="Q18" s="1">
        <v>30.778974533081055</v>
      </c>
      <c r="R18" s="1">
        <v>400.00775146484375</v>
      </c>
      <c r="S18" s="1">
        <v>395.78445434570313</v>
      </c>
      <c r="T18" s="1">
        <v>4.0041999816894531</v>
      </c>
      <c r="U18" s="1">
        <v>33.627613067626953</v>
      </c>
      <c r="V18" s="1">
        <v>8.0391845703125</v>
      </c>
      <c r="W18" s="1">
        <v>67.513755798339844</v>
      </c>
      <c r="X18" s="1">
        <v>300.1180419921875</v>
      </c>
      <c r="Y18" s="1">
        <v>-0.10501324385404587</v>
      </c>
      <c r="Z18" s="1">
        <v>0.10847575962543488</v>
      </c>
      <c r="AA18" s="1">
        <v>88.569305419921875</v>
      </c>
      <c r="AB18" s="1">
        <v>61.261764526367188</v>
      </c>
      <c r="AC18" s="1">
        <v>-0.6237335205078125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1.1033751543830421</v>
      </c>
      <c r="AL18">
        <f>(U18-T18)/(1000-U18)*AK18</f>
        <v>3.3823129084643716E-2</v>
      </c>
      <c r="AM18">
        <f>(P18+273.15)</f>
        <v>302.77339591979978</v>
      </c>
      <c r="AN18">
        <f>(O18+273.15)</f>
        <v>303.75794448852537</v>
      </c>
      <c r="AO18">
        <f>(Y18*AG18+Z18*AH18)*AI18</f>
        <v>-1.6802118641090713E-2</v>
      </c>
      <c r="AP18">
        <f>((AO18+0.00000010773*(AN18^4-AM18^4))-AL18*44100)/(L18*51.4+0.00000043092*AM18^3)</f>
        <v>-12.132808480736884</v>
      </c>
      <c r="AQ18">
        <f>0.61365*EXP(17.502*J18/(240.97+J18))</f>
        <v>4.1691525878731754</v>
      </c>
      <c r="AR18">
        <f>AQ18*1000/AA18</f>
        <v>47.072205975947611</v>
      </c>
      <c r="AS18">
        <f>(AR18-U18)</f>
        <v>13.444592908320658</v>
      </c>
      <c r="AT18">
        <f>IF(D18,P18,(O18+P18)/2)</f>
        <v>30.115670204162598</v>
      </c>
      <c r="AU18">
        <f>0.61365*EXP(17.502*AT18/(240.97+AT18))</f>
        <v>4.2888382920299701</v>
      </c>
      <c r="AV18">
        <f>IF(AS18&lt;&gt;0,(1000-(AR18+U18)/2)/AS18*AL18,0)</f>
        <v>2.4142321829801641</v>
      </c>
      <c r="AW18">
        <f>U18*AA18/1000</f>
        <v>2.9783743323296075</v>
      </c>
      <c r="AX18">
        <f>(AU18-AW18)</f>
        <v>1.3104639597003627</v>
      </c>
      <c r="AY18">
        <f>1/(1.6/F18+1.37/N18)</f>
        <v>1.6420290073363508</v>
      </c>
      <c r="AZ18">
        <f>G18*AA18*0.001</f>
        <v>34.805567467398433</v>
      </c>
      <c r="BA18">
        <f>G18/S18</f>
        <v>0.99290282889080372</v>
      </c>
      <c r="BB18">
        <f>(1-AL18*AA18/AQ18/F18)*100</f>
        <v>87.024332316029927</v>
      </c>
      <c r="BC18">
        <f>(S18-E18/(N18/1.35))</f>
        <v>398.53683876946712</v>
      </c>
      <c r="BD18">
        <f>E18*BB18/100/BC18</f>
        <v>-1.9055775737091826E-2</v>
      </c>
    </row>
    <row r="19" spans="1:56" x14ac:dyDescent="0.35">
      <c r="A19" s="1" t="s">
        <v>9</v>
      </c>
      <c r="B19" s="1" t="s">
        <v>5568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5567</v>
      </c>
      <c r="K20" s="1">
        <f t="shared" si="0"/>
        <v>2.72</v>
      </c>
    </row>
    <row r="21" spans="1:56" x14ac:dyDescent="0.35">
      <c r="A21" s="1">
        <v>2</v>
      </c>
      <c r="B21" s="1" t="s">
        <v>5566</v>
      </c>
      <c r="C21" s="1">
        <v>640.00000131875277</v>
      </c>
      <c r="D21" s="1">
        <v>0</v>
      </c>
      <c r="E21">
        <f>(R21-S21*(1000-T21)/(1000-U21))*AK21</f>
        <v>-7.1876664200664413</v>
      </c>
      <c r="F21">
        <f>IF(AV21&lt;&gt;0,1/(1/AV21-1/N21),0)</f>
        <v>5.3752673402603417</v>
      </c>
      <c r="G21">
        <f>((AY21-AL21/2)*S21-E21)/(AY21+AL21/2)</f>
        <v>391.01446441587592</v>
      </c>
      <c r="H21">
        <f>AL21*1000</f>
        <v>32.902275384988599</v>
      </c>
      <c r="I21">
        <f>(AQ21-AW21)</f>
        <v>1.1738182519440086</v>
      </c>
      <c r="J21">
        <f>(P21+AP21*D21)</f>
        <v>29.530351638793945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30.582424163818359</v>
      </c>
      <c r="P21" s="1">
        <v>29.530351638793945</v>
      </c>
      <c r="Q21" s="1">
        <v>30.784343719482422</v>
      </c>
      <c r="R21" s="1">
        <v>399.80813598632813</v>
      </c>
      <c r="S21" s="1">
        <v>394.55767822265625</v>
      </c>
      <c r="T21" s="1">
        <v>4.752903938293457</v>
      </c>
      <c r="U21" s="1">
        <v>33.566867828369141</v>
      </c>
      <c r="V21" s="1">
        <v>9.5564413070678711</v>
      </c>
      <c r="W21" s="1">
        <v>67.4913330078125</v>
      </c>
      <c r="X21" s="1">
        <v>300.16748046875</v>
      </c>
      <c r="Y21" s="1">
        <v>25.1134033203125</v>
      </c>
      <c r="Z21" s="1">
        <v>3.1337849795818329E-2</v>
      </c>
      <c r="AA21" s="1">
        <v>88.570755004882813</v>
      </c>
      <c r="AB21" s="1">
        <v>61.179149627685547</v>
      </c>
      <c r="AC21" s="1">
        <v>-0.54920995235443115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1.1035569134880512</v>
      </c>
      <c r="AL21">
        <f>(U21-T21)/(1000-U21)*AK21</f>
        <v>3.2902275384988598E-2</v>
      </c>
      <c r="AM21">
        <f>(P21+273.15)</f>
        <v>302.68035163879392</v>
      </c>
      <c r="AN21">
        <f>(O21+273.15)</f>
        <v>303.73242416381834</v>
      </c>
      <c r="AO21">
        <f>(Y21*AG21+Z21*AH21)*AI21</f>
        <v>4.018144441437471</v>
      </c>
      <c r="AP21">
        <f>((AO21+0.00000010773*(AN21^4-AM21^4))-AL21*44100)/(L21*51.4+0.00000043092*AM21^3)</f>
        <v>-11.76123517899148</v>
      </c>
      <c r="AQ21">
        <f>0.61365*EXP(17.502*J21/(240.97+J21))</f>
        <v>4.1468610786517743</v>
      </c>
      <c r="AR21">
        <f>AQ21*1000/AA21</f>
        <v>46.819755329207283</v>
      </c>
      <c r="AS21">
        <f>(AR21-U21)</f>
        <v>13.252887500838142</v>
      </c>
      <c r="AT21">
        <f>IF(D21,P21,(O21+P21)/2)</f>
        <v>30.056387901306152</v>
      </c>
      <c r="AU21">
        <f>0.61365*EXP(17.502*AT21/(240.97+AT21))</f>
        <v>4.274268326596812</v>
      </c>
      <c r="AV21">
        <f>IF(AS21&lt;&gt;0,(1000-(AR21+U21)/2)/AS21*AL21,0)</f>
        <v>2.3828636572061357</v>
      </c>
      <c r="AW21">
        <f>U21*AA21/1000</f>
        <v>2.9730428267077658</v>
      </c>
      <c r="AX21">
        <f>(AU21-AW21)</f>
        <v>1.3012254998890462</v>
      </c>
      <c r="AY21">
        <f>1/(1.6/F21+1.37/N21)</f>
        <v>1.6188379755383724</v>
      </c>
      <c r="AZ21">
        <f>G21*AA21*0.001</f>
        <v>34.63244633114401</v>
      </c>
      <c r="BA21">
        <f>G21/S21</f>
        <v>0.99101978239850441</v>
      </c>
      <c r="BB21">
        <f>(1-AL21*AA21/AQ21/F21)*100</f>
        <v>86.926353907844828</v>
      </c>
      <c r="BC21">
        <f>(S21-E21/(N21/1.35))</f>
        <v>396.82463166005152</v>
      </c>
      <c r="BD21">
        <f>E21*BB21/100/BC21</f>
        <v>-1.5744930761694101E-2</v>
      </c>
    </row>
    <row r="22" spans="1:56" x14ac:dyDescent="0.35">
      <c r="A22" s="1" t="s">
        <v>9</v>
      </c>
      <c r="B22" s="1" t="s">
        <v>5565</v>
      </c>
      <c r="K22" s="1">
        <f t="shared" si="0"/>
        <v>2.72</v>
      </c>
    </row>
    <row r="23" spans="1:56" x14ac:dyDescent="0.35">
      <c r="A23" s="1" t="s">
        <v>9</v>
      </c>
      <c r="B23" s="1" t="s">
        <v>5564</v>
      </c>
      <c r="K23" s="1">
        <f t="shared" si="0"/>
        <v>2.72</v>
      </c>
    </row>
    <row r="24" spans="1:56" x14ac:dyDescent="0.35">
      <c r="A24" s="1">
        <v>3</v>
      </c>
      <c r="B24" s="1" t="s">
        <v>5563</v>
      </c>
      <c r="C24" s="1">
        <v>844.00000131875277</v>
      </c>
      <c r="D24" s="1">
        <v>0</v>
      </c>
      <c r="E24">
        <f>(R24-S24*(1000-T24)/(1000-U24))*AK24</f>
        <v>-5.653741429984354</v>
      </c>
      <c r="F24">
        <f>IF(AV24&lt;&gt;0,1/(1/AV24-1/N24),0)</f>
        <v>4.9501381758332155</v>
      </c>
      <c r="G24">
        <f>((AY24-AL24/2)*S24-E24)/(AY24+AL24/2)</f>
        <v>389.5847250952695</v>
      </c>
      <c r="H24">
        <f>AL24*1000</f>
        <v>31.613747034513146</v>
      </c>
      <c r="I24">
        <f>(AQ24-AW24)</f>
        <v>1.171215106502693</v>
      </c>
      <c r="J24">
        <f>(P24+AP24*D24)</f>
        <v>29.395536422729492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30.504095077514648</v>
      </c>
      <c r="P24" s="1">
        <v>29.395536422729492</v>
      </c>
      <c r="Q24" s="1">
        <v>30.727800369262695</v>
      </c>
      <c r="R24" s="1">
        <v>400.07650756835938</v>
      </c>
      <c r="S24" s="1">
        <v>393.9146728515625</v>
      </c>
      <c r="T24" s="1">
        <v>5.5362339019775391</v>
      </c>
      <c r="U24" s="1">
        <v>33.233596801757813</v>
      </c>
      <c r="V24" s="1">
        <v>11.181465148925781</v>
      </c>
      <c r="W24" s="1">
        <v>67.121498107910156</v>
      </c>
      <c r="X24" s="1">
        <v>300.14285278320313</v>
      </c>
      <c r="Y24" s="1">
        <v>49.669345855712891</v>
      </c>
      <c r="Z24" s="1">
        <v>5.5444810539484024E-2</v>
      </c>
      <c r="AA24" s="1">
        <v>88.570953369140625</v>
      </c>
      <c r="AB24" s="1">
        <v>61.146781921386719</v>
      </c>
      <c r="AC24" s="1">
        <v>-0.53327751159667969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1.1034663705264818</v>
      </c>
      <c r="AL24">
        <f>(U24-T24)/(1000-U24)*AK24</f>
        <v>3.1613747034513147E-2</v>
      </c>
      <c r="AM24">
        <f>(P24+273.15)</f>
        <v>302.54553642272947</v>
      </c>
      <c r="AN24">
        <f>(O24+273.15)</f>
        <v>303.65409507751463</v>
      </c>
      <c r="AO24">
        <f>(Y24*AG24+Z24*AH24)*AI24</f>
        <v>7.9470951592826395</v>
      </c>
      <c r="AP24">
        <f>((AO24+0.00000010773*(AN24^4-AM24^4))-AL24*44100)/(L24*51.4+0.00000043092*AM24^3)</f>
        <v>-11.259098187164509</v>
      </c>
      <c r="AQ24">
        <f>0.61365*EXP(17.502*J24/(240.97+J24))</f>
        <v>4.1147464591200054</v>
      </c>
      <c r="AR24">
        <f>AQ24*1000/AA24</f>
        <v>46.457064111874416</v>
      </c>
      <c r="AS24">
        <f>(AR24-U24)</f>
        <v>13.223467310116604</v>
      </c>
      <c r="AT24">
        <f>IF(D24,P24,(O24+P24)/2)</f>
        <v>29.94981575012207</v>
      </c>
      <c r="AU24">
        <f>0.61365*EXP(17.502*AT24/(240.97+AT24))</f>
        <v>4.24818426105531</v>
      </c>
      <c r="AV24">
        <f>IF(AS24&lt;&gt;0,(1000-(AR24+U24)/2)/AS24*AL24,0)</f>
        <v>2.2954710837241916</v>
      </c>
      <c r="AW24">
        <f>U24*AA24/1000</f>
        <v>2.9435313526173124</v>
      </c>
      <c r="AX24">
        <f>(AU24-AW24)</f>
        <v>1.3046529084379976</v>
      </c>
      <c r="AY24">
        <f>1/(1.6/F24+1.37/N24)</f>
        <v>1.5545070825451057</v>
      </c>
      <c r="AZ24">
        <f>G24*AA24*0.001</f>
        <v>34.505890519742586</v>
      </c>
      <c r="BA24">
        <f>G24/S24</f>
        <v>0.98900790436429198</v>
      </c>
      <c r="BB24">
        <f>(1-AL24*AA24/AQ24/F24)*100</f>
        <v>86.253032963598542</v>
      </c>
      <c r="BC24">
        <f>(S24-E24/(N24/1.35))</f>
        <v>395.69783414756608</v>
      </c>
      <c r="BD24">
        <f>E24*BB24/100/BC24</f>
        <v>-1.2323856838353199E-2</v>
      </c>
    </row>
    <row r="25" spans="1:56" x14ac:dyDescent="0.35">
      <c r="A25" s="1" t="s">
        <v>9</v>
      </c>
      <c r="B25" s="1" t="s">
        <v>5562</v>
      </c>
      <c r="K25" s="1">
        <f t="shared" si="0"/>
        <v>2.72</v>
      </c>
    </row>
    <row r="26" spans="1:56" x14ac:dyDescent="0.35">
      <c r="A26" s="1" t="s">
        <v>9</v>
      </c>
      <c r="B26" s="1" t="s">
        <v>5561</v>
      </c>
      <c r="K26" s="1">
        <f t="shared" si="0"/>
        <v>2.72</v>
      </c>
    </row>
    <row r="27" spans="1:56" x14ac:dyDescent="0.35">
      <c r="A27" s="1">
        <v>4</v>
      </c>
      <c r="B27" s="1" t="s">
        <v>5560</v>
      </c>
      <c r="C27" s="1">
        <v>1048.0000013187528</v>
      </c>
      <c r="D27" s="1">
        <v>0</v>
      </c>
      <c r="E27">
        <f>(R27-S27*(1000-T27)/(1000-U27))*AK27</f>
        <v>-4.2257178418197254</v>
      </c>
      <c r="F27">
        <f>IF(AV27&lt;&gt;0,1/(1/AV27-1/N27),0)</f>
        <v>4.8455652449969318</v>
      </c>
      <c r="G27">
        <f>((AY27-AL27/2)*S27-E27)/(AY27+AL27/2)</f>
        <v>387.90647804342893</v>
      </c>
      <c r="H27">
        <f>AL27*1000</f>
        <v>30.770680803657914</v>
      </c>
      <c r="I27">
        <f>(AQ27-AW27)</f>
        <v>1.1513947605140116</v>
      </c>
      <c r="J27">
        <f>(P27+AP27*D27)</f>
        <v>29.328174591064453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30.443063735961914</v>
      </c>
      <c r="P27" s="1">
        <v>29.328174591064453</v>
      </c>
      <c r="Q27" s="1">
        <v>30.67041015625</v>
      </c>
      <c r="R27" s="1">
        <v>400.09927368164063</v>
      </c>
      <c r="S27" s="1">
        <v>392.97097778320313</v>
      </c>
      <c r="T27" s="1">
        <v>6.3232822418212891</v>
      </c>
      <c r="U27" s="1">
        <v>33.279266357421875</v>
      </c>
      <c r="V27" s="1">
        <v>12.814924240112305</v>
      </c>
      <c r="W27" s="1">
        <v>67.444610595703125</v>
      </c>
      <c r="X27" s="1">
        <v>300.15933227539063</v>
      </c>
      <c r="Y27" s="1">
        <v>99.305892944335938</v>
      </c>
      <c r="Z27" s="1">
        <v>6.1470538377761841E-2</v>
      </c>
      <c r="AA27" s="1">
        <v>88.565254211425781</v>
      </c>
      <c r="AB27" s="1">
        <v>61.192657470703125</v>
      </c>
      <c r="AC27" s="1">
        <v>-0.53197705745697021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1.1035269568948183</v>
      </c>
      <c r="AL27">
        <f>(U27-T27)/(1000-U27)*AK27</f>
        <v>3.0770680803657913E-2</v>
      </c>
      <c r="AM27">
        <f>(P27+273.15)</f>
        <v>302.47817459106443</v>
      </c>
      <c r="AN27">
        <f>(O27+273.15)</f>
        <v>303.59306373596189</v>
      </c>
      <c r="AO27">
        <f>(Y27*AG27+Z27*AH27)*AI27</f>
        <v>15.888942515948202</v>
      </c>
      <c r="AP27">
        <f>((AO27+0.00000010773*(AN27^4-AM27^4))-AL27*44100)/(L27*51.4+0.00000043092*AM27^3)</f>
        <v>-10.889225156816075</v>
      </c>
      <c r="AQ27">
        <f>0.61365*EXP(17.502*J27/(240.97+J27))</f>
        <v>4.0987814454288296</v>
      </c>
      <c r="AR27">
        <f>AQ27*1000/AA27</f>
        <v>46.279790894565593</v>
      </c>
      <c r="AS27">
        <f>(AR27-U27)</f>
        <v>13.000524537143718</v>
      </c>
      <c r="AT27">
        <f>IF(D27,P27,(O27+P27)/2)</f>
        <v>29.885619163513184</v>
      </c>
      <c r="AU27">
        <f>0.61365*EXP(17.502*AT27/(240.97+AT27))</f>
        <v>4.2325388719229426</v>
      </c>
      <c r="AV27">
        <f>IF(AS27&lt;&gt;0,(1000-(AR27+U27)/2)/AS27*AL27,0)</f>
        <v>2.2727265766369631</v>
      </c>
      <c r="AW27">
        <f>U27*AA27/1000</f>
        <v>2.947386684914818</v>
      </c>
      <c r="AX27">
        <f>(AU27-AW27)</f>
        <v>1.2851521870081246</v>
      </c>
      <c r="AY27">
        <f>1/(1.6/F27+1.37/N27)</f>
        <v>1.5378315783138838</v>
      </c>
      <c r="AZ27">
        <f>G27*AA27*0.001</f>
        <v>34.355035838175134</v>
      </c>
      <c r="BA27">
        <f>G27/S27</f>
        <v>0.98711228048355215</v>
      </c>
      <c r="BB27">
        <f>(1-AL27*AA27/AQ27/F27)*100</f>
        <v>86.27851006257707</v>
      </c>
      <c r="BC27">
        <f>(S27-E27/(N27/1.35))</f>
        <v>394.30374770143857</v>
      </c>
      <c r="BD27">
        <f>E27*BB27/100/BC27</f>
        <v>-9.2463904150643823E-3</v>
      </c>
    </row>
    <row r="28" spans="1:56" x14ac:dyDescent="0.35">
      <c r="A28" s="1" t="s">
        <v>9</v>
      </c>
      <c r="B28" s="1" t="s">
        <v>5559</v>
      </c>
      <c r="K28" s="1">
        <f t="shared" si="0"/>
        <v>2.72</v>
      </c>
    </row>
    <row r="29" spans="1:56" x14ac:dyDescent="0.35">
      <c r="A29" s="1" t="s">
        <v>9</v>
      </c>
      <c r="B29" s="1" t="s">
        <v>5558</v>
      </c>
      <c r="K29" s="1">
        <f t="shared" si="0"/>
        <v>2.72</v>
      </c>
    </row>
    <row r="30" spans="1:56" x14ac:dyDescent="0.35">
      <c r="A30" s="1">
        <v>5</v>
      </c>
      <c r="B30" s="1" t="s">
        <v>5557</v>
      </c>
      <c r="C30" s="1">
        <v>1252.0000013187528</v>
      </c>
      <c r="D30" s="1">
        <v>0</v>
      </c>
      <c r="E30">
        <f>(R30-S30*(1000-T30)/(1000-U30))*AK30</f>
        <v>-3.0328458631033315</v>
      </c>
      <c r="F30">
        <f>IF(AV30&lt;&gt;0,1/(1/AV30-1/N30),0)</f>
        <v>4.7797633547599618</v>
      </c>
      <c r="G30">
        <f>((AY30-AL30/2)*S30-E30)/(AY30+AL30/2)</f>
        <v>386.30537374712151</v>
      </c>
      <c r="H30">
        <f>AL30*1000</f>
        <v>30.073703348402027</v>
      </c>
      <c r="I30">
        <f>(AQ30-AW30)</f>
        <v>1.1323602617924662</v>
      </c>
      <c r="J30">
        <f>(P30+AP30*D30)</f>
        <v>29.308555603027344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30.400293350219727</v>
      </c>
      <c r="P30" s="1">
        <v>29.308555603027344</v>
      </c>
      <c r="Q30" s="1">
        <v>30.627490997314453</v>
      </c>
      <c r="R30" s="1">
        <v>399.9168701171875</v>
      </c>
      <c r="S30" s="1">
        <v>391.98269653320313</v>
      </c>
      <c r="T30" s="1">
        <v>7.1052107810974121</v>
      </c>
      <c r="U30" s="1">
        <v>33.446220397949219</v>
      </c>
      <c r="V30" s="1">
        <v>14.433003425598145</v>
      </c>
      <c r="W30" s="1">
        <v>67.940193176269531</v>
      </c>
      <c r="X30" s="1">
        <v>300.15765380859375</v>
      </c>
      <c r="Y30" s="1">
        <v>149.02597045898438</v>
      </c>
      <c r="Z30" s="1">
        <v>3.1338371336460114E-2</v>
      </c>
      <c r="AA30" s="1">
        <v>88.553550720214844</v>
      </c>
      <c r="AB30" s="1">
        <v>61.212825775146484</v>
      </c>
      <c r="AC30" s="1">
        <v>-0.5337863564491272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1.1035207860610061</v>
      </c>
      <c r="AL30">
        <f>(U30-T30)/(1000-U30)*AK30</f>
        <v>3.0073703348402026E-2</v>
      </c>
      <c r="AM30">
        <f>(P30+273.15)</f>
        <v>302.45855560302732</v>
      </c>
      <c r="AN30">
        <f>(O30+273.15)</f>
        <v>303.5502933502197</v>
      </c>
      <c r="AO30">
        <f>(Y30*AG30+Z30*AH30)*AI30</f>
        <v>23.844154740479098</v>
      </c>
      <c r="AP30">
        <f>((AO30+0.00000010773*(AN30^4-AM30^4))-AL30*44100)/(L30*51.4+0.00000043092*AM30^3)</f>
        <v>-10.574408828804977</v>
      </c>
      <c r="AQ30">
        <f>0.61365*EXP(17.502*J30/(240.97+J30))</f>
        <v>4.0941418362017465</v>
      </c>
      <c r="AR30">
        <f>AQ30*1000/AA30</f>
        <v>46.233514104219239</v>
      </c>
      <c r="AS30">
        <f>(AR30-U30)</f>
        <v>12.78729370627002</v>
      </c>
      <c r="AT30">
        <f>IF(D30,P30,(O30+P30)/2)</f>
        <v>29.854424476623535</v>
      </c>
      <c r="AU30">
        <f>0.61365*EXP(17.502*AT30/(240.97+AT30))</f>
        <v>4.224954542897029</v>
      </c>
      <c r="AV30">
        <f>IF(AS30&lt;&gt;0,(1000-(AR30+U30)/2)/AS30*AL30,0)</f>
        <v>2.2581455984775407</v>
      </c>
      <c r="AW30">
        <f>U30*AA30/1000</f>
        <v>2.9617815744092804</v>
      </c>
      <c r="AX30">
        <f>(AU30-AW30)</f>
        <v>1.2631729684877486</v>
      </c>
      <c r="AY30">
        <f>1/(1.6/F30+1.37/N30)</f>
        <v>1.5271557979330421</v>
      </c>
      <c r="AZ30">
        <f>G30*AA30*0.001</f>
        <v>34.208712507607281</v>
      </c>
      <c r="BA30">
        <f>G30/S30</f>
        <v>0.98551639438094252</v>
      </c>
      <c r="BB30">
        <f>(1-AL30*AA30/AQ30/F30)*100</f>
        <v>86.391081546422043</v>
      </c>
      <c r="BC30">
        <f>(S30-E30/(N30/1.35))</f>
        <v>392.93924069547222</v>
      </c>
      <c r="BD30">
        <f>E30*BB30/100/BC30</f>
        <v>-6.6679732422078699E-3</v>
      </c>
    </row>
    <row r="31" spans="1:56" x14ac:dyDescent="0.35">
      <c r="A31" s="1" t="s">
        <v>9</v>
      </c>
      <c r="B31" s="1" t="s">
        <v>5556</v>
      </c>
      <c r="K31" s="1">
        <f t="shared" si="0"/>
        <v>2.72</v>
      </c>
    </row>
    <row r="32" spans="1:56" x14ac:dyDescent="0.35">
      <c r="A32" s="1" t="s">
        <v>9</v>
      </c>
      <c r="B32" s="1" t="s">
        <v>5555</v>
      </c>
      <c r="K32" s="1">
        <f t="shared" si="0"/>
        <v>2.72</v>
      </c>
    </row>
    <row r="33" spans="1:56" x14ac:dyDescent="0.35">
      <c r="A33" s="1">
        <v>6</v>
      </c>
      <c r="B33" s="1" t="s">
        <v>5554</v>
      </c>
      <c r="C33" s="1">
        <v>1456.5000013075769</v>
      </c>
      <c r="D33" s="1">
        <v>0</v>
      </c>
      <c r="E33">
        <f>(R33-S33*(1000-T33)/(1000-U33))*AK33</f>
        <v>-1.5544096051100962</v>
      </c>
      <c r="F33">
        <f>IF(AV33&lt;&gt;0,1/(1/AV33-1/N33),0)</f>
        <v>4.8747236516675221</v>
      </c>
      <c r="G33">
        <f>((AY33-AL33/2)*S33-E33)/(AY33+AL33/2)</f>
        <v>384.45188719535946</v>
      </c>
      <c r="H33">
        <f>AL33*1000</f>
        <v>29.620355789600186</v>
      </c>
      <c r="I33">
        <f>(AQ33-AW33)</f>
        <v>1.1049272018930179</v>
      </c>
      <c r="J33">
        <f>(P33+AP33*D33)</f>
        <v>29.338481903076172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30.384330749511719</v>
      </c>
      <c r="P33" s="1">
        <v>29.338481903076172</v>
      </c>
      <c r="Q33" s="1">
        <v>30.602479934692383</v>
      </c>
      <c r="R33" s="1">
        <v>399.97161865234375</v>
      </c>
      <c r="S33" s="1">
        <v>390.88845825195313</v>
      </c>
      <c r="T33" s="1">
        <v>7.8983197212219238</v>
      </c>
      <c r="U33" s="1">
        <v>33.830917358398438</v>
      </c>
      <c r="V33" s="1">
        <v>16.061130523681641</v>
      </c>
      <c r="W33" s="1">
        <v>68.794731140136719</v>
      </c>
      <c r="X33" s="1">
        <v>300.1693115234375</v>
      </c>
      <c r="Y33" s="1">
        <v>300.1309814453125</v>
      </c>
      <c r="Z33" s="1">
        <v>2.4106185883283615E-3</v>
      </c>
      <c r="AA33" s="1">
        <v>88.566726684570313</v>
      </c>
      <c r="AB33" s="1">
        <v>61.295207977294922</v>
      </c>
      <c r="AC33" s="1">
        <v>-0.5499078631401062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1.1035636453067552</v>
      </c>
      <c r="AL33">
        <f>(U33-T33)/(1000-U33)*AK33</f>
        <v>2.9620355789600185E-2</v>
      </c>
      <c r="AM33">
        <f>(P33+273.15)</f>
        <v>302.48848190307615</v>
      </c>
      <c r="AN33">
        <f>(O33+273.15)</f>
        <v>303.5343307495117</v>
      </c>
      <c r="AO33">
        <f>(Y33*AG33+Z33*AH33)*AI33</f>
        <v>48.020955957897968</v>
      </c>
      <c r="AP33">
        <f>((AO33+0.00000010773*(AN33^4-AM33^4))-AL33*44100)/(L33*51.4+0.00000043092*AM33^3)</f>
        <v>-10.216359215278008</v>
      </c>
      <c r="AQ33">
        <f>0.61365*EXP(17.502*J33/(240.97+J33))</f>
        <v>4.1012208130625778</v>
      </c>
      <c r="AR33">
        <f>AQ33*1000/AA33</f>
        <v>46.306564175833692</v>
      </c>
      <c r="AS33">
        <f>(AR33-U33)</f>
        <v>12.475646817435255</v>
      </c>
      <c r="AT33">
        <f>IF(D33,P33,(O33+P33)/2)</f>
        <v>29.861406326293945</v>
      </c>
      <c r="AU33">
        <f>0.61365*EXP(17.502*AT33/(240.97+AT33))</f>
        <v>4.2266510024703461</v>
      </c>
      <c r="AV33">
        <f>IF(AS33&lt;&gt;0,(1000-(AR33+U33)/2)/AS33*AL33,0)</f>
        <v>2.279120742044404</v>
      </c>
      <c r="AW33">
        <f>U33*AA33/1000</f>
        <v>2.9962936111695599</v>
      </c>
      <c r="AX33">
        <f>(AU33-AW33)</f>
        <v>1.2303573913007861</v>
      </c>
      <c r="AY33">
        <f>1/(1.6/F33+1.37/N33)</f>
        <v>1.5425167768185319</v>
      </c>
      <c r="AZ33">
        <f>G33*AA33*0.001</f>
        <v>34.049645216598655</v>
      </c>
      <c r="BA33">
        <f>G33/S33</f>
        <v>0.9835334839883022</v>
      </c>
      <c r="BB33">
        <f>(1-AL33*AA33/AQ33/F33)*100</f>
        <v>86.878070153553793</v>
      </c>
      <c r="BC33">
        <f>(S33-E33/(N33/1.35))</f>
        <v>391.37871113675408</v>
      </c>
      <c r="BD33">
        <f>E33*BB33/100/BC33</f>
        <v>-3.4504714456205098E-3</v>
      </c>
    </row>
    <row r="34" spans="1:56" x14ac:dyDescent="0.35">
      <c r="A34" s="1" t="s">
        <v>9</v>
      </c>
      <c r="B34" s="1" t="s">
        <v>5553</v>
      </c>
      <c r="K34" s="1">
        <f t="shared" si="0"/>
        <v>2.72</v>
      </c>
    </row>
    <row r="35" spans="1:56" x14ac:dyDescent="0.35">
      <c r="A35" s="1" t="s">
        <v>9</v>
      </c>
      <c r="B35" s="1" t="s">
        <v>5552</v>
      </c>
      <c r="K35" s="1">
        <f t="shared" si="0"/>
        <v>2.72</v>
      </c>
    </row>
    <row r="36" spans="1:56" x14ac:dyDescent="0.35">
      <c r="A36" s="1">
        <v>7</v>
      </c>
      <c r="B36" s="1" t="s">
        <v>5551</v>
      </c>
      <c r="C36" s="1">
        <v>1660.5000013075769</v>
      </c>
      <c r="D36" s="1">
        <v>0</v>
      </c>
      <c r="E36">
        <f>(R36-S36*(1000-T36)/(1000-U36))*AK36</f>
        <v>-0.48010589757453837</v>
      </c>
      <c r="F36">
        <f>IF(AV36&lt;&gt;0,1/(1/AV36-1/N36),0)</f>
        <v>5.1148844077666942</v>
      </c>
      <c r="G36">
        <f>((AY36-AL36/2)*S36-E36)/(AY36+AL36/2)</f>
        <v>383.28186194645502</v>
      </c>
      <c r="H36">
        <f>AL36*1000</f>
        <v>29.351357977425483</v>
      </c>
      <c r="I36">
        <f>(AQ36-AW36)</f>
        <v>1.0703377642974239</v>
      </c>
      <c r="J36">
        <f>(P36+AP36*D36)</f>
        <v>29.411256790161133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30.388734817504883</v>
      </c>
      <c r="P36" s="1">
        <v>29.411256790161133</v>
      </c>
      <c r="Q36" s="1">
        <v>30.597139358520508</v>
      </c>
      <c r="R36" s="1">
        <v>400.10549926757813</v>
      </c>
      <c r="S36" s="1">
        <v>390.16171264648438</v>
      </c>
      <c r="T36" s="1">
        <v>8.7329626083374023</v>
      </c>
      <c r="U36" s="1">
        <v>34.418933868408203</v>
      </c>
      <c r="V36" s="1">
        <v>17.752548217773438</v>
      </c>
      <c r="W36" s="1">
        <v>69.967529296875</v>
      </c>
      <c r="X36" s="1">
        <v>300.11648559570313</v>
      </c>
      <c r="Y36" s="1">
        <v>500.1634521484375</v>
      </c>
      <c r="Z36" s="1">
        <v>0.10847890377044678</v>
      </c>
      <c r="AA36" s="1">
        <v>88.560043334960938</v>
      </c>
      <c r="AB36" s="1">
        <v>61.450550079345703</v>
      </c>
      <c r="AC36" s="1">
        <v>-0.57846087217330933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1.1033694323371435</v>
      </c>
      <c r="AL36">
        <f>(U36-T36)/(1000-U36)*AK36</f>
        <v>2.9351357977425482E-2</v>
      </c>
      <c r="AM36">
        <f>(P36+273.15)</f>
        <v>302.56125679016111</v>
      </c>
      <c r="AN36">
        <f>(O36+273.15)</f>
        <v>303.53873481750486</v>
      </c>
      <c r="AO36">
        <f>(Y36*AG36+Z36*AH36)*AI36</f>
        <v>80.026150555026106</v>
      </c>
      <c r="AP36">
        <f>((AO36+0.00000010773*(AN36^4-AM36^4))-AL36*44100)/(L36*51.4+0.00000043092*AM36^3)</f>
        <v>-9.8625734390872299</v>
      </c>
      <c r="AQ36">
        <f>0.61365*EXP(17.502*J36/(240.97+J36))</f>
        <v>4.1184800392268093</v>
      </c>
      <c r="AR36">
        <f>AQ36*1000/AA36</f>
        <v>46.504946069746921</v>
      </c>
      <c r="AS36">
        <f>(AR36-U36)</f>
        <v>12.086012201338718</v>
      </c>
      <c r="AT36">
        <f>IF(D36,P36,(O36+P36)/2)</f>
        <v>29.899995803833008</v>
      </c>
      <c r="AU36">
        <f>0.61365*EXP(17.502*AT36/(240.97+AT36))</f>
        <v>4.2360382409203732</v>
      </c>
      <c r="AV36">
        <f>IF(AS36&lt;&gt;0,(1000-(AR36+U36)/2)/AS36*AL36,0)</f>
        <v>2.3302760764888526</v>
      </c>
      <c r="AW36">
        <f>U36*AA36/1000</f>
        <v>3.0481422749293854</v>
      </c>
      <c r="AX36">
        <f>(AU36-AW36)</f>
        <v>1.1878959659909878</v>
      </c>
      <c r="AY36">
        <f>1/(1.6/F36+1.37/N36)</f>
        <v>1.5800784338223586</v>
      </c>
      <c r="AZ36">
        <f>G36*AA36*0.001</f>
        <v>33.943458303482572</v>
      </c>
      <c r="BA36">
        <f>G36/S36</f>
        <v>0.98236666880160273</v>
      </c>
      <c r="BB36">
        <f>(1-AL36*AA36/AQ36/F36)*100</f>
        <v>87.660623072683535</v>
      </c>
      <c r="BC36">
        <f>(S36-E36/(N36/1.35))</f>
        <v>390.31313560509329</v>
      </c>
      <c r="BD36">
        <f>E36*BB36/100/BC36</f>
        <v>-1.0782722456165481E-3</v>
      </c>
    </row>
    <row r="37" spans="1:56" x14ac:dyDescent="0.35">
      <c r="A37" s="1" t="s">
        <v>9</v>
      </c>
      <c r="B37" s="1" t="s">
        <v>5550</v>
      </c>
      <c r="K37" s="1">
        <f t="shared" si="0"/>
        <v>2.72</v>
      </c>
    </row>
    <row r="38" spans="1:56" x14ac:dyDescent="0.35">
      <c r="A38" s="1" t="s">
        <v>9</v>
      </c>
      <c r="B38" s="1" t="s">
        <v>5549</v>
      </c>
      <c r="K38" s="1">
        <f t="shared" si="0"/>
        <v>2.72</v>
      </c>
    </row>
    <row r="39" spans="1:56" x14ac:dyDescent="0.35">
      <c r="A39" s="1">
        <v>8</v>
      </c>
      <c r="B39" s="1" t="s">
        <v>5548</v>
      </c>
      <c r="C39" s="1">
        <v>1865.5000013075769</v>
      </c>
      <c r="D39" s="1">
        <v>0</v>
      </c>
      <c r="E39">
        <f>(R39-S39*(1000-T39)/(1000-U39))*AK39</f>
        <v>0.1969119834146412</v>
      </c>
      <c r="F39">
        <f>IF(AV39&lt;&gt;0,1/(1/AV39-1/N39),0)</f>
        <v>5.489508239004409</v>
      </c>
      <c r="G39">
        <f>((AY39-AL39/2)*S39-E39)/(AY39+AL39/2)</f>
        <v>382.36430476232641</v>
      </c>
      <c r="H39">
        <f>AL39*1000</f>
        <v>29.251867256436558</v>
      </c>
      <c r="I39">
        <f>(AQ39-AW39)</f>
        <v>1.0330730421526702</v>
      </c>
      <c r="J39">
        <f>(P39+AP39*D39)</f>
        <v>29.526741027832031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30.424421310424805</v>
      </c>
      <c r="P39" s="1">
        <v>29.526741027832031</v>
      </c>
      <c r="Q39" s="1">
        <v>30.616191864013672</v>
      </c>
      <c r="R39" s="1">
        <v>399.88690185546875</v>
      </c>
      <c r="S39" s="1">
        <v>389.387451171875</v>
      </c>
      <c r="T39" s="1">
        <v>9.5733394622802734</v>
      </c>
      <c r="U39" s="1">
        <v>35.14752197265625</v>
      </c>
      <c r="V39" s="1">
        <v>19.422767639160156</v>
      </c>
      <c r="W39" s="1">
        <v>71.308670043945313</v>
      </c>
      <c r="X39" s="1">
        <v>300.179931640625</v>
      </c>
      <c r="Y39" s="1">
        <v>750.4697265625</v>
      </c>
      <c r="Z39" s="1">
        <v>6.7496754229068756E-2</v>
      </c>
      <c r="AA39" s="1">
        <v>88.567413330078125</v>
      </c>
      <c r="AB39" s="1">
        <v>61.607780456542969</v>
      </c>
      <c r="AC39" s="1">
        <v>-0.61228102445602417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1.1036026898552387</v>
      </c>
      <c r="AL39">
        <f>(U39-T39)/(1000-U39)*AK39</f>
        <v>2.9251867256436557E-2</v>
      </c>
      <c r="AM39">
        <f>(P39+273.15)</f>
        <v>302.67674102783201</v>
      </c>
      <c r="AN39">
        <f>(O39+273.15)</f>
        <v>303.57442131042478</v>
      </c>
      <c r="AO39">
        <f>(Y39*AG39+Z39*AH39)*AI39</f>
        <v>120.07515356611111</v>
      </c>
      <c r="AP39">
        <f>((AO39+0.00000010773*(AN39^4-AM39^4))-AL39*44100)/(L39*51.4+0.00000043092*AM39^3)</f>
        <v>-9.5048779640156908</v>
      </c>
      <c r="AQ39">
        <f>0.61365*EXP(17.502*J39/(240.97+J39))</f>
        <v>4.1459981482329189</v>
      </c>
      <c r="AR39">
        <f>AQ39*1000/AA39</f>
        <v>46.811778647992966</v>
      </c>
      <c r="AS39">
        <f>(AR39-U39)</f>
        <v>11.664256675336716</v>
      </c>
      <c r="AT39">
        <f>IF(D39,P39,(O39+P39)/2)</f>
        <v>29.975581169128418</v>
      </c>
      <c r="AU39">
        <f>0.61365*EXP(17.502*AT39/(240.97+AT39))</f>
        <v>4.2544777266480676</v>
      </c>
      <c r="AV39">
        <f>IF(AS39&lt;&gt;0,(1000-(AR39+U39)/2)/AS39*AL39,0)</f>
        <v>2.4050513244157439</v>
      </c>
      <c r="AW39">
        <f>U39*AA39/1000</f>
        <v>3.1129251060802487</v>
      </c>
      <c r="AX39">
        <f>(AU39-AW39)</f>
        <v>1.1415526205678188</v>
      </c>
      <c r="AY39">
        <f>1/(1.6/F39+1.37/N39)</f>
        <v>1.6352360143816631</v>
      </c>
      <c r="AZ39">
        <f>G39*AA39*0.001</f>
        <v>33.865017422552924</v>
      </c>
      <c r="BA39">
        <f>G39/S39</f>
        <v>0.98196360363331636</v>
      </c>
      <c r="BB39">
        <f>(1-AL39*AA39/AQ39/F39)*100</f>
        <v>88.616783131470484</v>
      </c>
      <c r="BC39">
        <f>(S39-E39/(N39/1.35))</f>
        <v>389.32534613366403</v>
      </c>
      <c r="BD39">
        <f>E39*BB39/100/BC39</f>
        <v>4.4820371197338123E-4</v>
      </c>
    </row>
    <row r="40" spans="1:56" x14ac:dyDescent="0.35">
      <c r="A40" s="1" t="s">
        <v>9</v>
      </c>
      <c r="B40" s="1" t="s">
        <v>5547</v>
      </c>
      <c r="K40" s="1">
        <f t="shared" si="0"/>
        <v>2.72</v>
      </c>
    </row>
    <row r="41" spans="1:56" x14ac:dyDescent="0.35">
      <c r="A41" s="1" t="s">
        <v>9</v>
      </c>
      <c r="B41" s="1" t="s">
        <v>5546</v>
      </c>
      <c r="K41" s="1">
        <f t="shared" si="0"/>
        <v>2.72</v>
      </c>
    </row>
    <row r="42" spans="1:56" x14ac:dyDescent="0.35">
      <c r="A42" s="1">
        <v>9</v>
      </c>
      <c r="B42" s="1" t="s">
        <v>5545</v>
      </c>
      <c r="C42" s="1">
        <v>2071.000001296401</v>
      </c>
      <c r="D42" s="1">
        <v>0</v>
      </c>
      <c r="E42">
        <f>(R42-S42*(1000-T42)/(1000-U42))*AK42</f>
        <v>0.73336115260166967</v>
      </c>
      <c r="F42">
        <f>IF(AV42&lt;&gt;0,1/(1/AV42-1/N42),0)</f>
        <v>5.804779400029088</v>
      </c>
      <c r="G42">
        <f>((AY42-AL42/2)*S42-E42)/(AY42+AL42/2)</f>
        <v>381.91541625127326</v>
      </c>
      <c r="H42">
        <f>AL42*1000</f>
        <v>29.125377791492912</v>
      </c>
      <c r="I42">
        <f>(AQ42-AW42)</f>
        <v>1.0034650631636506</v>
      </c>
      <c r="J42">
        <f>(P42+AP42*D42)</f>
        <v>29.667600631713867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30.489089965820313</v>
      </c>
      <c r="P42" s="1">
        <v>29.667600631713867</v>
      </c>
      <c r="Q42" s="1">
        <v>30.663454055786133</v>
      </c>
      <c r="R42" s="1">
        <v>399.97238159179688</v>
      </c>
      <c r="S42" s="1">
        <v>389.04034423828125</v>
      </c>
      <c r="T42" s="1">
        <v>10.421049118041992</v>
      </c>
      <c r="U42" s="1">
        <v>35.866344451904297</v>
      </c>
      <c r="V42" s="1">
        <v>21.062685012817383</v>
      </c>
      <c r="W42" s="1">
        <v>72.491889953613281</v>
      </c>
      <c r="X42" s="1">
        <v>300.17202758789063</v>
      </c>
      <c r="Y42" s="1">
        <v>998.80670166015625</v>
      </c>
      <c r="Z42" s="1">
        <v>2.0489994436502457E-2</v>
      </c>
      <c r="AA42" s="1">
        <v>88.55975341796875</v>
      </c>
      <c r="AB42" s="1">
        <v>61.870761871337891</v>
      </c>
      <c r="AC42" s="1">
        <v>-0.63682782649993896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1.1035736308378328</v>
      </c>
      <c r="AL42">
        <f>(U42-T42)/(1000-U42)*AK42</f>
        <v>2.9125377791492914E-2</v>
      </c>
      <c r="AM42">
        <f>(P42+273.15)</f>
        <v>302.81760063171384</v>
      </c>
      <c r="AN42">
        <f>(O42+273.15)</f>
        <v>303.63908996582029</v>
      </c>
      <c r="AO42">
        <f>(Y42*AG42+Z42*AH42)*AI42</f>
        <v>159.80906869361388</v>
      </c>
      <c r="AP42">
        <f>((AO42+0.00000010773*(AN42^4-AM42^4))-AL42*44100)/(L42*51.4+0.00000043092*AM42^3)</f>
        <v>-9.1394926658504456</v>
      </c>
      <c r="AQ42">
        <f>0.61365*EXP(17.502*J42/(240.97+J42))</f>
        <v>4.1797796838282268</v>
      </c>
      <c r="AR42">
        <f>AQ42*1000/AA42</f>
        <v>47.197282315153224</v>
      </c>
      <c r="AS42">
        <f>(AR42-U42)</f>
        <v>11.330937863248927</v>
      </c>
      <c r="AT42">
        <f>IF(D42,P42,(O42+P42)/2)</f>
        <v>30.07834529876709</v>
      </c>
      <c r="AU42">
        <f>0.61365*EXP(17.502*AT42/(240.97+AT42))</f>
        <v>4.2796598156468173</v>
      </c>
      <c r="AV42">
        <f>IF(AS42&lt;&gt;0,(1000-(AR42+U42)/2)/AS42*AL42,0)</f>
        <v>2.4636749731789243</v>
      </c>
      <c r="AW42">
        <f>U42*AA42/1000</f>
        <v>3.1763146206645763</v>
      </c>
      <c r="AX42">
        <f>(AU42-AW42)</f>
        <v>1.103345194982241</v>
      </c>
      <c r="AY42">
        <f>1/(1.6/F42+1.37/N42)</f>
        <v>1.6786906571974112</v>
      </c>
      <c r="AZ42">
        <f>G42*AA42*0.001</f>
        <v>33.822335089733656</v>
      </c>
      <c r="BA42">
        <f>G42/S42</f>
        <v>0.98168588915641075</v>
      </c>
      <c r="BB42">
        <f>(1-AL42*AA42/AQ42/F42)*100</f>
        <v>89.369128822595329</v>
      </c>
      <c r="BC42">
        <f>(S42-E42/(N42/1.35))</f>
        <v>388.80904586011764</v>
      </c>
      <c r="BD42">
        <f>E42*BB42/100/BC42</f>
        <v>1.6856564428782599E-3</v>
      </c>
    </row>
    <row r="43" spans="1:56" x14ac:dyDescent="0.35">
      <c r="A43" s="1" t="s">
        <v>9</v>
      </c>
      <c r="B43" s="1" t="s">
        <v>5544</v>
      </c>
      <c r="K43" s="1">
        <f t="shared" si="0"/>
        <v>2.72</v>
      </c>
    </row>
    <row r="44" spans="1:56" x14ac:dyDescent="0.35">
      <c r="A44" s="1" t="s">
        <v>9</v>
      </c>
      <c r="B44" s="1" t="s">
        <v>5543</v>
      </c>
      <c r="K44" s="1">
        <f t="shared" si="0"/>
        <v>2.72</v>
      </c>
    </row>
    <row r="45" spans="1:56" x14ac:dyDescent="0.35">
      <c r="A45" s="1">
        <v>10</v>
      </c>
      <c r="B45" s="1" t="s">
        <v>5542</v>
      </c>
      <c r="C45" s="1">
        <v>2276.000001296401</v>
      </c>
      <c r="D45" s="1">
        <v>0</v>
      </c>
      <c r="E45">
        <f>(R45-S45*(1000-T45)/(1000-U45))*AK45</f>
        <v>1.1848760003260979</v>
      </c>
      <c r="F45">
        <f>IF(AV45&lt;&gt;0,1/(1/AV45-1/N45),0)</f>
        <v>6.0548789876449023</v>
      </c>
      <c r="G45">
        <f>((AY45-AL45/2)*S45-E45)/(AY45+AL45/2)</f>
        <v>381.58582482693453</v>
      </c>
      <c r="H45">
        <f>AL45*1000</f>
        <v>28.922318158610167</v>
      </c>
      <c r="I45">
        <f>(AQ45-AW45)</f>
        <v>0.97845050640985276</v>
      </c>
      <c r="J45">
        <f>(P45+AP45*D45)</f>
        <v>29.812252044677734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30.560129165649414</v>
      </c>
      <c r="P45" s="1">
        <v>29.812252044677734</v>
      </c>
      <c r="Q45" s="1">
        <v>30.717243194580078</v>
      </c>
      <c r="R45" s="1">
        <v>400.05099487304688</v>
      </c>
      <c r="S45" s="1">
        <v>388.78775024414063</v>
      </c>
      <c r="T45" s="1">
        <v>11.29266357421875</v>
      </c>
      <c r="U45" s="1">
        <v>36.543422698974609</v>
      </c>
      <c r="V45" s="1">
        <v>22.731729507446289</v>
      </c>
      <c r="W45" s="1">
        <v>73.56060791015625</v>
      </c>
      <c r="X45" s="1">
        <v>300.16476440429688</v>
      </c>
      <c r="Y45" s="1">
        <v>1249.7803955078125</v>
      </c>
      <c r="Z45" s="1">
        <v>1.9284693524241447E-2</v>
      </c>
      <c r="AA45" s="1">
        <v>88.559562683105469</v>
      </c>
      <c r="AB45" s="1">
        <v>62.093479156494141</v>
      </c>
      <c r="AC45" s="1">
        <v>-0.66176831722259521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1.1035469279569736</v>
      </c>
      <c r="AL45">
        <f>(U45-T45)/(1000-U45)*AK45</f>
        <v>2.8922318158610169E-2</v>
      </c>
      <c r="AM45">
        <f>(P45+273.15)</f>
        <v>302.96225204467771</v>
      </c>
      <c r="AN45">
        <f>(O45+273.15)</f>
        <v>303.71012916564939</v>
      </c>
      <c r="AO45">
        <f>(Y45*AG45+Z45*AH45)*AI45</f>
        <v>199.96485881168701</v>
      </c>
      <c r="AP45">
        <f>((AO45+0.00000010773*(AN45^4-AM45^4))-AL45*44100)/(L45*51.4+0.00000043092*AM45^3)</f>
        <v>-8.7427918000115454</v>
      </c>
      <c r="AQ45">
        <f>0.61365*EXP(17.502*J45/(240.97+J45))</f>
        <v>4.2147200395749138</v>
      </c>
      <c r="AR45">
        <f>AQ45*1000/AA45</f>
        <v>47.59192471011329</v>
      </c>
      <c r="AS45">
        <f>(AR45-U45)</f>
        <v>11.04850201113868</v>
      </c>
      <c r="AT45">
        <f>IF(D45,P45,(O45+P45)/2)</f>
        <v>30.186190605163574</v>
      </c>
      <c r="AU45">
        <f>0.61365*EXP(17.502*AT45/(240.97+AT45))</f>
        <v>4.3062266238118712</v>
      </c>
      <c r="AV45">
        <f>IF(AS45&lt;&gt;0,(1000-(AR45+U45)/2)/AS45*AL45,0)</f>
        <v>2.5076361924542345</v>
      </c>
      <c r="AW45">
        <f>U45*AA45/1000</f>
        <v>3.2362695331650611</v>
      </c>
      <c r="AX45">
        <f>(AU45-AW45)</f>
        <v>1.0699570906468101</v>
      </c>
      <c r="AY45">
        <f>1/(1.6/F45+1.37/N45)</f>
        <v>1.7113993975104769</v>
      </c>
      <c r="AZ45">
        <f>G45*AA45*0.001</f>
        <v>33.793073772745409</v>
      </c>
      <c r="BA45">
        <f>G45/S45</f>
        <v>0.98147594564724938</v>
      </c>
      <c r="BB45">
        <f>(1-AL45*AA45/AQ45/F45)*100</f>
        <v>89.963220975325868</v>
      </c>
      <c r="BC45">
        <f>(S45-E45/(N45/1.35))</f>
        <v>388.41404637909653</v>
      </c>
      <c r="BD45">
        <f>E45*BB45/100/BC45</f>
        <v>2.7443719515143081E-3</v>
      </c>
    </row>
    <row r="46" spans="1:56" x14ac:dyDescent="0.35">
      <c r="A46" s="1" t="s">
        <v>9</v>
      </c>
      <c r="B46" s="1" t="s">
        <v>5541</v>
      </c>
      <c r="K46" s="1">
        <f t="shared" si="0"/>
        <v>2.72</v>
      </c>
    </row>
    <row r="47" spans="1:56" x14ac:dyDescent="0.35">
      <c r="A47" s="1" t="s">
        <v>9</v>
      </c>
      <c r="B47" s="1" t="s">
        <v>5540</v>
      </c>
      <c r="K47" s="1">
        <f t="shared" si="0"/>
        <v>2.72</v>
      </c>
    </row>
    <row r="48" spans="1:56" x14ac:dyDescent="0.35">
      <c r="A48" s="1">
        <v>11</v>
      </c>
      <c r="B48" s="1" t="s">
        <v>5539</v>
      </c>
      <c r="C48" s="1">
        <v>2481.5000012852252</v>
      </c>
      <c r="D48" s="1">
        <v>0</v>
      </c>
      <c r="E48">
        <f>(R48-S48*(1000-T48)/(1000-U48))*AK48</f>
        <v>1.2281625957865148</v>
      </c>
      <c r="F48">
        <f>IF(AV48&lt;&gt;0,1/(1/AV48-1/N48),0)</f>
        <v>6.5134031230237452</v>
      </c>
      <c r="G48">
        <f>((AY48-AL48/2)*S48-E48)/(AY48+AL48/2)</f>
        <v>381.51258377984453</v>
      </c>
      <c r="H48">
        <f>AL48*1000</f>
        <v>28.931848468093232</v>
      </c>
      <c r="I48">
        <f>(AQ48-AW48)</f>
        <v>0.94955001125206762</v>
      </c>
      <c r="J48">
        <f>(P48+AP48*D48)</f>
        <v>30.012947082519531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30.665277481079102</v>
      </c>
      <c r="P48" s="1">
        <v>30.012947082519531</v>
      </c>
      <c r="Q48" s="1">
        <v>30.795856475830078</v>
      </c>
      <c r="R48" s="1">
        <v>399.8087158203125</v>
      </c>
      <c r="S48" s="1">
        <v>388.5089111328125</v>
      </c>
      <c r="T48" s="1">
        <v>12.18211555480957</v>
      </c>
      <c r="U48" s="1">
        <v>37.421062469482422</v>
      </c>
      <c r="V48" s="1">
        <v>24.375734329223633</v>
      </c>
      <c r="W48" s="1">
        <v>74.877456665039063</v>
      </c>
      <c r="X48" s="1">
        <v>300.13055419921875</v>
      </c>
      <c r="Y48" s="1">
        <v>1598.9864501953125</v>
      </c>
      <c r="Z48" s="1">
        <v>0.15307034552097321</v>
      </c>
      <c r="AA48" s="1">
        <v>88.561599731445313</v>
      </c>
      <c r="AB48" s="1">
        <v>62.39459228515625</v>
      </c>
      <c r="AC48" s="1">
        <v>-0.70479446649551392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1.1034211551441864</v>
      </c>
      <c r="AL48">
        <f>(U48-T48)/(1000-U48)*AK48</f>
        <v>2.8931848468093234E-2</v>
      </c>
      <c r="AM48">
        <f>(P48+273.15)</f>
        <v>303.16294708251951</v>
      </c>
      <c r="AN48">
        <f>(O48+273.15)</f>
        <v>303.81527748107908</v>
      </c>
      <c r="AO48">
        <f>(Y48*AG48+Z48*AH48)*AI48</f>
        <v>255.83782631282884</v>
      </c>
      <c r="AP48">
        <f>((AO48+0.00000010773*(AN48^4-AM48^4))-AL48*44100)/(L48*51.4+0.00000043092*AM48^3)</f>
        <v>-8.2959188968538573</v>
      </c>
      <c r="AQ48">
        <f>0.61365*EXP(17.502*J48/(240.97+J48))</f>
        <v>4.2636191671997805</v>
      </c>
      <c r="AR48">
        <f>AQ48*1000/AA48</f>
        <v>48.142978222263409</v>
      </c>
      <c r="AS48">
        <f>(AR48-U48)</f>
        <v>10.721915752780987</v>
      </c>
      <c r="AT48">
        <f>IF(D48,P48,(O48+P48)/2)</f>
        <v>30.339112281799316</v>
      </c>
      <c r="AU48">
        <f>0.61365*EXP(17.502*AT48/(240.97+AT48))</f>
        <v>4.344143953037011</v>
      </c>
      <c r="AV48">
        <f>IF(AS48&lt;&gt;0,(1000-(AR48+U48)/2)/AS48*AL48,0)</f>
        <v>2.5829419085954326</v>
      </c>
      <c r="AW48">
        <f>U48*AA48/1000</f>
        <v>3.3140691559477129</v>
      </c>
      <c r="AX48">
        <f>(AU48-AW48)</f>
        <v>1.0300747970892981</v>
      </c>
      <c r="AY48">
        <f>1/(1.6/F48+1.37/N48)</f>
        <v>1.7676753210431064</v>
      </c>
      <c r="AZ48">
        <f>G48*AA48*0.001</f>
        <v>33.787364737220088</v>
      </c>
      <c r="BA48">
        <f>G48/S48</f>
        <v>0.98199184844288867</v>
      </c>
      <c r="BB48">
        <f>(1-AL48*AA48/AQ48/F48)*100</f>
        <v>90.773536444362364</v>
      </c>
      <c r="BC48">
        <f>(S48-E48/(N48/1.35))</f>
        <v>388.12155489568585</v>
      </c>
      <c r="BD48">
        <f>E48*BB48/100/BC48</f>
        <v>2.872416147518353E-3</v>
      </c>
    </row>
    <row r="49" spans="1:56" x14ac:dyDescent="0.35">
      <c r="A49" s="1" t="s">
        <v>9</v>
      </c>
      <c r="B49" s="1" t="s">
        <v>5538</v>
      </c>
      <c r="K49" s="1">
        <f t="shared" si="0"/>
        <v>2.72</v>
      </c>
    </row>
    <row r="50" spans="1:56" x14ac:dyDescent="0.35">
      <c r="A50" s="1" t="s">
        <v>9</v>
      </c>
      <c r="B50" s="1" t="s">
        <v>5533</v>
      </c>
      <c r="K50" s="1">
        <f t="shared" si="0"/>
        <v>2.72</v>
      </c>
    </row>
    <row r="51" spans="1:56" x14ac:dyDescent="0.35">
      <c r="A51" s="1">
        <v>12</v>
      </c>
      <c r="B51" s="1" t="s">
        <v>5537</v>
      </c>
      <c r="C51" s="1">
        <v>2687.5000012852252</v>
      </c>
      <c r="D51" s="1">
        <v>0</v>
      </c>
      <c r="E51">
        <f>(R51-S51*(1000-T51)/(1000-U51))*AK51</f>
        <v>1.7200997273209315</v>
      </c>
      <c r="F51">
        <f>IF(AV51&lt;&gt;0,1/(1/AV51-1/N51),0)</f>
        <v>7.0755651879736039</v>
      </c>
      <c r="G51">
        <f>((AY51-AL51/2)*S51-E51)/(AY51+AL51/2)</f>
        <v>381.27564945818619</v>
      </c>
      <c r="H51">
        <f>AL51*1000</f>
        <v>29.081812866923091</v>
      </c>
      <c r="I51">
        <f>(AQ51-AW51)</f>
        <v>0.92359458155160912</v>
      </c>
      <c r="J51">
        <f>(P51+AP51*D51)</f>
        <v>30.259366989135742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30.804946899414063</v>
      </c>
      <c r="P51" s="1">
        <v>30.259366989135742</v>
      </c>
      <c r="Q51" s="1">
        <v>30.905134201049805</v>
      </c>
      <c r="R51" s="1">
        <v>400.11993408203125</v>
      </c>
      <c r="S51" s="1">
        <v>388.3275146484375</v>
      </c>
      <c r="T51" s="1">
        <v>13.058440208435059</v>
      </c>
      <c r="U51" s="1">
        <v>38.399761199951172</v>
      </c>
      <c r="V51" s="1">
        <v>25.921518325805664</v>
      </c>
      <c r="W51" s="1">
        <v>76.22503662109375</v>
      </c>
      <c r="X51" s="1">
        <v>300.1619873046875</v>
      </c>
      <c r="Y51" s="1">
        <v>1999.1556396484375</v>
      </c>
      <c r="Z51" s="1">
        <v>9.0397097170352936E-2</v>
      </c>
      <c r="AA51" s="1">
        <v>88.561492919921875</v>
      </c>
      <c r="AB51" s="1">
        <v>62.593433380126953</v>
      </c>
      <c r="AC51" s="1">
        <v>-0.75435483455657959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1.1035367180319391</v>
      </c>
      <c r="AL51">
        <f>(U51-T51)/(1000-U51)*AK51</f>
        <v>2.9081812866923091E-2</v>
      </c>
      <c r="AM51">
        <f>(P51+273.15)</f>
        <v>303.40936698913572</v>
      </c>
      <c r="AN51">
        <f>(O51+273.15)</f>
        <v>303.95494689941404</v>
      </c>
      <c r="AO51">
        <f>(Y51*AG51+Z51*AH51)*AI51</f>
        <v>319.86489519421229</v>
      </c>
      <c r="AP51">
        <f>((AO51+0.00000010773*(AN51^4-AM51^4))-AL51*44100)/(L51*51.4+0.00000043092*AM51^3)</f>
        <v>-7.8339150394896233</v>
      </c>
      <c r="AQ51">
        <f>0.61365*EXP(17.502*J51/(240.97+J51))</f>
        <v>4.3243347611877754</v>
      </c>
      <c r="AR51">
        <f>AQ51*1000/AA51</f>
        <v>48.828611833563812</v>
      </c>
      <c r="AS51">
        <f>(AR51-U51)</f>
        <v>10.42885063361264</v>
      </c>
      <c r="AT51">
        <f>IF(D51,P51,(O51+P51)/2)</f>
        <v>30.532156944274902</v>
      </c>
      <c r="AU51">
        <f>0.61365*EXP(17.502*AT51/(240.97+AT51))</f>
        <v>4.3924250674967649</v>
      </c>
      <c r="AV51">
        <f>IF(AS51&lt;&gt;0,(1000-(AR51+U51)/2)/AS51*AL51,0)</f>
        <v>2.6669701421032688</v>
      </c>
      <c r="AW51">
        <f>U51*AA51/1000</f>
        <v>3.4007401796361663</v>
      </c>
      <c r="AX51">
        <f>(AU51-AW51)</f>
        <v>0.99168488786059861</v>
      </c>
      <c r="AY51">
        <f>1/(1.6/F51+1.37/N51)</f>
        <v>1.8308386475311056</v>
      </c>
      <c r="AZ51">
        <f>G51*AA51*0.001</f>
        <v>33.766340730029768</v>
      </c>
      <c r="BA51">
        <f>G51/S51</f>
        <v>0.98184041839879532</v>
      </c>
      <c r="BB51">
        <f>(1-AL51*AA51/AQ51/F51)*100</f>
        <v>91.582445028003903</v>
      </c>
      <c r="BC51">
        <f>(S51-E51/(N51/1.35))</f>
        <v>387.78500394167645</v>
      </c>
      <c r="BD51">
        <f>E51*BB51/100/BC51</f>
        <v>4.0623267305031378E-3</v>
      </c>
    </row>
    <row r="52" spans="1:56" x14ac:dyDescent="0.35">
      <c r="A52" s="1" t="s">
        <v>9</v>
      </c>
      <c r="B52" s="1" t="s">
        <v>5536</v>
      </c>
    </row>
    <row r="53" spans="1:56" x14ac:dyDescent="0.35">
      <c r="A53" s="1" t="s">
        <v>9</v>
      </c>
      <c r="B53" s="1" t="s">
        <v>5535</v>
      </c>
    </row>
    <row r="54" spans="1:56" x14ac:dyDescent="0.35">
      <c r="A54" s="1" t="s">
        <v>9</v>
      </c>
      <c r="B54" s="1" t="s">
        <v>5534</v>
      </c>
    </row>
    <row r="55" spans="1:56" x14ac:dyDescent="0.35">
      <c r="A55" s="1" t="s">
        <v>9</v>
      </c>
      <c r="B55" s="1" t="s">
        <v>5533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13781-3C15-4554-94D5-D060DD89C4AD}">
  <dimension ref="A1:BD55"/>
  <sheetViews>
    <sheetView topLeftCell="A4" zoomScale="5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3183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3182</v>
      </c>
    </row>
    <row r="12" spans="1:56" x14ac:dyDescent="0.35">
      <c r="A12" s="1" t="s">
        <v>9</v>
      </c>
      <c r="B12" s="1" t="s">
        <v>3181</v>
      </c>
    </row>
    <row r="13" spans="1:56" x14ac:dyDescent="0.35">
      <c r="A13" s="1" t="s">
        <v>9</v>
      </c>
      <c r="B13" s="1" t="s">
        <v>3180</v>
      </c>
    </row>
    <row r="14" spans="1:56" x14ac:dyDescent="0.35">
      <c r="A14" s="1" t="s">
        <v>9</v>
      </c>
      <c r="B14" s="1" t="s">
        <v>3179</v>
      </c>
    </row>
    <row r="15" spans="1:56" x14ac:dyDescent="0.35">
      <c r="A15" s="1" t="s">
        <v>9</v>
      </c>
      <c r="B15" s="1" t="s">
        <v>3178</v>
      </c>
    </row>
    <row r="16" spans="1:56" x14ac:dyDescent="0.35">
      <c r="A16" s="1" t="s">
        <v>9</v>
      </c>
      <c r="B16" s="1" t="s">
        <v>3177</v>
      </c>
    </row>
    <row r="17" spans="1:56" x14ac:dyDescent="0.35">
      <c r="A17" s="1" t="s">
        <v>9</v>
      </c>
      <c r="B17" s="1" t="s">
        <v>3176</v>
      </c>
    </row>
    <row r="18" spans="1:56" x14ac:dyDescent="0.35">
      <c r="A18" s="1">
        <v>1</v>
      </c>
      <c r="B18" s="1" t="s">
        <v>3175</v>
      </c>
      <c r="C18" s="1">
        <v>587.00001475214958</v>
      </c>
      <c r="D18" s="1">
        <v>0</v>
      </c>
      <c r="E18">
        <f>(R18-S18*(1000-T18)/(1000-U18))*AK18</f>
        <v>-8.3059293273491459</v>
      </c>
      <c r="F18">
        <f>IF(AV18&lt;&gt;0,1/(1/AV18-1/N18),0)</f>
        <v>0.12228294199013338</v>
      </c>
      <c r="G18">
        <f>((AY18-AL18/2)*S18-E18)/(AY18+AL18/2)</f>
        <v>358.8525991852631</v>
      </c>
      <c r="H18">
        <f>AL18*1000</f>
        <v>29.477618343140996</v>
      </c>
      <c r="I18">
        <f>(AQ18-AW18)</f>
        <v>19.011816976322471</v>
      </c>
      <c r="J18">
        <f>(P18+AP18*D18)</f>
        <v>61.25677490234375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28.077968597412109</v>
      </c>
      <c r="P18" s="1">
        <v>61.25677490234375</v>
      </c>
      <c r="Q18" s="1">
        <v>28.203468322753906</v>
      </c>
      <c r="R18" s="1">
        <v>400.00762939453125</v>
      </c>
      <c r="S18" s="1">
        <v>396.93460083007813</v>
      </c>
      <c r="T18" s="1">
        <v>2.5813737884163857E-2</v>
      </c>
      <c r="U18" s="1">
        <v>26.015573501586914</v>
      </c>
      <c r="V18" s="1">
        <v>5.9753276407718658E-2</v>
      </c>
      <c r="W18" s="1">
        <v>60.220478057861328</v>
      </c>
      <c r="X18" s="1">
        <v>300.47686767578125</v>
      </c>
      <c r="Y18" s="1">
        <v>0.26249673962593079</v>
      </c>
      <c r="Z18" s="1">
        <v>0.49900880455970764</v>
      </c>
      <c r="AA18" s="1">
        <v>88.242469787597656</v>
      </c>
      <c r="AB18" s="1">
        <v>-6.9809722900390625</v>
      </c>
      <c r="AC18" s="1">
        <v>0.13713212311267853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1.1046943664550779</v>
      </c>
      <c r="AL18">
        <f>(U18-T18)/(1000-U18)*AK18</f>
        <v>2.9477618343140995E-2</v>
      </c>
      <c r="AM18">
        <f>(P18+273.15)</f>
        <v>334.40677490234373</v>
      </c>
      <c r="AN18">
        <f>(O18+273.15)</f>
        <v>301.22796859741209</v>
      </c>
      <c r="AO18">
        <f>(Y18*AG18+Z18*AH18)*AI18</f>
        <v>4.1999477401387431E-2</v>
      </c>
      <c r="AP18">
        <f>((AO18+0.00000010773*(AN18^4-AM18^4))-AL18*44100)/(L18*51.4+0.00000043092*AM18^3)</f>
        <v>-13.956176734422209</v>
      </c>
      <c r="AQ18">
        <f>0.61365*EXP(17.502*J18/(240.97+J18))</f>
        <v>21.307495435043279</v>
      </c>
      <c r="AR18">
        <f>AQ18*1000/AA18</f>
        <v>241.46531127620381</v>
      </c>
      <c r="AS18">
        <f>(AR18-U18)</f>
        <v>215.44973777461689</v>
      </c>
      <c r="AT18">
        <f>IF(D18,P18,(O18+P18)/2)</f>
        <v>44.66737174987793</v>
      </c>
      <c r="AU18">
        <f>0.61365*EXP(17.502*AT18/(240.97+AT18))</f>
        <v>9.474418932820436</v>
      </c>
      <c r="AV18">
        <f>IF(AS18&lt;&gt;0,(1000-(AR18+U18)/2)/AS18*AL18,0)</f>
        <v>0.11852076910889944</v>
      </c>
      <c r="AW18">
        <f>U18*AA18/1000</f>
        <v>2.2956784587208094</v>
      </c>
      <c r="AX18">
        <f>(AU18-AW18)</f>
        <v>7.1787404740996266</v>
      </c>
      <c r="AY18">
        <f>1/(1.6/F18+1.37/N18)</f>
        <v>7.4404544551516211E-2</v>
      </c>
      <c r="AZ18">
        <f>G18*AA18*0.001</f>
        <v>31.666039641806471</v>
      </c>
      <c r="BA18">
        <f>G18/S18</f>
        <v>0.90405975804281835</v>
      </c>
      <c r="BB18">
        <f>(1-AL18*AA18/AQ18/F18)*100</f>
        <v>0.16754211314415901</v>
      </c>
      <c r="BC18">
        <f>(S18-E18/(N18/1.35))</f>
        <v>399.84532068745756</v>
      </c>
      <c r="BD18">
        <f>E18*BB18/100/BC18</f>
        <v>-3.4803282147645022E-5</v>
      </c>
    </row>
    <row r="19" spans="1:56" x14ac:dyDescent="0.35">
      <c r="A19" s="1" t="s">
        <v>9</v>
      </c>
      <c r="B19" s="1" t="s">
        <v>3174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3173</v>
      </c>
      <c r="K20" s="1">
        <f t="shared" si="0"/>
        <v>2.72</v>
      </c>
    </row>
    <row r="21" spans="1:56" x14ac:dyDescent="0.35">
      <c r="A21" s="1">
        <v>2</v>
      </c>
      <c r="B21" s="1" t="s">
        <v>3172</v>
      </c>
      <c r="C21" s="1">
        <v>789.50001476332545</v>
      </c>
      <c r="D21" s="1">
        <v>0</v>
      </c>
      <c r="E21">
        <f>(R21-S21*(1000-T21)/(1000-U21))*AK21</f>
        <v>-7.4947678848687156</v>
      </c>
      <c r="F21">
        <f>IF(AV21&lt;&gt;0,1/(1/AV21-1/N21),0)</f>
        <v>0.26302599931814347</v>
      </c>
      <c r="G21">
        <f>((AY21-AL21/2)*S21-E21)/(AY21+AL21/2)</f>
        <v>371.89708216537684</v>
      </c>
      <c r="H21">
        <f>AL21*1000</f>
        <v>29.378628951460989</v>
      </c>
      <c r="I21">
        <f>(AQ21-AW21)</f>
        <v>9.6765779982451274</v>
      </c>
      <c r="J21">
        <f>(P21+AP21*D21)</f>
        <v>49.284049987792969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28.225254058837891</v>
      </c>
      <c r="P21" s="1">
        <v>49.284049987792969</v>
      </c>
      <c r="Q21" s="1">
        <v>28.388645172119141</v>
      </c>
      <c r="R21" s="1">
        <v>400.08114624023438</v>
      </c>
      <c r="S21" s="1">
        <v>396.29623413085938</v>
      </c>
      <c r="T21" s="1">
        <v>2.4204369634389877E-2</v>
      </c>
      <c r="U21" s="1">
        <v>26.131523132324219</v>
      </c>
      <c r="V21" s="1">
        <v>5.5548649281263351E-2</v>
      </c>
      <c r="W21" s="1">
        <v>59.971439361572266</v>
      </c>
      <c r="X21" s="1">
        <v>298.0838623046875</v>
      </c>
      <c r="Y21" s="1">
        <v>26.203950881958008</v>
      </c>
      <c r="Z21" s="1">
        <v>0.44269192218780518</v>
      </c>
      <c r="AA21" s="1">
        <v>88.241188049316406</v>
      </c>
      <c r="AB21" s="1">
        <v>-6.7826447486877441</v>
      </c>
      <c r="AC21" s="1">
        <v>0.16049771010875702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1.0958965525907627</v>
      </c>
      <c r="AL21">
        <f>(U21-T21)/(1000-U21)*AK21</f>
        <v>2.937862895146099E-2</v>
      </c>
      <c r="AM21">
        <f>(P21+273.15)</f>
        <v>322.43404998779295</v>
      </c>
      <c r="AN21">
        <f>(O21+273.15)</f>
        <v>301.37525405883787</v>
      </c>
      <c r="AO21">
        <f>(Y21*AG21+Z21*AH21)*AI21</f>
        <v>4.1926320474006502</v>
      </c>
      <c r="AP21">
        <f>((AO21+0.00000010773*(AN21^4-AM21^4))-AL21*44100)/(L21*51.4+0.00000043092*AM21^3)</f>
        <v>-12.592008182671716</v>
      </c>
      <c r="AQ21">
        <f>0.61365*EXP(17.502*J21/(240.97+J21))</f>
        <v>11.98245464497961</v>
      </c>
      <c r="AR21">
        <f>AQ21*1000/AA21</f>
        <v>135.79208201823886</v>
      </c>
      <c r="AS21">
        <f>(AR21-U21)</f>
        <v>109.66055888591464</v>
      </c>
      <c r="AT21">
        <f>IF(D21,P21,(O21+P21)/2)</f>
        <v>38.75465202331543</v>
      </c>
      <c r="AU21">
        <f>0.61365*EXP(17.502*AT21/(240.97+AT21))</f>
        <v>6.9344140923788009</v>
      </c>
      <c r="AV21">
        <f>IF(AS21&lt;&gt;0,(1000-(AR21+U21)/2)/AS21*AL21,0)</f>
        <v>0.24621507010966351</v>
      </c>
      <c r="AW21">
        <f>U21*AA21/1000</f>
        <v>2.3058766467344829</v>
      </c>
      <c r="AX21">
        <f>(AU21-AW21)</f>
        <v>4.6285374456443176</v>
      </c>
      <c r="AY21">
        <f>1/(1.6/F21+1.37/N21)</f>
        <v>0.15531135351433345</v>
      </c>
      <c r="AZ21">
        <f>G21*AA21*0.001</f>
        <v>32.816640362347094</v>
      </c>
      <c r="BA21">
        <f>G21/S21</f>
        <v>0.93843203678431675</v>
      </c>
      <c r="BB21">
        <f>(1-AL21*AA21/AQ21/F21)*100</f>
        <v>17.745740352117757</v>
      </c>
      <c r="BC21">
        <f>(S21-E21/(N21/1.35))</f>
        <v>398.92269155051332</v>
      </c>
      <c r="BD21">
        <f>E21*BB21/100/BC21</f>
        <v>-3.3339844461424918E-3</v>
      </c>
    </row>
    <row r="22" spans="1:56" x14ac:dyDescent="0.35">
      <c r="A22" s="1" t="s">
        <v>9</v>
      </c>
      <c r="B22" s="1" t="s">
        <v>3171</v>
      </c>
      <c r="K22" s="1">
        <f t="shared" si="0"/>
        <v>2.72</v>
      </c>
    </row>
    <row r="23" spans="1:56" x14ac:dyDescent="0.35">
      <c r="A23" s="1" t="s">
        <v>9</v>
      </c>
      <c r="B23" s="1" t="s">
        <v>3170</v>
      </c>
      <c r="K23" s="1">
        <f t="shared" si="0"/>
        <v>2.72</v>
      </c>
    </row>
    <row r="24" spans="1:56" x14ac:dyDescent="0.35">
      <c r="A24" s="1">
        <v>3</v>
      </c>
      <c r="B24" s="1" t="s">
        <v>3169</v>
      </c>
      <c r="C24" s="1">
        <v>992.50001476332545</v>
      </c>
      <c r="D24" s="1">
        <v>0</v>
      </c>
      <c r="E24">
        <f>(R24-S24*(1000-T24)/(1000-U24))*AK24</f>
        <v>-7.5718740109469342</v>
      </c>
      <c r="F24">
        <f>IF(AV24&lt;&gt;0,1/(1/AV24-1/N24),0)</f>
        <v>0.25842687805897258</v>
      </c>
      <c r="G24">
        <f>((AY24-AL24/2)*S24-E24)/(AY24+AL24/2)</f>
        <v>370.97658722223639</v>
      </c>
      <c r="H24">
        <f>AL24*1000</f>
        <v>29.790067081484526</v>
      </c>
      <c r="I24">
        <f>(AQ24-AW24)</f>
        <v>9.9555457261263633</v>
      </c>
      <c r="J24">
        <f>(P24+AP24*D24)</f>
        <v>49.777076721191406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28.464609146118164</v>
      </c>
      <c r="P24" s="1">
        <v>49.777076721191406</v>
      </c>
      <c r="Q24" s="1">
        <v>28.599746704101563</v>
      </c>
      <c r="R24" s="1">
        <v>400.060302734375</v>
      </c>
      <c r="S24" s="1">
        <v>396.21844482421875</v>
      </c>
      <c r="T24" s="1">
        <v>2.4405630305409431E-2</v>
      </c>
      <c r="U24" s="1">
        <v>26.358448028564453</v>
      </c>
      <c r="V24" s="1">
        <v>5.5234353989362717E-2</v>
      </c>
      <c r="W24" s="1">
        <v>59.653934478759766</v>
      </c>
      <c r="X24" s="1">
        <v>299.5863037109375</v>
      </c>
      <c r="Y24" s="1">
        <v>50.358997344970703</v>
      </c>
      <c r="Z24" s="1">
        <v>0.17288120090961456</v>
      </c>
      <c r="AA24" s="1">
        <v>88.237930297851563</v>
      </c>
      <c r="AB24" s="1">
        <v>-6.6885361671447754</v>
      </c>
      <c r="AC24" s="1">
        <v>0.16911377012729645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1.1014202342313877</v>
      </c>
      <c r="AL24">
        <f>(U24-T24)/(1000-U24)*AK24</f>
        <v>2.9790067081484527E-2</v>
      </c>
      <c r="AM24">
        <f>(P24+273.15)</f>
        <v>322.92707672119138</v>
      </c>
      <c r="AN24">
        <f>(O24+273.15)</f>
        <v>301.61460914611814</v>
      </c>
      <c r="AO24">
        <f>(Y24*AG24+Z24*AH24)*AI24</f>
        <v>8.0574393950975036</v>
      </c>
      <c r="AP24">
        <f>((AO24+0.00000010773*(AN24^4-AM24^4))-AL24*44100)/(L24*51.4+0.00000043092*AM24^3)</f>
        <v>-12.734603163396505</v>
      </c>
      <c r="AQ24">
        <f>0.61365*EXP(17.502*J24/(240.97+J24))</f>
        <v>12.281360626030377</v>
      </c>
      <c r="AR24">
        <f>AQ24*1000/AA24</f>
        <v>139.18459538402621</v>
      </c>
      <c r="AS24">
        <f>(AR24-U24)</f>
        <v>112.82614735546176</v>
      </c>
      <c r="AT24">
        <f>IF(D24,P24,(O24+P24)/2)</f>
        <v>39.120842933654785</v>
      </c>
      <c r="AU24">
        <f>0.61365*EXP(17.502*AT24/(240.97+AT24))</f>
        <v>7.072460704600509</v>
      </c>
      <c r="AV24">
        <f>IF(AS24&lt;&gt;0,(1000-(AR24+U24)/2)/AS24*AL24,0)</f>
        <v>0.24218054536003536</v>
      </c>
      <c r="AW24">
        <f>U24*AA24/1000</f>
        <v>2.3258148999040134</v>
      </c>
      <c r="AX24">
        <f>(AU24-AW24)</f>
        <v>4.7466458046964952</v>
      </c>
      <c r="AY24">
        <f>1/(1.6/F24+1.37/N24)</f>
        <v>0.1527431849299811</v>
      </c>
      <c r="AZ24">
        <f>G24*AA24*0.001</f>
        <v>32.734206245450551</v>
      </c>
      <c r="BA24">
        <f>G24/S24</f>
        <v>0.93629307789247207</v>
      </c>
      <c r="BB24">
        <f>(1-AL24*AA24/AQ24/F24)*100</f>
        <v>17.178588304446695</v>
      </c>
      <c r="BC24">
        <f>(S24-E24/(N24/1.35))</f>
        <v>398.87192322171347</v>
      </c>
      <c r="BD24">
        <f>E24*BB24/100/BC24</f>
        <v>-3.2610494435552193E-3</v>
      </c>
    </row>
    <row r="25" spans="1:56" x14ac:dyDescent="0.35">
      <c r="A25" s="1" t="s">
        <v>9</v>
      </c>
      <c r="B25" s="1" t="s">
        <v>3168</v>
      </c>
      <c r="K25" s="1">
        <f t="shared" si="0"/>
        <v>2.72</v>
      </c>
    </row>
    <row r="26" spans="1:56" x14ac:dyDescent="0.35">
      <c r="A26" s="1" t="s">
        <v>9</v>
      </c>
      <c r="B26" s="1" t="s">
        <v>3167</v>
      </c>
      <c r="K26" s="1">
        <f t="shared" si="0"/>
        <v>2.72</v>
      </c>
    </row>
    <row r="27" spans="1:56" x14ac:dyDescent="0.35">
      <c r="A27" s="1">
        <v>4</v>
      </c>
      <c r="B27" s="1" t="s">
        <v>3166</v>
      </c>
      <c r="C27" s="1">
        <v>1195.5000147633255</v>
      </c>
      <c r="D27" s="1">
        <v>0</v>
      </c>
      <c r="E27">
        <f>(R27-S27*(1000-T27)/(1000-U27))*AK27</f>
        <v>-7.0853793047582974</v>
      </c>
      <c r="F27">
        <f>IF(AV27&lt;&gt;0,1/(1/AV27-1/N27),0)</f>
        <v>0.2560434199302159</v>
      </c>
      <c r="G27">
        <f>((AY27-AL27/2)*S27-E27)/(AY27+AL27/2)</f>
        <v>366.86314449718515</v>
      </c>
      <c r="H27">
        <f>AL27*1000</f>
        <v>29.992030697269854</v>
      </c>
      <c r="I27">
        <f>(AQ27-AW27)</f>
        <v>10.098879674855322</v>
      </c>
      <c r="J27">
        <f>(P27+AP27*D27)</f>
        <v>50.035324096679688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28.603174209594727</v>
      </c>
      <c r="P27" s="1">
        <v>50.035324096679688</v>
      </c>
      <c r="Q27" s="1">
        <v>28.765357971191406</v>
      </c>
      <c r="R27" s="1">
        <v>399.92111206054688</v>
      </c>
      <c r="S27" s="1">
        <v>395.58148193359375</v>
      </c>
      <c r="T27" s="1">
        <v>2.6589509099721909E-2</v>
      </c>
      <c r="U27" s="1">
        <v>26.538930892944336</v>
      </c>
      <c r="V27" s="1">
        <v>5.9690985828638077E-2</v>
      </c>
      <c r="W27" s="1">
        <v>59.577445983886719</v>
      </c>
      <c r="X27" s="1">
        <v>299.53341674804688</v>
      </c>
      <c r="Y27" s="1">
        <v>99.749748229980469</v>
      </c>
      <c r="Z27" s="1">
        <v>0.29599127173423767</v>
      </c>
      <c r="AA27" s="1">
        <v>88.2325439453125</v>
      </c>
      <c r="AB27" s="1">
        <v>-6.2555708885192871</v>
      </c>
      <c r="AC27" s="1">
        <v>0.18846134841442108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1.1012257968678192</v>
      </c>
      <c r="AL27">
        <f>(U27-T27)/(1000-U27)*AK27</f>
        <v>2.9992030697269856E-2</v>
      </c>
      <c r="AM27">
        <f>(P27+273.15)</f>
        <v>323.18532409667966</v>
      </c>
      <c r="AN27">
        <f>(O27+273.15)</f>
        <v>301.7531742095947</v>
      </c>
      <c r="AO27">
        <f>(Y27*AG27+Z27*AH27)*AI27</f>
        <v>15.959959360063976</v>
      </c>
      <c r="AP27">
        <f>((AO27+0.00000010773*(AN27^4-AM27^4))-AL27*44100)/(L27*51.4+0.00000043092*AM27^3)</f>
        <v>-12.756063587911084</v>
      </c>
      <c r="AQ27">
        <f>0.61365*EXP(17.502*J27/(240.97+J27))</f>
        <v>12.440477061128645</v>
      </c>
      <c r="AR27">
        <f>AQ27*1000/AA27</f>
        <v>140.99646802476181</v>
      </c>
      <c r="AS27">
        <f>(AR27-U27)</f>
        <v>114.45753713181747</v>
      </c>
      <c r="AT27">
        <f>IF(D27,P27,(O27+P27)/2)</f>
        <v>39.319249153137207</v>
      </c>
      <c r="AU27">
        <f>0.61365*EXP(17.502*AT27/(240.97+AT27))</f>
        <v>7.1482464759314981</v>
      </c>
      <c r="AV27">
        <f>IF(AS27&lt;&gt;0,(1000-(AR27+U27)/2)/AS27*AL27,0)</f>
        <v>0.24008613126117431</v>
      </c>
      <c r="AW27">
        <f>U27*AA27/1000</f>
        <v>2.3415973862733228</v>
      </c>
      <c r="AX27">
        <f>(AU27-AW27)</f>
        <v>4.8066490896581753</v>
      </c>
      <c r="AY27">
        <f>1/(1.6/F27+1.37/N27)</f>
        <v>0.1514102975254146</v>
      </c>
      <c r="AZ27">
        <f>G27*AA27*0.001</f>
        <v>32.36926851876342</v>
      </c>
      <c r="BA27">
        <f>G27/S27</f>
        <v>0.9274022199016142</v>
      </c>
      <c r="BB27">
        <f>(1-AL27*AA27/AQ27/F27)*100</f>
        <v>16.922385265996976</v>
      </c>
      <c r="BC27">
        <f>(S27-E27/(N27/1.35))</f>
        <v>398.06447371291432</v>
      </c>
      <c r="BD27">
        <f>E27*BB27/100/BC27</f>
        <v>-3.0121130185889224E-3</v>
      </c>
    </row>
    <row r="28" spans="1:56" x14ac:dyDescent="0.35">
      <c r="A28" s="1" t="s">
        <v>9</v>
      </c>
      <c r="B28" s="1" t="s">
        <v>3165</v>
      </c>
      <c r="K28" s="1">
        <f t="shared" si="0"/>
        <v>2.72</v>
      </c>
    </row>
    <row r="29" spans="1:56" x14ac:dyDescent="0.35">
      <c r="A29" s="1" t="s">
        <v>9</v>
      </c>
      <c r="B29" s="1" t="s">
        <v>3164</v>
      </c>
      <c r="K29" s="1">
        <f t="shared" si="0"/>
        <v>2.72</v>
      </c>
    </row>
    <row r="30" spans="1:56" x14ac:dyDescent="0.35">
      <c r="A30" s="1">
        <v>5</v>
      </c>
      <c r="B30" s="1" t="s">
        <v>3163</v>
      </c>
      <c r="C30" s="1">
        <v>1398.5000147633255</v>
      </c>
      <c r="D30" s="1">
        <v>0</v>
      </c>
      <c r="E30">
        <f>(R30-S30*(1000-T30)/(1000-U30))*AK30</f>
        <v>-6.2256361166836971</v>
      </c>
      <c r="F30">
        <f>IF(AV30&lt;&gt;0,1/(1/AV30-1/N30),0)</f>
        <v>0.25929413610725444</v>
      </c>
      <c r="G30">
        <f>((AY30-AL30/2)*S30-E30)/(AY30+AL30/2)</f>
        <v>361.35245658483797</v>
      </c>
      <c r="H30">
        <f>AL30*1000</f>
        <v>30.036665849261812</v>
      </c>
      <c r="I30">
        <f>(AQ30-AW30)</f>
        <v>10.000528329201854</v>
      </c>
      <c r="J30">
        <f>(P30+AP30*D30)</f>
        <v>49.8814697265625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28.753355026245117</v>
      </c>
      <c r="P30" s="1">
        <v>49.8814697265625</v>
      </c>
      <c r="Q30" s="1">
        <v>28.930322647094727</v>
      </c>
      <c r="R30" s="1">
        <v>399.95510864257813</v>
      </c>
      <c r="S30" s="1">
        <v>394.83920288085938</v>
      </c>
      <c r="T30" s="1">
        <v>2.7616588398814201E-2</v>
      </c>
      <c r="U30" s="1">
        <v>26.577194213867188</v>
      </c>
      <c r="V30" s="1">
        <v>6.1458110809326172E-2</v>
      </c>
      <c r="W30" s="1">
        <v>59.145034790039063</v>
      </c>
      <c r="X30" s="1">
        <v>299.54669189453125</v>
      </c>
      <c r="Y30" s="1">
        <v>150.61888122558594</v>
      </c>
      <c r="Z30" s="1">
        <v>0.23574721813201904</v>
      </c>
      <c r="AA30" s="1">
        <v>88.231300354003906</v>
      </c>
      <c r="AB30" s="1">
        <v>-6.4726347923278809</v>
      </c>
      <c r="AC30" s="1">
        <v>0.17613577842712402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1.1012746025534235</v>
      </c>
      <c r="AL30">
        <f>(U30-T30)/(1000-U30)*AK30</f>
        <v>3.0036665849261811E-2</v>
      </c>
      <c r="AM30">
        <f>(P30+273.15)</f>
        <v>323.03146972656248</v>
      </c>
      <c r="AN30">
        <f>(O30+273.15)</f>
        <v>301.90335502624509</v>
      </c>
      <c r="AO30">
        <f>(Y30*AG30+Z30*AH30)*AI30</f>
        <v>24.099020457438655</v>
      </c>
      <c r="AP30">
        <f>((AO30+0.00000010773*(AN30^4-AM30^4))-AL30*44100)/(L30*51.4+0.00000043092*AM30^3)</f>
        <v>-12.676391057398762</v>
      </c>
      <c r="AQ30">
        <f>0.61365*EXP(17.502*J30/(240.97+J30))</f>
        <v>12.345468734452265</v>
      </c>
      <c r="AR30">
        <f>AQ30*1000/AA30</f>
        <v>139.921645548909</v>
      </c>
      <c r="AS30">
        <f>(AR30-U30)</f>
        <v>113.34445133504181</v>
      </c>
      <c r="AT30">
        <f>IF(D30,P30,(O30+P30)/2)</f>
        <v>39.317412376403809</v>
      </c>
      <c r="AU30">
        <f>0.61365*EXP(17.502*AT30/(240.97+AT30))</f>
        <v>7.147541660994138</v>
      </c>
      <c r="AV30">
        <f>IF(AS30&lt;&gt;0,(1000-(AR30+U30)/2)/AS30*AL30,0)</f>
        <v>0.24294202775523549</v>
      </c>
      <c r="AW30">
        <f>U30*AA30/1000</f>
        <v>2.3449404052504104</v>
      </c>
      <c r="AX30">
        <f>(AU30-AW30)</f>
        <v>4.8026012557437276</v>
      </c>
      <c r="AY30">
        <f>1/(1.6/F30+1.37/N30)</f>
        <v>0.15322784526876826</v>
      </c>
      <c r="AZ30">
        <f>G30*AA30*0.001</f>
        <v>31.882597130593997</v>
      </c>
      <c r="BA30">
        <f>G30/S30</f>
        <v>0.91518890208547543</v>
      </c>
      <c r="BB30">
        <f>(1-AL30*AA30/AQ30/F30)*100</f>
        <v>17.210716549989137</v>
      </c>
      <c r="BC30">
        <f>(S30-E30/(N30/1.35))</f>
        <v>397.02090729411293</v>
      </c>
      <c r="BD30">
        <f>E30*BB30/100/BC30</f>
        <v>-2.6987913376623077E-3</v>
      </c>
    </row>
    <row r="31" spans="1:56" x14ac:dyDescent="0.35">
      <c r="A31" s="1" t="s">
        <v>9</v>
      </c>
      <c r="B31" s="1" t="s">
        <v>3162</v>
      </c>
      <c r="K31" s="1">
        <f t="shared" si="0"/>
        <v>2.72</v>
      </c>
    </row>
    <row r="32" spans="1:56" x14ac:dyDescent="0.35">
      <c r="A32" s="1" t="s">
        <v>9</v>
      </c>
      <c r="B32" s="1" t="s">
        <v>3161</v>
      </c>
      <c r="K32" s="1">
        <f t="shared" si="0"/>
        <v>2.72</v>
      </c>
    </row>
    <row r="33" spans="1:56" x14ac:dyDescent="0.35">
      <c r="A33" s="1">
        <v>6</v>
      </c>
      <c r="B33" s="1" t="s">
        <v>3160</v>
      </c>
      <c r="C33" s="1">
        <v>1602.0000147521496</v>
      </c>
      <c r="D33" s="1">
        <v>0</v>
      </c>
      <c r="E33">
        <f>(R33-S33*(1000-T33)/(1000-U33))*AK33</f>
        <v>-4.799181809328239</v>
      </c>
      <c r="F33">
        <f>IF(AV33&lt;&gt;0,1/(1/AV33-1/N33),0)</f>
        <v>0.25608229987323228</v>
      </c>
      <c r="G33">
        <f>((AY33-AL33/2)*S33-E33)/(AY33+AL33/2)</f>
        <v>350.99058589558257</v>
      </c>
      <c r="H33">
        <f>AL33*1000</f>
        <v>30.191527263033503</v>
      </c>
      <c r="I33">
        <f>(AQ33-AW33)</f>
        <v>10.158739324737212</v>
      </c>
      <c r="J33">
        <f>(P33+AP33*D33)</f>
        <v>50.155952453613281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28.888202667236328</v>
      </c>
      <c r="P33" s="1">
        <v>50.155952453613281</v>
      </c>
      <c r="Q33" s="1">
        <v>29.081872940063477</v>
      </c>
      <c r="R33" s="1">
        <v>399.94558715820313</v>
      </c>
      <c r="S33" s="1">
        <v>393.51602172851563</v>
      </c>
      <c r="T33" s="1">
        <v>3.1014636158943176E-2</v>
      </c>
      <c r="U33" s="1">
        <v>26.710245132446289</v>
      </c>
      <c r="V33" s="1">
        <v>6.8482637405395508E-2</v>
      </c>
      <c r="W33" s="1">
        <v>58.978221893310547</v>
      </c>
      <c r="X33" s="1">
        <v>299.5869140625</v>
      </c>
      <c r="Y33" s="1">
        <v>300.863037109375</v>
      </c>
      <c r="Z33" s="1">
        <v>0.18074016273021698</v>
      </c>
      <c r="AA33" s="1">
        <v>88.230880737304688</v>
      </c>
      <c r="AB33" s="1">
        <v>-6.3916001319885254</v>
      </c>
      <c r="AC33" s="1">
        <v>0.17834162712097168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1.1014224781709556</v>
      </c>
      <c r="AL33">
        <f>(U33-T33)/(1000-U33)*AK33</f>
        <v>3.0191527263033504E-2</v>
      </c>
      <c r="AM33">
        <f>(P33+273.15)</f>
        <v>323.30595245361326</v>
      </c>
      <c r="AN33">
        <f>(O33+273.15)</f>
        <v>302.03820266723631</v>
      </c>
      <c r="AO33">
        <f>(Y33*AG33+Z33*AH33)*AI33</f>
        <v>48.138084861529933</v>
      </c>
      <c r="AP33">
        <f>((AO33+0.00000010773*(AN33^4-AM33^4))-AL33*44100)/(L33*51.4+0.00000043092*AM33^3)</f>
        <v>-12.553667087956578</v>
      </c>
      <c r="AQ33">
        <f>0.61365*EXP(17.502*J33/(240.97+J33))</f>
        <v>12.515407777482254</v>
      </c>
      <c r="AR33">
        <f>AQ33*1000/AA33</f>
        <v>141.84838316127841</v>
      </c>
      <c r="AS33">
        <f>(AR33-U33)</f>
        <v>115.13813802883212</v>
      </c>
      <c r="AT33">
        <f>IF(D33,P33,(O33+P33)/2)</f>
        <v>39.522077560424805</v>
      </c>
      <c r="AU33">
        <f>0.61365*EXP(17.502*AT33/(240.97+AT33))</f>
        <v>7.2264482758623441</v>
      </c>
      <c r="AV33">
        <f>IF(AS33&lt;&gt;0,(1000-(AR33+U33)/2)/AS33*AL33,0)</f>
        <v>0.24012031569709394</v>
      </c>
      <c r="AW33">
        <f>U33*AA33/1000</f>
        <v>2.3566684527450414</v>
      </c>
      <c r="AX33">
        <f>(AU33-AW33)</f>
        <v>4.8697798231173026</v>
      </c>
      <c r="AY33">
        <f>1/(1.6/F33+1.37/N33)</f>
        <v>0.15143205084991529</v>
      </c>
      <c r="AZ33">
        <f>G33*AA33*0.001</f>
        <v>30.968208524069844</v>
      </c>
      <c r="BA33">
        <f>G33/S33</f>
        <v>0.89193467740871013</v>
      </c>
      <c r="BB33">
        <f>(1-AL33*AA33/AQ33/F33)*100</f>
        <v>16.884670436660365</v>
      </c>
      <c r="BC33">
        <f>(S33-E33/(N33/1.35))</f>
        <v>395.19784121445679</v>
      </c>
      <c r="BD33">
        <f>E33*BB33/100/BC33</f>
        <v>-2.0504313223753119E-3</v>
      </c>
    </row>
    <row r="34" spans="1:56" x14ac:dyDescent="0.35">
      <c r="A34" s="1" t="s">
        <v>9</v>
      </c>
      <c r="B34" s="1" t="s">
        <v>3159</v>
      </c>
      <c r="K34" s="1">
        <f t="shared" si="0"/>
        <v>2.72</v>
      </c>
    </row>
    <row r="35" spans="1:56" x14ac:dyDescent="0.35">
      <c r="A35" s="1" t="s">
        <v>9</v>
      </c>
      <c r="B35" s="1" t="s">
        <v>3158</v>
      </c>
      <c r="K35" s="1">
        <f t="shared" si="0"/>
        <v>2.72</v>
      </c>
    </row>
    <row r="36" spans="1:56" x14ac:dyDescent="0.35">
      <c r="A36" s="1">
        <v>7</v>
      </c>
      <c r="B36" s="1" t="s">
        <v>3157</v>
      </c>
      <c r="C36" s="1">
        <v>1804.5000147633255</v>
      </c>
      <c r="D36" s="1">
        <v>0</v>
      </c>
      <c r="E36">
        <f>(R36-S36*(1000-T36)/(1000-U36))*AK36</f>
        <v>-3.8355137535052921</v>
      </c>
      <c r="F36">
        <f>IF(AV36&lt;&gt;0,1/(1/AV36-1/N36),0)</f>
        <v>0.2671151288321188</v>
      </c>
      <c r="G36">
        <f>((AY36-AL36/2)*S36-E36)/(AY36+AL36/2)</f>
        <v>345.43291604078632</v>
      </c>
      <c r="H36">
        <f>AL36*1000</f>
        <v>30.501518624965762</v>
      </c>
      <c r="I36">
        <f>(AQ36-AW36)</f>
        <v>9.8794935613639634</v>
      </c>
      <c r="J36">
        <f>(P36+AP36*D36)</f>
        <v>49.741668701171875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29.072755813598633</v>
      </c>
      <c r="P36" s="1">
        <v>49.741668701171875</v>
      </c>
      <c r="Q36" s="1">
        <v>29.239902496337891</v>
      </c>
      <c r="R36" s="1">
        <v>399.89553833007813</v>
      </c>
      <c r="S36" s="1">
        <v>392.50839233398438</v>
      </c>
      <c r="T36" s="1">
        <v>3.2405298203229904E-2</v>
      </c>
      <c r="U36" s="1">
        <v>26.977437973022461</v>
      </c>
      <c r="V36" s="1">
        <v>7.0791512727737427E-2</v>
      </c>
      <c r="W36" s="1">
        <v>58.933990478515625</v>
      </c>
      <c r="X36" s="1">
        <v>299.59500122070313</v>
      </c>
      <c r="Y36" s="1">
        <v>499.20892333984375</v>
      </c>
      <c r="Z36" s="1">
        <v>0.31040611863136292</v>
      </c>
      <c r="AA36" s="1">
        <v>88.228843688964844</v>
      </c>
      <c r="AB36" s="1">
        <v>-6.3244447708129883</v>
      </c>
      <c r="AC36" s="1">
        <v>0.17771324515342712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1.1014522103702318</v>
      </c>
      <c r="AL36">
        <f>(U36-T36)/(1000-U36)*AK36</f>
        <v>3.0501518624965761E-2</v>
      </c>
      <c r="AM36">
        <f>(P36+273.15)</f>
        <v>322.89166870117185</v>
      </c>
      <c r="AN36">
        <f>(O36+273.15)</f>
        <v>302.22275581359861</v>
      </c>
      <c r="AO36">
        <f>(Y36*AG36+Z36*AH36)*AI36</f>
        <v>79.873425949064767</v>
      </c>
      <c r="AP36">
        <f>((AO36+0.00000010773*(AN36^4-AM36^4))-AL36*44100)/(L36*51.4+0.00000043092*AM36^3)</f>
        <v>-12.348243519993371</v>
      </c>
      <c r="AQ36">
        <f>0.61365*EXP(17.502*J36/(240.97+J36))</f>
        <v>12.259681719414507</v>
      </c>
      <c r="AR36">
        <f>AQ36*1000/AA36</f>
        <v>138.95321764199747</v>
      </c>
      <c r="AS36">
        <f>(AR36-U36)</f>
        <v>111.97577966897501</v>
      </c>
      <c r="AT36">
        <f>IF(D36,P36,(O36+P36)/2)</f>
        <v>39.407212257385254</v>
      </c>
      <c r="AU36">
        <f>0.61365*EXP(17.502*AT36/(240.97+AT36))</f>
        <v>7.1820706382554809</v>
      </c>
      <c r="AV36">
        <f>IF(AS36&lt;&gt;0,(1000-(AR36+U36)/2)/AS36*AL36,0)</f>
        <v>0.24979464502329765</v>
      </c>
      <c r="AW36">
        <f>U36*AA36/1000</f>
        <v>2.3801881580505433</v>
      </c>
      <c r="AX36">
        <f>(AU36-AW36)</f>
        <v>4.801882480204938</v>
      </c>
      <c r="AY36">
        <f>1/(1.6/F36+1.37/N36)</f>
        <v>0.15759057818240207</v>
      </c>
      <c r="AZ36">
        <f>G36*AA36*0.001</f>
        <v>30.477146754385853</v>
      </c>
      <c r="BA36">
        <f>G36/S36</f>
        <v>0.88006504519999751</v>
      </c>
      <c r="BB36">
        <f>(1-AL36*AA36/AQ36/F36)*100</f>
        <v>17.822226840164255</v>
      </c>
      <c r="BC36">
        <f>(S36-E36/(N36/1.35))</f>
        <v>393.85250514852754</v>
      </c>
      <c r="BD36">
        <f>E36*BB36/100/BC36</f>
        <v>-1.7356090229199532E-3</v>
      </c>
    </row>
    <row r="37" spans="1:56" x14ac:dyDescent="0.35">
      <c r="A37" s="1" t="s">
        <v>9</v>
      </c>
      <c r="B37" s="1" t="s">
        <v>3156</v>
      </c>
      <c r="K37" s="1">
        <f t="shared" si="0"/>
        <v>2.72</v>
      </c>
    </row>
    <row r="38" spans="1:56" x14ac:dyDescent="0.35">
      <c r="A38" s="1" t="s">
        <v>9</v>
      </c>
      <c r="B38" s="1" t="s">
        <v>3155</v>
      </c>
      <c r="K38" s="1">
        <f t="shared" si="0"/>
        <v>2.72</v>
      </c>
    </row>
    <row r="39" spans="1:56" x14ac:dyDescent="0.35">
      <c r="A39" s="1">
        <v>8</v>
      </c>
      <c r="B39" s="1" t="s">
        <v>3154</v>
      </c>
      <c r="C39" s="1">
        <v>2007.5000147633255</v>
      </c>
      <c r="D39" s="1">
        <v>0</v>
      </c>
      <c r="E39">
        <f>(R39-S39*(1000-T39)/(1000-U39))*AK39</f>
        <v>-2.4884848224984548</v>
      </c>
      <c r="F39">
        <f>IF(AV39&lt;&gt;0,1/(1/AV39-1/N39),0)</f>
        <v>0.27555249641259388</v>
      </c>
      <c r="G39">
        <f>((AY39-AL39/2)*S39-E39)/(AY39+AL39/2)</f>
        <v>337.43535323083012</v>
      </c>
      <c r="H39">
        <f>AL39*1000</f>
        <v>30.794762951212817</v>
      </c>
      <c r="I39">
        <f>(AQ39-AW39)</f>
        <v>9.6972861407901085</v>
      </c>
      <c r="J39">
        <f>(P39+AP39*D39)</f>
        <v>49.478813171386719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29.255151748657227</v>
      </c>
      <c r="P39" s="1">
        <v>49.478813171386719</v>
      </c>
      <c r="Q39" s="1">
        <v>29.398052215576172</v>
      </c>
      <c r="R39" s="1">
        <v>399.91677856445313</v>
      </c>
      <c r="S39" s="1">
        <v>391.2381591796875</v>
      </c>
      <c r="T39" s="1">
        <v>3.4162800759077072E-2</v>
      </c>
      <c r="U39" s="1">
        <v>27.22972297668457</v>
      </c>
      <c r="V39" s="1">
        <v>7.3849573731422424E-2</v>
      </c>
      <c r="W39" s="1">
        <v>58.862369537353516</v>
      </c>
      <c r="X39" s="1">
        <v>299.6112060546875</v>
      </c>
      <c r="Y39" s="1">
        <v>749.3336181640625</v>
      </c>
      <c r="Z39" s="1">
        <v>9.6918031573295593E-2</v>
      </c>
      <c r="AA39" s="1">
        <v>88.230377197265625</v>
      </c>
      <c r="AB39" s="1">
        <v>-6.2537937164306641</v>
      </c>
      <c r="AC39" s="1">
        <v>0.17883485555648804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1.1015117869657627</v>
      </c>
      <c r="AL39">
        <f>(U39-T39)/(1000-U39)*AK39</f>
        <v>3.0794762951212817E-2</v>
      </c>
      <c r="AM39">
        <f>(P39+273.15)</f>
        <v>322.6288131713867</v>
      </c>
      <c r="AN39">
        <f>(O39+273.15)</f>
        <v>302.4051517486572</v>
      </c>
      <c r="AO39">
        <f>(Y39*AG39+Z39*AH39)*AI39</f>
        <v>119.89337622642415</v>
      </c>
      <c r="AP39">
        <f>((AO39+0.00000010773*(AN39^4-AM39^4))-AL39*44100)/(L39*51.4+0.00000043092*AM39^3)</f>
        <v>-12.086097907961209</v>
      </c>
      <c r="AQ39">
        <f>0.61365*EXP(17.502*J39/(240.97+J39))</f>
        <v>12.099774870000038</v>
      </c>
      <c r="AR39">
        <f>AQ39*1000/AA39</f>
        <v>137.13842391206535</v>
      </c>
      <c r="AS39">
        <f>(AR39-U39)</f>
        <v>109.90870093538078</v>
      </c>
      <c r="AT39">
        <f>IF(D39,P39,(O39+P39)/2)</f>
        <v>39.366982460021973</v>
      </c>
      <c r="AU39">
        <f>0.61365*EXP(17.502*AT39/(240.97+AT39))</f>
        <v>7.1665840264002982</v>
      </c>
      <c r="AV39">
        <f>IF(AS39&lt;&gt;0,(1000-(AR39+U39)/2)/AS39*AL39,0)</f>
        <v>0.25715820176735221</v>
      </c>
      <c r="AW39">
        <f>U39*AA39/1000</f>
        <v>2.4024887292099302</v>
      </c>
      <c r="AX39">
        <f>(AU39-AW39)</f>
        <v>4.7640952971903676</v>
      </c>
      <c r="AY39">
        <f>1/(1.6/F39+1.37/N39)</f>
        <v>0.16228111276493243</v>
      </c>
      <c r="AZ39">
        <f>G39*AA39*0.001</f>
        <v>29.772048495248708</v>
      </c>
      <c r="BA39">
        <f>G39/S39</f>
        <v>0.86248067912990334</v>
      </c>
      <c r="BB39">
        <f>(1-AL39*AA39/AQ39/F39)*100</f>
        <v>18.508303048173769</v>
      </c>
      <c r="BC39">
        <f>(S39-E39/(N39/1.35))</f>
        <v>392.11022080002704</v>
      </c>
      <c r="BD39">
        <f>E39*BB39/100/BC39</f>
        <v>-1.1746093007116824E-3</v>
      </c>
    </row>
    <row r="40" spans="1:56" x14ac:dyDescent="0.35">
      <c r="A40" s="1" t="s">
        <v>9</v>
      </c>
      <c r="B40" s="1" t="s">
        <v>3153</v>
      </c>
      <c r="K40" s="1">
        <f t="shared" si="0"/>
        <v>2.72</v>
      </c>
    </row>
    <row r="41" spans="1:56" x14ac:dyDescent="0.35">
      <c r="A41" s="1" t="s">
        <v>9</v>
      </c>
      <c r="B41" s="1" t="s">
        <v>3152</v>
      </c>
      <c r="K41" s="1">
        <f t="shared" si="0"/>
        <v>2.72</v>
      </c>
    </row>
    <row r="42" spans="1:56" x14ac:dyDescent="0.35">
      <c r="A42" s="1">
        <v>9</v>
      </c>
      <c r="B42" s="1" t="s">
        <v>3151</v>
      </c>
      <c r="C42" s="1">
        <v>2210.5000147633255</v>
      </c>
      <c r="D42" s="1">
        <v>0</v>
      </c>
      <c r="E42">
        <f>(R42-S42*(1000-T42)/(1000-U42))*AK42</f>
        <v>-1.8850120233260337</v>
      </c>
      <c r="F42">
        <f>IF(AV42&lt;&gt;0,1/(1/AV42-1/N42),0)</f>
        <v>0.27960324735956049</v>
      </c>
      <c r="G42">
        <f>((AY42-AL42/2)*S42-E42)/(AY42+AL42/2)</f>
        <v>333.45677538362276</v>
      </c>
      <c r="H42">
        <f>AL42*1000</f>
        <v>31.177556269695124</v>
      </c>
      <c r="I42">
        <f>(AQ42-AW42)</f>
        <v>9.682645624924378</v>
      </c>
      <c r="J42">
        <f>(P42+AP42*D42)</f>
        <v>49.502677917480469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29.391923904418945</v>
      </c>
      <c r="P42" s="1">
        <v>49.502677917480469</v>
      </c>
      <c r="Q42" s="1">
        <v>29.542341232299805</v>
      </c>
      <c r="R42" s="1">
        <v>399.9478759765625</v>
      </c>
      <c r="S42" s="1">
        <v>390.60360717773438</v>
      </c>
      <c r="T42" s="1">
        <v>3.5261109471321106E-2</v>
      </c>
      <c r="U42" s="1">
        <v>27.558937072753906</v>
      </c>
      <c r="V42" s="1">
        <v>7.5625486671924591E-2</v>
      </c>
      <c r="W42" s="1">
        <v>59.106426239013672</v>
      </c>
      <c r="X42" s="1">
        <v>299.61795043945313</v>
      </c>
      <c r="Y42" s="1">
        <v>999.10662841796875</v>
      </c>
      <c r="Z42" s="1">
        <v>0.30778160691261292</v>
      </c>
      <c r="AA42" s="1">
        <v>88.231727600097656</v>
      </c>
      <c r="AB42" s="1">
        <v>-6.0623083114624023</v>
      </c>
      <c r="AC42" s="1">
        <v>0.17577490210533142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1.1015365824979892</v>
      </c>
      <c r="AL42">
        <f>(U42-T42)/(1000-U42)*AK42</f>
        <v>3.1177556269695123E-2</v>
      </c>
      <c r="AM42">
        <f>(P42+273.15)</f>
        <v>322.65267791748045</v>
      </c>
      <c r="AN42">
        <f>(O42+273.15)</f>
        <v>302.54192390441892</v>
      </c>
      <c r="AO42">
        <f>(Y42*AG42+Z42*AH42)*AI42</f>
        <v>159.85705697379126</v>
      </c>
      <c r="AP42">
        <f>((AO42+0.00000010773*(AN42^4-AM42^4))-AL42*44100)/(L42*51.4+0.00000043092*AM42^3)</f>
        <v>-11.8900258878146</v>
      </c>
      <c r="AQ42">
        <f>0.61365*EXP(17.502*J42/(240.97+J42))</f>
        <v>12.114218253675833</v>
      </c>
      <c r="AR42">
        <f>AQ42*1000/AA42</f>
        <v>137.30002328167521</v>
      </c>
      <c r="AS42">
        <f>(AR42-U42)</f>
        <v>109.7410862089213</v>
      </c>
      <c r="AT42">
        <f>IF(D42,P42,(O42+P42)/2)</f>
        <v>39.447300910949707</v>
      </c>
      <c r="AU42">
        <f>0.61365*EXP(17.502*AT42/(240.97+AT42))</f>
        <v>7.1975317715467693</v>
      </c>
      <c r="AV42">
        <f>IF(AS42&lt;&gt;0,(1000-(AR42+U42)/2)/AS42*AL42,0)</f>
        <v>0.26068273516744789</v>
      </c>
      <c r="AW42">
        <f>U42*AA42/1000</f>
        <v>2.4315726287514554</v>
      </c>
      <c r="AX42">
        <f>(AU42-AW42)</f>
        <v>4.7659591427953139</v>
      </c>
      <c r="AY42">
        <f>1/(1.6/F42+1.37/N42)</f>
        <v>0.16452713722661</v>
      </c>
      <c r="AZ42">
        <f>G42*AA42*0.001</f>
        <v>29.421467372054757</v>
      </c>
      <c r="BA42">
        <f>G42/S42</f>
        <v>0.85369609818245129</v>
      </c>
      <c r="BB42">
        <f>(1-AL42*AA42/AQ42/F42)*100</f>
        <v>18.786308810695417</v>
      </c>
      <c r="BC42">
        <f>(S42-E42/(N42/1.35))</f>
        <v>391.26418851805806</v>
      </c>
      <c r="BD42">
        <f>E42*BB42/100/BC42</f>
        <v>-9.0507690254515243E-4</v>
      </c>
    </row>
    <row r="43" spans="1:56" x14ac:dyDescent="0.35">
      <c r="A43" s="1" t="s">
        <v>9</v>
      </c>
      <c r="B43" s="1" t="s">
        <v>3150</v>
      </c>
      <c r="K43" s="1">
        <f t="shared" si="0"/>
        <v>2.72</v>
      </c>
    </row>
    <row r="44" spans="1:56" x14ac:dyDescent="0.35">
      <c r="A44" s="1" t="s">
        <v>9</v>
      </c>
      <c r="B44" s="1" t="s">
        <v>3149</v>
      </c>
      <c r="K44" s="1">
        <f t="shared" si="0"/>
        <v>2.72</v>
      </c>
    </row>
    <row r="45" spans="1:56" x14ac:dyDescent="0.35">
      <c r="A45" s="1">
        <v>10</v>
      </c>
      <c r="B45" s="1" t="s">
        <v>3148</v>
      </c>
      <c r="C45" s="1">
        <v>2414.0000147521496</v>
      </c>
      <c r="D45" s="1">
        <v>0</v>
      </c>
      <c r="E45">
        <f>(R45-S45*(1000-T45)/(1000-U45))*AK45</f>
        <v>-1.2485644745138647</v>
      </c>
      <c r="F45">
        <f>IF(AV45&lt;&gt;0,1/(1/AV45-1/N45),0)</f>
        <v>0.29544629998175659</v>
      </c>
      <c r="G45">
        <f>((AY45-AL45/2)*S45-E45)/(AY45+AL45/2)</f>
        <v>331.02829460470514</v>
      </c>
      <c r="H45">
        <f>AL45*1000</f>
        <v>31.766553930650218</v>
      </c>
      <c r="I45">
        <f>(AQ45-AW45)</f>
        <v>9.3842935353609178</v>
      </c>
      <c r="J45">
        <f>(P45+AP45*D45)</f>
        <v>49.079803466796875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29.583074569702148</v>
      </c>
      <c r="P45" s="1">
        <v>49.079803466796875</v>
      </c>
      <c r="Q45" s="1">
        <v>29.707059860229492</v>
      </c>
      <c r="R45" s="1">
        <v>400.017578125</v>
      </c>
      <c r="S45" s="1">
        <v>389.90719604492188</v>
      </c>
      <c r="T45" s="1">
        <v>3.7121661007404327E-2</v>
      </c>
      <c r="U45" s="1">
        <v>28.064947128295898</v>
      </c>
      <c r="V45" s="1">
        <v>7.8742094337940216E-2</v>
      </c>
      <c r="W45" s="1">
        <v>59.531085968017578</v>
      </c>
      <c r="X45" s="1">
        <v>299.63107299804688</v>
      </c>
      <c r="Y45" s="1">
        <v>1250.970947265625</v>
      </c>
      <c r="Z45" s="1">
        <v>0.20169541239738464</v>
      </c>
      <c r="AA45" s="1">
        <v>88.23046875</v>
      </c>
      <c r="AB45" s="1">
        <v>-6.0567569732666016</v>
      </c>
      <c r="AC45" s="1">
        <v>0.1789669394493103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1.1015848271987014</v>
      </c>
      <c r="AL45">
        <f>(U45-T45)/(1000-U45)*AK45</f>
        <v>3.176655393065022E-2</v>
      </c>
      <c r="AM45">
        <f>(P45+273.15)</f>
        <v>322.22980346679685</v>
      </c>
      <c r="AN45">
        <f>(O45+273.15)</f>
        <v>302.73307456970213</v>
      </c>
      <c r="AO45">
        <f>(Y45*AG45+Z45*AH45)*AI45</f>
        <v>200.15534708867926</v>
      </c>
      <c r="AP45">
        <f>((AO45+0.00000010773*(AN45^4-AM45^4))-AL45*44100)/(L45*51.4+0.00000043092*AM45^3)</f>
        <v>-11.71288968402207</v>
      </c>
      <c r="AQ45">
        <f>0.61365*EXP(17.502*J45/(240.97+J45))</f>
        <v>11.860476975934432</v>
      </c>
      <c r="AR45">
        <f>AQ45*1000/AA45</f>
        <v>134.42609048741377</v>
      </c>
      <c r="AS45">
        <f>(AR45-U45)</f>
        <v>106.36114335911788</v>
      </c>
      <c r="AT45">
        <f>IF(D45,P45,(O45+P45)/2)</f>
        <v>39.331439018249512</v>
      </c>
      <c r="AU45">
        <f>0.61365*EXP(17.502*AT45/(240.97+AT45))</f>
        <v>7.1529255444939368</v>
      </c>
      <c r="AV45">
        <f>IF(AS45&lt;&gt;0,(1000-(AR45+U45)/2)/AS45*AL45,0)</f>
        <v>0.27440156107831915</v>
      </c>
      <c r="AW45">
        <f>U45*AA45/1000</f>
        <v>2.4761834405735135</v>
      </c>
      <c r="AX45">
        <f>(AU45-AW45)</f>
        <v>4.6767421039204233</v>
      </c>
      <c r="AY45">
        <f>1/(1.6/F45+1.37/N45)</f>
        <v>0.17327520296834453</v>
      </c>
      <c r="AZ45">
        <f>G45*AA45*0.001</f>
        <v>29.206781602486231</v>
      </c>
      <c r="BA45">
        <f>G45/S45</f>
        <v>0.84899252427894867</v>
      </c>
      <c r="BB45">
        <f>(1-AL45*AA45/AQ45/F45)*100</f>
        <v>20.015104644048009</v>
      </c>
      <c r="BC45">
        <f>(S45-E45/(N45/1.35))</f>
        <v>390.34474147373015</v>
      </c>
      <c r="BD45">
        <f>E45*BB45/100/BC45</f>
        <v>-6.4020712864957673E-4</v>
      </c>
    </row>
    <row r="46" spans="1:56" x14ac:dyDescent="0.35">
      <c r="A46" s="1" t="s">
        <v>9</v>
      </c>
      <c r="B46" s="1" t="s">
        <v>3147</v>
      </c>
      <c r="K46" s="1">
        <f t="shared" si="0"/>
        <v>2.72</v>
      </c>
    </row>
    <row r="47" spans="1:56" x14ac:dyDescent="0.35">
      <c r="A47" s="1" t="s">
        <v>9</v>
      </c>
      <c r="B47" s="1" t="s">
        <v>3146</v>
      </c>
      <c r="K47" s="1">
        <f t="shared" si="0"/>
        <v>2.72</v>
      </c>
    </row>
    <row r="48" spans="1:56" x14ac:dyDescent="0.35">
      <c r="A48" s="1">
        <v>11</v>
      </c>
      <c r="B48" s="1" t="s">
        <v>3145</v>
      </c>
      <c r="C48" s="1">
        <v>2617.0000147521496</v>
      </c>
      <c r="D48" s="1">
        <v>0</v>
      </c>
      <c r="E48">
        <f>(R48-S48*(1000-T48)/(1000-U48))*AK48</f>
        <v>-1.4221503309652173</v>
      </c>
      <c r="F48">
        <f>IF(AV48&lt;&gt;0,1/(1/AV48-1/N48),0)</f>
        <v>2.1036260864510328</v>
      </c>
      <c r="G48">
        <f>((AY48-AL48/2)*S48-E48)/(AY48+AL48/2)</f>
        <v>377.49953332932711</v>
      </c>
      <c r="H48">
        <f>AL48*1000</f>
        <v>32.470660004521349</v>
      </c>
      <c r="I48">
        <f>(AQ48-AW48)</f>
        <v>2.0211604169981903</v>
      </c>
      <c r="J48">
        <f>(P48+AP48*D48)</f>
        <v>31.15272331237793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29.768430709838867</v>
      </c>
      <c r="P48" s="1">
        <v>31.15272331237793</v>
      </c>
      <c r="Q48" s="1">
        <v>29.870302200317383</v>
      </c>
      <c r="R48" s="1">
        <v>400.01705932617188</v>
      </c>
      <c r="S48" s="1">
        <v>389.81759643554688</v>
      </c>
      <c r="T48" s="1">
        <v>3.8472119718790054E-2</v>
      </c>
      <c r="U48" s="1">
        <v>28.669929504394531</v>
      </c>
      <c r="V48" s="1">
        <v>8.0743275582790375E-2</v>
      </c>
      <c r="W48" s="1">
        <v>60.170951843261719</v>
      </c>
      <c r="X48" s="1">
        <v>299.62869262695313</v>
      </c>
      <c r="Y48" s="1">
        <v>1600.4373779296875</v>
      </c>
      <c r="Z48" s="1">
        <v>0.51079463958740234</v>
      </c>
      <c r="AA48" s="1">
        <v>88.233627319335938</v>
      </c>
      <c r="AB48" s="1">
        <v>-5.732841968536377</v>
      </c>
      <c r="AC48" s="1">
        <v>0.18665593862533569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1.1015760758343862</v>
      </c>
      <c r="AL48">
        <f>(U48-T48)/(1000-U48)*AK48</f>
        <v>3.2470660004521347E-2</v>
      </c>
      <c r="AM48">
        <f>(P48+273.15)</f>
        <v>304.30272331237791</v>
      </c>
      <c r="AN48">
        <f>(O48+273.15)</f>
        <v>302.91843070983884</v>
      </c>
      <c r="AO48">
        <f>(Y48*AG48+Z48*AH48)*AI48</f>
        <v>256.06997474513992</v>
      </c>
      <c r="AP48">
        <f>((AO48+0.00000010773*(AN48^4-AM48^4))-AL48*44100)/(L48*51.4+0.00000043092*AM48^3)</f>
        <v>-9.763439118246918</v>
      </c>
      <c r="AQ48">
        <f>0.61365*EXP(17.502*J48/(240.97+J48))</f>
        <v>4.5508122921605709</v>
      </c>
      <c r="AR48">
        <f>AQ48*1000/AA48</f>
        <v>51.576846950768896</v>
      </c>
      <c r="AS48">
        <f>(AR48-U48)</f>
        <v>22.906917446374365</v>
      </c>
      <c r="AT48">
        <f>IF(D48,P48,(O48+P48)/2)</f>
        <v>30.460577011108398</v>
      </c>
      <c r="AU48">
        <f>0.61365*EXP(17.502*AT48/(240.97+AT48))</f>
        <v>4.3744684298368641</v>
      </c>
      <c r="AV48">
        <f>IF(AS48&lt;&gt;0,(1000-(AR48+U48)/2)/AS48*AL48,0)</f>
        <v>1.3606294771052783</v>
      </c>
      <c r="AW48">
        <f>U48*AA48/1000</f>
        <v>2.5296518751623807</v>
      </c>
      <c r="AX48">
        <f>(AU48-AW48)</f>
        <v>1.8448165546744835</v>
      </c>
      <c r="AY48">
        <f>1/(1.6/F48+1.37/N48)</f>
        <v>0.895879197240256</v>
      </c>
      <c r="AZ48">
        <f>G48*AA48*0.001</f>
        <v>33.308153137003089</v>
      </c>
      <c r="BA48">
        <f>G48/S48</f>
        <v>0.96840044364632349</v>
      </c>
      <c r="BB48">
        <f>(1-AL48*AA48/AQ48/F48)*100</f>
        <v>70.072683289087195</v>
      </c>
      <c r="BC48">
        <f>(S48-E48/(N48/1.35))</f>
        <v>390.31597308256323</v>
      </c>
      <c r="BD48">
        <f>E48*BB48/100/BC48</f>
        <v>-2.5531594042685129E-3</v>
      </c>
    </row>
    <row r="49" spans="1:56" x14ac:dyDescent="0.35">
      <c r="A49" s="1" t="s">
        <v>9</v>
      </c>
      <c r="B49" s="1" t="s">
        <v>3144</v>
      </c>
      <c r="K49" s="1">
        <f t="shared" si="0"/>
        <v>2.72</v>
      </c>
    </row>
    <row r="50" spans="1:56" x14ac:dyDescent="0.35">
      <c r="A50" s="1" t="s">
        <v>9</v>
      </c>
      <c r="B50" s="1" t="s">
        <v>3139</v>
      </c>
      <c r="K50" s="1">
        <f t="shared" si="0"/>
        <v>2.72</v>
      </c>
    </row>
    <row r="51" spans="1:56" x14ac:dyDescent="0.35">
      <c r="A51" s="1">
        <v>12</v>
      </c>
      <c r="B51" s="1" t="s">
        <v>3143</v>
      </c>
      <c r="C51" s="1">
        <v>2820.5000147633255</v>
      </c>
      <c r="D51" s="1">
        <v>0</v>
      </c>
      <c r="E51">
        <f>(R51-S51*(1000-T51)/(1000-U51))*AK51</f>
        <v>-1.8433349972541533</v>
      </c>
      <c r="F51">
        <f>IF(AV51&lt;&gt;0,1/(1/AV51-1/N51),0)</f>
        <v>0.34147192011906485</v>
      </c>
      <c r="G51">
        <f>((AY51-AL51/2)*S51-E51)/(AY51+AL51/2)</f>
        <v>338.88379273149553</v>
      </c>
      <c r="H51">
        <f>AL51*1000</f>
        <v>32.906710966755931</v>
      </c>
      <c r="I51">
        <f>(AQ51-AW51)</f>
        <v>8.53956268197242</v>
      </c>
      <c r="J51">
        <f>(P51+AP51*D51)</f>
        <v>47.764739990234375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29.999835968017578</v>
      </c>
      <c r="P51" s="1">
        <v>47.764739990234375</v>
      </c>
      <c r="Q51" s="1">
        <v>30.061967849731445</v>
      </c>
      <c r="R51" s="1">
        <v>400.02325439453125</v>
      </c>
      <c r="S51" s="1">
        <v>390.0528564453125</v>
      </c>
      <c r="T51" s="1">
        <v>4.3197717517614365E-2</v>
      </c>
      <c r="U51" s="1">
        <v>29.02513313293457</v>
      </c>
      <c r="V51" s="1">
        <v>8.9459486305713654E-2</v>
      </c>
      <c r="W51" s="1">
        <v>60.109043121337891</v>
      </c>
      <c r="X51" s="1">
        <v>299.87066650390625</v>
      </c>
      <c r="Y51" s="1">
        <v>2000.84423828125</v>
      </c>
      <c r="Z51" s="1">
        <v>0.25801640748977661</v>
      </c>
      <c r="AA51" s="1">
        <v>88.230140686035156</v>
      </c>
      <c r="AB51" s="1">
        <v>-5.4851474761962891</v>
      </c>
      <c r="AC51" s="1">
        <v>0.19163860380649567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1.1024656856761257</v>
      </c>
      <c r="AL51">
        <f>(U51-T51)/(1000-U51)*AK51</f>
        <v>3.2906710966755931E-2</v>
      </c>
      <c r="AM51">
        <f>(P51+273.15)</f>
        <v>320.91473999023435</v>
      </c>
      <c r="AN51">
        <f>(O51+273.15)</f>
        <v>303.14983596801756</v>
      </c>
      <c r="AO51">
        <f>(Y51*AG51+Z51*AH51)*AI51</f>
        <v>320.1350709694234</v>
      </c>
      <c r="AP51">
        <f>((AO51+0.00000010773*(AN51^4-AM51^4))-AL51*44100)/(L51*51.4+0.00000043092*AM51^3)</f>
        <v>-10.976637264160379</v>
      </c>
      <c r="AQ51">
        <f>0.61365*EXP(17.502*J51/(240.97+J51))</f>
        <v>11.100454261722138</v>
      </c>
      <c r="AR51">
        <f>AQ51*1000/AA51</f>
        <v>125.81249644860976</v>
      </c>
      <c r="AS51">
        <f>(AR51-U51)</f>
        <v>96.787363315675194</v>
      </c>
      <c r="AT51">
        <f>IF(D51,P51,(O51+P51)/2)</f>
        <v>38.882287979125977</v>
      </c>
      <c r="AU51">
        <f>0.61365*EXP(17.502*AT51/(240.97+AT51))</f>
        <v>6.9822625471690234</v>
      </c>
      <c r="AV51">
        <f>IF(AS51&lt;&gt;0,(1000-(AR51+U51)/2)/AS51*AL51,0)</f>
        <v>0.31366814184233877</v>
      </c>
      <c r="AW51">
        <f>U51*AA51/1000</f>
        <v>2.5608915797497174</v>
      </c>
      <c r="AX51">
        <f>(AU51-AW51)</f>
        <v>4.421370967419306</v>
      </c>
      <c r="AY51">
        <f>1/(1.6/F51+1.37/N51)</f>
        <v>0.19836436471229504</v>
      </c>
      <c r="AZ51">
        <f>G51*AA51*0.001</f>
        <v>29.899764708917029</v>
      </c>
      <c r="BA51">
        <f>G51/S51</f>
        <v>0.86881505193901554</v>
      </c>
      <c r="BB51">
        <f>(1-AL51*AA51/AQ51/F51)*100</f>
        <v>23.404068863181816</v>
      </c>
      <c r="BC51">
        <f>(S51-E51/(N51/1.35))</f>
        <v>390.69883253887775</v>
      </c>
      <c r="BD51">
        <f>E51*BB51/100/BC51</f>
        <v>-1.1042146948149973E-3</v>
      </c>
    </row>
    <row r="52" spans="1:56" x14ac:dyDescent="0.35">
      <c r="A52" s="1" t="s">
        <v>9</v>
      </c>
      <c r="B52" s="1" t="s">
        <v>3142</v>
      </c>
      <c r="K52" s="1">
        <v>2.01552</v>
      </c>
    </row>
    <row r="53" spans="1:56" x14ac:dyDescent="0.35">
      <c r="A53" s="1" t="s">
        <v>9</v>
      </c>
      <c r="B53" s="1" t="s">
        <v>3141</v>
      </c>
      <c r="K53" s="1">
        <v>2.01552</v>
      </c>
    </row>
    <row r="54" spans="1:56" x14ac:dyDescent="0.35">
      <c r="A54" s="1" t="s">
        <v>9</v>
      </c>
      <c r="B54" s="1" t="s">
        <v>3140</v>
      </c>
      <c r="K54" s="1">
        <v>2.01552</v>
      </c>
    </row>
    <row r="55" spans="1:56" x14ac:dyDescent="0.35">
      <c r="A55" s="1" t="s">
        <v>9</v>
      </c>
      <c r="B55" s="1" t="s">
        <v>3139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E1A4D-5EDF-4CB8-BCD3-AAEB44B294BF}">
  <dimension ref="A1:BD56"/>
  <sheetViews>
    <sheetView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3363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3362</v>
      </c>
    </row>
    <row r="12" spans="1:56" x14ac:dyDescent="0.35">
      <c r="A12" s="1" t="s">
        <v>9</v>
      </c>
      <c r="B12" s="1" t="s">
        <v>3361</v>
      </c>
    </row>
    <row r="13" spans="1:56" x14ac:dyDescent="0.35">
      <c r="A13" s="1" t="s">
        <v>9</v>
      </c>
      <c r="B13" s="1" t="s">
        <v>3360</v>
      </c>
    </row>
    <row r="14" spans="1:56" x14ac:dyDescent="0.35">
      <c r="A14" s="1" t="s">
        <v>9</v>
      </c>
      <c r="B14" s="1" t="s">
        <v>3359</v>
      </c>
    </row>
    <row r="15" spans="1:56" x14ac:dyDescent="0.35">
      <c r="A15" s="1" t="s">
        <v>9</v>
      </c>
      <c r="B15" s="1" t="s">
        <v>3358</v>
      </c>
    </row>
    <row r="16" spans="1:56" x14ac:dyDescent="0.35">
      <c r="A16" s="1" t="s">
        <v>9</v>
      </c>
      <c r="B16" s="1" t="s">
        <v>3357</v>
      </c>
    </row>
    <row r="17" spans="1:56" x14ac:dyDescent="0.35">
      <c r="A17" s="1" t="s">
        <v>9</v>
      </c>
      <c r="B17" s="1" t="s">
        <v>3356</v>
      </c>
    </row>
    <row r="18" spans="1:56" x14ac:dyDescent="0.35">
      <c r="A18" s="1">
        <v>1</v>
      </c>
      <c r="B18" s="1" t="s">
        <v>3355</v>
      </c>
      <c r="C18" s="1">
        <v>414.50000206753612</v>
      </c>
      <c r="D18" s="1">
        <v>0</v>
      </c>
      <c r="E18">
        <f>(R18-S18*(1000-T18)/(1000-U18))*AK18</f>
        <v>-9.5464022638511352</v>
      </c>
      <c r="F18">
        <f>IF(AV18&lt;&gt;0,1/(1/AV18-1/N18),0)</f>
        <v>0.11150984789189688</v>
      </c>
      <c r="G18">
        <f>((AY18-AL18/2)*S18-E18)/(AY18+AL18/2)</f>
        <v>348.21625639559176</v>
      </c>
      <c r="H18">
        <f>AL18*1000</f>
        <v>34.42393904354342</v>
      </c>
      <c r="I18">
        <f>(AQ18-AW18)</f>
        <v>23.450489904259442</v>
      </c>
      <c r="J18">
        <f>(P18+AP18*D18)</f>
        <v>65.739547729492188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30.266366958618164</v>
      </c>
      <c r="P18" s="1">
        <v>65.739547729492188</v>
      </c>
      <c r="Q18" s="1">
        <v>30.410007476806641</v>
      </c>
      <c r="R18" s="1">
        <v>399.97946166992188</v>
      </c>
      <c r="S18" s="1">
        <v>396.26272583007813</v>
      </c>
      <c r="T18" s="1">
        <v>4.9998223781585693E-2</v>
      </c>
      <c r="U18" s="1">
        <v>30.349420547485352</v>
      </c>
      <c r="V18" s="1">
        <v>0.10197044909000397</v>
      </c>
      <c r="W18" s="1">
        <v>61.897075653076172</v>
      </c>
      <c r="X18" s="1">
        <v>299.64730834960938</v>
      </c>
      <c r="Y18" s="1">
        <v>0.20096053183078766</v>
      </c>
      <c r="Z18" s="1">
        <v>0.19252781569957733</v>
      </c>
      <c r="AA18" s="1">
        <v>88.229393005371094</v>
      </c>
      <c r="AB18" s="1">
        <v>-5.9160494804382324</v>
      </c>
      <c r="AC18" s="1">
        <v>0.16592229902744293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1.1016445159912107</v>
      </c>
      <c r="AL18">
        <f>(U18-T18)/(1000-U18)*AK18</f>
        <v>3.4423939043543419E-2</v>
      </c>
      <c r="AM18">
        <f>(P18+273.15)</f>
        <v>338.88954772949216</v>
      </c>
      <c r="AN18">
        <f>(O18+273.15)</f>
        <v>303.41636695861814</v>
      </c>
      <c r="AO18">
        <f>(Y18*AG18+Z18*AH18)*AI18</f>
        <v>3.2153684374235159E-2</v>
      </c>
      <c r="AP18">
        <f>((AO18+0.00000010773*(AN18^4-AM18^4))-AL18*44100)/(L18*51.4+0.00000043092*AM18^3)</f>
        <v>-15.980390534429558</v>
      </c>
      <c r="AQ18">
        <f>0.61365*EXP(17.502*J18/(240.97+J18))</f>
        <v>26.128200857228812</v>
      </c>
      <c r="AR18">
        <f>AQ18*1000/AA18</f>
        <v>296.13941530390241</v>
      </c>
      <c r="AS18">
        <f>(AR18-U18)</f>
        <v>265.78999475641706</v>
      </c>
      <c r="AT18">
        <f>IF(D18,P18,(O18+P18)/2)</f>
        <v>48.002957344055176</v>
      </c>
      <c r="AU18">
        <f>0.61365*EXP(17.502*AT18/(240.97+AT18))</f>
        <v>11.234924411051505</v>
      </c>
      <c r="AV18">
        <f>IF(AS18&lt;&gt;0,(1000-(AR18+U18)/2)/AS18*AL18,0)</f>
        <v>0.10837286474258893</v>
      </c>
      <c r="AW18">
        <f>U18*AA18/1000</f>
        <v>2.6777109529693699</v>
      </c>
      <c r="AX18">
        <f>(AU18-AW18)</f>
        <v>8.5572134580821348</v>
      </c>
      <c r="AY18">
        <f>1/(1.6/F18+1.37/N18)</f>
        <v>6.8008062325415425E-2</v>
      </c>
      <c r="AZ18">
        <f>G18*AA18*0.001</f>
        <v>30.722908936385732</v>
      </c>
      <c r="BA18">
        <f>G18/S18</f>
        <v>0.878750974283942</v>
      </c>
      <c r="BB18">
        <f>(1-AL18*AA18/AQ18/F18)*100</f>
        <v>-4.2440140412842497</v>
      </c>
      <c r="BC18">
        <f>(S18-E18/(N18/1.35))</f>
        <v>399.60815552744253</v>
      </c>
      <c r="BD18">
        <f>E18*BB18/100/BC18</f>
        <v>1.0138698295097646E-3</v>
      </c>
    </row>
    <row r="19" spans="1:56" x14ac:dyDescent="0.35">
      <c r="A19" s="1" t="s">
        <v>9</v>
      </c>
      <c r="B19" s="1" t="s">
        <v>3354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3353</v>
      </c>
      <c r="K20" s="1">
        <f t="shared" si="0"/>
        <v>2.72</v>
      </c>
    </row>
    <row r="21" spans="1:56" x14ac:dyDescent="0.35">
      <c r="A21" s="1">
        <v>2</v>
      </c>
      <c r="B21" s="1" t="s">
        <v>3352</v>
      </c>
      <c r="C21" s="1">
        <v>617.50000206753612</v>
      </c>
      <c r="D21" s="1">
        <v>0</v>
      </c>
      <c r="E21">
        <f>(R21-S21*(1000-T21)/(1000-U21))*AK21</f>
        <v>-9.0462386962029022</v>
      </c>
      <c r="F21">
        <f>IF(AV21&lt;&gt;0,1/(1/AV21-1/N21),0)</f>
        <v>0.25763485311412959</v>
      </c>
      <c r="G21">
        <f>((AY21-AL21/2)*S21-E21)/(AY21+AL21/2)</f>
        <v>369.911814018401</v>
      </c>
      <c r="H21">
        <f>AL21*1000</f>
        <v>33.987857044963505</v>
      </c>
      <c r="I21">
        <f>(AQ21-AW21)</f>
        <v>11.253488608823506</v>
      </c>
      <c r="J21">
        <f>(P21+AP21*D21)</f>
        <v>52.277889251708984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30.272052764892578</v>
      </c>
      <c r="P21" s="1">
        <v>52.277889251708984</v>
      </c>
      <c r="Q21" s="1">
        <v>30.465160369873047</v>
      </c>
      <c r="R21" s="1">
        <v>399.9781494140625</v>
      </c>
      <c r="S21" s="1">
        <v>395.97317504882813</v>
      </c>
      <c r="T21" s="1">
        <v>5.2906554192304611E-2</v>
      </c>
      <c r="U21" s="1">
        <v>29.980009078979492</v>
      </c>
      <c r="V21" s="1">
        <v>0.10786533355712891</v>
      </c>
      <c r="W21" s="1">
        <v>61.122932434082031</v>
      </c>
      <c r="X21" s="1">
        <v>299.64614868164063</v>
      </c>
      <c r="Y21" s="1">
        <v>25.334196090698242</v>
      </c>
      <c r="Z21" s="1">
        <v>0.45446008443832397</v>
      </c>
      <c r="AA21" s="1">
        <v>88.228233337402344</v>
      </c>
      <c r="AB21" s="1">
        <v>-5.8966069221496582</v>
      </c>
      <c r="AC21" s="1">
        <v>0.1699117124080658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1.1016402525060314</v>
      </c>
      <c r="AL21">
        <f>(U21-T21)/(1000-U21)*AK21</f>
        <v>3.3987857044963508E-2</v>
      </c>
      <c r="AM21">
        <f>(P21+273.15)</f>
        <v>325.42788925170896</v>
      </c>
      <c r="AN21">
        <f>(O21+273.15)</f>
        <v>303.42205276489256</v>
      </c>
      <c r="AO21">
        <f>(Y21*AG21+Z21*AH21)*AI21</f>
        <v>4.0534712839095732</v>
      </c>
      <c r="AP21">
        <f>((AO21+0.00000010773*(AN21^4-AM21^4))-AL21*44100)/(L21*51.4+0.00000043092*AM21^3)</f>
        <v>-14.336049528288168</v>
      </c>
      <c r="AQ21">
        <f>0.61365*EXP(17.502*J21/(240.97+J21))</f>
        <v>13.898571845301149</v>
      </c>
      <c r="AR21">
        <f>AQ21*1000/AA21</f>
        <v>157.52975345375262</v>
      </c>
      <c r="AS21">
        <f>(AR21-U21)</f>
        <v>127.54974437477313</v>
      </c>
      <c r="AT21">
        <f>IF(D21,P21,(O21+P21)/2)</f>
        <v>41.274971008300781</v>
      </c>
      <c r="AU21">
        <f>0.61365*EXP(17.502*AT21/(240.97+AT21))</f>
        <v>7.9337740939337476</v>
      </c>
      <c r="AV21">
        <f>IF(AS21&lt;&gt;0,(1000-(AR21+U21)/2)/AS21*AL21,0)</f>
        <v>0.24148483945771546</v>
      </c>
      <c r="AW21">
        <f>U21*AA21/1000</f>
        <v>2.6450832364776433</v>
      </c>
      <c r="AX21">
        <f>(AU21-AW21)</f>
        <v>5.2886908574561042</v>
      </c>
      <c r="AY21">
        <f>1/(1.6/F21+1.37/N21)</f>
        <v>0.15230041362050234</v>
      </c>
      <c r="AZ21">
        <f>G21*AA21*0.001</f>
        <v>32.636665841477267</v>
      </c>
      <c r="BA21">
        <f>G21/S21</f>
        <v>0.93418402388693766</v>
      </c>
      <c r="BB21">
        <f>(1-AL21*AA21/AQ21/F21)*100</f>
        <v>16.255445777473419</v>
      </c>
      <c r="BC21">
        <f>(S21-E21/(N21/1.35))</f>
        <v>399.14332802869171</v>
      </c>
      <c r="BD21">
        <f>E21*BB21/100/BC21</f>
        <v>-3.6841563491107039E-3</v>
      </c>
    </row>
    <row r="22" spans="1:56" x14ac:dyDescent="0.35">
      <c r="A22" s="1" t="s">
        <v>9</v>
      </c>
      <c r="B22" s="1" t="s">
        <v>3351</v>
      </c>
      <c r="K22" s="1">
        <f t="shared" si="0"/>
        <v>2.72</v>
      </c>
    </row>
    <row r="23" spans="1:56" x14ac:dyDescent="0.35">
      <c r="A23" s="1" t="s">
        <v>9</v>
      </c>
      <c r="B23" s="1" t="s">
        <v>3350</v>
      </c>
      <c r="K23" s="1">
        <f t="shared" si="0"/>
        <v>2.72</v>
      </c>
    </row>
    <row r="24" spans="1:56" x14ac:dyDescent="0.35">
      <c r="A24" s="1">
        <v>3</v>
      </c>
      <c r="B24" s="1" t="s">
        <v>3349</v>
      </c>
      <c r="C24" s="1">
        <v>820.50000206753612</v>
      </c>
      <c r="D24" s="1">
        <v>0</v>
      </c>
      <c r="E24">
        <f>(R24-S24*(1000-T24)/(1000-U24))*AK24</f>
        <v>-8.7046792914212308</v>
      </c>
      <c r="F24">
        <f>IF(AV24&lt;&gt;0,1/(1/AV24-1/N24),0)</f>
        <v>0.24663168845377337</v>
      </c>
      <c r="G24">
        <f>((AY24-AL24/2)*S24-E24)/(AY24+AL24/2)</f>
        <v>367.4606042289401</v>
      </c>
      <c r="H24">
        <f>AL24*1000</f>
        <v>33.667243781710731</v>
      </c>
      <c r="I24">
        <f>(AQ24-AW24)</f>
        <v>11.591859331111674</v>
      </c>
      <c r="J24">
        <f>(P24+AP24*D24)</f>
        <v>52.735172271728516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30.297212600708008</v>
      </c>
      <c r="P24" s="1">
        <v>52.735172271728516</v>
      </c>
      <c r="Q24" s="1">
        <v>30.498607635498047</v>
      </c>
      <c r="R24" s="1">
        <v>400.0142822265625</v>
      </c>
      <c r="S24" s="1">
        <v>395.81866455078125</v>
      </c>
      <c r="T24" s="1">
        <v>5.620826780796051E-2</v>
      </c>
      <c r="U24" s="1">
        <v>29.713119506835938</v>
      </c>
      <c r="V24" s="1">
        <v>0.11442739516496658</v>
      </c>
      <c r="W24" s="1">
        <v>60.489227294921875</v>
      </c>
      <c r="X24" s="1">
        <v>299.60614013671875</v>
      </c>
      <c r="Y24" s="1">
        <v>49.171192169189453</v>
      </c>
      <c r="Z24" s="1">
        <v>0.2278871089220047</v>
      </c>
      <c r="AA24" s="1">
        <v>88.224906921386719</v>
      </c>
      <c r="AB24" s="1">
        <v>-5.9058690071105957</v>
      </c>
      <c r="AC24" s="1">
        <v>0.17385543882846832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1.1014931622673481</v>
      </c>
      <c r="AL24">
        <f>(U24-T24)/(1000-U24)*AK24</f>
        <v>3.366724378171073E-2</v>
      </c>
      <c r="AM24">
        <f>(P24+273.15)</f>
        <v>325.88517227172849</v>
      </c>
      <c r="AN24">
        <f>(O24+273.15)</f>
        <v>303.44721260070799</v>
      </c>
      <c r="AO24">
        <f>(Y24*AG24+Z24*AH24)*AI24</f>
        <v>7.867390571220426</v>
      </c>
      <c r="AP24">
        <f>((AO24+0.00000010773*(AN24^4-AM24^4))-AL24*44100)/(L24*51.4+0.00000043092*AM24^3)</f>
        <v>-14.237192348844214</v>
      </c>
      <c r="AQ24">
        <f>0.61365*EXP(17.502*J24/(240.97+J24))</f>
        <v>14.213296533946314</v>
      </c>
      <c r="AR24">
        <f>AQ24*1000/AA24</f>
        <v>161.10299267995998</v>
      </c>
      <c r="AS24">
        <f>(AR24-U24)</f>
        <v>131.38987317312404</v>
      </c>
      <c r="AT24">
        <f>IF(D24,P24,(O24+P24)/2)</f>
        <v>41.516192436218262</v>
      </c>
      <c r="AU24">
        <f>0.61365*EXP(17.502*AT24/(240.97+AT24))</f>
        <v>8.0356558989400249</v>
      </c>
      <c r="AV24">
        <f>IF(AS24&lt;&gt;0,(1000-(AR24+U24)/2)/AS24*AL24,0)</f>
        <v>0.23179196967749874</v>
      </c>
      <c r="AW24">
        <f>U24*AA24/1000</f>
        <v>2.6214372028346404</v>
      </c>
      <c r="AX24">
        <f>(AU24-AW24)</f>
        <v>5.4142186961053849</v>
      </c>
      <c r="AY24">
        <f>1/(1.6/F24+1.37/N24)</f>
        <v>0.14613394813725755</v>
      </c>
      <c r="AZ24">
        <f>G24*AA24*0.001</f>
        <v>32.419177605374763</v>
      </c>
      <c r="BA24">
        <f>G24/S24</f>
        <v>0.92835592946576939</v>
      </c>
      <c r="BB24">
        <f>(1-AL24*AA24/AQ24/F24)*100</f>
        <v>15.266512919205033</v>
      </c>
      <c r="BC24">
        <f>(S24-E24/(N24/1.35))</f>
        <v>398.86912186471869</v>
      </c>
      <c r="BD24">
        <f>E24*BB24/100/BC24</f>
        <v>-3.3316717583641389E-3</v>
      </c>
    </row>
    <row r="25" spans="1:56" x14ac:dyDescent="0.35">
      <c r="A25" s="1" t="s">
        <v>9</v>
      </c>
      <c r="B25" s="1" t="s">
        <v>3348</v>
      </c>
      <c r="K25" s="1">
        <f t="shared" si="0"/>
        <v>2.72</v>
      </c>
    </row>
    <row r="26" spans="1:56" x14ac:dyDescent="0.35">
      <c r="A26" s="1" t="s">
        <v>9</v>
      </c>
      <c r="B26" s="1" t="s">
        <v>3347</v>
      </c>
      <c r="K26" s="1">
        <f t="shared" si="0"/>
        <v>2.72</v>
      </c>
    </row>
    <row r="27" spans="1:56" x14ac:dyDescent="0.35">
      <c r="A27" s="1">
        <v>4</v>
      </c>
      <c r="B27" s="1" t="s">
        <v>3346</v>
      </c>
      <c r="C27" s="1">
        <v>1024.5000020675361</v>
      </c>
      <c r="D27" s="1">
        <v>0</v>
      </c>
      <c r="E27">
        <f>(R27-S27*(1000-T27)/(1000-U27))*AK27</f>
        <v>-7.8597872350192102</v>
      </c>
      <c r="F27">
        <f>IF(AV27&lt;&gt;0,1/(1/AV27-1/N27),0)</f>
        <v>0.24210366542196401</v>
      </c>
      <c r="G27">
        <f>((AY27-AL27/2)*S27-E27)/(AY27+AL27/2)</f>
        <v>361.16131826681288</v>
      </c>
      <c r="H27">
        <f>AL27*1000</f>
        <v>33.654974887277504</v>
      </c>
      <c r="I27">
        <f>(AQ27-AW27)</f>
        <v>11.77717542615272</v>
      </c>
      <c r="J27">
        <f>(P27+AP27*D27)</f>
        <v>52.999546051025391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30.347505569458008</v>
      </c>
      <c r="P27" s="1">
        <v>52.999546051025391</v>
      </c>
      <c r="Q27" s="1">
        <v>30.537721633911133</v>
      </c>
      <c r="R27" s="1">
        <v>399.97994995117188</v>
      </c>
      <c r="S27" s="1">
        <v>395.0447998046875</v>
      </c>
      <c r="T27" s="1">
        <v>5.8263007551431656E-2</v>
      </c>
      <c r="U27" s="1">
        <v>29.707794189453125</v>
      </c>
      <c r="V27" s="1">
        <v>0.11826416850090027</v>
      </c>
      <c r="W27" s="1">
        <v>60.301856994628906</v>
      </c>
      <c r="X27" s="1">
        <v>299.57315063476563</v>
      </c>
      <c r="Y27" s="1">
        <v>100.8629150390625</v>
      </c>
      <c r="Z27" s="1">
        <v>0.24360433220863342</v>
      </c>
      <c r="AA27" s="1">
        <v>88.221275329589844</v>
      </c>
      <c r="AB27" s="1">
        <v>-5.8464221954345703</v>
      </c>
      <c r="AC27" s="1">
        <v>0.17499373853206635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1.1013718773336969</v>
      </c>
      <c r="AL27">
        <f>(U27-T27)/(1000-U27)*AK27</f>
        <v>3.3654974887277506E-2</v>
      </c>
      <c r="AM27">
        <f>(P27+273.15)</f>
        <v>326.14954605102537</v>
      </c>
      <c r="AN27">
        <f>(O27+273.15)</f>
        <v>303.49750556945799</v>
      </c>
      <c r="AO27">
        <f>(Y27*AG27+Z27*AH27)*AI27</f>
        <v>16.138066045536107</v>
      </c>
      <c r="AP27">
        <f>((AO27+0.00000010773*(AN27^4-AM27^4))-AL27*44100)/(L27*51.4+0.00000043092*AM27^3)</f>
        <v>-14.189279300478759</v>
      </c>
      <c r="AQ27">
        <f>0.61365*EXP(17.502*J27/(240.97+J27))</f>
        <v>14.398034916775254</v>
      </c>
      <c r="AR27">
        <f>AQ27*1000/AA27</f>
        <v>163.20365878848366</v>
      </c>
      <c r="AS27">
        <f>(AR27-U27)</f>
        <v>133.49586459903054</v>
      </c>
      <c r="AT27">
        <f>IF(D27,P27,(O27+P27)/2)</f>
        <v>41.673525810241699</v>
      </c>
      <c r="AU27">
        <f>0.61365*EXP(17.502*AT27/(240.97+AT27))</f>
        <v>8.1027157312733049</v>
      </c>
      <c r="AV27">
        <f>IF(AS27&lt;&gt;0,(1000-(AR27+U27)/2)/AS27*AL27,0)</f>
        <v>0.22778802868458292</v>
      </c>
      <c r="AW27">
        <f>U27*AA27/1000</f>
        <v>2.6208594906225335</v>
      </c>
      <c r="AX27">
        <f>(AU27-AW27)</f>
        <v>5.4818562406507709</v>
      </c>
      <c r="AY27">
        <f>1/(1.6/F27+1.37/N27)</f>
        <v>0.14358801105469143</v>
      </c>
      <c r="AZ27">
        <f>G27*AA27*0.001</f>
        <v>31.862112097214126</v>
      </c>
      <c r="BA27">
        <f>G27/S27</f>
        <v>0.9142287620173033</v>
      </c>
      <c r="BB27">
        <f>(1-AL27*AA27/AQ27/F27)*100</f>
        <v>14.823848133731133</v>
      </c>
      <c r="BC27">
        <f>(S27-E27/(N27/1.35))</f>
        <v>397.79917416523233</v>
      </c>
      <c r="BD27">
        <f>E27*BB27/100/BC27</f>
        <v>-2.9289224287571804E-3</v>
      </c>
    </row>
    <row r="28" spans="1:56" x14ac:dyDescent="0.35">
      <c r="A28" s="1" t="s">
        <v>9</v>
      </c>
      <c r="B28" s="1" t="s">
        <v>3345</v>
      </c>
      <c r="K28" s="1">
        <f t="shared" si="0"/>
        <v>2.72</v>
      </c>
    </row>
    <row r="29" spans="1:56" x14ac:dyDescent="0.35">
      <c r="A29" s="1" t="s">
        <v>9</v>
      </c>
      <c r="B29" s="1" t="s">
        <v>3344</v>
      </c>
      <c r="K29" s="1">
        <f t="shared" si="0"/>
        <v>2.72</v>
      </c>
    </row>
    <row r="30" spans="1:56" x14ac:dyDescent="0.35">
      <c r="A30" s="1">
        <v>5</v>
      </c>
      <c r="B30" s="1" t="s">
        <v>3343</v>
      </c>
      <c r="C30" s="1">
        <v>1227.5000020675361</v>
      </c>
      <c r="D30" s="1">
        <v>0</v>
      </c>
      <c r="E30">
        <f>(R30-S30*(1000-T30)/(1000-U30))*AK30</f>
        <v>-7.3905318447021697</v>
      </c>
      <c r="F30">
        <f>IF(AV30&lt;&gt;0,1/(1/AV30-1/N30),0)</f>
        <v>0.25293917881167249</v>
      </c>
      <c r="G30">
        <f>((AY30-AL30/2)*S30-E30)/(AY30+AL30/2)</f>
        <v>358.9670391817491</v>
      </c>
      <c r="H30">
        <f>AL30*1000</f>
        <v>33.767880259161863</v>
      </c>
      <c r="I30">
        <f>(AQ30-AW30)</f>
        <v>11.368591334374102</v>
      </c>
      <c r="J30">
        <f>(P30+AP30*D30)</f>
        <v>52.423568725585938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30.37298583984375</v>
      </c>
      <c r="P30" s="1">
        <v>52.423568725585938</v>
      </c>
      <c r="Q30" s="1">
        <v>30.570196151733398</v>
      </c>
      <c r="R30" s="1">
        <v>399.98284912109375</v>
      </c>
      <c r="S30" s="1">
        <v>394.5953369140625</v>
      </c>
      <c r="T30" s="1">
        <v>6.218496710062027E-2</v>
      </c>
      <c r="U30" s="1">
        <v>29.805862426757813</v>
      </c>
      <c r="V30" s="1">
        <v>0.12604457139968872</v>
      </c>
      <c r="W30" s="1">
        <v>60.414398193359375</v>
      </c>
      <c r="X30" s="1">
        <v>299.59646606445313</v>
      </c>
      <c r="Y30" s="1">
        <v>150.68991088867188</v>
      </c>
      <c r="Z30" s="1">
        <v>0.20693233609199524</v>
      </c>
      <c r="AA30" s="1">
        <v>88.223800659179688</v>
      </c>
      <c r="AB30" s="1">
        <v>-5.8085622787475586</v>
      </c>
      <c r="AC30" s="1">
        <v>0.17711184918880463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1.1014575958251951</v>
      </c>
      <c r="AL30">
        <f>(U30-T30)/(1000-U30)*AK30</f>
        <v>3.3767880259161866E-2</v>
      </c>
      <c r="AM30">
        <f>(P30+273.15)</f>
        <v>325.57356872558591</v>
      </c>
      <c r="AN30">
        <f>(O30+273.15)</f>
        <v>303.52298583984373</v>
      </c>
      <c r="AO30">
        <f>(Y30*AG30+Z30*AH30)*AI30</f>
        <v>24.110385203278383</v>
      </c>
      <c r="AP30">
        <f>((AO30+0.00000010773*(AN30^4-AM30^4))-AL30*44100)/(L30*51.4+0.00000043092*AM30^3)</f>
        <v>-14.103061963416339</v>
      </c>
      <c r="AQ30">
        <f>0.61365*EXP(17.502*J30/(240.97+J30))</f>
        <v>13.998177799587317</v>
      </c>
      <c r="AR30">
        <f>AQ30*1000/AA30</f>
        <v>158.66668285652469</v>
      </c>
      <c r="AS30">
        <f>(AR30-U30)</f>
        <v>128.86082042976687</v>
      </c>
      <c r="AT30">
        <f>IF(D30,P30,(O30+P30)/2)</f>
        <v>41.398277282714844</v>
      </c>
      <c r="AU30">
        <f>0.61365*EXP(17.502*AT30/(240.97+AT30))</f>
        <v>7.9857128143675773</v>
      </c>
      <c r="AV30">
        <f>IF(AS30&lt;&gt;0,(1000-(AR30+U30)/2)/AS30*AL30,0)</f>
        <v>0.23735469777797477</v>
      </c>
      <c r="AW30">
        <f>U30*AA30/1000</f>
        <v>2.6295864652132148</v>
      </c>
      <c r="AX30">
        <f>(AU30-AW30)</f>
        <v>5.356126349154362</v>
      </c>
      <c r="AY30">
        <f>1/(1.6/F30+1.37/N30)</f>
        <v>0.14967232611755815</v>
      </c>
      <c r="AZ30">
        <f>G30*AA30*0.001</f>
        <v>31.669436507986578</v>
      </c>
      <c r="BA30">
        <f>G30/S30</f>
        <v>0.90970927834336579</v>
      </c>
      <c r="BB30">
        <f>(1-AL30*AA30/AQ30/F30)*100</f>
        <v>15.86010754573649</v>
      </c>
      <c r="BC30">
        <f>(S30-E30/(N30/1.35))</f>
        <v>397.18526598149839</v>
      </c>
      <c r="BD30">
        <f>E30*BB30/100/BC30</f>
        <v>-2.951132378677581E-3</v>
      </c>
    </row>
    <row r="31" spans="1:56" x14ac:dyDescent="0.35">
      <c r="A31" s="1" t="s">
        <v>9</v>
      </c>
      <c r="B31" s="1" t="s">
        <v>3342</v>
      </c>
      <c r="K31" s="1">
        <f t="shared" si="0"/>
        <v>2.72</v>
      </c>
    </row>
    <row r="32" spans="1:56" x14ac:dyDescent="0.35">
      <c r="A32" s="1" t="s">
        <v>9</v>
      </c>
      <c r="B32" s="1" t="s">
        <v>3341</v>
      </c>
      <c r="K32" s="1">
        <f t="shared" si="0"/>
        <v>2.72</v>
      </c>
    </row>
    <row r="33" spans="1:56" x14ac:dyDescent="0.35">
      <c r="A33" s="1">
        <v>6</v>
      </c>
      <c r="B33" s="1" t="s">
        <v>3340</v>
      </c>
      <c r="C33" s="1">
        <v>1430.5000020675361</v>
      </c>
      <c r="D33" s="1">
        <v>0</v>
      </c>
      <c r="E33">
        <f>(R33-S33*(1000-T33)/(1000-U33))*AK33</f>
        <v>-6.4282461322185558</v>
      </c>
      <c r="F33">
        <f>IF(AV33&lt;&gt;0,1/(1/AV33-1/N33),0)</f>
        <v>0.25273431766551513</v>
      </c>
      <c r="G33">
        <f>((AY33-AL33/2)*S33-E33)/(AY33+AL33/2)</f>
        <v>351.61100685453226</v>
      </c>
      <c r="H33">
        <f>AL33*1000</f>
        <v>34.138323912644083</v>
      </c>
      <c r="I33">
        <f>(AQ33-AW33)</f>
        <v>11.489524949105654</v>
      </c>
      <c r="J33">
        <f>(P33+AP33*D33)</f>
        <v>52.639553070068359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30.430244445800781</v>
      </c>
      <c r="P33" s="1">
        <v>52.639553070068359</v>
      </c>
      <c r="Q33" s="1">
        <v>30.617137908935547</v>
      </c>
      <c r="R33" s="1">
        <v>400.05630493164063</v>
      </c>
      <c r="S33" s="1">
        <v>393.69140625</v>
      </c>
      <c r="T33" s="1">
        <v>6.5661825239658356E-2</v>
      </c>
      <c r="U33" s="1">
        <v>30.121345520019531</v>
      </c>
      <c r="V33" s="1">
        <v>0.13265819847583771</v>
      </c>
      <c r="W33" s="1">
        <v>60.854892730712891</v>
      </c>
      <c r="X33" s="1">
        <v>299.64144897460938</v>
      </c>
      <c r="Y33" s="1">
        <v>300.98074340820313</v>
      </c>
      <c r="Z33" s="1">
        <v>0.1349034458398819</v>
      </c>
      <c r="AA33" s="1">
        <v>88.225120544433594</v>
      </c>
      <c r="AB33" s="1">
        <v>-5.6617941856384277</v>
      </c>
      <c r="AC33" s="1">
        <v>0.16862434148788452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1.1016229741713577</v>
      </c>
      <c r="AL33">
        <f>(U33-T33)/(1000-U33)*AK33</f>
        <v>3.4138323912644084E-2</v>
      </c>
      <c r="AM33">
        <f>(P33+273.15)</f>
        <v>325.78955307006834</v>
      </c>
      <c r="AN33">
        <f>(O33+273.15)</f>
        <v>303.58024444580076</v>
      </c>
      <c r="AO33">
        <f>(Y33*AG33+Z33*AH33)*AI33</f>
        <v>48.156917868921482</v>
      </c>
      <c r="AP33">
        <f>((AO33+0.00000010773*(AN33^4-AM33^4))-AL33*44100)/(L33*51.4+0.00000043092*AM33^3)</f>
        <v>-14.058206914725147</v>
      </c>
      <c r="AQ33">
        <f>0.61365*EXP(17.502*J33/(240.97+J33))</f>
        <v>14.146984288569911</v>
      </c>
      <c r="AR33">
        <f>AQ33*1000/AA33</f>
        <v>160.35097715105917</v>
      </c>
      <c r="AS33">
        <f>(AR33-U33)</f>
        <v>130.22963163103964</v>
      </c>
      <c r="AT33">
        <f>IF(D33,P33,(O33+P33)/2)</f>
        <v>41.53489875793457</v>
      </c>
      <c r="AU33">
        <f>0.61365*EXP(17.502*AT33/(240.97+AT33))</f>
        <v>8.04360378928566</v>
      </c>
      <c r="AV33">
        <f>IF(AS33&lt;&gt;0,(1000-(AR33+U33)/2)/AS33*AL33,0)</f>
        <v>0.23717429437474355</v>
      </c>
      <c r="AW33">
        <f>U33*AA33/1000</f>
        <v>2.6574593394642578</v>
      </c>
      <c r="AX33">
        <f>(AU33-AW33)</f>
        <v>5.3861444498214022</v>
      </c>
      <c r="AY33">
        <f>1/(1.6/F33+1.37/N33)</f>
        <v>0.14955755063907916</v>
      </c>
      <c r="AZ33">
        <f>G33*AA33*0.001</f>
        <v>31.020923464490775</v>
      </c>
      <c r="BA33">
        <f>G33/S33</f>
        <v>0.89311323862440106</v>
      </c>
      <c r="BB33">
        <f>(1-AL33*AA33/AQ33/F33)*100</f>
        <v>15.76232586499221</v>
      </c>
      <c r="BC33">
        <f>(S33-E33/(N33/1.35))</f>
        <v>395.94411307277079</v>
      </c>
      <c r="BD33">
        <f>E33*BB33/100/BC33</f>
        <v>-2.5590508087130538E-3</v>
      </c>
    </row>
    <row r="34" spans="1:56" x14ac:dyDescent="0.35">
      <c r="A34" s="1" t="s">
        <v>9</v>
      </c>
      <c r="B34" s="1" t="s">
        <v>3339</v>
      </c>
      <c r="K34" s="1">
        <f t="shared" si="0"/>
        <v>2.72</v>
      </c>
    </row>
    <row r="35" spans="1:56" x14ac:dyDescent="0.35">
      <c r="A35" s="1" t="s">
        <v>9</v>
      </c>
      <c r="B35" s="1" t="s">
        <v>3338</v>
      </c>
      <c r="K35" s="1">
        <f t="shared" si="0"/>
        <v>2.72</v>
      </c>
    </row>
    <row r="36" spans="1:56" x14ac:dyDescent="0.35">
      <c r="A36" s="1">
        <v>7</v>
      </c>
      <c r="B36" s="1" t="s">
        <v>3337</v>
      </c>
      <c r="C36" s="1">
        <v>1634.5000020675361</v>
      </c>
      <c r="D36" s="1">
        <v>0</v>
      </c>
      <c r="E36">
        <f>(R36-S36*(1000-T36)/(1000-U36))*AK36</f>
        <v>-5.5982092986023817</v>
      </c>
      <c r="F36">
        <f>IF(AV36&lt;&gt;0,1/(1/AV36-1/N36),0)</f>
        <v>0.27254152001662146</v>
      </c>
      <c r="G36">
        <f>((AY36-AL36/2)*S36-E36)/(AY36+AL36/2)</f>
        <v>347.457403641106</v>
      </c>
      <c r="H36">
        <f>AL36*1000</f>
        <v>34.713535923093936</v>
      </c>
      <c r="I36">
        <f>(AQ36-AW36)</f>
        <v>10.918516846750201</v>
      </c>
      <c r="J36">
        <f>(P36+AP36*D36)</f>
        <v>51.865581512451172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30.485956192016602</v>
      </c>
      <c r="P36" s="1">
        <v>51.865581512451172</v>
      </c>
      <c r="Q36" s="1">
        <v>30.669765472412109</v>
      </c>
      <c r="R36" s="1">
        <v>399.86569213867188</v>
      </c>
      <c r="S36" s="1">
        <v>392.575439453125</v>
      </c>
      <c r="T36" s="1">
        <v>6.9226481020450592E-2</v>
      </c>
      <c r="U36" s="1">
        <v>30.621791839599609</v>
      </c>
      <c r="V36" s="1">
        <v>0.13940612971782684</v>
      </c>
      <c r="W36" s="1">
        <v>61.665210723876953</v>
      </c>
      <c r="X36" s="1">
        <v>299.58035278320313</v>
      </c>
      <c r="Y36" s="1">
        <v>499.71548461914063</v>
      </c>
      <c r="Z36" s="1">
        <v>0.14406673610210419</v>
      </c>
      <c r="AA36" s="1">
        <v>88.219749450683594</v>
      </c>
      <c r="AB36" s="1">
        <v>-5.556729793548584</v>
      </c>
      <c r="AC36" s="1">
        <v>0.16656240820884705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1.1013983558205995</v>
      </c>
      <c r="AL36">
        <f>(U36-T36)/(1000-U36)*AK36</f>
        <v>3.4713535923093938E-2</v>
      </c>
      <c r="AM36">
        <f>(P36+273.15)</f>
        <v>325.01558151245115</v>
      </c>
      <c r="AN36">
        <f>(O36+273.15)</f>
        <v>303.63595619201658</v>
      </c>
      <c r="AO36">
        <f>(Y36*AG36+Z36*AH36)*AI36</f>
        <v>79.954475751940663</v>
      </c>
      <c r="AP36">
        <f>((AO36+0.00000010773*(AN36^4-AM36^4))-AL36*44100)/(L36*51.4+0.00000043092*AM36^3)</f>
        <v>-13.921148247029137</v>
      </c>
      <c r="AQ36">
        <f>0.61365*EXP(17.502*J36/(240.97+J36))</f>
        <v>13.619963650570666</v>
      </c>
      <c r="AR36">
        <f>AQ36*1000/AA36</f>
        <v>154.38678680655818</v>
      </c>
      <c r="AS36">
        <f>(AR36-U36)</f>
        <v>123.76499496695857</v>
      </c>
      <c r="AT36">
        <f>IF(D36,P36,(O36+P36)/2)</f>
        <v>41.175768852233887</v>
      </c>
      <c r="AU36">
        <f>0.61365*EXP(17.502*AT36/(240.97+AT36))</f>
        <v>7.892201081075604</v>
      </c>
      <c r="AV36">
        <f>IF(AS36&lt;&gt;0,(1000-(AR36+U36)/2)/AS36*AL36,0)</f>
        <v>0.25453388465007515</v>
      </c>
      <c r="AW36">
        <f>U36*AA36/1000</f>
        <v>2.7014468038204651</v>
      </c>
      <c r="AX36">
        <f>(AU36-AW36)</f>
        <v>5.1907542772551389</v>
      </c>
      <c r="AY36">
        <f>1/(1.6/F36+1.37/N36)</f>
        <v>0.16060914249679567</v>
      </c>
      <c r="AZ36">
        <f>G36*AA36*0.001</f>
        <v>30.652605094003409</v>
      </c>
      <c r="BA36">
        <f>G36/S36</f>
        <v>0.8850716797900795</v>
      </c>
      <c r="BB36">
        <f>(1-AL36*AA36/AQ36/F36)*100</f>
        <v>17.499600618407019</v>
      </c>
      <c r="BC36">
        <f>(S36-E36/(N36/1.35))</f>
        <v>394.53726916886239</v>
      </c>
      <c r="BD36">
        <f>E36*BB36/100/BC36</f>
        <v>-2.4830715513941577E-3</v>
      </c>
    </row>
    <row r="37" spans="1:56" x14ac:dyDescent="0.35">
      <c r="A37" s="1" t="s">
        <v>9</v>
      </c>
      <c r="B37" s="1" t="s">
        <v>3336</v>
      </c>
      <c r="K37" s="1">
        <f t="shared" si="0"/>
        <v>2.72</v>
      </c>
    </row>
    <row r="38" spans="1:56" x14ac:dyDescent="0.35">
      <c r="A38" s="1" t="s">
        <v>9</v>
      </c>
      <c r="B38" s="1" t="s">
        <v>3335</v>
      </c>
      <c r="K38" s="1">
        <f t="shared" si="0"/>
        <v>2.72</v>
      </c>
    </row>
    <row r="39" spans="1:56" x14ac:dyDescent="0.35">
      <c r="A39" s="1">
        <v>8</v>
      </c>
      <c r="B39" s="1" t="s">
        <v>3334</v>
      </c>
      <c r="C39" s="1">
        <v>1838.5000020675361</v>
      </c>
      <c r="D39" s="1">
        <v>0</v>
      </c>
      <c r="E39">
        <f>(R39-S39*(1000-T39)/(1000-U39))*AK39</f>
        <v>-4.5791482939121559</v>
      </c>
      <c r="F39">
        <f>IF(AV39&lt;&gt;0,1/(1/AV39-1/N39),0)</f>
        <v>0.28562034511947698</v>
      </c>
      <c r="G39">
        <f>((AY39-AL39/2)*S39-E39)/(AY39+AL39/2)</f>
        <v>341.40640172858173</v>
      </c>
      <c r="H39">
        <f>AL39*1000</f>
        <v>35.456233195642724</v>
      </c>
      <c r="I39">
        <f>(AQ39-AW39)</f>
        <v>10.682970370961865</v>
      </c>
      <c r="J39">
        <f>(P39+AP39*D39)</f>
        <v>51.595176696777344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30.562654495239258</v>
      </c>
      <c r="P39" s="1">
        <v>51.595176696777344</v>
      </c>
      <c r="Q39" s="1">
        <v>30.743162155151367</v>
      </c>
      <c r="R39" s="1">
        <v>399.9803466796875</v>
      </c>
      <c r="S39" s="1">
        <v>391.5357666015625</v>
      </c>
      <c r="T39" s="1">
        <v>7.3792934417724609E-2</v>
      </c>
      <c r="U39" s="1">
        <v>31.251745223999023</v>
      </c>
      <c r="V39" s="1">
        <v>0.14794450998306274</v>
      </c>
      <c r="W39" s="1">
        <v>62.655376434326172</v>
      </c>
      <c r="X39" s="1">
        <v>299.65728759765625</v>
      </c>
      <c r="Y39" s="1">
        <v>749.33935546875</v>
      </c>
      <c r="Z39" s="1">
        <v>9.9535934627056122E-2</v>
      </c>
      <c r="AA39" s="1">
        <v>88.215744018554688</v>
      </c>
      <c r="AB39" s="1">
        <v>-5.2946739196777344</v>
      </c>
      <c r="AC39" s="1">
        <v>0.16239370405673981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1.1016812044031477</v>
      </c>
      <c r="AL39">
        <f>(U39-T39)/(1000-U39)*AK39</f>
        <v>3.5456233195642721E-2</v>
      </c>
      <c r="AM39">
        <f>(P39+273.15)</f>
        <v>324.74517669677732</v>
      </c>
      <c r="AN39">
        <f>(O39+273.15)</f>
        <v>303.71265449523924</v>
      </c>
      <c r="AO39">
        <f>(Y39*AG39+Z39*AH39)*AI39</f>
        <v>119.89429419515363</v>
      </c>
      <c r="AP39">
        <f>((AO39+0.00000010773*(AN39^4-AM39^4))-AL39*44100)/(L39*51.4+0.00000043092*AM39^3)</f>
        <v>-13.828216782850168</v>
      </c>
      <c r="AQ39">
        <f>0.61365*EXP(17.502*J39/(240.97+J39))</f>
        <v>13.439866327775251</v>
      </c>
      <c r="AR39">
        <f>AQ39*1000/AA39</f>
        <v>152.35224139750386</v>
      </c>
      <c r="AS39">
        <f>(AR39-U39)</f>
        <v>121.10049617350484</v>
      </c>
      <c r="AT39">
        <f>IF(D39,P39,(O39+P39)/2)</f>
        <v>41.078915596008301</v>
      </c>
      <c r="AU39">
        <f>0.61365*EXP(17.502*AT39/(240.97+AT39))</f>
        <v>7.851794610214859</v>
      </c>
      <c r="AV39">
        <f>IF(AS39&lt;&gt;0,(1000-(AR39+U39)/2)/AS39*AL39,0)</f>
        <v>0.26590543664541233</v>
      </c>
      <c r="AW39">
        <f>U39*AA39/1000</f>
        <v>2.7568959568133868</v>
      </c>
      <c r="AX39">
        <f>(AU39-AW39)</f>
        <v>5.0948986534014722</v>
      </c>
      <c r="AY39">
        <f>1/(1.6/F39+1.37/N39)</f>
        <v>0.16785642401465978</v>
      </c>
      <c r="AZ39">
        <f>G39*AA39*0.001</f>
        <v>30.11741974118441</v>
      </c>
      <c r="BA39">
        <f>G39/S39</f>
        <v>0.87196734206917603</v>
      </c>
      <c r="BB39">
        <f>(1-AL39*AA39/AQ39/F39)*100</f>
        <v>18.519326977798713</v>
      </c>
      <c r="BC39">
        <f>(S39-E39/(N39/1.35))</f>
        <v>393.14047780769903</v>
      </c>
      <c r="BD39">
        <f>E39*BB39/100/BC39</f>
        <v>-2.157059609015096E-3</v>
      </c>
    </row>
    <row r="40" spans="1:56" x14ac:dyDescent="0.35">
      <c r="A40" s="1" t="s">
        <v>9</v>
      </c>
      <c r="B40" s="1" t="s">
        <v>3333</v>
      </c>
      <c r="K40" s="1">
        <f t="shared" si="0"/>
        <v>2.72</v>
      </c>
    </row>
    <row r="41" spans="1:56" x14ac:dyDescent="0.35">
      <c r="A41" s="1" t="s">
        <v>9</v>
      </c>
      <c r="B41" s="1" t="s">
        <v>3332</v>
      </c>
      <c r="K41" s="1">
        <f t="shared" si="0"/>
        <v>2.72</v>
      </c>
    </row>
    <row r="42" spans="1:56" x14ac:dyDescent="0.35">
      <c r="A42" s="1">
        <v>9</v>
      </c>
      <c r="B42" s="1" t="s">
        <v>3331</v>
      </c>
      <c r="C42" s="1">
        <v>2041.5000020675361</v>
      </c>
      <c r="D42" s="1">
        <v>0</v>
      </c>
      <c r="E42">
        <f>(R42-S42*(1000-T42)/(1000-U42))*AK42</f>
        <v>-3.8016213871334568</v>
      </c>
      <c r="F42">
        <f>IF(AV42&lt;&gt;0,1/(1/AV42-1/N42),0)</f>
        <v>0.29516709658032975</v>
      </c>
      <c r="G42">
        <f>((AY42-AL42/2)*S42-E42)/(AY42+AL42/2)</f>
        <v>336.52940243932085</v>
      </c>
      <c r="H42">
        <f>AL42*1000</f>
        <v>36.29437197863458</v>
      </c>
      <c r="I42">
        <f>(AQ42-AW42)</f>
        <v>10.602754012283896</v>
      </c>
      <c r="J42">
        <f>(P42+AP42*D42)</f>
        <v>51.569782257080078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30.694223403930664</v>
      </c>
      <c r="P42" s="1">
        <v>51.569782257080078</v>
      </c>
      <c r="Q42" s="1">
        <v>30.846086502075195</v>
      </c>
      <c r="R42" s="1">
        <v>400.23788452148438</v>
      </c>
      <c r="S42" s="1">
        <v>390.81259155273438</v>
      </c>
      <c r="T42" s="1">
        <v>7.7298112213611603E-2</v>
      </c>
      <c r="U42" s="1">
        <v>31.971588134765625</v>
      </c>
      <c r="V42" s="1">
        <v>0.15380546450614929</v>
      </c>
      <c r="W42" s="1">
        <v>63.616111755371094</v>
      </c>
      <c r="X42" s="1">
        <v>299.628662109375</v>
      </c>
      <c r="Y42" s="1">
        <v>999.4464111328125</v>
      </c>
      <c r="Z42" s="1">
        <v>0.20300215482711792</v>
      </c>
      <c r="AA42" s="1">
        <v>88.212844848632813</v>
      </c>
      <c r="AB42" s="1">
        <v>-5.1947684288024902</v>
      </c>
      <c r="AC42" s="1">
        <v>0.15424713492393494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1.1015759636374078</v>
      </c>
      <c r="AL42">
        <f>(U42-T42)/(1000-U42)*AK42</f>
        <v>3.6294371978634582E-2</v>
      </c>
      <c r="AM42">
        <f>(P42+273.15)</f>
        <v>324.71978225708006</v>
      </c>
      <c r="AN42">
        <f>(O42+273.15)</f>
        <v>303.84422340393064</v>
      </c>
      <c r="AO42">
        <f>(Y42*AG42+Z42*AH42)*AI42</f>
        <v>159.9114222069511</v>
      </c>
      <c r="AP42">
        <f>((AO42+0.00000010773*(AN42^4-AM42^4))-AL42*44100)/(L42*51.4+0.00000043092*AM42^3)</f>
        <v>-13.788368753281805</v>
      </c>
      <c r="AQ42">
        <f>0.61365*EXP(17.502*J42/(240.97+J42))</f>
        <v>13.423058755980366</v>
      </c>
      <c r="AR42">
        <f>AQ42*1000/AA42</f>
        <v>152.16671425814928</v>
      </c>
      <c r="AS42">
        <f>(AR42-U42)</f>
        <v>120.19512612338366</v>
      </c>
      <c r="AT42">
        <f>IF(D42,P42,(O42+P42)/2)</f>
        <v>41.132002830505371</v>
      </c>
      <c r="AU42">
        <f>0.61365*EXP(17.502*AT42/(240.97+AT42))</f>
        <v>7.8739199659450234</v>
      </c>
      <c r="AV42">
        <f>IF(AS42&lt;&gt;0,(1000-(AR42+U42)/2)/AS42*AL42,0)</f>
        <v>0.27416070035590506</v>
      </c>
      <c r="AW42">
        <f>U42*AA42/1000</f>
        <v>2.8203047436964699</v>
      </c>
      <c r="AX42">
        <f>(AU42-AW42)</f>
        <v>5.0536152222485535</v>
      </c>
      <c r="AY42">
        <f>1/(1.6/F42+1.37/N42)</f>
        <v>0.17312153558345589</v>
      </c>
      <c r="AZ42">
        <f>G42*AA42*0.001</f>
        <v>29.686215964382921</v>
      </c>
      <c r="BA42">
        <f>G42/S42</f>
        <v>0.86110173958893843</v>
      </c>
      <c r="BB42">
        <f>(1-AL42*AA42/AQ42/F42)*100</f>
        <v>19.192498374372835</v>
      </c>
      <c r="BC42">
        <f>(S42-E42/(N42/1.35))</f>
        <v>392.1448271672769</v>
      </c>
      <c r="BD42">
        <f>E42*BB42/100/BC42</f>
        <v>-1.8606037167338758E-3</v>
      </c>
    </row>
    <row r="43" spans="1:56" x14ac:dyDescent="0.35">
      <c r="A43" s="1" t="s">
        <v>9</v>
      </c>
      <c r="B43" s="1" t="s">
        <v>3330</v>
      </c>
      <c r="K43" s="1">
        <f t="shared" si="0"/>
        <v>2.72</v>
      </c>
    </row>
    <row r="44" spans="1:56" x14ac:dyDescent="0.35">
      <c r="A44" s="1" t="s">
        <v>9</v>
      </c>
      <c r="B44" s="1" t="s">
        <v>3329</v>
      </c>
      <c r="K44" s="1">
        <f t="shared" si="0"/>
        <v>2.72</v>
      </c>
    </row>
    <row r="45" spans="1:56" x14ac:dyDescent="0.35">
      <c r="A45" s="1">
        <v>10</v>
      </c>
      <c r="B45" s="1" t="s">
        <v>3328</v>
      </c>
      <c r="C45" s="1">
        <v>2244.5000020675361</v>
      </c>
      <c r="D45" s="1">
        <v>0</v>
      </c>
      <c r="E45">
        <f>(R45-S45*(1000-T45)/(1000-U45))*AK45</f>
        <v>-3.4830047443172538</v>
      </c>
      <c r="F45">
        <f>IF(AV45&lt;&gt;0,1/(1/AV45-1/N45),0)</f>
        <v>0.33787430103376109</v>
      </c>
      <c r="G45">
        <f>((AY45-AL45/2)*S45-E45)/(AY45+AL45/2)</f>
        <v>338.8782609003693</v>
      </c>
      <c r="H45">
        <f>AL45*1000</f>
        <v>37.110870221088597</v>
      </c>
      <c r="I45">
        <f>(AQ45-AW45)</f>
        <v>9.6196477243790302</v>
      </c>
      <c r="J45">
        <f>(P45+AP45*D45)</f>
        <v>50.131851196289063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30.803993225097656</v>
      </c>
      <c r="P45" s="1">
        <v>50.131851196289063</v>
      </c>
      <c r="Q45" s="1">
        <v>30.942493438720703</v>
      </c>
      <c r="R45" s="1">
        <v>399.97454833984375</v>
      </c>
      <c r="S45" s="1">
        <v>390.00164794921875</v>
      </c>
      <c r="T45" s="1">
        <v>8.2237966358661652E-2</v>
      </c>
      <c r="U45" s="1">
        <v>32.657905578613281</v>
      </c>
      <c r="V45" s="1">
        <v>0.16260679066181183</v>
      </c>
      <c r="W45" s="1">
        <v>64.57354736328125</v>
      </c>
      <c r="X45" s="1">
        <v>299.74835205078125</v>
      </c>
      <c r="Y45" s="1">
        <v>1249.7884521484375</v>
      </c>
      <c r="Z45" s="1">
        <v>0.26718366146087646</v>
      </c>
      <c r="AA45" s="1">
        <v>88.210128784179688</v>
      </c>
      <c r="AB45" s="1">
        <v>-4.8494343757629395</v>
      </c>
      <c r="AC45" s="1">
        <v>0.15412048995494843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1.1020160001866954</v>
      </c>
      <c r="AL45">
        <f>(U45-T45)/(1000-U45)*AK45</f>
        <v>3.7110870221088596E-2</v>
      </c>
      <c r="AM45">
        <f>(P45+273.15)</f>
        <v>323.28185119628904</v>
      </c>
      <c r="AN45">
        <f>(O45+273.15)</f>
        <v>303.95399322509763</v>
      </c>
      <c r="AO45">
        <f>(Y45*AG45+Z45*AH45)*AI45</f>
        <v>199.9661478741582</v>
      </c>
      <c r="AP45">
        <f>((AO45+0.00000010773*(AN45^4-AM45^4))-AL45*44100)/(L45*51.4+0.00000043092*AM45^3)</f>
        <v>-13.597628269937694</v>
      </c>
      <c r="AQ45">
        <f>0.61365*EXP(17.502*J45/(240.97+J45))</f>
        <v>12.500405781290088</v>
      </c>
      <c r="AR45">
        <f>AQ45*1000/AA45</f>
        <v>141.71168270113682</v>
      </c>
      <c r="AS45">
        <f>(AR45-U45)</f>
        <v>109.05377712252354</v>
      </c>
      <c r="AT45">
        <f>IF(D45,P45,(O45+P45)/2)</f>
        <v>40.467922210693359</v>
      </c>
      <c r="AU45">
        <f>0.61365*EXP(17.502*AT45/(240.97+AT45))</f>
        <v>7.6009995356798008</v>
      </c>
      <c r="AV45">
        <f>IF(AS45&lt;&gt;0,(1000-(AR45+U45)/2)/AS45*AL45,0)</f>
        <v>0.31062992529320543</v>
      </c>
      <c r="AW45">
        <f>U45*AA45/1000</f>
        <v>2.8807580569110578</v>
      </c>
      <c r="AX45">
        <f>(AU45-AW45)</f>
        <v>4.7202414787687434</v>
      </c>
      <c r="AY45">
        <f>1/(1.6/F45+1.37/N45)</f>
        <v>0.19642045817750098</v>
      </c>
      <c r="AZ45">
        <f>G45*AA45*0.001</f>
        <v>29.892495036180421</v>
      </c>
      <c r="BA45">
        <f>G45/S45</f>
        <v>0.86891494608375064</v>
      </c>
      <c r="BB45">
        <f>(1-AL45*AA45/AQ45/F45)*100</f>
        <v>22.493107829715107</v>
      </c>
      <c r="BC45">
        <f>(S45-E45/(N45/1.35))</f>
        <v>391.22222793167168</v>
      </c>
      <c r="BD45">
        <f>E45*BB45/100/BC45</f>
        <v>-2.0025345108719197E-3</v>
      </c>
    </row>
    <row r="46" spans="1:56" x14ac:dyDescent="0.35">
      <c r="A46" s="1" t="s">
        <v>9</v>
      </c>
      <c r="B46" s="1" t="s">
        <v>3327</v>
      </c>
      <c r="K46" s="1">
        <f t="shared" si="0"/>
        <v>2.72</v>
      </c>
    </row>
    <row r="47" spans="1:56" x14ac:dyDescent="0.35">
      <c r="A47" s="1" t="s">
        <v>9</v>
      </c>
      <c r="B47" s="1" t="s">
        <v>3326</v>
      </c>
      <c r="K47" s="1">
        <f t="shared" si="0"/>
        <v>2.72</v>
      </c>
    </row>
    <row r="48" spans="1:56" x14ac:dyDescent="0.35">
      <c r="A48" s="1">
        <v>11</v>
      </c>
      <c r="B48" s="1" t="s">
        <v>3325</v>
      </c>
      <c r="C48" s="1">
        <v>2449.0000020563602</v>
      </c>
      <c r="D48" s="1">
        <v>0</v>
      </c>
      <c r="E48">
        <f>(R48-S48*(1000-T48)/(1000-U48))*AK48</f>
        <v>-2.9850476410947206</v>
      </c>
      <c r="F48">
        <f>IF(AV48&lt;&gt;0,1/(1/AV48-1/N48),0)</f>
        <v>0.34534027118558125</v>
      </c>
      <c r="G48">
        <f>((AY48-AL48/2)*S48-E48)/(AY48+AL48/2)</f>
        <v>335.40838465529384</v>
      </c>
      <c r="H48">
        <f>AL48*1000</f>
        <v>38.070316502668589</v>
      </c>
      <c r="I48">
        <f>(AQ48-AW48)</f>
        <v>9.6609938676316975</v>
      </c>
      <c r="J48">
        <f>(P48+AP48*D48)</f>
        <v>50.315319061279297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30.949985504150391</v>
      </c>
      <c r="P48" s="1">
        <v>50.315319061279297</v>
      </c>
      <c r="Q48" s="1">
        <v>31.061464309692383</v>
      </c>
      <c r="R48" s="1">
        <v>400.08493041992188</v>
      </c>
      <c r="S48" s="1">
        <v>389.33993530273438</v>
      </c>
      <c r="T48" s="1">
        <v>8.7831981480121613E-2</v>
      </c>
      <c r="U48" s="1">
        <v>33.488044738769531</v>
      </c>
      <c r="V48" s="1">
        <v>0.17222787439823151</v>
      </c>
      <c r="W48" s="1">
        <v>65.666000366210938</v>
      </c>
      <c r="X48" s="1">
        <v>299.64938354492188</v>
      </c>
      <c r="Y48" s="1">
        <v>1599.391357421875</v>
      </c>
      <c r="Z48" s="1">
        <v>0.19907568395137787</v>
      </c>
      <c r="AA48" s="1">
        <v>88.210700988769531</v>
      </c>
      <c r="AB48" s="1">
        <v>-4.6966037750244141</v>
      </c>
      <c r="AC48" s="1">
        <v>0.14862732589244843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1.101652145385742</v>
      </c>
      <c r="AL48">
        <f>(U48-T48)/(1000-U48)*AK48</f>
        <v>3.8070316502668587E-2</v>
      </c>
      <c r="AM48">
        <f>(P48+273.15)</f>
        <v>323.46531906127927</v>
      </c>
      <c r="AN48">
        <f>(O48+273.15)</f>
        <v>304.09998550415037</v>
      </c>
      <c r="AO48">
        <f>(Y48*AG48+Z48*AH48)*AI48</f>
        <v>255.90261146763078</v>
      </c>
      <c r="AP48">
        <f>((AO48+0.00000010773*(AN48^4-AM48^4))-AL48*44100)/(L48*51.4+0.00000043092*AM48^3)</f>
        <v>-13.49283083062628</v>
      </c>
      <c r="AQ48">
        <f>0.61365*EXP(17.502*J48/(240.97+J48))</f>
        <v>12.614997768781834</v>
      </c>
      <c r="AR48">
        <f>AQ48*1000/AA48</f>
        <v>143.00983471821522</v>
      </c>
      <c r="AS48">
        <f>(AR48-U48)</f>
        <v>109.52178997944569</v>
      </c>
      <c r="AT48">
        <f>IF(D48,P48,(O48+P48)/2)</f>
        <v>40.632652282714844</v>
      </c>
      <c r="AU48">
        <f>0.61365*EXP(17.502*AT48/(240.97+AT48))</f>
        <v>7.6679232150598349</v>
      </c>
      <c r="AV48">
        <f>IF(AS48&lt;&gt;0,(1000-(AR48+U48)/2)/AS48*AL48,0)</f>
        <v>0.31692918315792884</v>
      </c>
      <c r="AW48">
        <f>U48*AA48/1000</f>
        <v>2.954003901150136</v>
      </c>
      <c r="AX48">
        <f>(AU48-AW48)</f>
        <v>4.7139193139096989</v>
      </c>
      <c r="AY48">
        <f>1/(1.6/F48+1.37/N48)</f>
        <v>0.20045133492203893</v>
      </c>
      <c r="AZ48">
        <f>G48*AA48*0.001</f>
        <v>29.586608727954321</v>
      </c>
      <c r="BA48">
        <f>G48/S48</f>
        <v>0.86147953046351222</v>
      </c>
      <c r="BB48">
        <f>(1-AL48*AA48/AQ48/F48)*100</f>
        <v>22.914382275560552</v>
      </c>
      <c r="BC48">
        <f>(S48-E48/(N48/1.35))</f>
        <v>390.38601179841908</v>
      </c>
      <c r="BD48">
        <f>E48*BB48/100/BC48</f>
        <v>-1.7521253500784807E-3</v>
      </c>
    </row>
    <row r="49" spans="1:56" x14ac:dyDescent="0.35">
      <c r="A49" s="1" t="s">
        <v>9</v>
      </c>
      <c r="B49" s="1" t="s">
        <v>3324</v>
      </c>
      <c r="K49" s="1">
        <f t="shared" si="0"/>
        <v>2.72</v>
      </c>
    </row>
    <row r="50" spans="1:56" x14ac:dyDescent="0.35">
      <c r="A50" s="1" t="s">
        <v>9</v>
      </c>
      <c r="B50" s="1" t="s">
        <v>3319</v>
      </c>
      <c r="K50" s="1">
        <f t="shared" si="0"/>
        <v>2.72</v>
      </c>
    </row>
    <row r="51" spans="1:56" x14ac:dyDescent="0.35">
      <c r="A51" s="1">
        <v>12</v>
      </c>
      <c r="B51" s="1" t="s">
        <v>3323</v>
      </c>
      <c r="C51" s="1">
        <v>2653.0000020563602</v>
      </c>
      <c r="D51" s="1">
        <v>0</v>
      </c>
      <c r="E51">
        <f>(R51-S51*(1000-T51)/(1000-U51))*AK51</f>
        <v>-2.4797814725452647</v>
      </c>
      <c r="F51">
        <f>IF(AV51&lt;&gt;0,1/(1/AV51-1/N51),0)</f>
        <v>0.3951649480396594</v>
      </c>
      <c r="G51">
        <f>((AY51-AL51/2)*S51-E51)/(AY51+AL51/2)</f>
        <v>337.08209746971437</v>
      </c>
      <c r="H51">
        <f>AL51*1000</f>
        <v>38.994724871736388</v>
      </c>
      <c r="I51">
        <f>(AQ51-AW51)</f>
        <v>8.7905348444056202</v>
      </c>
      <c r="J51">
        <f>(P51+AP51*D51)</f>
        <v>49.002220153808594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31.030309677124023</v>
      </c>
      <c r="P51" s="1">
        <v>49.002220153808594</v>
      </c>
      <c r="Q51" s="1">
        <v>31.153404235839844</v>
      </c>
      <c r="R51" s="1">
        <v>399.96865844726563</v>
      </c>
      <c r="S51" s="1">
        <v>388.46820068359375</v>
      </c>
      <c r="T51" s="1">
        <v>9.3303203582763672E-2</v>
      </c>
      <c r="U51" s="1">
        <v>34.279415130615234</v>
      </c>
      <c r="V51" s="1">
        <v>0.18212495744228363</v>
      </c>
      <c r="W51" s="1">
        <v>66.912353515625</v>
      </c>
      <c r="X51" s="1">
        <v>299.62396240234375</v>
      </c>
      <c r="Y51" s="1">
        <v>1999.94970703125</v>
      </c>
      <c r="Z51" s="1">
        <v>7.9891882836818695E-2</v>
      </c>
      <c r="AA51" s="1">
        <v>88.213005065917969</v>
      </c>
      <c r="AB51" s="1">
        <v>-4.5492038726806641</v>
      </c>
      <c r="AC51" s="1">
        <v>0.14002212882041931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1.1015586853027342</v>
      </c>
      <c r="AL51">
        <f>(U51-T51)/(1000-U51)*AK51</f>
        <v>3.8994724871736386E-2</v>
      </c>
      <c r="AM51">
        <f>(P51+273.15)</f>
        <v>322.15222015380857</v>
      </c>
      <c r="AN51">
        <f>(O51+273.15)</f>
        <v>304.180309677124</v>
      </c>
      <c r="AO51">
        <f>(Y51*AG51+Z51*AH51)*AI51</f>
        <v>319.99194597262249</v>
      </c>
      <c r="AP51">
        <f>((AO51+0.00000010773*(AN51^4-AM51^4))-AL51*44100)/(L51*51.4+0.00000043092*AM51^3)</f>
        <v>-13.163730951464441</v>
      </c>
      <c r="AQ51">
        <f>0.61365*EXP(17.502*J51/(240.97+J51))</f>
        <v>11.814425064979288</v>
      </c>
      <c r="AR51">
        <f>AQ51*1000/AA51</f>
        <v>133.93064952441935</v>
      </c>
      <c r="AS51">
        <f>(AR51-U51)</f>
        <v>99.651234393804117</v>
      </c>
      <c r="AT51">
        <f>IF(D51,P51,(O51+P51)/2)</f>
        <v>40.016264915466309</v>
      </c>
      <c r="AU51">
        <f>0.61365*EXP(17.502*AT51/(240.97+AT51))</f>
        <v>7.4200978360003731</v>
      </c>
      <c r="AV51">
        <f>IF(AS51&lt;&gt;0,(1000-(AR51+U51)/2)/AS51*AL51,0)</f>
        <v>0.35840070113589045</v>
      </c>
      <c r="AW51">
        <f>U51*AA51/1000</f>
        <v>3.0238902205736666</v>
      </c>
      <c r="AX51">
        <f>(AU51-AW51)</f>
        <v>4.3962076154267065</v>
      </c>
      <c r="AY51">
        <f>1/(1.6/F51+1.37/N51)</f>
        <v>0.22703678477901931</v>
      </c>
      <c r="AZ51">
        <f>G51*AA51*0.001</f>
        <v>29.73502477172617</v>
      </c>
      <c r="BA51">
        <f>G51/S51</f>
        <v>0.86772121083925424</v>
      </c>
      <c r="BB51">
        <f>(1-AL51*AA51/AQ51/F51)*100</f>
        <v>26.320364164050936</v>
      </c>
      <c r="BC51">
        <f>(S51-E51/(N51/1.35))</f>
        <v>389.33721231247102</v>
      </c>
      <c r="BD51">
        <f>E51*BB51/100/BC51</f>
        <v>-1.6764067071059982E-3</v>
      </c>
    </row>
    <row r="52" spans="1:56" x14ac:dyDescent="0.35">
      <c r="A52" s="1" t="s">
        <v>9</v>
      </c>
      <c r="B52" s="1" t="s">
        <v>3322</v>
      </c>
      <c r="K52" s="1">
        <v>2.4208000000000003</v>
      </c>
    </row>
    <row r="53" spans="1:56" x14ac:dyDescent="0.35">
      <c r="A53" s="1" t="s">
        <v>9</v>
      </c>
      <c r="B53" s="1" t="s">
        <v>3321</v>
      </c>
      <c r="K53" s="1">
        <v>2.4208000000000003</v>
      </c>
    </row>
    <row r="54" spans="1:56" x14ac:dyDescent="0.35">
      <c r="A54" s="1" t="s">
        <v>9</v>
      </c>
      <c r="B54" s="1" t="s">
        <v>3320</v>
      </c>
      <c r="K54" s="1">
        <v>2.4208000000000003</v>
      </c>
    </row>
    <row r="55" spans="1:56" x14ac:dyDescent="0.35">
      <c r="A55" s="1" t="s">
        <v>9</v>
      </c>
      <c r="B55" s="1" t="s">
        <v>3319</v>
      </c>
      <c r="K55" s="1">
        <v>2.4208000000000003</v>
      </c>
    </row>
    <row r="56" spans="1:56" x14ac:dyDescent="0.35">
      <c r="K56" s="1">
        <v>2.4208000000000003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78A24-4DCC-405C-8149-4DB3FFEBD070}">
  <dimension ref="A1:BD55"/>
  <sheetViews>
    <sheetView topLeftCell="A3" zoomScale="4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3409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3408</v>
      </c>
    </row>
    <row r="12" spans="1:56" x14ac:dyDescent="0.35">
      <c r="A12" s="1" t="s">
        <v>9</v>
      </c>
      <c r="B12" s="1" t="s">
        <v>3407</v>
      </c>
    </row>
    <row r="13" spans="1:56" x14ac:dyDescent="0.35">
      <c r="A13" s="1" t="s">
        <v>9</v>
      </c>
      <c r="B13" s="1" t="s">
        <v>3406</v>
      </c>
    </row>
    <row r="14" spans="1:56" x14ac:dyDescent="0.35">
      <c r="A14" s="1" t="s">
        <v>9</v>
      </c>
      <c r="B14" s="1" t="s">
        <v>3405</v>
      </c>
    </row>
    <row r="15" spans="1:56" x14ac:dyDescent="0.35">
      <c r="A15" s="1" t="s">
        <v>9</v>
      </c>
      <c r="B15" s="1" t="s">
        <v>3404</v>
      </c>
    </row>
    <row r="16" spans="1:56" x14ac:dyDescent="0.35">
      <c r="A16" s="1" t="s">
        <v>9</v>
      </c>
      <c r="B16" s="1" t="s">
        <v>3403</v>
      </c>
    </row>
    <row r="17" spans="1:56" x14ac:dyDescent="0.35">
      <c r="A17" s="1" t="s">
        <v>9</v>
      </c>
      <c r="B17" s="1" t="s">
        <v>3402</v>
      </c>
    </row>
    <row r="18" spans="1:56" x14ac:dyDescent="0.35">
      <c r="A18" s="1">
        <v>1</v>
      </c>
      <c r="B18" s="1" t="s">
        <v>3401</v>
      </c>
      <c r="C18" s="1">
        <v>528.50000052526593</v>
      </c>
      <c r="D18" s="1">
        <v>0</v>
      </c>
      <c r="E18">
        <f>(R18-S18*(1000-T18)/(1000-U18))*AK18</f>
        <v>-7.9850433611582261</v>
      </c>
      <c r="F18">
        <f>IF(AV18&lt;&gt;0,1/(1/AV18-1/N18),0)</f>
        <v>9.4192113392370547E-2</v>
      </c>
      <c r="G18">
        <f>((AY18-AL18/2)*S18-E18)/(AY18+AL18/2)</f>
        <v>327.95046632005278</v>
      </c>
      <c r="H18">
        <f>AL18*1000</f>
        <v>32.838416335641391</v>
      </c>
      <c r="I18">
        <f>(AQ18-AW18)</f>
        <v>25.953485742823542</v>
      </c>
      <c r="J18">
        <f>(P18+AP18*D18)</f>
        <v>67.702911376953125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31.168296813964844</v>
      </c>
      <c r="P18" s="1">
        <v>67.702911376953125</v>
      </c>
      <c r="Q18" s="1">
        <v>31.309684753417969</v>
      </c>
      <c r="R18" s="1">
        <v>400.00015258789063</v>
      </c>
      <c r="S18" s="1">
        <v>395.45980834960938</v>
      </c>
      <c r="T18" s="1">
        <v>0.10953177511692047</v>
      </c>
      <c r="U18" s="1">
        <v>29.05552864074707</v>
      </c>
      <c r="V18" s="1">
        <v>0.21211285889148712</v>
      </c>
      <c r="W18" s="1">
        <v>56.267250061035156</v>
      </c>
      <c r="X18" s="1">
        <v>299.6104736328125</v>
      </c>
      <c r="Y18" s="1">
        <v>0.20161044597625732</v>
      </c>
      <c r="Z18" s="1">
        <v>0.22002667188644409</v>
      </c>
      <c r="AA18" s="1">
        <v>88.206581115722656</v>
      </c>
      <c r="AB18" s="1">
        <v>-5.270226001739502</v>
      </c>
      <c r="AC18" s="1">
        <v>0.22512945532798767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1.101509094238281</v>
      </c>
      <c r="AL18">
        <f>(U18-T18)/(1000-U18)*AK18</f>
        <v>3.2838416335641392E-2</v>
      </c>
      <c r="AM18">
        <f>(P18+273.15)</f>
        <v>340.8529113769531</v>
      </c>
      <c r="AN18">
        <f>(O18+273.15)</f>
        <v>304.31829681396482</v>
      </c>
      <c r="AO18">
        <f>(Y18*AG18+Z18*AH18)*AI18</f>
        <v>3.2257670635186031E-2</v>
      </c>
      <c r="AP18">
        <f>((AO18+0.00000010773*(AN18^4-AM18^4))-AL18*44100)/(L18*51.4+0.00000043092*AM18^3)</f>
        <v>-15.568835811518188</v>
      </c>
      <c r="AQ18">
        <f>0.61365*EXP(17.502*J18/(240.97+J18))</f>
        <v>28.5163745867338</v>
      </c>
      <c r="AR18">
        <f>AQ18*1000/AA18</f>
        <v>323.29078200323545</v>
      </c>
      <c r="AS18">
        <f>(AR18-U18)</f>
        <v>294.23525336248838</v>
      </c>
      <c r="AT18">
        <f>IF(D18,P18,(O18+P18)/2)</f>
        <v>49.435604095458984</v>
      </c>
      <c r="AU18">
        <f>0.61365*EXP(17.502*AT18/(240.97+AT18))</f>
        <v>12.073661719737091</v>
      </c>
      <c r="AV18">
        <f>IF(AS18&lt;&gt;0,(1000-(AR18+U18)/2)/AS18*AL18,0)</f>
        <v>9.1944009444325792E-2</v>
      </c>
      <c r="AW18">
        <f>U18*AA18/1000</f>
        <v>2.5628888439102595</v>
      </c>
      <c r="AX18">
        <f>(AU18-AW18)</f>
        <v>9.5107728758268308</v>
      </c>
      <c r="AY18">
        <f>1/(1.6/F18+1.37/N18)</f>
        <v>5.7662842094935378E-2</v>
      </c>
      <c r="AZ18">
        <f>G18*AA18*0.001</f>
        <v>28.927389409398806</v>
      </c>
      <c r="BA18">
        <f>G18/S18</f>
        <v>0.82928899320692928</v>
      </c>
      <c r="BB18">
        <f>(1-AL18*AA18/AQ18/F18)*100</f>
        <v>-7.8386249777838257</v>
      </c>
      <c r="BC18">
        <f>(S18-E18/(N18/1.35))</f>
        <v>398.25807731595239</v>
      </c>
      <c r="BD18">
        <f>E18*BB18/100/BC18</f>
        <v>1.5716381890179595E-3</v>
      </c>
    </row>
    <row r="19" spans="1:56" x14ac:dyDescent="0.35">
      <c r="A19" s="1" t="s">
        <v>9</v>
      </c>
      <c r="B19" s="1" t="s">
        <v>3400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3399</v>
      </c>
      <c r="K20" s="1">
        <f t="shared" si="0"/>
        <v>2.72</v>
      </c>
    </row>
    <row r="21" spans="1:56" x14ac:dyDescent="0.35">
      <c r="A21" s="1">
        <v>2</v>
      </c>
      <c r="B21" s="1" t="s">
        <v>3398</v>
      </c>
      <c r="C21" s="1">
        <v>732.0000005364418</v>
      </c>
      <c r="D21" s="1">
        <v>0</v>
      </c>
      <c r="E21">
        <f>(R21-S21*(1000-T21)/(1000-U21))*AK21</f>
        <v>-7.0984290043112725</v>
      </c>
      <c r="F21">
        <f>IF(AV21&lt;&gt;0,1/(1/AV21-1/N21),0)</f>
        <v>0.20847581187420614</v>
      </c>
      <c r="G21">
        <f>((AY21-AL21/2)*S21-E21)/(AY21+AL21/2)</f>
        <v>360.5366020544397</v>
      </c>
      <c r="H21">
        <f>AL21*1000</f>
        <v>30.317534650018622</v>
      </c>
      <c r="I21">
        <f>(AQ21-AW21)</f>
        <v>12.221036332385843</v>
      </c>
      <c r="J21">
        <f>(P21+AP21*D21)</f>
        <v>53.275951385498047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31.059986114501953</v>
      </c>
      <c r="P21" s="1">
        <v>53.275951385498047</v>
      </c>
      <c r="Q21" s="1">
        <v>31.284296035766602</v>
      </c>
      <c r="R21" s="1">
        <v>400.01824951171875</v>
      </c>
      <c r="S21" s="1">
        <v>395.5755615234375</v>
      </c>
      <c r="T21" s="1">
        <v>0.11668620258569717</v>
      </c>
      <c r="U21" s="1">
        <v>26.895753860473633</v>
      </c>
      <c r="V21" s="1">
        <v>0.22736324369907379</v>
      </c>
      <c r="W21" s="1">
        <v>52.406417846679688</v>
      </c>
      <c r="X21" s="1">
        <v>299.6585693359375</v>
      </c>
      <c r="Y21" s="1">
        <v>23.822650909423828</v>
      </c>
      <c r="Z21" s="1">
        <v>0.19645148515701294</v>
      </c>
      <c r="AA21" s="1">
        <v>88.20538330078125</v>
      </c>
      <c r="AB21" s="1">
        <v>-5.6724934577941895</v>
      </c>
      <c r="AC21" s="1">
        <v>0.23484587669372559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1.1016859166762407</v>
      </c>
      <c r="AL21">
        <f>(U21-T21)/(1000-U21)*AK21</f>
        <v>3.0317534650018622E-2</v>
      </c>
      <c r="AM21">
        <f>(P21+273.15)</f>
        <v>326.42595138549802</v>
      </c>
      <c r="AN21">
        <f>(O21+273.15)</f>
        <v>304.20998611450193</v>
      </c>
      <c r="AO21">
        <f>(Y21*AG21+Z21*AH21)*AI21</f>
        <v>3.8116240603113738</v>
      </c>
      <c r="AP21">
        <f>((AO21+0.00000010773*(AN21^4-AM21^4))-AL21*44100)/(L21*51.4+0.00000043092*AM21^3)</f>
        <v>-13.070257630882953</v>
      </c>
      <c r="AQ21">
        <f>0.61365*EXP(17.502*J21/(240.97+J21))</f>
        <v>14.593386610812388</v>
      </c>
      <c r="AR21">
        <f>AQ21*1000/AA21</f>
        <v>165.44779994945196</v>
      </c>
      <c r="AS21">
        <f>(AR21-U21)</f>
        <v>138.55204608897833</v>
      </c>
      <c r="AT21">
        <f>IF(D21,P21,(O21+P21)/2)</f>
        <v>42.16796875</v>
      </c>
      <c r="AU21">
        <f>0.61365*EXP(17.502*AT21/(240.97+AT21))</f>
        <v>8.3166256125024365</v>
      </c>
      <c r="AV21">
        <f>IF(AS21&lt;&gt;0,(1000-(AR21+U21)/2)/AS21*AL21,0)</f>
        <v>0.19777292537239793</v>
      </c>
      <c r="AW21">
        <f>U21*AA21/1000</f>
        <v>2.372350278426544</v>
      </c>
      <c r="AX21">
        <f>(AU21-AW21)</f>
        <v>5.9442753340758925</v>
      </c>
      <c r="AY21">
        <f>1/(1.6/F21+1.37/N21)</f>
        <v>0.12452708131460806</v>
      </c>
      <c r="AZ21">
        <f>G21*AA21*0.001</f>
        <v>31.80126917817309</v>
      </c>
      <c r="BA21">
        <f>G21/S21</f>
        <v>0.91142284084978342</v>
      </c>
      <c r="BB21">
        <f>(1-AL21*AA21/AQ21/F21)*100</f>
        <v>12.102360477664863</v>
      </c>
      <c r="BC21">
        <f>(S21-E21/(N21/1.35))</f>
        <v>398.0631264237328</v>
      </c>
      <c r="BD21">
        <f>E21*BB21/100/BC21</f>
        <v>-2.1581437951084938E-3</v>
      </c>
    </row>
    <row r="22" spans="1:56" x14ac:dyDescent="0.35">
      <c r="A22" s="1" t="s">
        <v>9</v>
      </c>
      <c r="B22" s="1" t="s">
        <v>3397</v>
      </c>
      <c r="K22" s="1">
        <f t="shared" si="0"/>
        <v>2.72</v>
      </c>
    </row>
    <row r="23" spans="1:56" x14ac:dyDescent="0.35">
      <c r="A23" s="1" t="s">
        <v>9</v>
      </c>
      <c r="B23" s="1" t="s">
        <v>3396</v>
      </c>
      <c r="K23" s="1">
        <f t="shared" si="0"/>
        <v>2.72</v>
      </c>
    </row>
    <row r="24" spans="1:56" x14ac:dyDescent="0.35">
      <c r="A24" s="1">
        <v>3</v>
      </c>
      <c r="B24" s="1" t="s">
        <v>3395</v>
      </c>
      <c r="C24" s="1">
        <v>935.0000005364418</v>
      </c>
      <c r="D24" s="1">
        <v>0</v>
      </c>
      <c r="E24">
        <f>(R24-S24*(1000-T24)/(1000-U24))*AK24</f>
        <v>-6.1045003621818541</v>
      </c>
      <c r="F24">
        <f>IF(AV24&lt;&gt;0,1/(1/AV24-1/N24),0)</f>
        <v>0.19627378228342465</v>
      </c>
      <c r="G24">
        <f>((AY24-AL24/2)*S24-E24)/(AY24+AL24/2)</f>
        <v>355.33439763558368</v>
      </c>
      <c r="H24">
        <f>AL24*1000</f>
        <v>28.779258139848693</v>
      </c>
      <c r="I24">
        <f>(AQ24-AW24)</f>
        <v>12.29675050912198</v>
      </c>
      <c r="J24">
        <f>(P24+AP24*D24)</f>
        <v>53.220077514648438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31.103904724121094</v>
      </c>
      <c r="P24" s="1">
        <v>53.220077514648438</v>
      </c>
      <c r="Q24" s="1">
        <v>31.281736373901367</v>
      </c>
      <c r="R24" s="1">
        <v>400.07891845703125</v>
      </c>
      <c r="S24" s="1">
        <v>395.29190063476563</v>
      </c>
      <c r="T24" s="1">
        <v>0.12369383871555328</v>
      </c>
      <c r="U24" s="1">
        <v>25.588235855102539</v>
      </c>
      <c r="V24" s="1">
        <v>0.24040922522544861</v>
      </c>
      <c r="W24" s="1">
        <v>49.732856750488281</v>
      </c>
      <c r="X24" s="1">
        <v>299.54022216796875</v>
      </c>
      <c r="Y24" s="1">
        <v>50.771827697753906</v>
      </c>
      <c r="Z24" s="1">
        <v>0.1624007523059845</v>
      </c>
      <c r="AA24" s="1">
        <v>88.20318603515625</v>
      </c>
      <c r="AB24" s="1">
        <v>-5.7921528816223145</v>
      </c>
      <c r="AC24" s="1">
        <v>0.2412264347076416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1.1012508167940025</v>
      </c>
      <c r="AL24">
        <f>(U24-T24)/(1000-U24)*AK24</f>
        <v>2.8779258139848694E-2</v>
      </c>
      <c r="AM24">
        <f>(P24+273.15)</f>
        <v>326.37007751464841</v>
      </c>
      <c r="AN24">
        <f>(O24+273.15)</f>
        <v>304.25390472412107</v>
      </c>
      <c r="AO24">
        <f>(Y24*AG24+Z24*AH24)*AI24</f>
        <v>8.1234922500664197</v>
      </c>
      <c r="AP24">
        <f>((AO24+0.00000010773*(AN24^4-AM24^4))-AL24*44100)/(L24*51.4+0.00000043092*AM24^3)</f>
        <v>-12.482833951067144</v>
      </c>
      <c r="AQ24">
        <f>0.61365*EXP(17.502*J24/(240.97+J24))</f>
        <v>14.553714436561044</v>
      </c>
      <c r="AR24">
        <f>AQ24*1000/AA24</f>
        <v>165.00213984061966</v>
      </c>
      <c r="AS24">
        <f>(AR24-U24)</f>
        <v>139.41390398551712</v>
      </c>
      <c r="AT24">
        <f>IF(D24,P24,(O24+P24)/2)</f>
        <v>42.161991119384766</v>
      </c>
      <c r="AU24">
        <f>0.61365*EXP(17.502*AT24/(240.97+AT24))</f>
        <v>8.3140106134174054</v>
      </c>
      <c r="AV24">
        <f>IF(AS24&lt;&gt;0,(1000-(AR24+U24)/2)/AS24*AL24,0)</f>
        <v>0.18675851249380782</v>
      </c>
      <c r="AW24">
        <f>U24*AA24/1000</f>
        <v>2.2569639274390649</v>
      </c>
      <c r="AX24">
        <f>(AU24-AW24)</f>
        <v>6.0570466859783405</v>
      </c>
      <c r="AY24">
        <f>1/(1.6/F24+1.37/N24)</f>
        <v>0.11754322186136186</v>
      </c>
      <c r="AZ24">
        <f>G24*AA24*0.001</f>
        <v>31.341625979341575</v>
      </c>
      <c r="BA24">
        <f>G24/S24</f>
        <v>0.89891646417491078</v>
      </c>
      <c r="BB24">
        <f>(1-AL24*AA24/AQ24/F24)*100</f>
        <v>11.135617656356766</v>
      </c>
      <c r="BC24">
        <f>(S24-E24/(N24/1.35))</f>
        <v>397.43115438028883</v>
      </c>
      <c r="BD24">
        <f>E24*BB24/100/BC24</f>
        <v>-1.7104190566626593E-3</v>
      </c>
    </row>
    <row r="25" spans="1:56" x14ac:dyDescent="0.35">
      <c r="A25" s="1" t="s">
        <v>9</v>
      </c>
      <c r="B25" s="1" t="s">
        <v>3394</v>
      </c>
      <c r="K25" s="1">
        <f t="shared" si="0"/>
        <v>2.72</v>
      </c>
    </row>
    <row r="26" spans="1:56" x14ac:dyDescent="0.35">
      <c r="A26" s="1" t="s">
        <v>9</v>
      </c>
      <c r="B26" s="1" t="s">
        <v>3393</v>
      </c>
      <c r="K26" s="1">
        <f t="shared" si="0"/>
        <v>2.72</v>
      </c>
    </row>
    <row r="27" spans="1:56" x14ac:dyDescent="0.35">
      <c r="A27" s="1">
        <v>4</v>
      </c>
      <c r="B27" s="1" t="s">
        <v>3392</v>
      </c>
      <c r="C27" s="1">
        <v>1138.0000005364418</v>
      </c>
      <c r="D27" s="1">
        <v>0</v>
      </c>
      <c r="E27">
        <f>(R27-S27*(1000-T27)/(1000-U27))*AK27</f>
        <v>-5.1512396838552901</v>
      </c>
      <c r="F27">
        <f>IF(AV27&lt;&gt;0,1/(1/AV27-1/N27),0)</f>
        <v>0.18607330630450106</v>
      </c>
      <c r="G27">
        <f>((AY27-AL27/2)*S27-E27)/(AY27+AL27/2)</f>
        <v>348.88967173456706</v>
      </c>
      <c r="H27">
        <f>AL27*1000</f>
        <v>27.637366826555024</v>
      </c>
      <c r="I27">
        <f>(AQ27-AW27)</f>
        <v>12.427510106563991</v>
      </c>
      <c r="J27">
        <f>(P27+AP27*D27)</f>
        <v>53.279533386230469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30.948341369628906</v>
      </c>
      <c r="P27" s="1">
        <v>53.279533386230469</v>
      </c>
      <c r="Q27" s="1">
        <v>31.197458267211914</v>
      </c>
      <c r="R27" s="1">
        <v>400.00888061523438</v>
      </c>
      <c r="S27" s="1">
        <v>394.78408813476563</v>
      </c>
      <c r="T27" s="1">
        <v>0.13114403188228607</v>
      </c>
      <c r="U27" s="1">
        <v>24.586044311523438</v>
      </c>
      <c r="V27" s="1">
        <v>0.25714263319969177</v>
      </c>
      <c r="W27" s="1">
        <v>48.207450866699219</v>
      </c>
      <c r="X27" s="1">
        <v>299.83935546875</v>
      </c>
      <c r="Y27" s="1">
        <v>100.63182830810547</v>
      </c>
      <c r="Z27" s="1">
        <v>0.17419017851352692</v>
      </c>
      <c r="AA27" s="1">
        <v>88.197311401367188</v>
      </c>
      <c r="AB27" s="1">
        <v>-5.9321188926696777</v>
      </c>
      <c r="AC27" s="1">
        <v>0.24065499007701874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1.1023505715762865</v>
      </c>
      <c r="AL27">
        <f>(U27-T27)/(1000-U27)*AK27</f>
        <v>2.7637366826555022E-2</v>
      </c>
      <c r="AM27">
        <f>(P27+273.15)</f>
        <v>326.42953338623045</v>
      </c>
      <c r="AN27">
        <f>(O27+273.15)</f>
        <v>304.09834136962888</v>
      </c>
      <c r="AO27">
        <f>(Y27*AG27+Z27*AH27)*AI27</f>
        <v>16.101092169409412</v>
      </c>
      <c r="AP27">
        <f>((AO27+0.00000010773*(AN27^4-AM27^4))-AL27*44100)/(L27*51.4+0.00000043092*AM27^3)</f>
        <v>-12.037533820691907</v>
      </c>
      <c r="AQ27">
        <f>0.61365*EXP(17.502*J27/(240.97+J27))</f>
        <v>14.595933112835237</v>
      </c>
      <c r="AR27">
        <f>AQ27*1000/AA27</f>
        <v>165.49181467008958</v>
      </c>
      <c r="AS27">
        <f>(AR27-U27)</f>
        <v>140.90577035856614</v>
      </c>
      <c r="AT27">
        <f>IF(D27,P27,(O27+P27)/2)</f>
        <v>42.113937377929688</v>
      </c>
      <c r="AU27">
        <f>0.61365*EXP(17.502*AT27/(240.97+AT27))</f>
        <v>8.2930146738618653</v>
      </c>
      <c r="AV27">
        <f>IF(AS27&lt;&gt;0,(1000-(AR27+U27)/2)/AS27*AL27,0)</f>
        <v>0.17749976459991026</v>
      </c>
      <c r="AW27">
        <f>U27*AA27/1000</f>
        <v>2.1684230062712451</v>
      </c>
      <c r="AX27">
        <f>(AU27-AW27)</f>
        <v>6.1245916675906198</v>
      </c>
      <c r="AY27">
        <f>1/(1.6/F27+1.37/N27)</f>
        <v>0.11167703979167724</v>
      </c>
      <c r="AZ27">
        <f>G27*AA27*0.001</f>
        <v>30.771131022694387</v>
      </c>
      <c r="BA27">
        <f>G27/S27</f>
        <v>0.8837480593074668</v>
      </c>
      <c r="BB27">
        <f>(1-AL27*AA27/AQ27/F27)*100</f>
        <v>10.249666685500102</v>
      </c>
      <c r="BC27">
        <f>(S27-E27/(N27/1.35))</f>
        <v>396.58928235771043</v>
      </c>
      <c r="BD27">
        <f>E27*BB27/100/BC27</f>
        <v>-1.331314085513162E-3</v>
      </c>
    </row>
    <row r="28" spans="1:56" x14ac:dyDescent="0.35">
      <c r="A28" s="1" t="s">
        <v>9</v>
      </c>
      <c r="B28" s="1" t="s">
        <v>3391</v>
      </c>
      <c r="K28" s="1">
        <f t="shared" si="0"/>
        <v>2.72</v>
      </c>
    </row>
    <row r="29" spans="1:56" x14ac:dyDescent="0.35">
      <c r="A29" s="1" t="s">
        <v>9</v>
      </c>
      <c r="B29" s="1" t="s">
        <v>3390</v>
      </c>
      <c r="K29" s="1">
        <f t="shared" si="0"/>
        <v>2.72</v>
      </c>
    </row>
    <row r="30" spans="1:56" x14ac:dyDescent="0.35">
      <c r="A30" s="1">
        <v>5</v>
      </c>
      <c r="B30" s="1" t="s">
        <v>3389</v>
      </c>
      <c r="C30" s="1">
        <v>1341.0000005364418</v>
      </c>
      <c r="D30" s="1">
        <v>0</v>
      </c>
      <c r="E30">
        <f>(R30-S30*(1000-T30)/(1000-U30))*AK30</f>
        <v>-4.2798713955466248</v>
      </c>
      <c r="F30">
        <f>IF(AV30&lt;&gt;0,1/(1/AV30-1/N30),0)</f>
        <v>0.1844310376605082</v>
      </c>
      <c r="G30">
        <f>((AY30-AL30/2)*S30-E30)/(AY30+AL30/2)</f>
        <v>343.90497338059811</v>
      </c>
      <c r="H30">
        <f>AL30*1000</f>
        <v>26.716289138597283</v>
      </c>
      <c r="I30">
        <f>(AQ30-AW30)</f>
        <v>12.146734019955041</v>
      </c>
      <c r="J30">
        <f>(P30+AP30*D30)</f>
        <v>52.783699035644531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30.889057159423828</v>
      </c>
      <c r="P30" s="1">
        <v>52.783699035644531</v>
      </c>
      <c r="Q30" s="1">
        <v>31.147077560424805</v>
      </c>
      <c r="R30" s="1">
        <v>399.98727416992188</v>
      </c>
      <c r="S30" s="1">
        <v>394.30950927734375</v>
      </c>
      <c r="T30" s="1">
        <v>0.13963252305984497</v>
      </c>
      <c r="U30" s="1">
        <v>23.81437873840332</v>
      </c>
      <c r="V30" s="1">
        <v>0.27470812201499939</v>
      </c>
      <c r="W30" s="1">
        <v>46.851573944091797</v>
      </c>
      <c r="X30" s="1">
        <v>299.63470458984375</v>
      </c>
      <c r="Y30" s="1">
        <v>150.05697631835938</v>
      </c>
      <c r="Z30" s="1">
        <v>0.22134104371070862</v>
      </c>
      <c r="AA30" s="1">
        <v>88.195381164550781</v>
      </c>
      <c r="AB30" s="1">
        <v>-5.8430867195129395</v>
      </c>
      <c r="AC30" s="1">
        <v>0.24388746917247772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1.1015981786391311</v>
      </c>
      <c r="AL30">
        <f>(U30-T30)/(1000-U30)*AK30</f>
        <v>2.6716289138597284E-2</v>
      </c>
      <c r="AM30">
        <f>(P30+273.15)</f>
        <v>325.93369903564451</v>
      </c>
      <c r="AN30">
        <f>(O30+273.15)</f>
        <v>304.03905715942381</v>
      </c>
      <c r="AO30">
        <f>(Y30*AG30+Z30*AH30)*AI30</f>
        <v>24.009115674291934</v>
      </c>
      <c r="AP30">
        <f>((AO30+0.00000010773*(AN30^4-AM30^4))-AL30*44100)/(L30*51.4+0.00000043092*AM30^3)</f>
        <v>-11.60204688584742</v>
      </c>
      <c r="AQ30">
        <f>0.61365*EXP(17.502*J30/(240.97+J30))</f>
        <v>14.247052229985496</v>
      </c>
      <c r="AR30">
        <f>AQ30*1000/AA30</f>
        <v>161.53966389015335</v>
      </c>
      <c r="AS30">
        <f>(AR30-U30)</f>
        <v>137.72528515175003</v>
      </c>
      <c r="AT30">
        <f>IF(D30,P30,(O30+P30)/2)</f>
        <v>41.83637809753418</v>
      </c>
      <c r="AU30">
        <f>0.61365*EXP(17.502*AT30/(240.97+AT30))</f>
        <v>8.1726377632081189</v>
      </c>
      <c r="AV30">
        <f>IF(AS30&lt;&gt;0,(1000-(AR30+U30)/2)/AS30*AL30,0)</f>
        <v>0.17600474026212656</v>
      </c>
      <c r="AW30">
        <f>U30*AA30/1000</f>
        <v>2.1003182100304549</v>
      </c>
      <c r="AX30">
        <f>(AU30-AW30)</f>
        <v>6.0723195531776639</v>
      </c>
      <c r="AY30">
        <f>1/(1.6/F30+1.37/N30)</f>
        <v>0.1107302009164718</v>
      </c>
      <c r="AZ30">
        <f>G30*AA30*0.001</f>
        <v>30.330830211686543</v>
      </c>
      <c r="BA30">
        <f>G30/S30</f>
        <v>0.87217012344155054</v>
      </c>
      <c r="BB30">
        <f>(1-AL30*AA30/AQ30/F30)*100</f>
        <v>10.326741678678964</v>
      </c>
      <c r="BC30">
        <f>(S30-E30/(N30/1.35))</f>
        <v>395.80934224811426</v>
      </c>
      <c r="BD30">
        <f>E30*BB30/100/BC30</f>
        <v>-1.11662665839939E-3</v>
      </c>
    </row>
    <row r="31" spans="1:56" x14ac:dyDescent="0.35">
      <c r="A31" s="1" t="s">
        <v>9</v>
      </c>
      <c r="B31" s="1" t="s">
        <v>3388</v>
      </c>
      <c r="K31" s="1">
        <f t="shared" si="0"/>
        <v>2.72</v>
      </c>
    </row>
    <row r="32" spans="1:56" x14ac:dyDescent="0.35">
      <c r="A32" s="1" t="s">
        <v>9</v>
      </c>
      <c r="B32" s="1" t="s">
        <v>3387</v>
      </c>
      <c r="K32" s="1">
        <f t="shared" si="0"/>
        <v>2.72</v>
      </c>
    </row>
    <row r="33" spans="1:56" x14ac:dyDescent="0.35">
      <c r="A33" s="1">
        <v>6</v>
      </c>
      <c r="B33" s="1" t="s">
        <v>3386</v>
      </c>
      <c r="C33" s="1">
        <v>1544.5000005252659</v>
      </c>
      <c r="D33" s="1">
        <v>0</v>
      </c>
      <c r="E33">
        <f>(R33-S33*(1000-T33)/(1000-U33))*AK33</f>
        <v>-3.2130240418194225</v>
      </c>
      <c r="F33">
        <f>IF(AV33&lt;&gt;0,1/(1/AV33-1/N33),0)</f>
        <v>0.17583688306730805</v>
      </c>
      <c r="G33">
        <f>((AY33-AL33/2)*S33-E33)/(AY33+AL33/2)</f>
        <v>333.68252455427159</v>
      </c>
      <c r="H33">
        <f>AL33*1000</f>
        <v>26.242707652777664</v>
      </c>
      <c r="I33">
        <f>(AQ33-AW33)</f>
        <v>12.467868374035717</v>
      </c>
      <c r="J33">
        <f>(P33+AP33*D33)</f>
        <v>53.190196990966797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30.895208358764648</v>
      </c>
      <c r="P33" s="1">
        <v>53.190196990966797</v>
      </c>
      <c r="Q33" s="1">
        <v>31.14385986328125</v>
      </c>
      <c r="R33" s="1">
        <v>399.97897338867188</v>
      </c>
      <c r="S33" s="1">
        <v>393.52194213867188</v>
      </c>
      <c r="T33" s="1">
        <v>0.14972186088562012</v>
      </c>
      <c r="U33" s="1">
        <v>23.411127090454102</v>
      </c>
      <c r="V33" s="1">
        <v>0.29444199800491333</v>
      </c>
      <c r="W33" s="1">
        <v>46.0401611328125</v>
      </c>
      <c r="X33" s="1">
        <v>299.67697143554688</v>
      </c>
      <c r="Y33" s="1">
        <v>299.55838012695313</v>
      </c>
      <c r="Z33" s="1">
        <v>0.27372962236404419</v>
      </c>
      <c r="AA33" s="1">
        <v>88.191741943359375</v>
      </c>
      <c r="AB33" s="1">
        <v>-5.9335651397705078</v>
      </c>
      <c r="AC33" s="1">
        <v>0.25115257501602173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1.1017535714542162</v>
      </c>
      <c r="AL33">
        <f>(U33-T33)/(1000-U33)*AK33</f>
        <v>2.6242707652777666E-2</v>
      </c>
      <c r="AM33">
        <f>(P33+273.15)</f>
        <v>326.34019699096677</v>
      </c>
      <c r="AN33">
        <f>(O33+273.15)</f>
        <v>304.04520835876463</v>
      </c>
      <c r="AO33">
        <f>(Y33*AG33+Z33*AH33)*AI33</f>
        <v>47.92933974900825</v>
      </c>
      <c r="AP33">
        <f>((AO33+0.00000010773*(AN33^4-AM33^4))-AL33*44100)/(L33*51.4+0.00000043092*AM33^3)</f>
        <v>-11.286386691025314</v>
      </c>
      <c r="AQ33">
        <f>0.61365*EXP(17.502*J33/(240.97+J33))</f>
        <v>14.532536453000235</v>
      </c>
      <c r="AR33">
        <f>AQ33*1000/AA33</f>
        <v>164.78341546234194</v>
      </c>
      <c r="AS33">
        <f>(AR33-U33)</f>
        <v>141.37228837188783</v>
      </c>
      <c r="AT33">
        <f>IF(D33,P33,(O33+P33)/2)</f>
        <v>42.042702674865723</v>
      </c>
      <c r="AU33">
        <f>0.61365*EXP(17.502*AT33/(240.97+AT33))</f>
        <v>8.2619748302563956</v>
      </c>
      <c r="AV33">
        <f>IF(AS33&lt;&gt;0,(1000-(AR33+U33)/2)/AS33*AL33,0)</f>
        <v>0.16816124818755085</v>
      </c>
      <c r="AW33">
        <f>U33*AA33/1000</f>
        <v>2.0646680789645178</v>
      </c>
      <c r="AX33">
        <f>(AU33-AW33)</f>
        <v>6.1973067512918778</v>
      </c>
      <c r="AY33">
        <f>1/(1.6/F33+1.37/N33)</f>
        <v>0.10576444967671243</v>
      </c>
      <c r="AZ33">
        <f>G33*AA33*0.001</f>
        <v>29.428043096499</v>
      </c>
      <c r="BA33">
        <f>G33/S33</f>
        <v>0.84793880295672641</v>
      </c>
      <c r="BB33">
        <f>(1-AL33*AA33/AQ33/F33)*100</f>
        <v>9.4298336496659534</v>
      </c>
      <c r="BC33">
        <f>(S33-E33/(N33/1.35))</f>
        <v>394.64791040931044</v>
      </c>
      <c r="BD33">
        <f>E33*BB33/100/BC33</f>
        <v>-7.6772944763119435E-4</v>
      </c>
    </row>
    <row r="34" spans="1:56" x14ac:dyDescent="0.35">
      <c r="A34" s="1" t="s">
        <v>9</v>
      </c>
      <c r="B34" s="1" t="s">
        <v>3385</v>
      </c>
      <c r="K34" s="1">
        <f t="shared" si="0"/>
        <v>2.72</v>
      </c>
    </row>
    <row r="35" spans="1:56" x14ac:dyDescent="0.35">
      <c r="A35" s="1" t="s">
        <v>9</v>
      </c>
      <c r="B35" s="1" t="s">
        <v>3384</v>
      </c>
      <c r="K35" s="1">
        <f t="shared" si="0"/>
        <v>2.72</v>
      </c>
    </row>
    <row r="36" spans="1:56" x14ac:dyDescent="0.35">
      <c r="A36" s="1">
        <v>7</v>
      </c>
      <c r="B36" s="1" t="s">
        <v>3383</v>
      </c>
      <c r="C36" s="1">
        <v>1747.0000005364418</v>
      </c>
      <c r="D36" s="1">
        <v>0</v>
      </c>
      <c r="E36">
        <f>(R36-S36*(1000-T36)/(1000-U36))*AK36</f>
        <v>-2.91722208043103</v>
      </c>
      <c r="F36">
        <f>IF(AV36&lt;&gt;0,1/(1/AV36-1/N36),0)</f>
        <v>0.18136330420111463</v>
      </c>
      <c r="G36">
        <f>((AY36-AL36/2)*S36-E36)/(AY36+AL36/2)</f>
        <v>334.28560611183229</v>
      </c>
      <c r="H36">
        <f>AL36*1000</f>
        <v>25.755719681473675</v>
      </c>
      <c r="I36">
        <f>(AQ36-AW36)</f>
        <v>11.924704128892074</v>
      </c>
      <c r="J36">
        <f>(P36+AP36*D36)</f>
        <v>52.358180999755859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30.934902191162109</v>
      </c>
      <c r="P36" s="1">
        <v>52.358180999755859</v>
      </c>
      <c r="Q36" s="1">
        <v>31.155117034912109</v>
      </c>
      <c r="R36" s="1">
        <v>400.085693359375</v>
      </c>
      <c r="S36" s="1">
        <v>393.53240966796875</v>
      </c>
      <c r="T36" s="1">
        <v>0.16047690808773041</v>
      </c>
      <c r="U36" s="1">
        <v>23.004827499389648</v>
      </c>
      <c r="V36" s="1">
        <v>0.31485629081726074</v>
      </c>
      <c r="W36" s="1">
        <v>45.13555908203125</v>
      </c>
      <c r="X36" s="1">
        <v>299.60992431640625</v>
      </c>
      <c r="Y36" s="1">
        <v>501.22616577148438</v>
      </c>
      <c r="Z36" s="1">
        <v>0.1362067312002182</v>
      </c>
      <c r="AA36" s="1">
        <v>88.185409545898438</v>
      </c>
      <c r="AB36" s="1">
        <v>-5.8597707748413086</v>
      </c>
      <c r="AC36" s="1">
        <v>0.25546395778656006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1.1015070746926698</v>
      </c>
      <c r="AL36">
        <f>(U36-T36)/(1000-U36)*AK36</f>
        <v>2.5755719681473676E-2</v>
      </c>
      <c r="AM36">
        <f>(P36+273.15)</f>
        <v>325.50818099975584</v>
      </c>
      <c r="AN36">
        <f>(O36+273.15)</f>
        <v>304.08490219116209</v>
      </c>
      <c r="AO36">
        <f>(Y36*AG36+Z36*AH36)*AI36</f>
        <v>80.196184730913046</v>
      </c>
      <c r="AP36">
        <f>((AO36+0.00000010773*(AN36^4-AM36^4))-AL36*44100)/(L36*51.4+0.00000043092*AM36^3)</f>
        <v>-10.763051284310087</v>
      </c>
      <c r="AQ36">
        <f>0.61365*EXP(17.502*J36/(240.97+J36))</f>
        <v>13.953394263458497</v>
      </c>
      <c r="AR36">
        <f>AQ36*1000/AA36</f>
        <v>158.22792381767056</v>
      </c>
      <c r="AS36">
        <f>(AR36-U36)</f>
        <v>135.22309631828091</v>
      </c>
      <c r="AT36">
        <f>IF(D36,P36,(O36+P36)/2)</f>
        <v>41.646541595458984</v>
      </c>
      <c r="AU36">
        <f>0.61365*EXP(17.502*AT36/(240.97+AT36))</f>
        <v>8.0911800010216908</v>
      </c>
      <c r="AV36">
        <f>IF(AS36&lt;&gt;0,(1000-(AR36+U36)/2)/AS36*AL36,0)</f>
        <v>0.17320879605013928</v>
      </c>
      <c r="AW36">
        <f>U36*AA36/1000</f>
        <v>2.028690134566423</v>
      </c>
      <c r="AX36">
        <f>(AU36-AW36)</f>
        <v>6.0624898664552678</v>
      </c>
      <c r="AY36">
        <f>1/(1.6/F36+1.37/N36)</f>
        <v>0.10895974008501262</v>
      </c>
      <c r="AZ36">
        <f>G36*AA36*0.001</f>
        <v>29.479113080270821</v>
      </c>
      <c r="BA36">
        <f>G36/S36</f>
        <v>0.84944873128461218</v>
      </c>
      <c r="BB36">
        <f>(1-AL36*AA36/AQ36/F36)*100</f>
        <v>10.248618809042298</v>
      </c>
      <c r="BC36">
        <f>(S36-E36/(N36/1.35))</f>
        <v>394.55471745596509</v>
      </c>
      <c r="BD36">
        <f>E36*BB36/100/BC36</f>
        <v>-7.5775287332601002E-4</v>
      </c>
    </row>
    <row r="37" spans="1:56" x14ac:dyDescent="0.35">
      <c r="A37" s="1" t="s">
        <v>9</v>
      </c>
      <c r="B37" s="1" t="s">
        <v>3382</v>
      </c>
      <c r="K37" s="1">
        <f t="shared" si="0"/>
        <v>2.72</v>
      </c>
    </row>
    <row r="38" spans="1:56" x14ac:dyDescent="0.35">
      <c r="A38" s="1" t="s">
        <v>9</v>
      </c>
      <c r="B38" s="1" t="s">
        <v>3381</v>
      </c>
      <c r="K38" s="1">
        <f t="shared" si="0"/>
        <v>2.72</v>
      </c>
    </row>
    <row r="39" spans="1:56" x14ac:dyDescent="0.35">
      <c r="A39" s="1">
        <v>8</v>
      </c>
      <c r="B39" s="1" t="s">
        <v>3380</v>
      </c>
      <c r="C39" s="1">
        <v>1950.0000005364418</v>
      </c>
      <c r="D39" s="1">
        <v>0</v>
      </c>
      <c r="E39">
        <f>(R39-S39*(1000-T39)/(1000-U39))*AK39</f>
        <v>-2.444069604088225</v>
      </c>
      <c r="F39">
        <f>IF(AV39&lt;&gt;0,1/(1/AV39-1/N39),0)</f>
        <v>0.18328001257342563</v>
      </c>
      <c r="G39">
        <f>((AY39-AL39/2)*S39-E39)/(AY39+AL39/2)</f>
        <v>331.17483969192915</v>
      </c>
      <c r="H39">
        <f>AL39*1000</f>
        <v>25.563711028596817</v>
      </c>
      <c r="I39">
        <f>(AQ39-AW39)</f>
        <v>11.733062840579571</v>
      </c>
      <c r="J39">
        <f>(P39+AP39*D39)</f>
        <v>52.055263519287109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31.031869888305664</v>
      </c>
      <c r="P39" s="1">
        <v>52.055263519287109</v>
      </c>
      <c r="Q39" s="1">
        <v>31.215126037597656</v>
      </c>
      <c r="R39" s="1">
        <v>399.97821044921875</v>
      </c>
      <c r="S39" s="1">
        <v>393.07574462890625</v>
      </c>
      <c r="T39" s="1">
        <v>0.17075388133525848</v>
      </c>
      <c r="U39" s="1">
        <v>22.844669342041016</v>
      </c>
      <c r="V39" s="1">
        <v>0.33315658569335938</v>
      </c>
      <c r="W39" s="1">
        <v>44.572059631347656</v>
      </c>
      <c r="X39" s="1">
        <v>299.6607666015625</v>
      </c>
      <c r="Y39" s="1">
        <v>750.90093994140625</v>
      </c>
      <c r="Z39" s="1">
        <v>0.22526901960372925</v>
      </c>
      <c r="AA39" s="1">
        <v>88.181236267089844</v>
      </c>
      <c r="AB39" s="1">
        <v>-5.8892889022827148</v>
      </c>
      <c r="AC39" s="1">
        <v>0.26129052042961121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1.1016939948586855</v>
      </c>
      <c r="AL39">
        <f>(U39-T39)/(1000-U39)*AK39</f>
        <v>2.5563711028596819E-2</v>
      </c>
      <c r="AM39">
        <f>(P39+273.15)</f>
        <v>325.20526351928709</v>
      </c>
      <c r="AN39">
        <f>(O39+273.15)</f>
        <v>304.18186988830564</v>
      </c>
      <c r="AO39">
        <f>(Y39*AG39+Z39*AH39)*AI39</f>
        <v>120.14414770519397</v>
      </c>
      <c r="AP39">
        <f>((AO39+0.00000010773*(AN39^4-AM39^4))-AL39*44100)/(L39*51.4+0.00000043092*AM39^3)</f>
        <v>-10.333327222737681</v>
      </c>
      <c r="AQ39">
        <f>0.61365*EXP(17.502*J39/(240.97+J39))</f>
        <v>13.747534025273634</v>
      </c>
      <c r="AR39">
        <f>AQ39*1000/AA39</f>
        <v>155.90089918487973</v>
      </c>
      <c r="AS39">
        <f>(AR39-U39)</f>
        <v>133.05622984283872</v>
      </c>
      <c r="AT39">
        <f>IF(D39,P39,(O39+P39)/2)</f>
        <v>41.543566703796387</v>
      </c>
      <c r="AU39">
        <f>0.61365*EXP(17.502*AT39/(240.97+AT39))</f>
        <v>8.0472889097704829</v>
      </c>
      <c r="AV39">
        <f>IF(AS39&lt;&gt;0,(1000-(AR39+U39)/2)/AS39*AL39,0)</f>
        <v>0.17495618976549185</v>
      </c>
      <c r="AW39">
        <f>U39*AA39/1000</f>
        <v>2.0144711846940626</v>
      </c>
      <c r="AX39">
        <f>(AU39-AW39)</f>
        <v>6.0328177250764199</v>
      </c>
      <c r="AY39">
        <f>1/(1.6/F39+1.37/N39)</f>
        <v>0.110066189303429</v>
      </c>
      <c r="AZ39">
        <f>G39*AA39*0.001</f>
        <v>29.20340678458961</v>
      </c>
      <c r="BA39">
        <f>G39/S39</f>
        <v>0.84252168753018242</v>
      </c>
      <c r="BB39">
        <f>(1-AL39*AA39/AQ39/F39)*100</f>
        <v>10.533556469542704</v>
      </c>
      <c r="BC39">
        <f>(S39-E39/(N39/1.35))</f>
        <v>393.93224143366626</v>
      </c>
      <c r="BD39">
        <f>E39*BB39/100/BC39</f>
        <v>-6.5353232059557945E-4</v>
      </c>
    </row>
    <row r="40" spans="1:56" x14ac:dyDescent="0.35">
      <c r="A40" s="1" t="s">
        <v>9</v>
      </c>
      <c r="B40" s="1" t="s">
        <v>3379</v>
      </c>
      <c r="K40" s="1">
        <f t="shared" si="0"/>
        <v>2.72</v>
      </c>
    </row>
    <row r="41" spans="1:56" x14ac:dyDescent="0.35">
      <c r="A41" s="1" t="s">
        <v>9</v>
      </c>
      <c r="B41" s="1" t="s">
        <v>3378</v>
      </c>
      <c r="K41" s="1">
        <f t="shared" si="0"/>
        <v>2.72</v>
      </c>
    </row>
    <row r="42" spans="1:56" x14ac:dyDescent="0.35">
      <c r="A42" s="1">
        <v>9</v>
      </c>
      <c r="B42" s="1" t="s">
        <v>3377</v>
      </c>
      <c r="C42" s="1">
        <v>2153.0000005364418</v>
      </c>
      <c r="D42" s="1">
        <v>0</v>
      </c>
      <c r="E42">
        <f>(R42-S42*(1000-T42)/(1000-U42))*AK42</f>
        <v>-2.5076562215814198</v>
      </c>
      <c r="F42">
        <f>IF(AV42&lt;&gt;0,1/(1/AV42-1/N42),0)</f>
        <v>0.18026191438122646</v>
      </c>
      <c r="G42">
        <f>((AY42-AL42/2)*S42-E42)/(AY42+AL42/2)</f>
        <v>334.831991201081</v>
      </c>
      <c r="H42">
        <f>AL42*1000</f>
        <v>24.359111649214139</v>
      </c>
      <c r="I42">
        <f>(AQ42-AW42)</f>
        <v>11.395243557202321</v>
      </c>
      <c r="J42">
        <f>(P42+AP42*D42)</f>
        <v>51.411186218261719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31.045377731323242</v>
      </c>
      <c r="P42" s="1">
        <v>51.411186218261719</v>
      </c>
      <c r="Q42" s="1">
        <v>31.252937316894531</v>
      </c>
      <c r="R42" s="1">
        <v>400.00912475585938</v>
      </c>
      <c r="S42" s="1">
        <v>393.58297729492188</v>
      </c>
      <c r="T42" s="1">
        <v>0.18274202942848206</v>
      </c>
      <c r="U42" s="1">
        <v>21.811000823974609</v>
      </c>
      <c r="V42" s="1">
        <v>0.35626012086868286</v>
      </c>
      <c r="W42" s="1">
        <v>42.521087646484375</v>
      </c>
      <c r="X42" s="1">
        <v>299.66192626953125</v>
      </c>
      <c r="Y42" s="1">
        <v>1000.0050048828125</v>
      </c>
      <c r="Z42" s="1">
        <v>0.18728746473789215</v>
      </c>
      <c r="AA42" s="1">
        <v>88.178245544433594</v>
      </c>
      <c r="AB42" s="1">
        <v>-5.9665393829345703</v>
      </c>
      <c r="AC42" s="1">
        <v>0.27683740854263306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1.1016982583438646</v>
      </c>
      <c r="AL42">
        <f>(U42-T42)/(1000-U42)*AK42</f>
        <v>2.435911164921414E-2</v>
      </c>
      <c r="AM42">
        <f>(P42+273.15)</f>
        <v>324.5611862182617</v>
      </c>
      <c r="AN42">
        <f>(O42+273.15)</f>
        <v>304.19537773132322</v>
      </c>
      <c r="AO42">
        <f>(Y42*AG42+Z42*AH42)*AI42</f>
        <v>160.00079720495341</v>
      </c>
      <c r="AP42">
        <f>((AO42+0.00000010773*(AN42^4-AM42^4))-AL42*44100)/(L42*51.4+0.00000043092*AM42^3)</f>
        <v>-9.5175956025891537</v>
      </c>
      <c r="AQ42">
        <f>0.61365*EXP(17.502*J42/(240.97+J42))</f>
        <v>13.318499343428597</v>
      </c>
      <c r="AR42">
        <f>AQ42*1000/AA42</f>
        <v>151.04064796477854</v>
      </c>
      <c r="AS42">
        <f>(AR42-U42)</f>
        <v>129.22964714080393</v>
      </c>
      <c r="AT42">
        <f>IF(D42,P42,(O42+P42)/2)</f>
        <v>41.22828197479248</v>
      </c>
      <c r="AU42">
        <f>0.61365*EXP(17.502*AT42/(240.97+AT42))</f>
        <v>7.914184381049127</v>
      </c>
      <c r="AV42">
        <f>IF(AS42&lt;&gt;0,(1000-(AR42+U42)/2)/AS42*AL42,0)</f>
        <v>0.17220394728130112</v>
      </c>
      <c r="AW42">
        <f>U42*AA42/1000</f>
        <v>1.9232557862262765</v>
      </c>
      <c r="AX42">
        <f>(AU42-AW42)</f>
        <v>5.9909285948228508</v>
      </c>
      <c r="AY42">
        <f>1/(1.6/F42+1.37/N42)</f>
        <v>0.10832353588976139</v>
      </c>
      <c r="AZ42">
        <f>G42*AA42*0.001</f>
        <v>29.52489753626055</v>
      </c>
      <c r="BA42">
        <f>G42/S42</f>
        <v>0.85072782746440467</v>
      </c>
      <c r="BB42">
        <f>(1-AL42*AA42/AQ42/F42)*100</f>
        <v>10.532845065565134</v>
      </c>
      <c r="BC42">
        <f>(S42-E42/(N42/1.35))</f>
        <v>394.4617573172373</v>
      </c>
      <c r="BD42">
        <f>E42*BB42/100/BC42</f>
        <v>-6.6958973765296297E-4</v>
      </c>
    </row>
    <row r="43" spans="1:56" x14ac:dyDescent="0.35">
      <c r="A43" s="1" t="s">
        <v>9</v>
      </c>
      <c r="B43" s="1" t="s">
        <v>3376</v>
      </c>
      <c r="K43" s="1">
        <f t="shared" si="0"/>
        <v>2.72</v>
      </c>
    </row>
    <row r="44" spans="1:56" x14ac:dyDescent="0.35">
      <c r="A44" s="1" t="s">
        <v>9</v>
      </c>
      <c r="B44" s="1" t="s">
        <v>3375</v>
      </c>
      <c r="K44" s="1">
        <f t="shared" si="0"/>
        <v>2.72</v>
      </c>
    </row>
    <row r="45" spans="1:56" x14ac:dyDescent="0.35">
      <c r="A45" s="1">
        <v>10</v>
      </c>
      <c r="B45" s="1" t="s">
        <v>3374</v>
      </c>
      <c r="C45" s="1">
        <v>2356.0000005364418</v>
      </c>
      <c r="D45" s="1">
        <v>0</v>
      </c>
      <c r="E45">
        <f>(R45-S45*(1000-T45)/(1000-U45))*AK45</f>
        <v>-2.1819394057573849</v>
      </c>
      <c r="F45">
        <f>IF(AV45&lt;&gt;0,1/(1/AV45-1/N45),0)</f>
        <v>0.1689756444027781</v>
      </c>
      <c r="G45">
        <f>((AY45-AL45/2)*S45-E45)/(AY45+AL45/2)</f>
        <v>334.1211463178002</v>
      </c>
      <c r="H45">
        <f>AL45*1000</f>
        <v>22.696251573123583</v>
      </c>
      <c r="I45">
        <f>(AQ45-AW45)</f>
        <v>11.317867734901737</v>
      </c>
      <c r="J45">
        <f>(P45+AP45*D45)</f>
        <v>51.099441528320313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31.162172317504883</v>
      </c>
      <c r="P45" s="1">
        <v>51.099441528320313</v>
      </c>
      <c r="Q45" s="1">
        <v>31.320262908935547</v>
      </c>
      <c r="R45" s="1">
        <v>399.97900390625</v>
      </c>
      <c r="S45" s="1">
        <v>393.8450927734375</v>
      </c>
      <c r="T45" s="1">
        <v>0.19710741937160492</v>
      </c>
      <c r="U45" s="1">
        <v>20.380929946899414</v>
      </c>
      <c r="V45" s="1">
        <v>0.38171574473381042</v>
      </c>
      <c r="W45" s="1">
        <v>39.469451904296875</v>
      </c>
      <c r="X45" s="1">
        <v>299.62417602539063</v>
      </c>
      <c r="Y45" s="1">
        <v>1250.5318603515625</v>
      </c>
      <c r="Z45" s="1">
        <v>0.24884773790836334</v>
      </c>
      <c r="AA45" s="1">
        <v>88.177894592285156</v>
      </c>
      <c r="AB45" s="1">
        <v>-6.1475696563720703</v>
      </c>
      <c r="AC45" s="1">
        <v>0.28214842081069946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1.101559470681583</v>
      </c>
      <c r="AL45">
        <f>(U45-T45)/(1000-U45)*AK45</f>
        <v>2.2696251573123584E-2</v>
      </c>
      <c r="AM45">
        <f>(P45+273.15)</f>
        <v>324.24944152832029</v>
      </c>
      <c r="AN45">
        <f>(O45+273.15)</f>
        <v>304.31217231750486</v>
      </c>
      <c r="AO45">
        <f>(Y45*AG45+Z45*AH45)*AI45</f>
        <v>200.08509318399956</v>
      </c>
      <c r="AP45">
        <f>((AO45+0.00000010773*(AN45^4-AM45^4))-AL45*44100)/(L45*51.4+0.00000043092*AM45^3)</f>
        <v>-8.5631371769775075</v>
      </c>
      <c r="AQ45">
        <f>0.61365*EXP(17.502*J45/(240.97+J45))</f>
        <v>13.115015227452181</v>
      </c>
      <c r="AR45">
        <f>AQ45*1000/AA45</f>
        <v>148.73359460546291</v>
      </c>
      <c r="AS45">
        <f>(AR45-U45)</f>
        <v>128.3526646585635</v>
      </c>
      <c r="AT45">
        <f>IF(D45,P45,(O45+P45)/2)</f>
        <v>41.130806922912598</v>
      </c>
      <c r="AU45">
        <f>0.61365*EXP(17.502*AT45/(240.97+AT45))</f>
        <v>7.8734209493180858</v>
      </c>
      <c r="AV45">
        <f>IF(AS45&lt;&gt;0,(1000-(AR45+U45)/2)/AS45*AL45,0)</f>
        <v>0.1618752421808998</v>
      </c>
      <c r="AW45">
        <f>U45*AA45/1000</f>
        <v>1.7971474925504445</v>
      </c>
      <c r="AX45">
        <f>(AU45-AW45)</f>
        <v>6.0762734567676411</v>
      </c>
      <c r="AY45">
        <f>1/(1.6/F45+1.37/N45)</f>
        <v>0.10178686112673135</v>
      </c>
      <c r="AZ45">
        <f>G45*AA45*0.001</f>
        <v>29.462099221064474</v>
      </c>
      <c r="BA45">
        <f>G45/S45</f>
        <v>0.84835675865588611</v>
      </c>
      <c r="BB45">
        <f>(1-AL45*AA45/AQ45/F45)*100</f>
        <v>9.6930964900583838</v>
      </c>
      <c r="BC45">
        <f>(S45-E45/(N45/1.35))</f>
        <v>394.60972898759655</v>
      </c>
      <c r="BD45">
        <f>E45*BB45/100/BC45</f>
        <v>-5.359662380785287E-4</v>
      </c>
    </row>
    <row r="46" spans="1:56" x14ac:dyDescent="0.35">
      <c r="A46" s="1" t="s">
        <v>9</v>
      </c>
      <c r="B46" s="1" t="s">
        <v>3373</v>
      </c>
      <c r="K46" s="1">
        <f t="shared" si="0"/>
        <v>2.72</v>
      </c>
    </row>
    <row r="47" spans="1:56" x14ac:dyDescent="0.35">
      <c r="A47" s="1" t="s">
        <v>9</v>
      </c>
      <c r="B47" s="1" t="s">
        <v>3372</v>
      </c>
      <c r="K47" s="1">
        <f t="shared" si="0"/>
        <v>2.72</v>
      </c>
    </row>
    <row r="48" spans="1:56" x14ac:dyDescent="0.35">
      <c r="A48" s="1">
        <v>11</v>
      </c>
      <c r="B48" s="1" t="s">
        <v>3371</v>
      </c>
      <c r="C48" s="1">
        <v>2559.0000005364418</v>
      </c>
      <c r="D48" s="1">
        <v>0</v>
      </c>
      <c r="E48">
        <f>(R48-S48*(1000-T48)/(1000-U48))*AK48</f>
        <v>-2.2867030752627131</v>
      </c>
      <c r="F48">
        <f>IF(AV48&lt;&gt;0,1/(1/AV48-1/N48),0)</f>
        <v>0.15970284684353325</v>
      </c>
      <c r="G48">
        <f>((AY48-AL48/2)*S48-E48)/(AY48+AL48/2)</f>
        <v>339.77902035283915</v>
      </c>
      <c r="H48">
        <f>AL48*1000</f>
        <v>20.615747126629444</v>
      </c>
      <c r="I48">
        <f>(AQ48-AW48)</f>
        <v>10.901073935454278</v>
      </c>
      <c r="J48">
        <f>(P48+AP48*D48)</f>
        <v>50.194351196289063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31.142324447631836</v>
      </c>
      <c r="P48" s="1">
        <v>50.194351196289063</v>
      </c>
      <c r="Q48" s="1">
        <v>31.325546264648438</v>
      </c>
      <c r="R48" s="1">
        <v>399.89492797851563</v>
      </c>
      <c r="S48" s="1">
        <v>394.58657836914063</v>
      </c>
      <c r="T48" s="1">
        <v>0.21426638960838318</v>
      </c>
      <c r="U48" s="1">
        <v>18.579929351806641</v>
      </c>
      <c r="V48" s="1">
        <v>0.41539674997329712</v>
      </c>
      <c r="W48" s="1">
        <v>36.020782470703125</v>
      </c>
      <c r="X48" s="1">
        <v>299.65139770507813</v>
      </c>
      <c r="Y48" s="1">
        <v>1600.92626953125</v>
      </c>
      <c r="Z48" s="1">
        <v>0.24098798632621765</v>
      </c>
      <c r="AA48" s="1">
        <v>88.174041748046875</v>
      </c>
      <c r="AB48" s="1">
        <v>-6.0867800712585449</v>
      </c>
      <c r="AC48" s="1">
        <v>0.30165907740592957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1.1016595503863165</v>
      </c>
      <c r="AL48">
        <f>(U48-T48)/(1000-U48)*AK48</f>
        <v>2.0615747126629443E-2</v>
      </c>
      <c r="AM48">
        <f>(P48+273.15)</f>
        <v>323.34435119628904</v>
      </c>
      <c r="AN48">
        <f>(O48+273.15)</f>
        <v>304.29232444763181</v>
      </c>
      <c r="AO48">
        <f>(Y48*AG48+Z48*AH48)*AI48</f>
        <v>256.1481973996415</v>
      </c>
      <c r="AP48">
        <f>((AO48+0.00000010773*(AN48^4-AM48^4))-AL48*44100)/(L48*51.4+0.00000043092*AM48^3)</f>
        <v>-7.2806534139004189</v>
      </c>
      <c r="AQ48">
        <f>0.61365*EXP(17.502*J48/(240.97+J48))</f>
        <v>12.539341401796237</v>
      </c>
      <c r="AR48">
        <f>AQ48*1000/AA48</f>
        <v>142.211258021117</v>
      </c>
      <c r="AS48">
        <f>(AR48-U48)</f>
        <v>123.63132866931036</v>
      </c>
      <c r="AT48">
        <f>IF(D48,P48,(O48+P48)/2)</f>
        <v>40.668337821960449</v>
      </c>
      <c r="AU48">
        <f>0.61365*EXP(17.502*AT48/(240.97+AT48))</f>
        <v>7.6824880073607327</v>
      </c>
      <c r="AV48">
        <f>IF(AS48&lt;&gt;0,(1000-(AR48+U48)/2)/AS48*AL48,0)</f>
        <v>0.15334569401744386</v>
      </c>
      <c r="AW48">
        <f>U48*AA48/1000</f>
        <v>1.6382674663419603</v>
      </c>
      <c r="AX48">
        <f>(AU48-AW48)</f>
        <v>6.0442205410187722</v>
      </c>
      <c r="AY48">
        <f>1/(1.6/F48+1.37/N48)</f>
        <v>9.639263008288064E-2</v>
      </c>
      <c r="AZ48">
        <f>G48*AA48*0.001</f>
        <v>29.959689525701709</v>
      </c>
      <c r="BA48">
        <f>G48/S48</f>
        <v>0.86110131205469354</v>
      </c>
      <c r="BB48">
        <f>(1-AL48*AA48/AQ48/F48)*100</f>
        <v>9.2278875757867862</v>
      </c>
      <c r="BC48">
        <f>(S48-E48/(N48/1.35))</f>
        <v>395.3879278373069</v>
      </c>
      <c r="BD48">
        <f>E48*BB48/100/BC48</f>
        <v>-5.3368950876044421E-4</v>
      </c>
    </row>
    <row r="49" spans="1:56" x14ac:dyDescent="0.35">
      <c r="A49" s="1" t="s">
        <v>9</v>
      </c>
      <c r="B49" s="1" t="s">
        <v>3370</v>
      </c>
      <c r="K49" s="1">
        <f t="shared" si="0"/>
        <v>2.72</v>
      </c>
    </row>
    <row r="50" spans="1:56" x14ac:dyDescent="0.35">
      <c r="A50" s="1" t="s">
        <v>9</v>
      </c>
      <c r="B50" s="1" t="s">
        <v>3369</v>
      </c>
      <c r="K50" s="1">
        <f t="shared" si="0"/>
        <v>2.72</v>
      </c>
    </row>
    <row r="51" spans="1:56" x14ac:dyDescent="0.35">
      <c r="A51" s="1">
        <v>12</v>
      </c>
      <c r="B51" s="1" t="s">
        <v>3368</v>
      </c>
      <c r="C51" s="1">
        <v>2761.5000005476177</v>
      </c>
      <c r="D51" s="1">
        <v>0</v>
      </c>
      <c r="E51">
        <f>(R51-S51*(1000-T51)/(1000-U51))*AK51</f>
        <v>-1.8314955218973388</v>
      </c>
      <c r="F51">
        <f>IF(AV51&lt;&gt;0,1/(1/AV51-1/N51),0)</f>
        <v>0.14075916253022019</v>
      </c>
      <c r="G51">
        <f>((AY51-AL51/2)*S51-E51)/(AY51+AL51/2)</f>
        <v>339.83330679811024</v>
      </c>
      <c r="H51">
        <f>AL51*1000</f>
        <v>17.856998050906533</v>
      </c>
      <c r="I51">
        <f>(AQ51-AW51)</f>
        <v>10.702956717877811</v>
      </c>
      <c r="J51">
        <f>(P51+AP51*D51)</f>
        <v>49.527523040771484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31.285121917724609</v>
      </c>
      <c r="P51" s="1">
        <v>49.527523040771484</v>
      </c>
      <c r="Q51" s="1">
        <v>31.416501998901367</v>
      </c>
      <c r="R51" s="1">
        <v>400.05081176757813</v>
      </c>
      <c r="S51" s="1">
        <v>395.30685424804688</v>
      </c>
      <c r="T51" s="1">
        <v>0.23365290462970734</v>
      </c>
      <c r="U51" s="1">
        <v>16.176740646362305</v>
      </c>
      <c r="V51" s="1">
        <v>0.44929665327072144</v>
      </c>
      <c r="W51" s="1">
        <v>31.106634140014648</v>
      </c>
      <c r="X51" s="1">
        <v>299.72433471679688</v>
      </c>
      <c r="Y51" s="1">
        <v>2000.8289794921875</v>
      </c>
      <c r="Z51" s="1">
        <v>0.19514669477939606</v>
      </c>
      <c r="AA51" s="1">
        <v>88.170669555664063</v>
      </c>
      <c r="AB51" s="1">
        <v>-6.3130693435668945</v>
      </c>
      <c r="AC51" s="1">
        <v>0.32345569133758545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1.1019277011646942</v>
      </c>
      <c r="AL51">
        <f>(U51-T51)/(1000-U51)*AK51</f>
        <v>1.7856998050906531E-2</v>
      </c>
      <c r="AM51">
        <f>(P51+273.15)</f>
        <v>322.67752304077146</v>
      </c>
      <c r="AN51">
        <f>(O51+273.15)</f>
        <v>304.43512191772459</v>
      </c>
      <c r="AO51">
        <f>(Y51*AG51+Z51*AH51)*AI51</f>
        <v>320.13262956322797</v>
      </c>
      <c r="AP51">
        <f>((AO51+0.00000010773*(AN51^4-AM51^4))-AL51*44100)/(L51*51.4+0.00000043092*AM51^3)</f>
        <v>-5.7028477813658833</v>
      </c>
      <c r="AQ51">
        <f>0.61365*EXP(17.502*J51/(240.97+J51))</f>
        <v>12.129270771895902</v>
      </c>
      <c r="AR51">
        <f>AQ51*1000/AA51</f>
        <v>137.56582356719466</v>
      </c>
      <c r="AS51">
        <f>(AR51-U51)</f>
        <v>121.38908292083235</v>
      </c>
      <c r="AT51">
        <f>IF(D51,P51,(O51+P51)/2)</f>
        <v>40.406322479248047</v>
      </c>
      <c r="AU51">
        <f>0.61365*EXP(17.502*AT51/(240.97+AT51))</f>
        <v>7.5761042090566439</v>
      </c>
      <c r="AV51">
        <f>IF(AS51&lt;&gt;0,(1000-(AR51+U51)/2)/AS51*AL51,0)</f>
        <v>0.13579728357372839</v>
      </c>
      <c r="AW51">
        <f>U51*AA51/1000</f>
        <v>1.4263140540180903</v>
      </c>
      <c r="AX51">
        <f>(AU51-AW51)</f>
        <v>6.1497901550385539</v>
      </c>
      <c r="AY51">
        <f>1/(1.6/F51+1.37/N51)</f>
        <v>8.5305571882625997E-2</v>
      </c>
      <c r="AZ51">
        <f>G51*AA51*0.001</f>
        <v>29.963330197704785</v>
      </c>
      <c r="BA51">
        <f>G51/S51</f>
        <v>0.85966965446258581</v>
      </c>
      <c r="BB51">
        <f>(1-AL51*AA51/AQ51/F51)*100</f>
        <v>7.7808267449720798</v>
      </c>
      <c r="BC51">
        <f>(S51-E51/(N51/1.35))</f>
        <v>395.94868133014529</v>
      </c>
      <c r="BD51">
        <f>E51*BB51/100/BC51</f>
        <v>-3.5990899861573691E-4</v>
      </c>
    </row>
    <row r="52" spans="1:56" x14ac:dyDescent="0.35">
      <c r="A52" s="1" t="s">
        <v>9</v>
      </c>
      <c r="B52" s="1" t="s">
        <v>3367</v>
      </c>
      <c r="K52" s="1">
        <v>1.1750400000000001</v>
      </c>
    </row>
    <row r="53" spans="1:56" x14ac:dyDescent="0.35">
      <c r="A53" s="1" t="s">
        <v>9</v>
      </c>
      <c r="B53" s="1" t="s">
        <v>3366</v>
      </c>
      <c r="K53" s="1">
        <v>1.1750400000000001</v>
      </c>
    </row>
    <row r="54" spans="1:56" x14ac:dyDescent="0.35">
      <c r="A54" s="1" t="s">
        <v>9</v>
      </c>
      <c r="B54" s="1" t="s">
        <v>3365</v>
      </c>
      <c r="K54" s="1">
        <v>1.1750400000000001</v>
      </c>
    </row>
    <row r="55" spans="1:56" x14ac:dyDescent="0.35">
      <c r="A55" s="1" t="s">
        <v>9</v>
      </c>
      <c r="B55" s="1" t="s">
        <v>3364</v>
      </c>
      <c r="K55" s="1">
        <v>1.1750400000000001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AE4C-51EE-4FDA-8805-2614EB85AD96}">
  <dimension ref="A1:BD55"/>
  <sheetViews>
    <sheetView topLeftCell="A6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3454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3453</v>
      </c>
    </row>
    <row r="12" spans="1:56" x14ac:dyDescent="0.35">
      <c r="A12" s="1" t="s">
        <v>9</v>
      </c>
      <c r="B12" s="1" t="s">
        <v>3452</v>
      </c>
    </row>
    <row r="13" spans="1:56" x14ac:dyDescent="0.35">
      <c r="A13" s="1" t="s">
        <v>9</v>
      </c>
      <c r="B13" s="1" t="s">
        <v>3451</v>
      </c>
    </row>
    <row r="14" spans="1:56" x14ac:dyDescent="0.35">
      <c r="A14" s="1" t="s">
        <v>9</v>
      </c>
      <c r="B14" s="1" t="s">
        <v>3450</v>
      </c>
    </row>
    <row r="15" spans="1:56" x14ac:dyDescent="0.35">
      <c r="A15" s="1" t="s">
        <v>9</v>
      </c>
      <c r="B15" s="1" t="s">
        <v>3449</v>
      </c>
    </row>
    <row r="16" spans="1:56" x14ac:dyDescent="0.35">
      <c r="A16" s="1" t="s">
        <v>9</v>
      </c>
      <c r="B16" s="1" t="s">
        <v>3448</v>
      </c>
    </row>
    <row r="17" spans="1:56" x14ac:dyDescent="0.35">
      <c r="A17" s="1" t="s">
        <v>9</v>
      </c>
      <c r="B17" s="1" t="s">
        <v>3447</v>
      </c>
    </row>
    <row r="18" spans="1:56" x14ac:dyDescent="0.35">
      <c r="A18" s="1">
        <v>1</v>
      </c>
      <c r="B18" s="1" t="s">
        <v>3446</v>
      </c>
      <c r="C18" s="1">
        <v>478.00000194460154</v>
      </c>
      <c r="D18" s="1">
        <v>0</v>
      </c>
      <c r="E18">
        <f>(R18-S18*(1000-T18)/(1000-U18))*AK18</f>
        <v>-6.6763062602522467</v>
      </c>
      <c r="F18">
        <f>IF(AV18&lt;&gt;0,1/(1/AV18-1/N18),0)</f>
        <v>9.902459518677463E-2</v>
      </c>
      <c r="G18">
        <f>((AY18-AL18/2)*S18-E18)/(AY18+AL18/2)</f>
        <v>309.74541643821567</v>
      </c>
      <c r="H18">
        <f>AL18*1000</f>
        <v>33.475985362115473</v>
      </c>
      <c r="I18">
        <f>(AQ18-AW18)</f>
        <v>25.278205626677334</v>
      </c>
      <c r="J18">
        <f>(P18+AP18*D18)</f>
        <v>67.215736389160156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31.292259216308594</v>
      </c>
      <c r="P18" s="1">
        <v>67.215736389160156</v>
      </c>
      <c r="Q18" s="1">
        <v>31.459217071533203</v>
      </c>
      <c r="R18" s="1">
        <v>399.92852783203125</v>
      </c>
      <c r="S18" s="1">
        <v>394.0167236328125</v>
      </c>
      <c r="T18" s="1">
        <v>0.3398309051990509</v>
      </c>
      <c r="U18" s="1">
        <v>29.816171646118164</v>
      </c>
      <c r="V18" s="1">
        <v>0.6531907320022583</v>
      </c>
      <c r="W18" s="1">
        <v>57.309814453125</v>
      </c>
      <c r="X18" s="1">
        <v>299.69723510742188</v>
      </c>
      <c r="Y18" s="1">
        <v>0.142046719789505</v>
      </c>
      <c r="Z18" s="1">
        <v>0.12180305272340775</v>
      </c>
      <c r="AA18" s="1">
        <v>88.1689453125</v>
      </c>
      <c r="AB18" s="1">
        <v>-4.726475715637207</v>
      </c>
      <c r="AC18" s="1">
        <v>0.17956635355949402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1.1018280702478742</v>
      </c>
      <c r="AL18">
        <f>(U18-T18)/(1000-U18)*AK18</f>
        <v>3.3475985362115476E-2</v>
      </c>
      <c r="AM18">
        <f>(P18+273.15)</f>
        <v>340.36573638916013</v>
      </c>
      <c r="AN18">
        <f>(O18+273.15)</f>
        <v>304.44225921630857</v>
      </c>
      <c r="AO18">
        <f>(Y18*AG18+Z18*AH18)*AI18</f>
        <v>2.2727474658322144E-2</v>
      </c>
      <c r="AP18">
        <f>((AO18+0.00000010773*(AN18^4-AM18^4))-AL18*44100)/(L18*51.4+0.00000043092*AM18^3)</f>
        <v>-15.722082689819674</v>
      </c>
      <c r="AQ18">
        <f>0.61365*EXP(17.502*J18/(240.97+J18))</f>
        <v>27.90706603397204</v>
      </c>
      <c r="AR18">
        <f>AQ18*1000/AA18</f>
        <v>316.5180884841044</v>
      </c>
      <c r="AS18">
        <f>(AR18-U18)</f>
        <v>286.70191683798623</v>
      </c>
      <c r="AT18">
        <f>IF(D18,P18,(O18+P18)/2)</f>
        <v>49.253997802734375</v>
      </c>
      <c r="AU18">
        <f>0.61365*EXP(17.502*AT18/(240.97+AT18))</f>
        <v>11.964439646792508</v>
      </c>
      <c r="AV18">
        <f>IF(AS18&lt;&gt;0,(1000-(AR18+U18)/2)/AS18*AL18,0)</f>
        <v>9.6542936845788699E-2</v>
      </c>
      <c r="AW18">
        <f>U18*AA18/1000</f>
        <v>2.6288604072947055</v>
      </c>
      <c r="AX18">
        <f>(AU18-AW18)</f>
        <v>9.3355792394978021</v>
      </c>
      <c r="AY18">
        <f>1/(1.6/F18+1.37/N18)</f>
        <v>6.0557495301192567E-2</v>
      </c>
      <c r="AZ18">
        <f>G18*AA18*0.001</f>
        <v>27.309926682738578</v>
      </c>
      <c r="BA18">
        <f>G18/S18</f>
        <v>0.78612251171061975</v>
      </c>
      <c r="BB18">
        <f>(1-AL18*AA18/AQ18/F18)*100</f>
        <v>-6.8050430314152255</v>
      </c>
      <c r="BC18">
        <f>(S18-E18/(N18/1.35))</f>
        <v>396.35636034771642</v>
      </c>
      <c r="BD18">
        <f>E18*BB18/100/BC18</f>
        <v>1.1462551364652311E-3</v>
      </c>
    </row>
    <row r="19" spans="1:56" x14ac:dyDescent="0.35">
      <c r="A19" s="1" t="s">
        <v>9</v>
      </c>
      <c r="B19" s="1" t="s">
        <v>3445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3444</v>
      </c>
      <c r="K20" s="1">
        <f t="shared" si="0"/>
        <v>2.72</v>
      </c>
    </row>
    <row r="21" spans="1:56" x14ac:dyDescent="0.35">
      <c r="A21" s="1">
        <v>2</v>
      </c>
      <c r="B21" s="1" t="s">
        <v>3443</v>
      </c>
      <c r="C21" s="1">
        <v>682.00000194460154</v>
      </c>
      <c r="D21" s="1">
        <v>0</v>
      </c>
      <c r="E21">
        <f>(R21-S21*(1000-T21)/(1000-U21))*AK21</f>
        <v>-6.2763736222328266</v>
      </c>
      <c r="F21">
        <f>IF(AV21&lt;&gt;0,1/(1/AV21-1/N21),0)</f>
        <v>0.21107603937374619</v>
      </c>
      <c r="G21">
        <f>((AY21-AL21/2)*S21-E21)/(AY21+AL21/2)</f>
        <v>350.2853113047077</v>
      </c>
      <c r="H21">
        <f>AL21*1000</f>
        <v>31.738750708288762</v>
      </c>
      <c r="I21">
        <f>(AQ21-AW21)</f>
        <v>12.588074972490464</v>
      </c>
      <c r="J21">
        <f>(P21+AP21*D21)</f>
        <v>53.969642639160156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31.225723266601563</v>
      </c>
      <c r="P21" s="1">
        <v>53.969642639160156</v>
      </c>
      <c r="Q21" s="1">
        <v>31.441316604614258</v>
      </c>
      <c r="R21" s="1">
        <v>399.90139770507813</v>
      </c>
      <c r="S21" s="1">
        <v>394.24017333984375</v>
      </c>
      <c r="T21" s="1">
        <v>0.42635965347290039</v>
      </c>
      <c r="U21" s="1">
        <v>28.419448852539063</v>
      </c>
      <c r="V21" s="1">
        <v>0.82259875535964966</v>
      </c>
      <c r="W21" s="1">
        <v>54.831180572509766</v>
      </c>
      <c r="X21" s="1">
        <v>299.6309814453125</v>
      </c>
      <c r="Y21" s="1">
        <v>24.842014312744141</v>
      </c>
      <c r="Z21" s="1">
        <v>0.17680765688419342</v>
      </c>
      <c r="AA21" s="1">
        <v>88.1669921875</v>
      </c>
      <c r="AB21" s="1">
        <v>-4.8640213012695313</v>
      </c>
      <c r="AC21" s="1">
        <v>0.21221691370010376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1.1015844906077663</v>
      </c>
      <c r="AL21">
        <f>(U21-T21)/(1000-U21)*AK21</f>
        <v>3.1738750708288764E-2</v>
      </c>
      <c r="AM21">
        <f>(P21+273.15)</f>
        <v>327.11964263916013</v>
      </c>
      <c r="AN21">
        <f>(O21+273.15)</f>
        <v>304.37572326660154</v>
      </c>
      <c r="AO21">
        <f>(Y21*AG21+Z21*AH21)*AI21</f>
        <v>3.9747222011970962</v>
      </c>
      <c r="AP21">
        <f>((AO21+0.00000010773*(AN21^4-AM21^4))-AL21*44100)/(L21*51.4+0.00000043092*AM21^3)</f>
        <v>-13.627293682738392</v>
      </c>
      <c r="AQ21">
        <f>0.61365*EXP(17.502*J21/(240.97+J21))</f>
        <v>15.093732297445332</v>
      </c>
      <c r="AR21">
        <f>AQ21*1000/AA21</f>
        <v>171.19481931907467</v>
      </c>
      <c r="AS21">
        <f>(AR21-U21)</f>
        <v>142.77537046653561</v>
      </c>
      <c r="AT21">
        <f>IF(D21,P21,(O21+P21)/2)</f>
        <v>42.597682952880859</v>
      </c>
      <c r="AU21">
        <f>0.61365*EXP(17.502*AT21/(240.97+AT21))</f>
        <v>8.5064855787147788</v>
      </c>
      <c r="AV21">
        <f>IF(AS21&lt;&gt;0,(1000-(AR21+U21)/2)/AS21*AL21,0)</f>
        <v>0.20011152390830042</v>
      </c>
      <c r="AW21">
        <f>U21*AA21/1000</f>
        <v>2.5056573249548673</v>
      </c>
      <c r="AX21">
        <f>(AU21-AW21)</f>
        <v>6.0008282537599111</v>
      </c>
      <c r="AY21">
        <f>1/(1.6/F21+1.37/N21)</f>
        <v>0.12601065042338883</v>
      </c>
      <c r="AZ21">
        <f>G21*AA21*0.001</f>
        <v>30.883602305198171</v>
      </c>
      <c r="BA21">
        <f>G21/S21</f>
        <v>0.88850739978432902</v>
      </c>
      <c r="BB21">
        <f>(1-AL21*AA21/AQ21/F21)*100</f>
        <v>12.166482847547922</v>
      </c>
      <c r="BC21">
        <f>(S21-E21/(N21/1.35))</f>
        <v>396.43965814335775</v>
      </c>
      <c r="BD21">
        <f>E21*BB21/100/BC21</f>
        <v>-1.9261794437347797E-3</v>
      </c>
    </row>
    <row r="22" spans="1:56" x14ac:dyDescent="0.35">
      <c r="A22" s="1" t="s">
        <v>9</v>
      </c>
      <c r="B22" s="1" t="s">
        <v>3442</v>
      </c>
      <c r="K22" s="1">
        <f t="shared" si="0"/>
        <v>2.72</v>
      </c>
    </row>
    <row r="23" spans="1:56" x14ac:dyDescent="0.35">
      <c r="A23" s="1" t="s">
        <v>9</v>
      </c>
      <c r="B23" s="1" t="s">
        <v>3441</v>
      </c>
      <c r="K23" s="1">
        <f t="shared" si="0"/>
        <v>2.72</v>
      </c>
    </row>
    <row r="24" spans="1:56" x14ac:dyDescent="0.35">
      <c r="A24" s="1">
        <v>3</v>
      </c>
      <c r="B24" s="1" t="s">
        <v>3440</v>
      </c>
      <c r="C24" s="1">
        <v>886.00000194460154</v>
      </c>
      <c r="D24" s="1">
        <v>0</v>
      </c>
      <c r="E24">
        <f>(R24-S24*(1000-T24)/(1000-U24))*AK24</f>
        <v>-5.2828400447102215</v>
      </c>
      <c r="F24">
        <f>IF(AV24&lt;&gt;0,1/(1/AV24-1/N24),0)</f>
        <v>0.20639794942211404</v>
      </c>
      <c r="G24">
        <f>((AY24-AL24/2)*S24-E24)/(AY24+AL24/2)</f>
        <v>346.05749197579877</v>
      </c>
      <c r="H24">
        <f>AL24*1000</f>
        <v>30.245990514519846</v>
      </c>
      <c r="I24">
        <f>(AQ24-AW24)</f>
        <v>12.291116363132566</v>
      </c>
      <c r="J24">
        <f>(P24+AP24*D24)</f>
        <v>53.418666839599609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31.136569976806641</v>
      </c>
      <c r="P24" s="1">
        <v>53.418666839599609</v>
      </c>
      <c r="Q24" s="1">
        <v>31.387134552001953</v>
      </c>
      <c r="R24" s="1">
        <v>399.98281860351563</v>
      </c>
      <c r="S24" s="1">
        <v>393.961181640625</v>
      </c>
      <c r="T24" s="1">
        <v>0.55948632955551147</v>
      </c>
      <c r="U24" s="1">
        <v>27.269317626953125</v>
      </c>
      <c r="V24" s="1">
        <v>1.0848380327224731</v>
      </c>
      <c r="W24" s="1">
        <v>52.874916076660156</v>
      </c>
      <c r="X24" s="1">
        <v>299.61129760742188</v>
      </c>
      <c r="Y24" s="1">
        <v>51.31732177734375</v>
      </c>
      <c r="Z24" s="1">
        <v>0.26194119453430176</v>
      </c>
      <c r="AA24" s="1">
        <v>88.158615112304688</v>
      </c>
      <c r="AB24" s="1">
        <v>-4.9362273216247559</v>
      </c>
      <c r="AC24" s="1">
        <v>0.21454750001430511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1.1015121235566978</v>
      </c>
      <c r="AL24">
        <f>(U24-T24)/(1000-U24)*AK24</f>
        <v>3.0245990514519847E-2</v>
      </c>
      <c r="AM24">
        <f>(P24+273.15)</f>
        <v>326.56866683959959</v>
      </c>
      <c r="AN24">
        <f>(O24+273.15)</f>
        <v>304.28656997680662</v>
      </c>
      <c r="AO24">
        <f>(Y24*AG24+Z24*AH24)*AI24</f>
        <v>8.2107713008499559</v>
      </c>
      <c r="AP24">
        <f>((AO24+0.00000010773*(AN24^4-AM24^4))-AL24*44100)/(L24*51.4+0.00000043092*AM24^3)</f>
        <v>-13.017460829107996</v>
      </c>
      <c r="AQ24">
        <f>0.61365*EXP(17.502*J24/(240.97+J24))</f>
        <v>14.695141640182314</v>
      </c>
      <c r="AR24">
        <f>AQ24*1000/AA24</f>
        <v>166.68979681069476</v>
      </c>
      <c r="AS24">
        <f>(AR24-U24)</f>
        <v>139.42047918374163</v>
      </c>
      <c r="AT24">
        <f>IF(D24,P24,(O24+P24)/2)</f>
        <v>42.277618408203125</v>
      </c>
      <c r="AU24">
        <f>0.61365*EXP(17.502*AT24/(240.97+AT24))</f>
        <v>8.3647198937796414</v>
      </c>
      <c r="AV24">
        <f>IF(AS24&lt;&gt;0,(1000-(AR24+U24)/2)/AS24*AL24,0)</f>
        <v>0.19590197872424189</v>
      </c>
      <c r="AW24">
        <f>U24*AA24/1000</f>
        <v>2.4040252770497466</v>
      </c>
      <c r="AX24">
        <f>(AU24-AW24)</f>
        <v>5.9606946167298949</v>
      </c>
      <c r="AY24">
        <f>1/(1.6/F24+1.37/N24)</f>
        <v>0.12334037081517517</v>
      </c>
      <c r="AZ24">
        <f>G24*AA24*0.001</f>
        <v>30.507949241823912</v>
      </c>
      <c r="BA24">
        <f>G24/S24</f>
        <v>0.87840505131664359</v>
      </c>
      <c r="BB24">
        <f>(1-AL24*AA24/AQ24/F24)*100</f>
        <v>12.086936085501909</v>
      </c>
      <c r="BC24">
        <f>(S24-E24/(N24/1.35))</f>
        <v>395.81249373533132</v>
      </c>
      <c r="BD24">
        <f>E24*BB24/100/BC24</f>
        <v>-1.6132221943716471E-3</v>
      </c>
    </row>
    <row r="25" spans="1:56" x14ac:dyDescent="0.35">
      <c r="A25" s="1" t="s">
        <v>9</v>
      </c>
      <c r="B25" s="1" t="s">
        <v>3439</v>
      </c>
      <c r="K25" s="1">
        <f t="shared" si="0"/>
        <v>2.72</v>
      </c>
    </row>
    <row r="26" spans="1:56" x14ac:dyDescent="0.35">
      <c r="A26" s="1" t="s">
        <v>9</v>
      </c>
      <c r="B26" s="1" t="s">
        <v>3438</v>
      </c>
      <c r="K26" s="1">
        <f t="shared" si="0"/>
        <v>2.72</v>
      </c>
    </row>
    <row r="27" spans="1:56" x14ac:dyDescent="0.35">
      <c r="A27" s="1">
        <v>4</v>
      </c>
      <c r="B27" s="1" t="s">
        <v>3437</v>
      </c>
      <c r="C27" s="1">
        <v>1089.0000019446015</v>
      </c>
      <c r="D27" s="1">
        <v>0</v>
      </c>
      <c r="E27">
        <f>(R27-S27*(1000-T27)/(1000-U27))*AK27</f>
        <v>-3.5822373284046618</v>
      </c>
      <c r="F27">
        <f>IF(AV27&lt;&gt;0,1/(1/AV27-1/N27),0)</f>
        <v>0.20031698771101999</v>
      </c>
      <c r="G27">
        <f>((AY27-AL27/2)*S27-E27)/(AY27+AL27/2)</f>
        <v>334.13309003073419</v>
      </c>
      <c r="H27">
        <f>AL27*1000</f>
        <v>29.233192057659359</v>
      </c>
      <c r="I27">
        <f>(AQ27-AW27)</f>
        <v>12.235836303535885</v>
      </c>
      <c r="J27">
        <f>(P27+AP27*D27)</f>
        <v>53.254585266113281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31.110397338867188</v>
      </c>
      <c r="P27" s="1">
        <v>53.254585266113281</v>
      </c>
      <c r="Q27" s="1">
        <v>31.366413116455078</v>
      </c>
      <c r="R27" s="1">
        <v>400.08126831054688</v>
      </c>
      <c r="S27" s="1">
        <v>392.90597534179688</v>
      </c>
      <c r="T27" s="1">
        <v>0.73528552055358887</v>
      </c>
      <c r="U27" s="1">
        <v>26.56934928894043</v>
      </c>
      <c r="V27" s="1">
        <v>1.427869439125061</v>
      </c>
      <c r="W27" s="1">
        <v>51.595687866210938</v>
      </c>
      <c r="X27" s="1">
        <v>299.61077880859375</v>
      </c>
      <c r="Y27" s="1">
        <v>99.816741943359375</v>
      </c>
      <c r="Z27" s="1">
        <v>0.1506163477897644</v>
      </c>
      <c r="AA27" s="1">
        <v>88.160560607910156</v>
      </c>
      <c r="AB27" s="1">
        <v>-5.0992093086242676</v>
      </c>
      <c r="AC27" s="1">
        <v>0.21836906671524048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1.101510216208065</v>
      </c>
      <c r="AL27">
        <f>(U27-T27)/(1000-U27)*AK27</f>
        <v>2.9233192057659358E-2</v>
      </c>
      <c r="AM27">
        <f>(P27+273.15)</f>
        <v>326.40458526611326</v>
      </c>
      <c r="AN27">
        <f>(O27+273.15)</f>
        <v>304.26039733886716</v>
      </c>
      <c r="AO27">
        <f>(Y27*AG27+Z27*AH27)*AI27</f>
        <v>15.970678353965013</v>
      </c>
      <c r="AP27">
        <f>((AO27+0.00000010773*(AN27^4-AM27^4))-AL27*44100)/(L27*51.4+0.00000043092*AM27^3)</f>
        <v>-12.583243409276127</v>
      </c>
      <c r="AQ27">
        <f>0.61365*EXP(17.502*J27/(240.97+J27))</f>
        <v>14.578205031836253</v>
      </c>
      <c r="AR27">
        <f>AQ27*1000/AA27</f>
        <v>165.35971336062752</v>
      </c>
      <c r="AS27">
        <f>(AR27-U27)</f>
        <v>138.79036407168709</v>
      </c>
      <c r="AT27">
        <f>IF(D27,P27,(O27+P27)/2)</f>
        <v>42.182491302490234</v>
      </c>
      <c r="AU27">
        <f>0.61365*EXP(17.502*AT27/(240.97+AT27))</f>
        <v>8.322981675138454</v>
      </c>
      <c r="AV27">
        <f>IF(AS27&lt;&gt;0,(1000-(AR27+U27)/2)/AS27*AL27,0)</f>
        <v>0.19041554260257107</v>
      </c>
      <c r="AW27">
        <f>U27*AA27/1000</f>
        <v>2.3423687283003676</v>
      </c>
      <c r="AX27">
        <f>(AU27-AW27)</f>
        <v>5.980612946838086</v>
      </c>
      <c r="AY27">
        <f>1/(1.6/F27+1.37/N27)</f>
        <v>0.11986137740284691</v>
      </c>
      <c r="AZ27">
        <f>G27*AA27*0.001</f>
        <v>29.457360534762845</v>
      </c>
      <c r="BA27">
        <f>G27/S27</f>
        <v>0.85041488549535305</v>
      </c>
      <c r="BB27">
        <f>(1-AL27*AA27/AQ27/F27)*100</f>
        <v>11.747148172413524</v>
      </c>
      <c r="BC27">
        <f>(S27-E27/(N27/1.35))</f>
        <v>394.16133027135311</v>
      </c>
      <c r="BD27">
        <f>E27*BB27/100/BC27</f>
        <v>-1.0676103781299497E-3</v>
      </c>
    </row>
    <row r="28" spans="1:56" x14ac:dyDescent="0.35">
      <c r="A28" s="1" t="s">
        <v>9</v>
      </c>
      <c r="B28" s="1" t="s">
        <v>3436</v>
      </c>
      <c r="K28" s="1">
        <f t="shared" si="0"/>
        <v>2.72</v>
      </c>
    </row>
    <row r="29" spans="1:56" x14ac:dyDescent="0.35">
      <c r="A29" s="1" t="s">
        <v>9</v>
      </c>
      <c r="B29" s="1" t="s">
        <v>3435</v>
      </c>
      <c r="K29" s="1">
        <f t="shared" si="0"/>
        <v>2.72</v>
      </c>
    </row>
    <row r="30" spans="1:56" x14ac:dyDescent="0.35">
      <c r="A30" s="1">
        <v>5</v>
      </c>
      <c r="B30" s="1" t="s">
        <v>3434</v>
      </c>
      <c r="C30" s="1">
        <v>1292.0000019446015</v>
      </c>
      <c r="D30" s="1">
        <v>0</v>
      </c>
      <c r="E30">
        <f>(R30-S30*(1000-T30)/(1000-U30))*AK30</f>
        <v>-2.6373810732893506</v>
      </c>
      <c r="F30">
        <f>IF(AV30&lt;&gt;0,1/(1/AV30-1/N30),0)</f>
        <v>0.18980694347119403</v>
      </c>
      <c r="G30">
        <f>((AY30-AL30/2)*S30-E30)/(AY30+AL30/2)</f>
        <v>325.8325444688777</v>
      </c>
      <c r="H30">
        <f>AL30*1000</f>
        <v>28.3636811929929</v>
      </c>
      <c r="I30">
        <f>(AQ30-AW30)</f>
        <v>12.484874334247968</v>
      </c>
      <c r="J30">
        <f>(P30+AP30*D30)</f>
        <v>53.53631591796875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31.121444702148438</v>
      </c>
      <c r="P30" s="1">
        <v>53.53631591796875</v>
      </c>
      <c r="Q30" s="1">
        <v>31.362733840942383</v>
      </c>
      <c r="R30" s="1">
        <v>399.8128662109375</v>
      </c>
      <c r="S30" s="1">
        <v>392.11190795898438</v>
      </c>
      <c r="T30" s="1">
        <v>0.95268458127975464</v>
      </c>
      <c r="U30" s="1">
        <v>26.027355194091797</v>
      </c>
      <c r="V30" s="1">
        <v>1.8488962650299072</v>
      </c>
      <c r="W30" s="1">
        <v>50.511867523193359</v>
      </c>
      <c r="X30" s="1">
        <v>299.66983032226563</v>
      </c>
      <c r="Y30" s="1">
        <v>149.99522399902344</v>
      </c>
      <c r="Z30" s="1">
        <v>0.20693120360374451</v>
      </c>
      <c r="AA30" s="1">
        <v>88.161422729492188</v>
      </c>
      <c r="AB30" s="1">
        <v>-4.9886088371276855</v>
      </c>
      <c r="AC30" s="1">
        <v>0.23083072900772095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1.1017273173612705</v>
      </c>
      <c r="AL30">
        <f>(U30-T30)/(1000-U30)*AK30</f>
        <v>2.8363681192992901E-2</v>
      </c>
      <c r="AM30">
        <f>(P30+273.15)</f>
        <v>326.68631591796873</v>
      </c>
      <c r="AN30">
        <f>(O30+273.15)</f>
        <v>304.27144470214841</v>
      </c>
      <c r="AO30">
        <f>(Y30*AG30+Z30*AH30)*AI30</f>
        <v>23.999235303419027</v>
      </c>
      <c r="AP30">
        <f>((AO30+0.00000010773*(AN30^4-AM30^4))-AL30*44100)/(L30*51.4+0.00000043092*AM30^3)</f>
        <v>-12.241167123743423</v>
      </c>
      <c r="AQ30">
        <f>0.61365*EXP(17.502*J30/(240.97+J30))</f>
        <v>14.779482998044939</v>
      </c>
      <c r="AR30">
        <f>AQ30*1000/AA30</f>
        <v>167.64115800845437</v>
      </c>
      <c r="AS30">
        <f>(AR30-U30)</f>
        <v>141.61380281436257</v>
      </c>
      <c r="AT30">
        <f>IF(D30,P30,(O30+P30)/2)</f>
        <v>42.328880310058594</v>
      </c>
      <c r="AU30">
        <f>0.61365*EXP(17.502*AT30/(240.97+AT30))</f>
        <v>8.387286737683052</v>
      </c>
      <c r="AV30">
        <f>IF(AS30&lt;&gt;0,(1000-(AR30+U30)/2)/AS30*AL30,0)</f>
        <v>0.18089412685128331</v>
      </c>
      <c r="AW30">
        <f>U30*AA30/1000</f>
        <v>2.2946086637969709</v>
      </c>
      <c r="AX30">
        <f>(AU30-AW30)</f>
        <v>6.0926780738860806</v>
      </c>
      <c r="AY30">
        <f>1/(1.6/F30+1.37/N30)</f>
        <v>0.11382717501968238</v>
      </c>
      <c r="AZ30">
        <f>G30*AA30*0.001</f>
        <v>28.725860691946789</v>
      </c>
      <c r="BA30">
        <f>G30/S30</f>
        <v>0.83096824619506426</v>
      </c>
      <c r="BB30">
        <f>(1-AL30*AA30/AQ30/F30)*100</f>
        <v>10.860571061037106</v>
      </c>
      <c r="BC30">
        <f>(S30-E30/(N30/1.35))</f>
        <v>393.03614860189748</v>
      </c>
      <c r="BD30">
        <f>E30*BB30/100/BC30</f>
        <v>-7.2877430392556566E-4</v>
      </c>
    </row>
    <row r="31" spans="1:56" x14ac:dyDescent="0.35">
      <c r="A31" s="1" t="s">
        <v>9</v>
      </c>
      <c r="B31" s="1" t="s">
        <v>3433</v>
      </c>
      <c r="K31" s="1">
        <f t="shared" si="0"/>
        <v>2.72</v>
      </c>
    </row>
    <row r="32" spans="1:56" x14ac:dyDescent="0.35">
      <c r="A32" s="1" t="s">
        <v>9</v>
      </c>
      <c r="B32" s="1" t="s">
        <v>3432</v>
      </c>
      <c r="K32" s="1">
        <f t="shared" si="0"/>
        <v>2.72</v>
      </c>
    </row>
    <row r="33" spans="1:56" x14ac:dyDescent="0.35">
      <c r="A33" s="1">
        <v>6</v>
      </c>
      <c r="B33" s="1" t="s">
        <v>3431</v>
      </c>
      <c r="C33" s="1">
        <v>1496.0000019446015</v>
      </c>
      <c r="D33" s="1">
        <v>0</v>
      </c>
      <c r="E33">
        <f>(R33-S33*(1000-T33)/(1000-U33))*AK33</f>
        <v>-1.5142378093163513</v>
      </c>
      <c r="F33">
        <f>IF(AV33&lt;&gt;0,1/(1/AV33-1/N33),0)</f>
        <v>0.18848217973972481</v>
      </c>
      <c r="G33">
        <f>((AY33-AL33/2)*S33-E33)/(AY33+AL33/2)</f>
        <v>318.08777036957184</v>
      </c>
      <c r="H33">
        <f>AL33*1000</f>
        <v>27.679165515064135</v>
      </c>
      <c r="I33">
        <f>(AQ33-AW33)</f>
        <v>12.284316992062728</v>
      </c>
      <c r="J33">
        <f>(P33+AP33*D33)</f>
        <v>53.212497711181641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31.096023559570313</v>
      </c>
      <c r="P33" s="1">
        <v>53.212497711181641</v>
      </c>
      <c r="Q33" s="1">
        <v>31.359708786010742</v>
      </c>
      <c r="R33" s="1">
        <v>400.02456665039063</v>
      </c>
      <c r="S33" s="1">
        <v>391.55877685546875</v>
      </c>
      <c r="T33" s="1">
        <v>1.1957358121871948</v>
      </c>
      <c r="U33" s="1">
        <v>25.68235969543457</v>
      </c>
      <c r="V33" s="1">
        <v>2.3237795829772949</v>
      </c>
      <c r="W33" s="1">
        <v>49.910812377929688</v>
      </c>
      <c r="X33" s="1">
        <v>299.56671142578125</v>
      </c>
      <c r="Y33" s="1">
        <v>300.14617919921875</v>
      </c>
      <c r="Z33" s="1">
        <v>0.41124656796455383</v>
      </c>
      <c r="AA33" s="1">
        <v>88.154777526855469</v>
      </c>
      <c r="AB33" s="1">
        <v>-4.9225811958312988</v>
      </c>
      <c r="AC33" s="1">
        <v>0.23309455811977386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1.1013482037712543</v>
      </c>
      <c r="AL33">
        <f>(U33-T33)/(1000-U33)*AK33</f>
        <v>2.7679165515064136E-2</v>
      </c>
      <c r="AM33">
        <f>(P33+273.15)</f>
        <v>326.36249771118162</v>
      </c>
      <c r="AN33">
        <f>(O33+273.15)</f>
        <v>304.24602355957029</v>
      </c>
      <c r="AO33">
        <f>(Y33*AG33+Z33*AH33)*AI33</f>
        <v>48.023387598468616</v>
      </c>
      <c r="AP33">
        <f>((AO33+0.00000010773*(AN33^4-AM33^4))-AL33*44100)/(L33*51.4+0.00000043092*AM33^3)</f>
        <v>-11.775395140486896</v>
      </c>
      <c r="AQ33">
        <f>0.61365*EXP(17.502*J33/(240.97+J33))</f>
        <v>14.548339697378442</v>
      </c>
      <c r="AR33">
        <f>AQ33*1000/AA33</f>
        <v>165.03177826007712</v>
      </c>
      <c r="AS33">
        <f>(AR33-U33)</f>
        <v>139.34941856464255</v>
      </c>
      <c r="AT33">
        <f>IF(D33,P33,(O33+P33)/2)</f>
        <v>42.154260635375977</v>
      </c>
      <c r="AU33">
        <f>0.61365*EXP(17.502*AT33/(240.97+AT33))</f>
        <v>8.3106298593808656</v>
      </c>
      <c r="AV33">
        <f>IF(AS33&lt;&gt;0,(1000-(AR33+U33)/2)/AS33*AL33,0)</f>
        <v>0.17969046213265535</v>
      </c>
      <c r="AW33">
        <f>U33*AA33/1000</f>
        <v>2.264022705315714</v>
      </c>
      <c r="AX33">
        <f>(AU33-AW33)</f>
        <v>6.0466071540651516</v>
      </c>
      <c r="AY33">
        <f>1/(1.6/F33+1.37/N33)</f>
        <v>0.11306465920262097</v>
      </c>
      <c r="AZ33">
        <f>G33*AA33*0.001</f>
        <v>28.040956630943096</v>
      </c>
      <c r="BA33">
        <f>G33/S33</f>
        <v>0.81236276434427535</v>
      </c>
      <c r="BB33">
        <f>(1-AL33*AA33/AQ33/F33)*100</f>
        <v>11.015345671819354</v>
      </c>
      <c r="BC33">
        <f>(S33-E33/(N33/1.35))</f>
        <v>392.08942452735045</v>
      </c>
      <c r="BD33">
        <f>E33*BB33/100/BC33</f>
        <v>-4.2540940549633667E-4</v>
      </c>
    </row>
    <row r="34" spans="1:56" x14ac:dyDescent="0.35">
      <c r="A34" s="1" t="s">
        <v>9</v>
      </c>
      <c r="B34" s="1" t="s">
        <v>3430</v>
      </c>
      <c r="K34" s="1">
        <f t="shared" si="0"/>
        <v>2.72</v>
      </c>
    </row>
    <row r="35" spans="1:56" x14ac:dyDescent="0.35">
      <c r="A35" s="1" t="s">
        <v>9</v>
      </c>
      <c r="B35" s="1" t="s">
        <v>3429</v>
      </c>
      <c r="K35" s="1">
        <f t="shared" si="0"/>
        <v>2.72</v>
      </c>
    </row>
    <row r="36" spans="1:56" x14ac:dyDescent="0.35">
      <c r="A36" s="1">
        <v>7</v>
      </c>
      <c r="B36" s="1" t="s">
        <v>3428</v>
      </c>
      <c r="C36" s="1">
        <v>1700.0000019446015</v>
      </c>
      <c r="D36" s="1">
        <v>0</v>
      </c>
      <c r="E36">
        <f>(R36-S36*(1000-T36)/(1000-U36))*AK36</f>
        <v>-1.0505579337701603</v>
      </c>
      <c r="F36">
        <f>IF(AV36&lt;&gt;0,1/(1/AV36-1/N36),0)</f>
        <v>0.18844378517550026</v>
      </c>
      <c r="G36">
        <f>((AY36-AL36/2)*S36-E36)/(AY36+AL36/2)</f>
        <v>315.63001019635715</v>
      </c>
      <c r="H36">
        <f>AL36*1000</f>
        <v>27.215571711339184</v>
      </c>
      <c r="I36">
        <f>(AQ36-AW36)</f>
        <v>12.096816117287485</v>
      </c>
      <c r="J36">
        <f>(P36+AP36*D36)</f>
        <v>52.926651000976563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31.172849655151367</v>
      </c>
      <c r="P36" s="1">
        <v>52.926651000976563</v>
      </c>
      <c r="Q36" s="1">
        <v>31.402643203735352</v>
      </c>
      <c r="R36" s="1">
        <v>400.17071533203125</v>
      </c>
      <c r="S36" s="1">
        <v>391.45352172851563</v>
      </c>
      <c r="T36" s="1">
        <v>1.4505929946899414</v>
      </c>
      <c r="U36" s="1">
        <v>25.524946212768555</v>
      </c>
      <c r="V36" s="1">
        <v>2.8066694736480713</v>
      </c>
      <c r="W36" s="1">
        <v>49.386756896972656</v>
      </c>
      <c r="X36" s="1">
        <v>299.641845703125</v>
      </c>
      <c r="Y36" s="1">
        <v>501.03485107421875</v>
      </c>
      <c r="Z36" s="1">
        <v>7.5961612164974213E-2</v>
      </c>
      <c r="AA36" s="1">
        <v>88.152046203613281</v>
      </c>
      <c r="AB36" s="1">
        <v>-4.9959011077880859</v>
      </c>
      <c r="AC36" s="1">
        <v>0.22971120476722717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1.101624432732077</v>
      </c>
      <c r="AL36">
        <f>(U36-T36)/(1000-U36)*AK36</f>
        <v>2.7215571711339183E-2</v>
      </c>
      <c r="AM36">
        <f>(P36+273.15)</f>
        <v>326.07665100097654</v>
      </c>
      <c r="AN36">
        <f>(O36+273.15)</f>
        <v>304.32284965515134</v>
      </c>
      <c r="AO36">
        <f>(Y36*AG36+Z36*AH36)*AI36</f>
        <v>80.165574380034741</v>
      </c>
      <c r="AP36">
        <f>((AO36+0.00000010773*(AN36^4-AM36^4))-AL36*44100)/(L36*51.4+0.00000043092*AM36^3)</f>
        <v>-11.316533458772716</v>
      </c>
      <c r="AQ36">
        <f>0.61365*EXP(17.502*J36/(240.97+J36))</f>
        <v>14.346892355180202</v>
      </c>
      <c r="AR36">
        <f>AQ36*1000/AA36</f>
        <v>162.75166570770008</v>
      </c>
      <c r="AS36">
        <f>(AR36-U36)</f>
        <v>137.22671949493153</v>
      </c>
      <c r="AT36">
        <f>IF(D36,P36,(O36+P36)/2)</f>
        <v>42.049750328063965</v>
      </c>
      <c r="AU36">
        <f>0.61365*EXP(17.502*AT36/(240.97+AT36))</f>
        <v>8.265041287827934</v>
      </c>
      <c r="AV36">
        <f>IF(AS36&lt;&gt;0,(1000-(AR36+U36)/2)/AS36*AL36,0)</f>
        <v>0.1796555655154681</v>
      </c>
      <c r="AW36">
        <f>U36*AA36/1000</f>
        <v>2.2500762378927175</v>
      </c>
      <c r="AX36">
        <f>(AU36-AW36)</f>
        <v>6.014965049935217</v>
      </c>
      <c r="AY36">
        <f>1/(1.6/F36+1.37/N36)</f>
        <v>0.11304255339188225</v>
      </c>
      <c r="AZ36">
        <f>G36*AA36*0.001</f>
        <v>27.823431242076207</v>
      </c>
      <c r="BA36">
        <f>G36/S36</f>
        <v>0.80630264559289289</v>
      </c>
      <c r="BB36">
        <f>(1-AL36*AA36/AQ36/F36)*100</f>
        <v>11.261884678311063</v>
      </c>
      <c r="BC36">
        <f>(S36-E36/(N36/1.35))</f>
        <v>391.82167798396119</v>
      </c>
      <c r="BD36">
        <f>E36*BB36/100/BC36</f>
        <v>-3.019552761572471E-4</v>
      </c>
    </row>
    <row r="37" spans="1:56" x14ac:dyDescent="0.35">
      <c r="A37" s="1" t="s">
        <v>9</v>
      </c>
      <c r="B37" s="1" t="s">
        <v>3427</v>
      </c>
      <c r="K37" s="1">
        <f t="shared" si="0"/>
        <v>2.72</v>
      </c>
    </row>
    <row r="38" spans="1:56" x14ac:dyDescent="0.35">
      <c r="A38" s="1" t="s">
        <v>9</v>
      </c>
      <c r="B38" s="1" t="s">
        <v>3426</v>
      </c>
      <c r="K38" s="1">
        <f t="shared" si="0"/>
        <v>2.72</v>
      </c>
    </row>
    <row r="39" spans="1:56" x14ac:dyDescent="0.35">
      <c r="A39" s="1">
        <v>8</v>
      </c>
      <c r="B39" s="1" t="s">
        <v>3425</v>
      </c>
      <c r="C39" s="1">
        <v>1903.0000019446015</v>
      </c>
      <c r="D39" s="1">
        <v>0</v>
      </c>
      <c r="E39">
        <f>(R39-S39*(1000-T39)/(1000-U39))*AK39</f>
        <v>-1.1984671672484026</v>
      </c>
      <c r="F39">
        <f>IF(AV39&lt;&gt;0,1/(1/AV39-1/N39),0)</f>
        <v>0.18915913304417628</v>
      </c>
      <c r="G39">
        <f>((AY39-AL39/2)*S39-E39)/(AY39+AL39/2)</f>
        <v>319.93005995983344</v>
      </c>
      <c r="H39">
        <f>AL39*1000</f>
        <v>26.273995314770797</v>
      </c>
      <c r="I39">
        <f>(AQ39-AW39)</f>
        <v>11.673844240877846</v>
      </c>
      <c r="J39">
        <f>(P39+AP39*D39)</f>
        <v>52.241569519042969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31.204961776733398</v>
      </c>
      <c r="P39" s="1">
        <v>52.241569519042969</v>
      </c>
      <c r="Q39" s="1">
        <v>31.437070846557617</v>
      </c>
      <c r="R39" s="1">
        <v>400.03173828125</v>
      </c>
      <c r="S39" s="1">
        <v>391.77578735351563</v>
      </c>
      <c r="T39" s="1">
        <v>1.7029269933700562</v>
      </c>
      <c r="U39" s="1">
        <v>24.957677841186523</v>
      </c>
      <c r="V39" s="1">
        <v>3.2887568473815918</v>
      </c>
      <c r="W39" s="1">
        <v>48.199207305908203</v>
      </c>
      <c r="X39" s="1">
        <v>299.64483642578125</v>
      </c>
      <c r="Y39" s="1">
        <v>750.19927978515625</v>
      </c>
      <c r="Z39" s="1">
        <v>0.17811968922615051</v>
      </c>
      <c r="AA39" s="1">
        <v>88.148818969726563</v>
      </c>
      <c r="AB39" s="1">
        <v>-4.9162135124206543</v>
      </c>
      <c r="AC39" s="1">
        <v>0.24777761101722717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1.1016354280359602</v>
      </c>
      <c r="AL39">
        <f>(U39-T39)/(1000-U39)*AK39</f>
        <v>2.6273995314770798E-2</v>
      </c>
      <c r="AM39">
        <f>(P39+273.15)</f>
        <v>325.39156951904295</v>
      </c>
      <c r="AN39">
        <f>(O39+273.15)</f>
        <v>304.35496177673338</v>
      </c>
      <c r="AO39">
        <f>(Y39*AG39+Z39*AH39)*AI39</f>
        <v>120.03188208270331</v>
      </c>
      <c r="AP39">
        <f>((AO39+0.00000010773*(AN39^4-AM39^4))-AL39*44100)/(L39*51.4+0.00000043092*AM39^3)</f>
        <v>-10.588310206584667</v>
      </c>
      <c r="AQ39">
        <f>0.61365*EXP(17.502*J39/(240.97+J39))</f>
        <v>13.873834066805353</v>
      </c>
      <c r="AR39">
        <f>AQ39*1000/AA39</f>
        <v>157.3910374405597</v>
      </c>
      <c r="AS39">
        <f>(AR39-U39)</f>
        <v>132.43335959937318</v>
      </c>
      <c r="AT39">
        <f>IF(D39,P39,(O39+P39)/2)</f>
        <v>41.723265647888184</v>
      </c>
      <c r="AU39">
        <f>0.61365*EXP(17.502*AT39/(240.97+AT39))</f>
        <v>8.1240167977720876</v>
      </c>
      <c r="AV39">
        <f>IF(AS39&lt;&gt;0,(1000-(AR39+U39)/2)/AS39*AL39,0)</f>
        <v>0.18030563251980114</v>
      </c>
      <c r="AW39">
        <f>U39*AA39/1000</f>
        <v>2.1999898259275068</v>
      </c>
      <c r="AX39">
        <f>(AU39-AW39)</f>
        <v>5.9240269718445813</v>
      </c>
      <c r="AY39">
        <f>1/(1.6/F39+1.37/N39)</f>
        <v>0.11345435807183912</v>
      </c>
      <c r="AZ39">
        <f>G39*AA39*0.001</f>
        <v>28.201456938373124</v>
      </c>
      <c r="BA39">
        <f>G39/S39</f>
        <v>0.81661519238080738</v>
      </c>
      <c r="BB39">
        <f>(1-AL39*AA39/AQ39/F39)*100</f>
        <v>11.749168660311327</v>
      </c>
      <c r="BC39">
        <f>(S39-E39/(N39/1.35))</f>
        <v>392.19577674237797</v>
      </c>
      <c r="BD39">
        <f>E39*BB39/100/BC39</f>
        <v>-3.5902969172195908E-4</v>
      </c>
    </row>
    <row r="40" spans="1:56" x14ac:dyDescent="0.35">
      <c r="A40" s="1" t="s">
        <v>9</v>
      </c>
      <c r="B40" s="1" t="s">
        <v>3424</v>
      </c>
      <c r="K40" s="1">
        <f t="shared" si="0"/>
        <v>2.72</v>
      </c>
    </row>
    <row r="41" spans="1:56" x14ac:dyDescent="0.35">
      <c r="A41" s="1" t="s">
        <v>9</v>
      </c>
      <c r="B41" s="1" t="s">
        <v>3423</v>
      </c>
      <c r="K41" s="1">
        <f t="shared" si="0"/>
        <v>2.72</v>
      </c>
    </row>
    <row r="42" spans="1:56" x14ac:dyDescent="0.35">
      <c r="A42" s="1">
        <v>9</v>
      </c>
      <c r="B42" s="1" t="s">
        <v>3422</v>
      </c>
      <c r="C42" s="1">
        <v>2105.5000019557774</v>
      </c>
      <c r="D42" s="1">
        <v>0</v>
      </c>
      <c r="E42">
        <f>(R42-S42*(1000-T42)/(1000-U42))*AK42</f>
        <v>-1.5898290584170744</v>
      </c>
      <c r="F42">
        <f>IF(AV42&lt;&gt;0,1/(1/AV42-1/N42),0)</f>
        <v>0.17803772029926876</v>
      </c>
      <c r="G42">
        <f>((AY42-AL42/2)*S42-E42)/(AY42+AL42/2)</f>
        <v>325.66507095133886</v>
      </c>
      <c r="H42">
        <f>AL42*1000</f>
        <v>24.403658335255528</v>
      </c>
      <c r="I42">
        <f>(AQ42-AW42)</f>
        <v>11.516367888001781</v>
      </c>
      <c r="J42">
        <f>(P42+AP42*D42)</f>
        <v>51.829010009765625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31.192794799804688</v>
      </c>
      <c r="P42" s="1">
        <v>51.829010009765625</v>
      </c>
      <c r="Q42" s="1">
        <v>31.430143356323242</v>
      </c>
      <c r="R42" s="1">
        <v>399.95770263671875</v>
      </c>
      <c r="S42" s="1">
        <v>392.70278930664063</v>
      </c>
      <c r="T42" s="1">
        <v>1.9615470170974731</v>
      </c>
      <c r="U42" s="1">
        <v>23.58775520324707</v>
      </c>
      <c r="V42" s="1">
        <v>3.7906277179718018</v>
      </c>
      <c r="W42" s="1">
        <v>45.582595825195313</v>
      </c>
      <c r="X42" s="1">
        <v>299.69305419921875</v>
      </c>
      <c r="Y42" s="1">
        <v>1001.3042602539063</v>
      </c>
      <c r="Z42" s="1">
        <v>0.28420746326446533</v>
      </c>
      <c r="AA42" s="1">
        <v>88.1439208984375</v>
      </c>
      <c r="AB42" s="1">
        <v>-5.1428112983703613</v>
      </c>
      <c r="AC42" s="1">
        <v>0.26895290613174438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1.1018126992618333</v>
      </c>
      <c r="AL42">
        <f>(U42-T42)/(1000-U42)*AK42</f>
        <v>2.440365833525553E-2</v>
      </c>
      <c r="AM42">
        <f>(P42+273.15)</f>
        <v>324.9790100097656</v>
      </c>
      <c r="AN42">
        <f>(O42+273.15)</f>
        <v>304.34279479980466</v>
      </c>
      <c r="AO42">
        <f>(Y42*AG42+Z42*AH42)*AI42</f>
        <v>160.20867805968192</v>
      </c>
      <c r="AP42">
        <f>((AO42+0.00000010773*(AN42^4-AM42^4))-AL42*44100)/(L42*51.4+0.00000043092*AM42^3)</f>
        <v>-9.5624097713424039</v>
      </c>
      <c r="AQ42">
        <f>0.61365*EXP(17.502*J42/(240.97+J42))</f>
        <v>13.595485116808499</v>
      </c>
      <c r="AR42">
        <f>AQ42*1000/AA42</f>
        <v>154.2418918767375</v>
      </c>
      <c r="AS42">
        <f>(AR42-U42)</f>
        <v>130.65413667349043</v>
      </c>
      <c r="AT42">
        <f>IF(D42,P42,(O42+P42)/2)</f>
        <v>41.510902404785156</v>
      </c>
      <c r="AU42">
        <f>0.61365*EXP(17.502*AT42/(240.97+AT42))</f>
        <v>8.0334095189951107</v>
      </c>
      <c r="AV42">
        <f>IF(AS42&lt;&gt;0,(1000-(AR42+U42)/2)/AS42*AL42,0)</f>
        <v>0.17017303796671321</v>
      </c>
      <c r="AW42">
        <f>U42*AA42/1000</f>
        <v>2.0791172288067172</v>
      </c>
      <c r="AX42">
        <f>(AU42-AW42)</f>
        <v>5.954292290188393</v>
      </c>
      <c r="AY42">
        <f>1/(1.6/F42+1.37/N42)</f>
        <v>0.10703784418697476</v>
      </c>
      <c r="AZ42">
        <f>G42*AA42*0.001</f>
        <v>28.705396253318849</v>
      </c>
      <c r="BA42">
        <f>G42/S42</f>
        <v>0.82929146372078455</v>
      </c>
      <c r="BB42">
        <f>(1-AL42*AA42/AQ42/F42)*100</f>
        <v>11.132990084632777</v>
      </c>
      <c r="BC42">
        <f>(S42-E42/(N42/1.35))</f>
        <v>393.25992708470193</v>
      </c>
      <c r="BD42">
        <f>E42*BB42/100/BC42</f>
        <v>-4.5007258366820961E-4</v>
      </c>
    </row>
    <row r="43" spans="1:56" x14ac:dyDescent="0.35">
      <c r="A43" s="1" t="s">
        <v>9</v>
      </c>
      <c r="B43" s="1" t="s">
        <v>3421</v>
      </c>
      <c r="K43" s="1">
        <f t="shared" si="0"/>
        <v>2.72</v>
      </c>
    </row>
    <row r="44" spans="1:56" x14ac:dyDescent="0.35">
      <c r="A44" s="1" t="s">
        <v>9</v>
      </c>
      <c r="B44" s="1" t="s">
        <v>3420</v>
      </c>
      <c r="K44" s="1">
        <f t="shared" si="0"/>
        <v>2.72</v>
      </c>
    </row>
    <row r="45" spans="1:56" x14ac:dyDescent="0.35">
      <c r="A45" s="1">
        <v>10</v>
      </c>
      <c r="B45" s="1" t="s">
        <v>3419</v>
      </c>
      <c r="C45" s="1">
        <v>2308.5000019557774</v>
      </c>
      <c r="D45" s="1">
        <v>0</v>
      </c>
      <c r="E45">
        <f>(R45-S45*(1000-T45)/(1000-U45))*AK45</f>
        <v>-2.040097191785335</v>
      </c>
      <c r="F45">
        <f>IF(AV45&lt;&gt;0,1/(1/AV45-1/N45),0)</f>
        <v>0.16179728912342073</v>
      </c>
      <c r="G45">
        <f>((AY45-AL45/2)*S45-E45)/(AY45+AL45/2)</f>
        <v>333.61002386880375</v>
      </c>
      <c r="H45">
        <f>AL45*1000</f>
        <v>21.826643514647639</v>
      </c>
      <c r="I45">
        <f>(AQ45-AW45)</f>
        <v>11.325870567910124</v>
      </c>
      <c r="J45">
        <f>(P45+AP45*D45)</f>
        <v>51.2799072265625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31.196996688842773</v>
      </c>
      <c r="P45" s="1">
        <v>51.2799072265625</v>
      </c>
      <c r="Q45" s="1">
        <v>31.420660018920898</v>
      </c>
      <c r="R45" s="1">
        <v>400.02029418945313</v>
      </c>
      <c r="S45" s="1">
        <v>394.0657958984375</v>
      </c>
      <c r="T45" s="1">
        <v>2.2506697177886963</v>
      </c>
      <c r="U45" s="1">
        <v>21.631052017211914</v>
      </c>
      <c r="V45" s="1">
        <v>4.3482279777526855</v>
      </c>
      <c r="W45" s="1">
        <v>41.790557861328125</v>
      </c>
      <c r="X45" s="1">
        <v>299.70651245117188</v>
      </c>
      <c r="Y45" s="1">
        <v>1250.3037109375</v>
      </c>
      <c r="Z45" s="1">
        <v>0.39028242230415344</v>
      </c>
      <c r="AA45" s="1">
        <v>88.142288208007813</v>
      </c>
      <c r="AB45" s="1">
        <v>-5.4713864326477051</v>
      </c>
      <c r="AC45" s="1">
        <v>0.28829342126846313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1.1018621781293081</v>
      </c>
      <c r="AL45">
        <f>(U45-T45)/(1000-U45)*AK45</f>
        <v>2.182664351464764E-2</v>
      </c>
      <c r="AM45">
        <f>(P45+273.15)</f>
        <v>324.42990722656248</v>
      </c>
      <c r="AN45">
        <f>(O45+273.15)</f>
        <v>304.34699668884275</v>
      </c>
      <c r="AO45">
        <f>(Y45*AG45+Z45*AH45)*AI45</f>
        <v>200.04858927856549</v>
      </c>
      <c r="AP45">
        <f>((AO45+0.00000010773*(AN45^4-AM45^4))-AL45*44100)/(L45*51.4+0.00000043092*AM45^3)</f>
        <v>-8.2721410575470458</v>
      </c>
      <c r="AQ45">
        <f>0.61365*EXP(17.502*J45/(240.97+J45))</f>
        <v>13.232480989053625</v>
      </c>
      <c r="AR45">
        <f>AQ45*1000/AA45</f>
        <v>150.12636111540658</v>
      </c>
      <c r="AS45">
        <f>(AR45-U45)</f>
        <v>128.49530909819467</v>
      </c>
      <c r="AT45">
        <f>IF(D45,P45,(O45+P45)/2)</f>
        <v>41.238451957702637</v>
      </c>
      <c r="AU45">
        <f>0.61365*EXP(17.502*AT45/(240.97+AT45))</f>
        <v>7.918447913941665</v>
      </c>
      <c r="AV45">
        <f>IF(AS45&lt;&gt;0,(1000-(AR45+U45)/2)/AS45*AL45,0)</f>
        <v>0.15527570415569439</v>
      </c>
      <c r="AW45">
        <f>U45*AA45/1000</f>
        <v>1.9066104211435013</v>
      </c>
      <c r="AX45">
        <f>(AU45-AW45)</f>
        <v>6.0118374927981639</v>
      </c>
      <c r="AY45">
        <f>1/(1.6/F45+1.37/N45)</f>
        <v>9.761289892164976E-2</v>
      </c>
      <c r="AZ45">
        <f>G45*AA45*0.001</f>
        <v>29.405150872924466</v>
      </c>
      <c r="BA45">
        <f>G45/S45</f>
        <v>0.84658457379737928</v>
      </c>
      <c r="BB45">
        <f>(1-AL45*AA45/AQ45/F45)*100</f>
        <v>10.141584438793283</v>
      </c>
      <c r="BC45">
        <f>(S45-E45/(N45/1.35))</f>
        <v>394.78072509817929</v>
      </c>
      <c r="BD45">
        <f>E45*BB45/100/BC45</f>
        <v>-5.2408379179836131E-4</v>
      </c>
    </row>
    <row r="46" spans="1:56" x14ac:dyDescent="0.35">
      <c r="A46" s="1" t="s">
        <v>9</v>
      </c>
      <c r="B46" s="1" t="s">
        <v>3418</v>
      </c>
      <c r="K46" s="1">
        <f t="shared" si="0"/>
        <v>2.72</v>
      </c>
    </row>
    <row r="47" spans="1:56" x14ac:dyDescent="0.35">
      <c r="A47" s="1" t="s">
        <v>9</v>
      </c>
      <c r="B47" s="1" t="s">
        <v>3417</v>
      </c>
      <c r="K47" s="1">
        <f t="shared" si="0"/>
        <v>2.72</v>
      </c>
    </row>
    <row r="48" spans="1:56" x14ac:dyDescent="0.35">
      <c r="A48" s="1">
        <v>11</v>
      </c>
      <c r="B48" s="1" t="s">
        <v>3416</v>
      </c>
      <c r="C48" s="1">
        <v>2511.5000019557774</v>
      </c>
      <c r="D48" s="1">
        <v>0</v>
      </c>
      <c r="E48">
        <f>(R48-S48*(1000-T48)/(1000-U48))*AK48</f>
        <v>-1.9116836880812982</v>
      </c>
      <c r="F48">
        <f>IF(AV48&lt;&gt;0,1/(1/AV48-1/N48),0)</f>
        <v>0.14569927513586758</v>
      </c>
      <c r="G48">
        <f>((AY48-AL48/2)*S48-E48)/(AY48+AL48/2)</f>
        <v>337.34767110231115</v>
      </c>
      <c r="H48">
        <f>AL48*1000</f>
        <v>19.109838505207076</v>
      </c>
      <c r="I48">
        <f>(AQ48-AW48)</f>
        <v>11.01263093651648</v>
      </c>
      <c r="J48">
        <f>(P48+AP48*D48)</f>
        <v>50.513015747070313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31.385793685913086</v>
      </c>
      <c r="P48" s="1">
        <v>50.513015747070313</v>
      </c>
      <c r="Q48" s="1">
        <v>31.502080917358398</v>
      </c>
      <c r="R48" s="1">
        <v>400.1241455078125</v>
      </c>
      <c r="S48" s="1">
        <v>395.00741577148438</v>
      </c>
      <c r="T48" s="1">
        <v>2.5861990451812744</v>
      </c>
      <c r="U48" s="1">
        <v>19.592893600463867</v>
      </c>
      <c r="V48" s="1">
        <v>4.9427790641784668</v>
      </c>
      <c r="W48" s="1">
        <v>37.446205139160156</v>
      </c>
      <c r="X48" s="1">
        <v>299.64874267578125</v>
      </c>
      <c r="Y48" s="1">
        <v>1600.8226318359375</v>
      </c>
      <c r="Z48" s="1">
        <v>1.9645605236291885E-2</v>
      </c>
      <c r="AA48" s="1">
        <v>88.136970520019531</v>
      </c>
      <c r="AB48" s="1">
        <v>-5.750037670135498</v>
      </c>
      <c r="AC48" s="1">
        <v>0.31214547157287598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1.1016497892491954</v>
      </c>
      <c r="AL48">
        <f>(U48-T48)/(1000-U48)*AK48</f>
        <v>1.9109838505207075E-2</v>
      </c>
      <c r="AM48">
        <f>(P48+273.15)</f>
        <v>323.66301574707029</v>
      </c>
      <c r="AN48">
        <f>(O48+273.15)</f>
        <v>304.53579368591306</v>
      </c>
      <c r="AO48">
        <f>(Y48*AG48+Z48*AH48)*AI48</f>
        <v>256.13161536876214</v>
      </c>
      <c r="AP48">
        <f>((AO48+0.00000010773*(AN48^4-AM48^4))-AL48*44100)/(L48*51.4+0.00000043092*AM48^3)</f>
        <v>-6.7589025860600351</v>
      </c>
      <c r="AQ48">
        <f>0.61365*EXP(17.502*J48/(240.97+J48))</f>
        <v>12.739489222182444</v>
      </c>
      <c r="AR48">
        <f>AQ48*1000/AA48</f>
        <v>144.5419458714976</v>
      </c>
      <c r="AS48">
        <f>(AR48-U48)</f>
        <v>124.94905227103374</v>
      </c>
      <c r="AT48">
        <f>IF(D48,P48,(O48+P48)/2)</f>
        <v>40.949404716491699</v>
      </c>
      <c r="AU48">
        <f>0.61365*EXP(17.502*AT48/(240.97+AT48))</f>
        <v>7.79804372042656</v>
      </c>
      <c r="AV48">
        <f>IF(AS48&lt;&gt;0,(1000-(AR48+U48)/2)/AS48*AL48,0)</f>
        <v>0.14038956717705334</v>
      </c>
      <c r="AW48">
        <f>U48*AA48/1000</f>
        <v>1.7268582856659631</v>
      </c>
      <c r="AX48">
        <f>(AU48-AW48)</f>
        <v>6.0711854347605971</v>
      </c>
      <c r="AY48">
        <f>1/(1.6/F48+1.37/N48)</f>
        <v>8.8205559362290339E-2</v>
      </c>
      <c r="AZ48">
        <f>G48*AA48*0.001</f>
        <v>29.732801742941643</v>
      </c>
      <c r="BA48">
        <f>G48/S48</f>
        <v>0.85402870334330649</v>
      </c>
      <c r="BB48">
        <f>(1-AL48*AA48/AQ48/F48)*100</f>
        <v>9.2585470838920987</v>
      </c>
      <c r="BC48">
        <f>(S48-E48/(N48/1.35))</f>
        <v>395.67734389784164</v>
      </c>
      <c r="BD48">
        <f>E48*BB48/100/BC48</f>
        <v>-4.4731935524160155E-4</v>
      </c>
    </row>
    <row r="49" spans="1:56" x14ac:dyDescent="0.35">
      <c r="A49" s="1" t="s">
        <v>9</v>
      </c>
      <c r="B49" s="1" t="s">
        <v>3415</v>
      </c>
      <c r="K49" s="1">
        <f t="shared" si="0"/>
        <v>2.72</v>
      </c>
    </row>
    <row r="50" spans="1:56" x14ac:dyDescent="0.35">
      <c r="A50" s="1" t="s">
        <v>9</v>
      </c>
      <c r="B50" s="1" t="s">
        <v>3410</v>
      </c>
      <c r="K50" s="1">
        <f t="shared" si="0"/>
        <v>2.72</v>
      </c>
    </row>
    <row r="51" spans="1:56" x14ac:dyDescent="0.35">
      <c r="A51" s="1">
        <v>12</v>
      </c>
      <c r="B51" s="1" t="s">
        <v>3414</v>
      </c>
      <c r="C51" s="1">
        <v>2714.0000019669533</v>
      </c>
      <c r="D51" s="1">
        <v>0</v>
      </c>
      <c r="E51">
        <f>(R51-S51*(1000-T51)/(1000-U51))*AK51</f>
        <v>-1.4523863392582292</v>
      </c>
      <c r="F51">
        <f>IF(AV51&lt;&gt;0,1/(1/AV51-1/N51),0)</f>
        <v>0.1272811124533727</v>
      </c>
      <c r="G51">
        <f>((AY51-AL51/2)*S51-E51)/(AY51+AL51/2)</f>
        <v>339.39190192304062</v>
      </c>
      <c r="H51">
        <f>AL51*1000</f>
        <v>15.794556242543566</v>
      </c>
      <c r="I51">
        <f>(AQ51-AW51)</f>
        <v>10.435978179642547</v>
      </c>
      <c r="J51">
        <f>(P51+AP51*D51)</f>
        <v>49.21624755859375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31.334682464599609</v>
      </c>
      <c r="P51" s="1">
        <v>49.21624755859375</v>
      </c>
      <c r="Q51" s="1">
        <v>31.511037826538086</v>
      </c>
      <c r="R51" s="1">
        <v>400.00616455078125</v>
      </c>
      <c r="S51" s="1">
        <v>395.65289306640625</v>
      </c>
      <c r="T51" s="1">
        <v>2.997011661529541</v>
      </c>
      <c r="U51" s="1">
        <v>17.0863037109375</v>
      </c>
      <c r="V51" s="1">
        <v>5.7443337440490723</v>
      </c>
      <c r="W51" s="1">
        <v>32.749099731445313</v>
      </c>
      <c r="X51" s="1">
        <v>299.71090698242188</v>
      </c>
      <c r="Y51" s="1">
        <v>2000.566162109375</v>
      </c>
      <c r="Z51" s="1">
        <v>0.35231077671051025</v>
      </c>
      <c r="AA51" s="1">
        <v>88.132865905761719</v>
      </c>
      <c r="AB51" s="1">
        <v>-5.948641300201416</v>
      </c>
      <c r="AC51" s="1">
        <v>0.34169679880142212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1.1018783344941978</v>
      </c>
      <c r="AL51">
        <f>(U51-T51)/(1000-U51)*AK51</f>
        <v>1.5794556242543566E-2</v>
      </c>
      <c r="AM51">
        <f>(P51+273.15)</f>
        <v>322.36624755859373</v>
      </c>
      <c r="AN51">
        <f>(O51+273.15)</f>
        <v>304.48468246459959</v>
      </c>
      <c r="AO51">
        <f>(Y51*AG51+Z51*AH51)*AI51</f>
        <v>320.09057878291787</v>
      </c>
      <c r="AP51">
        <f>((AO51+0.00000010773*(AN51^4-AM51^4))-AL51*44100)/(L51*51.4+0.00000043092*AM51^3)</f>
        <v>-4.9331994843813751</v>
      </c>
      <c r="AQ51">
        <f>0.61365*EXP(17.502*J51/(240.97+J51))</f>
        <v>11.941843093423721</v>
      </c>
      <c r="AR51">
        <f>AQ51*1000/AA51</f>
        <v>135.49818187227493</v>
      </c>
      <c r="AS51">
        <f>(AR51-U51)</f>
        <v>118.41187816133743</v>
      </c>
      <c r="AT51">
        <f>IF(D51,P51,(O51+P51)/2)</f>
        <v>40.27546501159668</v>
      </c>
      <c r="AU51">
        <f>0.61365*EXP(17.502*AT51/(240.97+AT51))</f>
        <v>7.5234529759920123</v>
      </c>
      <c r="AV51">
        <f>IF(AS51&lt;&gt;0,(1000-(AR51+U51)/2)/AS51*AL51,0)</f>
        <v>0.12321022476329049</v>
      </c>
      <c r="AW51">
        <f>U51*AA51/1000</f>
        <v>1.5058649137811735</v>
      </c>
      <c r="AX51">
        <f>(AU51-AW51)</f>
        <v>6.0175880622108391</v>
      </c>
      <c r="AY51">
        <f>1/(1.6/F51+1.37/N51)</f>
        <v>7.7362071835449367E-2</v>
      </c>
      <c r="AZ51">
        <f>G51*AA51*0.001</f>
        <v>29.911580981684772</v>
      </c>
      <c r="BA51">
        <f>G51/S51</f>
        <v>0.85780214898132234</v>
      </c>
      <c r="BB51">
        <f>(1-AL51*AA51/AQ51/F51)*100</f>
        <v>8.4180264036317727</v>
      </c>
      <c r="BC51">
        <f>(S51-E51/(N51/1.35))</f>
        <v>396.16186558370731</v>
      </c>
      <c r="BD51">
        <f>E51*BB51/100/BC51</f>
        <v>-3.0861694711922035E-4</v>
      </c>
    </row>
    <row r="52" spans="1:56" x14ac:dyDescent="0.35">
      <c r="A52" s="1" t="s">
        <v>9</v>
      </c>
      <c r="B52" s="1" t="s">
        <v>3413</v>
      </c>
      <c r="K52" s="1">
        <v>1.19408</v>
      </c>
    </row>
    <row r="53" spans="1:56" x14ac:dyDescent="0.35">
      <c r="A53" s="1" t="s">
        <v>9</v>
      </c>
      <c r="B53" s="1" t="s">
        <v>3412</v>
      </c>
      <c r="K53" s="1">
        <v>1.19408</v>
      </c>
    </row>
    <row r="54" spans="1:56" x14ac:dyDescent="0.35">
      <c r="A54" s="1" t="s">
        <v>9</v>
      </c>
      <c r="B54" s="1" t="s">
        <v>3411</v>
      </c>
    </row>
    <row r="55" spans="1:56" x14ac:dyDescent="0.35">
      <c r="A55" s="1" t="s">
        <v>9</v>
      </c>
      <c r="B55" s="1" t="s">
        <v>3410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CFA0C-4761-4499-8513-02FC7BC2BF37}">
  <dimension ref="A1:BD55"/>
  <sheetViews>
    <sheetView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3499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3498</v>
      </c>
    </row>
    <row r="12" spans="1:56" x14ac:dyDescent="0.35">
      <c r="A12" s="1" t="s">
        <v>9</v>
      </c>
      <c r="B12" s="1" t="s">
        <v>3497</v>
      </c>
    </row>
    <row r="13" spans="1:56" x14ac:dyDescent="0.35">
      <c r="A13" s="1" t="s">
        <v>9</v>
      </c>
      <c r="B13" s="1" t="s">
        <v>3496</v>
      </c>
    </row>
    <row r="14" spans="1:56" x14ac:dyDescent="0.35">
      <c r="A14" s="1" t="s">
        <v>9</v>
      </c>
      <c r="B14" s="1" t="s">
        <v>3495</v>
      </c>
    </row>
    <row r="15" spans="1:56" x14ac:dyDescent="0.35">
      <c r="A15" s="1" t="s">
        <v>9</v>
      </c>
      <c r="B15" s="1" t="s">
        <v>3494</v>
      </c>
    </row>
    <row r="16" spans="1:56" x14ac:dyDescent="0.35">
      <c r="A16" s="1" t="s">
        <v>9</v>
      </c>
      <c r="B16" s="1" t="s">
        <v>3493</v>
      </c>
    </row>
    <row r="17" spans="1:56" x14ac:dyDescent="0.35">
      <c r="A17" s="1" t="s">
        <v>9</v>
      </c>
      <c r="B17" s="1" t="s">
        <v>3492</v>
      </c>
    </row>
    <row r="18" spans="1:56" x14ac:dyDescent="0.35">
      <c r="A18" s="1">
        <v>1</v>
      </c>
      <c r="B18" s="1" t="s">
        <v>3491</v>
      </c>
      <c r="C18" s="1">
        <v>440.50000179931521</v>
      </c>
      <c r="D18" s="1">
        <v>0</v>
      </c>
      <c r="E18">
        <f>(R18-S18*(1000-T18)/(1000-U18))*AK18</f>
        <v>-6.1547023757278287</v>
      </c>
      <c r="F18">
        <f>IF(AV18&lt;&gt;0,1/(1/AV18-1/N18),0)</f>
        <v>9.6130235050578119E-2</v>
      </c>
      <c r="G18">
        <f>((AY18-AL18/2)*S18-E18)/(AY18+AL18/2)</f>
        <v>321.19726245391388</v>
      </c>
      <c r="H18">
        <f>AL18*1000</f>
        <v>29.328997207201805</v>
      </c>
      <c r="I18">
        <f>(AQ18-AW18)</f>
        <v>23.108094822276321</v>
      </c>
      <c r="J18">
        <f>(P18+AP18*D18)</f>
        <v>65.441658020019531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31.384305953979492</v>
      </c>
      <c r="P18" s="1">
        <v>65.441658020019531</v>
      </c>
      <c r="Q18" s="1">
        <v>31.569990158081055</v>
      </c>
      <c r="R18" s="1">
        <v>400.081787109375</v>
      </c>
      <c r="S18" s="1">
        <v>395.14859008789063</v>
      </c>
      <c r="T18" s="1">
        <v>4.5186243057250977</v>
      </c>
      <c r="U18" s="1">
        <v>30.334060668945313</v>
      </c>
      <c r="V18" s="1">
        <v>8.6354637145996094</v>
      </c>
      <c r="W18" s="1">
        <v>57.970893859863281</v>
      </c>
      <c r="X18" s="1">
        <v>299.64620971679688</v>
      </c>
      <c r="Y18" s="1">
        <v>0.16757386922836304</v>
      </c>
      <c r="Z18" s="1">
        <v>0.15192458033561707</v>
      </c>
      <c r="AA18" s="1">
        <v>88.12347412109375</v>
      </c>
      <c r="AB18" s="1">
        <v>-4.2900733947753906</v>
      </c>
      <c r="AC18" s="1">
        <v>0.19177767634391785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1.1016404768999883</v>
      </c>
      <c r="AL18">
        <f>(U18-T18)/(1000-U18)*AK18</f>
        <v>2.9328997207201807E-2</v>
      </c>
      <c r="AM18">
        <f>(P18+273.15)</f>
        <v>338.59165802001951</v>
      </c>
      <c r="AN18">
        <f>(O18+273.15)</f>
        <v>304.53430595397947</v>
      </c>
      <c r="AO18">
        <f>(Y18*AG18+Z18*AH18)*AI18</f>
        <v>2.6811818477247229E-2</v>
      </c>
      <c r="AP18">
        <f>((AO18+0.00000010773*(AN18^4-AM18^4))-AL18*44100)/(L18*51.4+0.00000043092*AM18^3)</f>
        <v>-14.066939169151457</v>
      </c>
      <c r="AQ18">
        <f>0.61365*EXP(17.502*J18/(240.97+J18))</f>
        <v>25.78123763262381</v>
      </c>
      <c r="AR18">
        <f>AQ18*1000/AA18</f>
        <v>292.55811677597791</v>
      </c>
      <c r="AS18">
        <f>(AR18-U18)</f>
        <v>262.2240561070326</v>
      </c>
      <c r="AT18">
        <f>IF(D18,P18,(O18+P18)/2)</f>
        <v>48.412981986999512</v>
      </c>
      <c r="AU18">
        <f>0.61365*EXP(17.502*AT18/(240.97+AT18))</f>
        <v>11.469670689584929</v>
      </c>
      <c r="AV18">
        <f>IF(AS18&lt;&gt;0,(1000-(AR18+U18)/2)/AS18*AL18,0)</f>
        <v>9.3789813516989104E-2</v>
      </c>
      <c r="AW18">
        <f>U18*AA18/1000</f>
        <v>2.6731428103474899</v>
      </c>
      <c r="AX18">
        <f>(AU18-AW18)</f>
        <v>8.7965278792374377</v>
      </c>
      <c r="AY18">
        <f>1/(1.6/F18+1.37/N18)</f>
        <v>5.8824506844527544E-2</v>
      </c>
      <c r="AZ18">
        <f>G18*AA18*0.001</f>
        <v>28.305018645623637</v>
      </c>
      <c r="BA18">
        <f>G18/S18</f>
        <v>0.81285184993946658</v>
      </c>
      <c r="BB18">
        <f>(1-AL18*AA18/AQ18/F18)*100</f>
        <v>-4.2857714665653912</v>
      </c>
      <c r="BC18">
        <f>(S18-E18/(N18/1.35))</f>
        <v>397.30543656650241</v>
      </c>
      <c r="BD18">
        <f>E18*BB18/100/BC18</f>
        <v>6.6391358887638496E-4</v>
      </c>
    </row>
    <row r="19" spans="1:56" x14ac:dyDescent="0.35">
      <c r="A19" s="1" t="s">
        <v>9</v>
      </c>
      <c r="B19" s="1" t="s">
        <v>3490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3489</v>
      </c>
      <c r="K20" s="1">
        <f t="shared" si="0"/>
        <v>2.72</v>
      </c>
    </row>
    <row r="21" spans="1:56" x14ac:dyDescent="0.35">
      <c r="A21" s="1">
        <v>2</v>
      </c>
      <c r="B21" s="1" t="s">
        <v>3488</v>
      </c>
      <c r="C21" s="1">
        <v>644.50000182166696</v>
      </c>
      <c r="D21" s="1">
        <v>0</v>
      </c>
      <c r="E21">
        <f>(R21-S21*(1000-T21)/(1000-U21))*AK21</f>
        <v>-5.609922479121126</v>
      </c>
      <c r="F21">
        <f>IF(AV21&lt;&gt;0,1/(1/AV21-1/N21),0)</f>
        <v>0.19265377688104859</v>
      </c>
      <c r="G21">
        <f>((AY21-AL21/2)*S21-E21)/(AY21+AL21/2)</f>
        <v>351.99953973592199</v>
      </c>
      <c r="H21">
        <f>AL21*1000</f>
        <v>28.300969180833921</v>
      </c>
      <c r="I21">
        <f>(AQ21-AW21)</f>
        <v>12.238686220104931</v>
      </c>
      <c r="J21">
        <f>(P21+AP21*D21)</f>
        <v>53.694953918457031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31.348169326782227</v>
      </c>
      <c r="P21" s="1">
        <v>53.694953918457031</v>
      </c>
      <c r="Q21" s="1">
        <v>31.567399978637695</v>
      </c>
      <c r="R21" s="1">
        <v>400.00933837890625</v>
      </c>
      <c r="S21" s="1">
        <v>394.95523071289063</v>
      </c>
      <c r="T21" s="1">
        <v>5.2154331207275391</v>
      </c>
      <c r="U21" s="1">
        <v>30.131715774536133</v>
      </c>
      <c r="V21" s="1">
        <v>9.9871377944946289</v>
      </c>
      <c r="W21" s="1">
        <v>57.699832916259766</v>
      </c>
      <c r="X21" s="1">
        <v>299.63995361328125</v>
      </c>
      <c r="Y21" s="1">
        <v>25.840944290161133</v>
      </c>
      <c r="Z21" s="1">
        <v>0.20038233697414398</v>
      </c>
      <c r="AA21" s="1">
        <v>88.119171142578125</v>
      </c>
      <c r="AB21" s="1">
        <v>-4.373166561126709</v>
      </c>
      <c r="AC21" s="1">
        <v>0.21233145892620087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1.1016174765194162</v>
      </c>
      <c r="AL21">
        <f>(U21-T21)/(1000-U21)*AK21</f>
        <v>2.8300969180833919E-2</v>
      </c>
      <c r="AM21">
        <f>(P21+273.15)</f>
        <v>326.84495391845701</v>
      </c>
      <c r="AN21">
        <f>(O21+273.15)</f>
        <v>304.4981693267822</v>
      </c>
      <c r="AO21">
        <f>(Y21*AG21+Z21*AH21)*AI21</f>
        <v>4.1345509940113629</v>
      </c>
      <c r="AP21">
        <f>((AO21+0.00000010773*(AN21^4-AM21^4))-AL21*44100)/(L21*51.4+0.00000043092*AM21^3)</f>
        <v>-12.372800609030634</v>
      </c>
      <c r="AQ21">
        <f>0.61365*EXP(17.502*J21/(240.97+J21))</f>
        <v>14.893868039260802</v>
      </c>
      <c r="AR21">
        <f>AQ21*1000/AA21</f>
        <v>169.01961112596376</v>
      </c>
      <c r="AS21">
        <f>(AR21-U21)</f>
        <v>138.88789535142763</v>
      </c>
      <c r="AT21">
        <f>IF(D21,P21,(O21+P21)/2)</f>
        <v>42.521561622619629</v>
      </c>
      <c r="AU21">
        <f>0.61365*EXP(17.502*AT21/(240.97+AT21))</f>
        <v>8.4725821654269033</v>
      </c>
      <c r="AV21">
        <f>IF(AS21&lt;&gt;0,(1000-(AR21+U21)/2)/AS21*AL21,0)</f>
        <v>0.18347805857298108</v>
      </c>
      <c r="AW21">
        <f>U21*AA21/1000</f>
        <v>2.6551818191558705</v>
      </c>
      <c r="AX21">
        <f>(AU21-AW21)</f>
        <v>5.8174003462710324</v>
      </c>
      <c r="AY21">
        <f>1/(1.6/F21+1.37/N21)</f>
        <v>0.11546431630008092</v>
      </c>
      <c r="AZ21">
        <f>G21*AA21*0.001</f>
        <v>31.017907684098439</v>
      </c>
      <c r="BA21">
        <f>G21/S21</f>
        <v>0.89123908828999676</v>
      </c>
      <c r="BB21">
        <f>(1-AL21*AA21/AQ21/F21)*100</f>
        <v>13.08661138819155</v>
      </c>
      <c r="BC21">
        <f>(S21-E21/(N21/1.35))</f>
        <v>396.92116518148413</v>
      </c>
      <c r="BD21">
        <f>E21*BB21/100/BC21</f>
        <v>-1.8496084825451631E-3</v>
      </c>
    </row>
    <row r="22" spans="1:56" x14ac:dyDescent="0.35">
      <c r="A22" s="1" t="s">
        <v>9</v>
      </c>
      <c r="B22" s="1" t="s">
        <v>3487</v>
      </c>
      <c r="K22" s="1">
        <f t="shared" si="0"/>
        <v>2.72</v>
      </c>
    </row>
    <row r="23" spans="1:56" x14ac:dyDescent="0.35">
      <c r="A23" s="1" t="s">
        <v>9</v>
      </c>
      <c r="B23" s="1" t="s">
        <v>3486</v>
      </c>
      <c r="K23" s="1">
        <f t="shared" si="0"/>
        <v>2.72</v>
      </c>
    </row>
    <row r="24" spans="1:56" x14ac:dyDescent="0.35">
      <c r="A24" s="1">
        <v>3</v>
      </c>
      <c r="B24" s="1" t="s">
        <v>3485</v>
      </c>
      <c r="C24" s="1">
        <v>848.50000182166696</v>
      </c>
      <c r="D24" s="1">
        <v>0</v>
      </c>
      <c r="E24">
        <f>(R24-S24*(1000-T24)/(1000-U24))*AK24</f>
        <v>-5.1352618982038765</v>
      </c>
      <c r="F24">
        <f>IF(AV24&lt;&gt;0,1/(1/AV24-1/N24),0)</f>
        <v>0.18821420271742306</v>
      </c>
      <c r="G24">
        <f>((AY24-AL24/2)*S24-E24)/(AY24+AL24/2)</f>
        <v>350.06619433332787</v>
      </c>
      <c r="H24">
        <f>AL24*1000</f>
        <v>27.32253224690896</v>
      </c>
      <c r="I24">
        <f>(AQ24-AW24)</f>
        <v>12.092261106419276</v>
      </c>
      <c r="J24">
        <f>(P24+AP24*D24)</f>
        <v>53.478694915771484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31.247137069702148</v>
      </c>
      <c r="P24" s="1">
        <v>53.478694915771484</v>
      </c>
      <c r="Q24" s="1">
        <v>31.498065948486328</v>
      </c>
      <c r="R24" s="1">
        <v>399.82424926757813</v>
      </c>
      <c r="S24" s="1">
        <v>394.69564819335938</v>
      </c>
      <c r="T24" s="1">
        <v>5.9674687385559082</v>
      </c>
      <c r="U24" s="1">
        <v>30.028860092163086</v>
      </c>
      <c r="V24" s="1">
        <v>11.491986274719238</v>
      </c>
      <c r="W24" s="1">
        <v>57.828750610351563</v>
      </c>
      <c r="X24" s="1">
        <v>299.59042358398438</v>
      </c>
      <c r="Y24" s="1">
        <v>49.959342956542969</v>
      </c>
      <c r="Z24" s="1">
        <v>0.15978299081325531</v>
      </c>
      <c r="AA24" s="1">
        <v>88.110641479492188</v>
      </c>
      <c r="AB24" s="1">
        <v>-4.214475154876709</v>
      </c>
      <c r="AC24" s="1">
        <v>0.20948435366153717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1.1014353808234718</v>
      </c>
      <c r="AL24">
        <f>(U24-T24)/(1000-U24)*AK24</f>
        <v>2.7322532246908959E-2</v>
      </c>
      <c r="AM24">
        <f>(P24+273.15)</f>
        <v>326.62869491577146</v>
      </c>
      <c r="AN24">
        <f>(O24+273.15)</f>
        <v>304.39713706970213</v>
      </c>
      <c r="AO24">
        <f>(Y24*AG24+Z24*AH24)*AI24</f>
        <v>7.9934946943783416</v>
      </c>
      <c r="AP24">
        <f>((AO24+0.00000010773*(AN24^4-AM24^4))-AL24*44100)/(L24*51.4+0.00000043092*AM24^3)</f>
        <v>-11.983580092659279</v>
      </c>
      <c r="AQ24">
        <f>0.61365*EXP(17.502*J24/(240.97+J24))</f>
        <v>14.738123232037688</v>
      </c>
      <c r="AR24">
        <f>AQ24*1000/AA24</f>
        <v>167.26836832152671</v>
      </c>
      <c r="AS24">
        <f>(AR24-U24)</f>
        <v>137.23950822936362</v>
      </c>
      <c r="AT24">
        <f>IF(D24,P24,(O24+P24)/2)</f>
        <v>42.362915992736816</v>
      </c>
      <c r="AU24">
        <f>0.61365*EXP(17.502*AT24/(240.97+AT24))</f>
        <v>8.4022992407528179</v>
      </c>
      <c r="AV24">
        <f>IF(AS24&lt;&gt;0,(1000-(AR24+U24)/2)/AS24*AL24,0)</f>
        <v>0.17944688538938053</v>
      </c>
      <c r="AW24">
        <f>U24*AA24/1000</f>
        <v>2.6458621256184123</v>
      </c>
      <c r="AX24">
        <f>(AU24-AW24)</f>
        <v>5.7564371151344051</v>
      </c>
      <c r="AY24">
        <f>1/(1.6/F24+1.37/N24)</f>
        <v>0.11291036289512717</v>
      </c>
      <c r="AZ24">
        <f>G24*AA24*0.001</f>
        <v>30.844556942994092</v>
      </c>
      <c r="BA24">
        <f>G24/S24</f>
        <v>0.88692691681726432</v>
      </c>
      <c r="BB24">
        <f>(1-AL24*AA24/AQ24/F24)*100</f>
        <v>13.212988370653223</v>
      </c>
      <c r="BC24">
        <f>(S24-E24/(N24/1.35))</f>
        <v>396.49524318036811</v>
      </c>
      <c r="BD24">
        <f>E24*BB24/100/BC24</f>
        <v>-1.7112981027709343E-3</v>
      </c>
    </row>
    <row r="25" spans="1:56" x14ac:dyDescent="0.35">
      <c r="A25" s="1" t="s">
        <v>9</v>
      </c>
      <c r="B25" s="1" t="s">
        <v>3484</v>
      </c>
      <c r="K25" s="1">
        <f t="shared" si="0"/>
        <v>2.72</v>
      </c>
    </row>
    <row r="26" spans="1:56" x14ac:dyDescent="0.35">
      <c r="A26" s="1" t="s">
        <v>9</v>
      </c>
      <c r="B26" s="1" t="s">
        <v>3483</v>
      </c>
      <c r="K26" s="1">
        <f t="shared" si="0"/>
        <v>2.72</v>
      </c>
    </row>
    <row r="27" spans="1:56" x14ac:dyDescent="0.35">
      <c r="A27" s="1">
        <v>4</v>
      </c>
      <c r="B27" s="1" t="s">
        <v>3482</v>
      </c>
      <c r="C27" s="1">
        <v>1053.0000018104911</v>
      </c>
      <c r="D27" s="1">
        <v>0</v>
      </c>
      <c r="E27">
        <f>(R27-S27*(1000-T27)/(1000-U27))*AK27</f>
        <v>-4.1468923742691706</v>
      </c>
      <c r="F27">
        <f>IF(AV27&lt;&gt;0,1/(1/AV27-1/N27),0)</f>
        <v>0.18048390720206337</v>
      </c>
      <c r="G27">
        <f>((AY27-AL27/2)*S27-E27)/(AY27+AL27/2)</f>
        <v>341.74190700187813</v>
      </c>
      <c r="H27">
        <f>AL27*1000</f>
        <v>26.715712116259997</v>
      </c>
      <c r="I27">
        <f>(AQ27-AW27)</f>
        <v>12.286432303673077</v>
      </c>
      <c r="J27">
        <f>(P27+AP27*D27)</f>
        <v>53.778297424316406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31.212553024291992</v>
      </c>
      <c r="P27" s="1">
        <v>53.778297424316406</v>
      </c>
      <c r="Q27" s="1">
        <v>31.451530456542969</v>
      </c>
      <c r="R27" s="1">
        <v>399.93670654296875</v>
      </c>
      <c r="S27" s="1">
        <v>394.142578125</v>
      </c>
      <c r="T27" s="1">
        <v>6.7648911476135254</v>
      </c>
      <c r="U27" s="1">
        <v>30.281887054443359</v>
      </c>
      <c r="V27" s="1">
        <v>13.051737785339355</v>
      </c>
      <c r="W27" s="1">
        <v>58.42388916015625</v>
      </c>
      <c r="X27" s="1">
        <v>299.63967895507813</v>
      </c>
      <c r="Y27" s="1">
        <v>100.69775390625</v>
      </c>
      <c r="Z27" s="1">
        <v>0.36540341377258301</v>
      </c>
      <c r="AA27" s="1">
        <v>88.100013732910156</v>
      </c>
      <c r="AB27" s="1">
        <v>-4.148867130279541</v>
      </c>
      <c r="AC27" s="1">
        <v>0.21483446657657623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1.1016164667466106</v>
      </c>
      <c r="AL27">
        <f>(U27-T27)/(1000-U27)*AK27</f>
        <v>2.6715712116259997E-2</v>
      </c>
      <c r="AM27">
        <f>(P27+273.15)</f>
        <v>326.92829742431638</v>
      </c>
      <c r="AN27">
        <f>(O27+273.15)</f>
        <v>304.36255302429197</v>
      </c>
      <c r="AO27">
        <f>(Y27*AG27+Z27*AH27)*AI27</f>
        <v>16.111640264876769</v>
      </c>
      <c r="AP27">
        <f>((AO27+0.00000010773*(AN27^4-AM27^4))-AL27*44100)/(L27*51.4+0.00000043092*AM27^3)</f>
        <v>-11.740108211943269</v>
      </c>
      <c r="AQ27">
        <f>0.61365*EXP(17.502*J27/(240.97+J27))</f>
        <v>14.954266969027971</v>
      </c>
      <c r="AR27">
        <f>AQ27*1000/AA27</f>
        <v>169.74193686693761</v>
      </c>
      <c r="AS27">
        <f>(AR27-U27)</f>
        <v>139.46004981249425</v>
      </c>
      <c r="AT27">
        <f>IF(D27,P27,(O27+P27)/2)</f>
        <v>42.495425224304199</v>
      </c>
      <c r="AU27">
        <f>0.61365*EXP(17.502*AT27/(240.97+AT27))</f>
        <v>8.4609683711005133</v>
      </c>
      <c r="AV27">
        <f>IF(AS27&lt;&gt;0,(1000-(AR27+U27)/2)/AS27*AL27,0)</f>
        <v>0.17240652574302581</v>
      </c>
      <c r="AW27">
        <f>U27*AA27/1000</f>
        <v>2.6678346653548943</v>
      </c>
      <c r="AX27">
        <f>(AU27-AW27)</f>
        <v>5.7931337057456194</v>
      </c>
      <c r="AY27">
        <f>1/(1.6/F27+1.37/N27)</f>
        <v>0.10845179139240395</v>
      </c>
      <c r="AZ27">
        <f>G27*AA27*0.001</f>
        <v>30.107466699976371</v>
      </c>
      <c r="BA27">
        <f>G27/S27</f>
        <v>0.86705148331753368</v>
      </c>
      <c r="BB27">
        <f>(1-AL27*AA27/AQ27/F27)*100</f>
        <v>12.795455639386343</v>
      </c>
      <c r="BC27">
        <f>(S27-E27/(N27/1.35))</f>
        <v>395.59581008791304</v>
      </c>
      <c r="BD27">
        <f>E27*BB27/100/BC27</f>
        <v>-1.3413028162375855E-3</v>
      </c>
    </row>
    <row r="28" spans="1:56" x14ac:dyDescent="0.35">
      <c r="A28" s="1" t="s">
        <v>9</v>
      </c>
      <c r="B28" s="1" t="s">
        <v>3481</v>
      </c>
      <c r="K28" s="1">
        <f t="shared" si="0"/>
        <v>2.72</v>
      </c>
    </row>
    <row r="29" spans="1:56" x14ac:dyDescent="0.35">
      <c r="A29" s="1" t="s">
        <v>9</v>
      </c>
      <c r="B29" s="1" t="s">
        <v>3480</v>
      </c>
      <c r="K29" s="1">
        <f t="shared" si="0"/>
        <v>2.72</v>
      </c>
    </row>
    <row r="30" spans="1:56" x14ac:dyDescent="0.35">
      <c r="A30" s="1">
        <v>5</v>
      </c>
      <c r="B30" s="1" t="s">
        <v>3479</v>
      </c>
      <c r="C30" s="1">
        <v>1257.0000018104911</v>
      </c>
      <c r="D30" s="1">
        <v>0</v>
      </c>
      <c r="E30">
        <f>(R30-S30*(1000-T30)/(1000-U30))*AK30</f>
        <v>-3.680443334075953</v>
      </c>
      <c r="F30">
        <f>IF(AV30&lt;&gt;0,1/(1/AV30-1/N30),0)</f>
        <v>0.1822474822452336</v>
      </c>
      <c r="G30">
        <f>((AY30-AL30/2)*S30-E30)/(AY30+AL30/2)</f>
        <v>339.68693174390143</v>
      </c>
      <c r="H30">
        <f>AL30*1000</f>
        <v>26.212642761577413</v>
      </c>
      <c r="I30">
        <f>(AQ30-AW30)</f>
        <v>11.962569878525899</v>
      </c>
      <c r="J30">
        <f>(P30+AP30*D30)</f>
        <v>53.372203826904297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31.217632293701172</v>
      </c>
      <c r="P30" s="1">
        <v>53.372203826904297</v>
      </c>
      <c r="Q30" s="1">
        <v>31.424049377441406</v>
      </c>
      <c r="R30" s="1">
        <v>399.92645263671875</v>
      </c>
      <c r="S30" s="1">
        <v>393.89443969726563</v>
      </c>
      <c r="T30" s="1">
        <v>7.5745887756347656</v>
      </c>
      <c r="U30" s="1">
        <v>30.641557693481445</v>
      </c>
      <c r="V30" s="1">
        <v>14.608908653259277</v>
      </c>
      <c r="W30" s="1">
        <v>59.097560882568359</v>
      </c>
      <c r="X30" s="1">
        <v>299.62191772460938</v>
      </c>
      <c r="Y30" s="1">
        <v>151.31752014160156</v>
      </c>
      <c r="Z30" s="1">
        <v>2.6194056496024132E-2</v>
      </c>
      <c r="AA30" s="1">
        <v>88.095298767089844</v>
      </c>
      <c r="AB30" s="1">
        <v>-4.0387916564941406</v>
      </c>
      <c r="AC30" s="1">
        <v>0.21388231217861176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1.1015511681051813</v>
      </c>
      <c r="AL30">
        <f>(U30-T30)/(1000-U30)*AK30</f>
        <v>2.6212642761577414E-2</v>
      </c>
      <c r="AM30">
        <f>(P30+273.15)</f>
        <v>326.52220382690427</v>
      </c>
      <c r="AN30">
        <f>(O30+273.15)</f>
        <v>304.36763229370115</v>
      </c>
      <c r="AO30">
        <f>(Y30*AG30+Z30*AH30)*AI30</f>
        <v>24.210802681502628</v>
      </c>
      <c r="AP30">
        <f>((AO30+0.00000010773*(AN30^4-AM30^4))-AL30*44100)/(L30*51.4+0.00000043092*AM30^3)</f>
        <v>-11.453789454279923</v>
      </c>
      <c r="AQ30">
        <f>0.61365*EXP(17.502*J30/(240.97+J30))</f>
        <v>14.661947058222168</v>
      </c>
      <c r="AR30">
        <f>AQ30*1000/AA30</f>
        <v>166.43279792927493</v>
      </c>
      <c r="AS30">
        <f>(AR30-U30)</f>
        <v>135.79124023579348</v>
      </c>
      <c r="AT30">
        <f>IF(D30,P30,(O30+P30)/2)</f>
        <v>42.294918060302734</v>
      </c>
      <c r="AU30">
        <f>0.61365*EXP(17.502*AT30/(240.97+AT30))</f>
        <v>8.372329774470737</v>
      </c>
      <c r="AV30">
        <f>IF(AS30&lt;&gt;0,(1000-(AR30+U30)/2)/AS30*AL30,0)</f>
        <v>0.1740150754926614</v>
      </c>
      <c r="AW30">
        <f>U30*AA30/1000</f>
        <v>2.6993771796962682</v>
      </c>
      <c r="AX30">
        <f>(AU30-AW30)</f>
        <v>5.6729525947744683</v>
      </c>
      <c r="AY30">
        <f>1/(1.6/F30+1.37/N30)</f>
        <v>0.10947025795941324</v>
      </c>
      <c r="AZ30">
        <f>G30*AA30*0.001</f>
        <v>29.924821739255052</v>
      </c>
      <c r="BA30">
        <f>G30/S30</f>
        <v>0.86238062158220274</v>
      </c>
      <c r="BB30">
        <f>(1-AL30*AA30/AQ30/F30)*100</f>
        <v>13.580776986733778</v>
      </c>
      <c r="BC30">
        <f>(S30-E30/(N30/1.35))</f>
        <v>395.18420982102293</v>
      </c>
      <c r="BD30">
        <f>E30*BB30/100/BC30</f>
        <v>-1.2648096480128502E-3</v>
      </c>
    </row>
    <row r="31" spans="1:56" x14ac:dyDescent="0.35">
      <c r="A31" s="1" t="s">
        <v>9</v>
      </c>
      <c r="B31" s="1" t="s">
        <v>3478</v>
      </c>
      <c r="K31" s="1">
        <f t="shared" si="0"/>
        <v>2.72</v>
      </c>
    </row>
    <row r="32" spans="1:56" x14ac:dyDescent="0.35">
      <c r="A32" s="1" t="s">
        <v>9</v>
      </c>
      <c r="B32" s="1" t="s">
        <v>3477</v>
      </c>
      <c r="K32" s="1">
        <f t="shared" si="0"/>
        <v>2.72</v>
      </c>
    </row>
    <row r="33" spans="1:56" x14ac:dyDescent="0.35">
      <c r="A33" s="1">
        <v>6</v>
      </c>
      <c r="B33" s="1" t="s">
        <v>3476</v>
      </c>
      <c r="C33" s="1">
        <v>1461.0000018104911</v>
      </c>
      <c r="D33" s="1">
        <v>0</v>
      </c>
      <c r="E33">
        <f>(R33-S33*(1000-T33)/(1000-U33))*AK33</f>
        <v>-2.4019032009201853</v>
      </c>
      <c r="F33">
        <f>IF(AV33&lt;&gt;0,1/(1/AV33-1/N33),0)</f>
        <v>0.18512010629010967</v>
      </c>
      <c r="G33">
        <f>((AY33-AL33/2)*S33-E33)/(AY33+AL33/2)</f>
        <v>330.17560732587503</v>
      </c>
      <c r="H33">
        <f>AL33*1000</f>
        <v>25.929584701630745</v>
      </c>
      <c r="I33">
        <f>(AQ33-AW33)</f>
        <v>11.670832723653554</v>
      </c>
      <c r="J33">
        <f>(P33+AP33*D33)</f>
        <v>53.032478332519531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31.160882949829102</v>
      </c>
      <c r="P33" s="1">
        <v>53.032478332519531</v>
      </c>
      <c r="Q33" s="1">
        <v>31.389328002929688</v>
      </c>
      <c r="R33" s="1">
        <v>399.99380493164063</v>
      </c>
      <c r="S33" s="1">
        <v>392.92254638671875</v>
      </c>
      <c r="T33" s="1">
        <v>8.4102630615234375</v>
      </c>
      <c r="U33" s="1">
        <v>31.223058700561523</v>
      </c>
      <c r="V33" s="1">
        <v>16.271692276000977</v>
      </c>
      <c r="W33" s="1">
        <v>60.408573150634766</v>
      </c>
      <c r="X33" s="1">
        <v>299.5089111328125</v>
      </c>
      <c r="Y33" s="1">
        <v>300.44619750976563</v>
      </c>
      <c r="Z33" s="1">
        <v>0.1584751307964325</v>
      </c>
      <c r="AA33" s="1">
        <v>88.087417602539063</v>
      </c>
      <c r="AB33" s="1">
        <v>-3.9790077209472656</v>
      </c>
      <c r="AC33" s="1">
        <v>0.22095103561878204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1.1011357026941633</v>
      </c>
      <c r="AL33">
        <f>(U33-T33)/(1000-U33)*AK33</f>
        <v>2.5929584701630745E-2</v>
      </c>
      <c r="AM33">
        <f>(P33+273.15)</f>
        <v>326.18247833251951</v>
      </c>
      <c r="AN33">
        <f>(O33+273.15)</f>
        <v>304.31088294982908</v>
      </c>
      <c r="AO33">
        <f>(Y33*AG33+Z33*AH33)*AI33</f>
        <v>48.071390527083167</v>
      </c>
      <c r="AP33">
        <f>((AO33+0.00000010773*(AN33^4-AM33^4))-AL33*44100)/(L33*51.4+0.00000043092*AM33^3)</f>
        <v>-11.132031259982115</v>
      </c>
      <c r="AQ33">
        <f>0.61365*EXP(17.502*J33/(240.97+J33))</f>
        <v>14.421191334238507</v>
      </c>
      <c r="AR33">
        <f>AQ33*1000/AA33</f>
        <v>163.71454319740241</v>
      </c>
      <c r="AS33">
        <f>(AR33-U33)</f>
        <v>132.49148449684088</v>
      </c>
      <c r="AT33">
        <f>IF(D33,P33,(O33+P33)/2)</f>
        <v>42.096680641174316</v>
      </c>
      <c r="AU33">
        <f>0.61365*EXP(17.502*AT33/(240.97+AT33))</f>
        <v>8.2854859637298564</v>
      </c>
      <c r="AV33">
        <f>IF(AS33&lt;&gt;0,(1000-(AR33+U33)/2)/AS33*AL33,0)</f>
        <v>0.17663217572458953</v>
      </c>
      <c r="AW33">
        <f>U33*AA33/1000</f>
        <v>2.7503586105849536</v>
      </c>
      <c r="AX33">
        <f>(AU33-AW33)</f>
        <v>5.5351273531449028</v>
      </c>
      <c r="AY33">
        <f>1/(1.6/F33+1.37/N33)</f>
        <v>0.11112755961625702</v>
      </c>
      <c r="AZ33">
        <f>G33*AA33*0.001</f>
        <v>29.084316604686311</v>
      </c>
      <c r="BA33">
        <f>G33/S33</f>
        <v>0.84030710470076342</v>
      </c>
      <c r="BB33">
        <f>(1-AL33*AA33/AQ33/F33)*100</f>
        <v>14.44316519491624</v>
      </c>
      <c r="BC33">
        <f>(S33-E33/(N33/1.35))</f>
        <v>393.76426644800091</v>
      </c>
      <c r="BD33">
        <f>E33*BB33/100/BC33</f>
        <v>-8.8101150025682957E-4</v>
      </c>
    </row>
    <row r="34" spans="1:56" x14ac:dyDescent="0.35">
      <c r="A34" s="1" t="s">
        <v>9</v>
      </c>
      <c r="B34" s="1" t="s">
        <v>3475</v>
      </c>
      <c r="K34" s="1">
        <f t="shared" si="0"/>
        <v>2.72</v>
      </c>
    </row>
    <row r="35" spans="1:56" x14ac:dyDescent="0.35">
      <c r="A35" s="1" t="s">
        <v>9</v>
      </c>
      <c r="B35" s="1" t="s">
        <v>3474</v>
      </c>
      <c r="K35" s="1">
        <f t="shared" si="0"/>
        <v>2.72</v>
      </c>
    </row>
    <row r="36" spans="1:56" x14ac:dyDescent="0.35">
      <c r="A36" s="1">
        <v>7</v>
      </c>
      <c r="B36" s="1" t="s">
        <v>3473</v>
      </c>
      <c r="C36" s="1">
        <v>1665.0000018104911</v>
      </c>
      <c r="D36" s="1">
        <v>0</v>
      </c>
      <c r="E36">
        <f>(R36-S36*(1000-T36)/(1000-U36))*AK36</f>
        <v>-1.5968075452141919</v>
      </c>
      <c r="F36">
        <f>IF(AV36&lt;&gt;0,1/(1/AV36-1/N36),0)</f>
        <v>0.19505374225236352</v>
      </c>
      <c r="G36">
        <f>((AY36-AL36/2)*S36-E36)/(AY36+AL36/2)</f>
        <v>326.54488951869865</v>
      </c>
      <c r="H36">
        <f>AL36*1000</f>
        <v>25.786872067718384</v>
      </c>
      <c r="I36">
        <f>(AQ36-AW36)</f>
        <v>11.074371509264266</v>
      </c>
      <c r="J36">
        <f>(P36+AP36*D36)</f>
        <v>52.262615203857422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31.132339477539063</v>
      </c>
      <c r="P36" s="1">
        <v>52.262615203857422</v>
      </c>
      <c r="Q36" s="1">
        <v>31.369220733642578</v>
      </c>
      <c r="R36" s="1">
        <v>399.919921875</v>
      </c>
      <c r="S36" s="1">
        <v>392.18988037109375</v>
      </c>
      <c r="T36" s="1">
        <v>9.2876243591308594</v>
      </c>
      <c r="U36" s="1">
        <v>31.94538688659668</v>
      </c>
      <c r="V36" s="1">
        <v>17.997154235839844</v>
      </c>
      <c r="W36" s="1">
        <v>61.902381896972656</v>
      </c>
      <c r="X36" s="1">
        <v>299.6749267578125</v>
      </c>
      <c r="Y36" s="1">
        <v>500.87838745117188</v>
      </c>
      <c r="Z36" s="1">
        <v>0.27503663301467896</v>
      </c>
      <c r="AA36" s="1">
        <v>88.081336975097656</v>
      </c>
      <c r="AB36" s="1">
        <v>-3.8076667785644531</v>
      </c>
      <c r="AC36" s="1">
        <v>0.22055211663246155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1.1017460542566633</v>
      </c>
      <c r="AL36">
        <f>(U36-T36)/(1000-U36)*AK36</f>
        <v>2.5786872067718385E-2</v>
      </c>
      <c r="AM36">
        <f>(P36+273.15)</f>
        <v>325.4126152038574</v>
      </c>
      <c r="AN36">
        <f>(O36+273.15)</f>
        <v>304.28233947753904</v>
      </c>
      <c r="AO36">
        <f>(Y36*AG36+Z36*AH36)*AI36</f>
        <v>80.140540200906798</v>
      </c>
      <c r="AP36">
        <f>((AO36+0.00000010773*(AN36^4-AM36^4))-AL36*44100)/(L36*51.4+0.00000043092*AM36^3)</f>
        <v>-10.745078464491728</v>
      </c>
      <c r="AQ36">
        <f>0.61365*EXP(17.502*J36/(240.97+J36))</f>
        <v>13.888163896422453</v>
      </c>
      <c r="AR36">
        <f>AQ36*1000/AA36</f>
        <v>157.67430846728533</v>
      </c>
      <c r="AS36">
        <f>(AR36-U36)</f>
        <v>125.72892158068865</v>
      </c>
      <c r="AT36">
        <f>IF(D36,P36,(O36+P36)/2)</f>
        <v>41.697477340698242</v>
      </c>
      <c r="AU36">
        <f>0.61365*EXP(17.502*AT36/(240.97+AT36))</f>
        <v>8.1129669198848795</v>
      </c>
      <c r="AV36">
        <f>IF(AS36&lt;&gt;0,(1000-(AR36+U36)/2)/AS36*AL36,0)</f>
        <v>0.18565356611233721</v>
      </c>
      <c r="AW36">
        <f>U36*AA36/1000</f>
        <v>2.813792387158188</v>
      </c>
      <c r="AX36">
        <f>(AU36-AW36)</f>
        <v>5.2991745327266919</v>
      </c>
      <c r="AY36">
        <f>1/(1.6/F36+1.37/N36)</f>
        <v>0.11684293250823885</v>
      </c>
      <c r="AZ36">
        <f>G36*AA36*0.001</f>
        <v>28.762510451192533</v>
      </c>
      <c r="BA36">
        <f>G36/S36</f>
        <v>0.83261936592988783</v>
      </c>
      <c r="BB36">
        <f>(1-AL36*AA36/AQ36/F36)*100</f>
        <v>16.153788598878016</v>
      </c>
      <c r="BC36">
        <f>(S36-E36/(N36/1.35))</f>
        <v>392.74946368165291</v>
      </c>
      <c r="BD36">
        <f>E36*BB36/100/BC36</f>
        <v>-6.5676707172772591E-4</v>
      </c>
    </row>
    <row r="37" spans="1:56" x14ac:dyDescent="0.35">
      <c r="A37" s="1" t="s">
        <v>9</v>
      </c>
      <c r="B37" s="1" t="s">
        <v>3472</v>
      </c>
      <c r="K37" s="1">
        <f t="shared" si="0"/>
        <v>2.72</v>
      </c>
    </row>
    <row r="38" spans="1:56" x14ac:dyDescent="0.35">
      <c r="A38" s="1" t="s">
        <v>9</v>
      </c>
      <c r="B38" s="1" t="s">
        <v>3471</v>
      </c>
      <c r="K38" s="1">
        <f t="shared" si="0"/>
        <v>2.72</v>
      </c>
    </row>
    <row r="39" spans="1:56" x14ac:dyDescent="0.35">
      <c r="A39" s="1">
        <v>8</v>
      </c>
      <c r="B39" s="1" t="s">
        <v>3470</v>
      </c>
      <c r="C39" s="1">
        <v>1869.0000018104911</v>
      </c>
      <c r="D39" s="1">
        <v>0</v>
      </c>
      <c r="E39">
        <f>(R39-S39*(1000-T39)/(1000-U39))*AK39</f>
        <v>-0.99254972229085137</v>
      </c>
      <c r="F39">
        <f>IF(AV39&lt;&gt;0,1/(1/AV39-1/N39),0)</f>
        <v>0.19895891069989657</v>
      </c>
      <c r="G39">
        <f>((AY39-AL39/2)*S39-E39)/(AY39+AL39/2)</f>
        <v>322.66897576783185</v>
      </c>
      <c r="H39">
        <f>AL39*1000</f>
        <v>25.821026603128654</v>
      </c>
      <c r="I39">
        <f>(AQ39-AW39)</f>
        <v>10.883541804798195</v>
      </c>
      <c r="J39">
        <f>(P39+AP39*D39)</f>
        <v>52.101856231689453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31.203845977783203</v>
      </c>
      <c r="P39" s="1">
        <v>52.101856231689453</v>
      </c>
      <c r="Q39" s="1">
        <v>31.402868270874023</v>
      </c>
      <c r="R39" s="1">
        <v>400.07345581054688</v>
      </c>
      <c r="S39" s="1">
        <v>391.79312133789063</v>
      </c>
      <c r="T39" s="1">
        <v>10.210185050964355</v>
      </c>
      <c r="U39" s="1">
        <v>32.8734130859375</v>
      </c>
      <c r="V39" s="1">
        <v>19.704116821289063</v>
      </c>
      <c r="W39" s="1">
        <v>63.440723419189453</v>
      </c>
      <c r="X39" s="1">
        <v>299.71188354492188</v>
      </c>
      <c r="Y39" s="1">
        <v>749.58502197265625</v>
      </c>
      <c r="Z39" s="1">
        <v>0.27896606922149658</v>
      </c>
      <c r="AA39" s="1">
        <v>88.079841613769531</v>
      </c>
      <c r="AB39" s="1">
        <v>-3.5104179382324219</v>
      </c>
      <c r="AC39" s="1">
        <v>0.21527391672134399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1.1018819247975067</v>
      </c>
      <c r="AL39">
        <f>(U39-T39)/(1000-U39)*AK39</f>
        <v>2.5821026603128655E-2</v>
      </c>
      <c r="AM39">
        <f>(P39+273.15)</f>
        <v>325.25185623168943</v>
      </c>
      <c r="AN39">
        <f>(O39+273.15)</f>
        <v>304.35384597778318</v>
      </c>
      <c r="AO39">
        <f>(Y39*AG39+Z39*AH39)*AI39</f>
        <v>119.93360083490006</v>
      </c>
      <c r="AP39">
        <f>((AO39+0.00000010773*(AN39^4-AM39^4))-AL39*44100)/(L39*51.4+0.00000043092*AM39^3)</f>
        <v>-10.414199763584682</v>
      </c>
      <c r="AQ39">
        <f>0.61365*EXP(17.502*J39/(240.97+J39))</f>
        <v>13.77902682271159</v>
      </c>
      <c r="AR39">
        <f>AQ39*1000/AA39</f>
        <v>156.43791553500606</v>
      </c>
      <c r="AS39">
        <f>(AR39-U39)</f>
        <v>123.56450244906856</v>
      </c>
      <c r="AT39">
        <f>IF(D39,P39,(O39+P39)/2)</f>
        <v>41.652851104736328</v>
      </c>
      <c r="AU39">
        <f>0.61365*EXP(17.502*AT39/(240.97+AT39))</f>
        <v>8.0938760364648186</v>
      </c>
      <c r="AV39">
        <f>IF(AS39&lt;&gt;0,(1000-(AR39+U39)/2)/AS39*AL39,0)</f>
        <v>0.18918799261516683</v>
      </c>
      <c r="AW39">
        <f>U39*AA39/1000</f>
        <v>2.8954850179133937</v>
      </c>
      <c r="AX39">
        <f>(AU39-AW39)</f>
        <v>5.1983910185514244</v>
      </c>
      <c r="AY39">
        <f>1/(1.6/F39+1.37/N39)</f>
        <v>0.1190831744533218</v>
      </c>
      <c r="AZ39">
        <f>G39*AA39*0.001</f>
        <v>28.420632279307871</v>
      </c>
      <c r="BA39">
        <f>G39/S39</f>
        <v>0.82356978260870317</v>
      </c>
      <c r="BB39">
        <f>(1-AL39*AA39/AQ39/F39)*100</f>
        <v>17.040124793360246</v>
      </c>
      <c r="BC39">
        <f>(S39-E39/(N39/1.35))</f>
        <v>392.1409492656573</v>
      </c>
      <c r="BD39">
        <f>E39*BB39/100/BC39</f>
        <v>-4.3130336587198068E-4</v>
      </c>
    </row>
    <row r="40" spans="1:56" x14ac:dyDescent="0.35">
      <c r="A40" s="1" t="s">
        <v>9</v>
      </c>
      <c r="B40" s="1" t="s">
        <v>3469</v>
      </c>
      <c r="K40" s="1">
        <f t="shared" si="0"/>
        <v>2.72</v>
      </c>
    </row>
    <row r="41" spans="1:56" x14ac:dyDescent="0.35">
      <c r="A41" s="1" t="s">
        <v>9</v>
      </c>
      <c r="B41" s="1" t="s">
        <v>3468</v>
      </c>
      <c r="K41" s="1">
        <f t="shared" si="0"/>
        <v>2.72</v>
      </c>
    </row>
    <row r="42" spans="1:56" x14ac:dyDescent="0.35">
      <c r="A42" s="1">
        <v>9</v>
      </c>
      <c r="B42" s="1" t="s">
        <v>3467</v>
      </c>
      <c r="C42" s="1">
        <v>2073.0000018104911</v>
      </c>
      <c r="D42" s="1">
        <v>0</v>
      </c>
      <c r="E42">
        <f>(R42-S42*(1000-T42)/(1000-U42))*AK42</f>
        <v>-0.51153581308804186</v>
      </c>
      <c r="F42">
        <f>IF(AV42&lt;&gt;0,1/(1/AV42-1/N42),0)</f>
        <v>0.20572856905013365</v>
      </c>
      <c r="G42">
        <f>((AY42-AL42/2)*S42-E42)/(AY42+AL42/2)</f>
        <v>320.44179361182057</v>
      </c>
      <c r="H42">
        <f>AL42*1000</f>
        <v>25.887699290591936</v>
      </c>
      <c r="I42">
        <f>(AQ42-AW42)</f>
        <v>10.578108134749556</v>
      </c>
      <c r="J42">
        <f>(P42+AP42*D42)</f>
        <v>51.778282165527344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31.324440002441406</v>
      </c>
      <c r="P42" s="1">
        <v>51.778282165527344</v>
      </c>
      <c r="Q42" s="1">
        <v>31.464937210083008</v>
      </c>
      <c r="R42" s="1">
        <v>399.92633056640625</v>
      </c>
      <c r="S42" s="1">
        <v>391.19610595703125</v>
      </c>
      <c r="T42" s="1">
        <v>11.166747093200684</v>
      </c>
      <c r="U42" s="1">
        <v>33.874523162841797</v>
      </c>
      <c r="V42" s="1">
        <v>21.401483535766602</v>
      </c>
      <c r="W42" s="1">
        <v>64.921775817871094</v>
      </c>
      <c r="X42" s="1">
        <v>299.58584594726563</v>
      </c>
      <c r="Y42" s="1">
        <v>999.291015625</v>
      </c>
      <c r="Z42" s="1">
        <v>4.1910052299499512E-2</v>
      </c>
      <c r="AA42" s="1">
        <v>88.074623107910156</v>
      </c>
      <c r="AB42" s="1">
        <v>-3.457822322845459</v>
      </c>
      <c r="AC42" s="1">
        <v>0.21106038987636566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1.1014185512767116</v>
      </c>
      <c r="AL42">
        <f>(U42-T42)/(1000-U42)*AK42</f>
        <v>2.5887699290591936E-2</v>
      </c>
      <c r="AM42">
        <f>(P42+273.15)</f>
        <v>324.92828216552732</v>
      </c>
      <c r="AN42">
        <f>(O42+273.15)</f>
        <v>304.47444000244138</v>
      </c>
      <c r="AO42">
        <f>(Y42*AG42+Z42*AH42)*AI42</f>
        <v>159.88655892625684</v>
      </c>
      <c r="AP42">
        <f>((AO42+0.00000010773*(AN42^4-AM42^4))-AL42*44100)/(L42*51.4+0.00000043092*AM42^3)</f>
        <v>-10.071147445059298</v>
      </c>
      <c r="AQ42">
        <f>0.61365*EXP(17.502*J42/(240.97+J42))</f>
        <v>13.56159399527702</v>
      </c>
      <c r="AR42">
        <f>AQ42*1000/AA42</f>
        <v>153.97845050851006</v>
      </c>
      <c r="AS42">
        <f>(AR42-U42)</f>
        <v>120.10392734566827</v>
      </c>
      <c r="AT42">
        <f>IF(D42,P42,(O42+P42)/2)</f>
        <v>41.551361083984375</v>
      </c>
      <c r="AU42">
        <f>0.61365*EXP(17.502*AT42/(240.97+AT42))</f>
        <v>8.0506038879493751</v>
      </c>
      <c r="AV42">
        <f>IF(AS42&lt;&gt;0,(1000-(AR42+U42)/2)/AS42*AL42,0)</f>
        <v>0.19529884794241242</v>
      </c>
      <c r="AW42">
        <f>U42*AA42/1000</f>
        <v>2.9834858605274639</v>
      </c>
      <c r="AX42">
        <f>(AU42-AW42)</f>
        <v>5.0671180274219108</v>
      </c>
      <c r="AY42">
        <f>1/(1.6/F42+1.37/N42)</f>
        <v>0.12295785051770468</v>
      </c>
      <c r="AZ42">
        <f>G42*AA42*0.001</f>
        <v>28.22279020038383</v>
      </c>
      <c r="BA42">
        <f>G42/S42</f>
        <v>0.81913339302773558</v>
      </c>
      <c r="BB42">
        <f>(1-AL42*AA42/AQ42/F42)*100</f>
        <v>18.278015389405368</v>
      </c>
      <c r="BC42">
        <f>(S42-E42/(N42/1.35))</f>
        <v>391.37536795051022</v>
      </c>
      <c r="BD42">
        <f>E42*BB42/100/BC42</f>
        <v>-2.3889749405582204E-4</v>
      </c>
    </row>
    <row r="43" spans="1:56" x14ac:dyDescent="0.35">
      <c r="A43" s="1" t="s">
        <v>9</v>
      </c>
      <c r="B43" s="1" t="s">
        <v>3466</v>
      </c>
      <c r="K43" s="1">
        <f t="shared" si="0"/>
        <v>2.72</v>
      </c>
    </row>
    <row r="44" spans="1:56" x14ac:dyDescent="0.35">
      <c r="A44" s="1" t="s">
        <v>9</v>
      </c>
      <c r="B44" s="1" t="s">
        <v>3465</v>
      </c>
      <c r="K44" s="1">
        <f t="shared" si="0"/>
        <v>2.72</v>
      </c>
    </row>
    <row r="45" spans="1:56" x14ac:dyDescent="0.35">
      <c r="A45" s="1">
        <v>10</v>
      </c>
      <c r="B45" s="1" t="s">
        <v>3464</v>
      </c>
      <c r="C45" s="1">
        <v>2277.5000017993152</v>
      </c>
      <c r="D45" s="1">
        <v>0</v>
      </c>
      <c r="E45">
        <f>(R45-S45*(1000-T45)/(1000-U45))*AK45</f>
        <v>-0.12817664006888355</v>
      </c>
      <c r="F45">
        <f>IF(AV45&lt;&gt;0,1/(1/AV45-1/N45),0)</f>
        <v>0.21754441173204575</v>
      </c>
      <c r="G45">
        <f>((AY45-AL45/2)*S45-E45)/(AY45+AL45/2)</f>
        <v>320.71623538348757</v>
      </c>
      <c r="H45">
        <f>AL45*1000</f>
        <v>25.907039684541729</v>
      </c>
      <c r="I45">
        <f>(AQ45-AW45)</f>
        <v>10.061076505297081</v>
      </c>
      <c r="J45">
        <f>(P45+AP45*D45)</f>
        <v>51.121505737304688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31.343639373779297</v>
      </c>
      <c r="P45" s="1">
        <v>51.121505737304688</v>
      </c>
      <c r="Q45" s="1">
        <v>31.496767044067383</v>
      </c>
      <c r="R45" s="1">
        <v>399.86666870117188</v>
      </c>
      <c r="S45" s="1">
        <v>390.79153442382813</v>
      </c>
      <c r="T45" s="1">
        <v>12.139230728149414</v>
      </c>
      <c r="U45" s="1">
        <v>34.840003967285156</v>
      </c>
      <c r="V45" s="1">
        <v>23.237861633300781</v>
      </c>
      <c r="W45" s="1">
        <v>66.693450927734375</v>
      </c>
      <c r="X45" s="1">
        <v>299.60244750976563</v>
      </c>
      <c r="Y45" s="1">
        <v>1251.3839111328125</v>
      </c>
      <c r="Z45" s="1">
        <v>0.28944116830825806</v>
      </c>
      <c r="AA45" s="1">
        <v>88.066925048828125</v>
      </c>
      <c r="AB45" s="1">
        <v>-3.1527106761932373</v>
      </c>
      <c r="AC45" s="1">
        <v>0.21626497805118561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1.1014795864329616</v>
      </c>
      <c r="AL45">
        <f>(U45-T45)/(1000-U45)*AK45</f>
        <v>2.5907039684541729E-2</v>
      </c>
      <c r="AM45">
        <f>(P45+273.15)</f>
        <v>324.27150573730466</v>
      </c>
      <c r="AN45">
        <f>(O45+273.15)</f>
        <v>304.49363937377927</v>
      </c>
      <c r="AO45">
        <f>(Y45*AG45+Z45*AH45)*AI45</f>
        <v>200.22142130595239</v>
      </c>
      <c r="AP45">
        <f>((AO45+0.00000010773*(AN45^4-AM45^4))-AL45*44100)/(L45*51.4+0.00000043092*AM45^3)</f>
        <v>-9.6822555865765203</v>
      </c>
      <c r="AQ45">
        <f>0.61365*EXP(17.502*J45/(240.97+J45))</f>
        <v>13.129328523384856</v>
      </c>
      <c r="AR45">
        <f>AQ45*1000/AA45</f>
        <v>149.08353523306721</v>
      </c>
      <c r="AS45">
        <f>(AR45-U45)</f>
        <v>114.24353126578205</v>
      </c>
      <c r="AT45">
        <f>IF(D45,P45,(O45+P45)/2)</f>
        <v>41.232572555541992</v>
      </c>
      <c r="AU45">
        <f>0.61365*EXP(17.502*AT45/(240.97+AT45))</f>
        <v>7.9159828664171625</v>
      </c>
      <c r="AV45">
        <f>IF(AS45&lt;&gt;0,(1000-(AR45+U45)/2)/AS45*AL45,0)</f>
        <v>0.20591610053894846</v>
      </c>
      <c r="AW45">
        <f>U45*AA45/1000</f>
        <v>3.0682520180877764</v>
      </c>
      <c r="AX45">
        <f>(AU45-AW45)</f>
        <v>4.8477308483293857</v>
      </c>
      <c r="AY45">
        <f>1/(1.6/F45+1.37/N45)</f>
        <v>0.12969410760313893</v>
      </c>
      <c r="AZ45">
        <f>G45*AA45*0.001</f>
        <v>28.244492663459919</v>
      </c>
      <c r="BA45">
        <f>G45/S45</f>
        <v>0.82068368204634323</v>
      </c>
      <c r="BB45">
        <f>(1-AL45*AA45/AQ45/F45)*100</f>
        <v>20.119610093711426</v>
      </c>
      <c r="BC45">
        <f>(S45-E45/(N45/1.35))</f>
        <v>390.83645249100601</v>
      </c>
      <c r="BD45">
        <f>E45*BB45/100/BC45</f>
        <v>-6.5983201026195766E-5</v>
      </c>
    </row>
    <row r="46" spans="1:56" x14ac:dyDescent="0.35">
      <c r="A46" s="1" t="s">
        <v>9</v>
      </c>
      <c r="B46" s="1" t="s">
        <v>3463</v>
      </c>
      <c r="K46" s="1">
        <f t="shared" si="0"/>
        <v>2.72</v>
      </c>
    </row>
    <row r="47" spans="1:56" x14ac:dyDescent="0.35">
      <c r="A47" s="1" t="s">
        <v>9</v>
      </c>
      <c r="B47" s="1" t="s">
        <v>3462</v>
      </c>
      <c r="K47" s="1">
        <f t="shared" si="0"/>
        <v>2.72</v>
      </c>
    </row>
    <row r="48" spans="1:56" x14ac:dyDescent="0.35">
      <c r="A48" s="1">
        <v>11</v>
      </c>
      <c r="B48" s="1" t="s">
        <v>3461</v>
      </c>
      <c r="C48" s="1">
        <v>2483.0000017881393</v>
      </c>
      <c r="D48" s="1">
        <v>0</v>
      </c>
      <c r="E48">
        <f>(R48-S48*(1000-T48)/(1000-U48))*AK48</f>
        <v>-0.25865394028298078</v>
      </c>
      <c r="F48">
        <f>IF(AV48&lt;&gt;0,1/(1/AV48-1/N48),0)</f>
        <v>0.23272737304541419</v>
      </c>
      <c r="G48">
        <f>((AY48-AL48/2)*S48-E48)/(AY48+AL48/2)</f>
        <v>324.89804049738814</v>
      </c>
      <c r="H48">
        <f>AL48*1000</f>
        <v>26.279219330373845</v>
      </c>
      <c r="I48">
        <f>(AQ48-AW48)</f>
        <v>9.5893165600943675</v>
      </c>
      <c r="J48">
        <f>(P48+AP48*D48)</f>
        <v>50.556526184082031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31.418807983398438</v>
      </c>
      <c r="P48" s="1">
        <v>50.556526184082031</v>
      </c>
      <c r="Q48" s="1">
        <v>31.546829223632813</v>
      </c>
      <c r="R48" s="1">
        <v>400.14102172851563</v>
      </c>
      <c r="S48" s="1">
        <v>391.04815673828125</v>
      </c>
      <c r="T48" s="1">
        <v>13.094969749450684</v>
      </c>
      <c r="U48" s="1">
        <v>36.087100982666016</v>
      </c>
      <c r="V48" s="1">
        <v>24.957624435424805</v>
      </c>
      <c r="W48" s="1">
        <v>68.778182983398438</v>
      </c>
      <c r="X48" s="1">
        <v>299.66769409179688</v>
      </c>
      <c r="Y48" s="1">
        <v>1601.3448486328125</v>
      </c>
      <c r="Z48" s="1">
        <v>0.2383648008108139</v>
      </c>
      <c r="AA48" s="1">
        <v>88.0567626953125</v>
      </c>
      <c r="AB48" s="1">
        <v>-2.8961036205291748</v>
      </c>
      <c r="AC48" s="1">
        <v>0.21166349947452545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1.1017194635727825</v>
      </c>
      <c r="AL48">
        <f>(U48-T48)/(1000-U48)*AK48</f>
        <v>2.6279219330373846E-2</v>
      </c>
      <c r="AM48">
        <f>(P48+273.15)</f>
        <v>323.70652618408201</v>
      </c>
      <c r="AN48">
        <f>(O48+273.15)</f>
        <v>304.56880798339841</v>
      </c>
      <c r="AO48">
        <f>(Y48*AG48+Z48*AH48)*AI48</f>
        <v>256.21517005439455</v>
      </c>
      <c r="AP48">
        <f>((AO48+0.00000010773*(AN48^4-AM48^4))-AL48*44100)/(L48*51.4+0.00000043092*AM48^3)</f>
        <v>-9.2968256752721974</v>
      </c>
      <c r="AQ48">
        <f>0.61365*EXP(17.502*J48/(240.97+J48))</f>
        <v>12.767029847686768</v>
      </c>
      <c r="AR48">
        <f>AQ48*1000/AA48</f>
        <v>144.98636398731011</v>
      </c>
      <c r="AS48">
        <f>(AR48-U48)</f>
        <v>108.8992630046441</v>
      </c>
      <c r="AT48">
        <f>IF(D48,P48,(O48+P48)/2)</f>
        <v>40.987667083740234</v>
      </c>
      <c r="AU48">
        <f>0.61365*EXP(17.502*AT48/(240.97+AT48))</f>
        <v>7.8138904695253082</v>
      </c>
      <c r="AV48">
        <f>IF(AS48&lt;&gt;0,(1000-(AR48+U48)/2)/AS48*AL48,0)</f>
        <v>0.21946874588973325</v>
      </c>
      <c r="AW48">
        <f>U48*AA48/1000</f>
        <v>3.1777132875923999</v>
      </c>
      <c r="AX48">
        <f>(AU48-AW48)</f>
        <v>4.6361771819329078</v>
      </c>
      <c r="AY48">
        <f>1/(1.6/F48+1.37/N48)</f>
        <v>0.13830058286448046</v>
      </c>
      <c r="AZ48">
        <f>G48*AA48*0.001</f>
        <v>28.609469652250539</v>
      </c>
      <c r="BA48">
        <f>G48/S48</f>
        <v>0.83083895141547559</v>
      </c>
      <c r="BB48">
        <f>(1-AL48*AA48/AQ48/F48)*100</f>
        <v>22.117867652666799</v>
      </c>
      <c r="BC48">
        <f>(S48-E48/(N48/1.35))</f>
        <v>391.13879911320396</v>
      </c>
      <c r="BD48">
        <f>E48*BB48/100/BC48</f>
        <v>-1.4626198249803406E-4</v>
      </c>
    </row>
    <row r="49" spans="1:56" x14ac:dyDescent="0.35">
      <c r="A49" s="1" t="s">
        <v>9</v>
      </c>
      <c r="B49" s="1" t="s">
        <v>3460</v>
      </c>
      <c r="K49" s="1">
        <f t="shared" si="0"/>
        <v>2.72</v>
      </c>
    </row>
    <row r="50" spans="1:56" x14ac:dyDescent="0.35">
      <c r="A50" s="1" t="s">
        <v>9</v>
      </c>
      <c r="B50" s="1" t="s">
        <v>3455</v>
      </c>
      <c r="K50" s="1">
        <f t="shared" si="0"/>
        <v>2.72</v>
      </c>
    </row>
    <row r="51" spans="1:56" x14ac:dyDescent="0.35">
      <c r="A51" s="1">
        <v>12</v>
      </c>
      <c r="B51" s="1" t="s">
        <v>3459</v>
      </c>
      <c r="C51" s="1">
        <v>2688.0000017881393</v>
      </c>
      <c r="D51" s="1">
        <v>0</v>
      </c>
      <c r="E51">
        <f>(R51-S51*(1000-T51)/(1000-U51))*AK51</f>
        <v>-0.40925606423726441</v>
      </c>
      <c r="F51">
        <f>IF(AV51&lt;&gt;0,1/(1/AV51-1/N51),0)</f>
        <v>0.26582694094189635</v>
      </c>
      <c r="G51">
        <f>((AY51-AL51/2)*S51-E51)/(AY51+AL51/2)</f>
        <v>331.67965917231419</v>
      </c>
      <c r="H51">
        <f>AL51*1000</f>
        <v>26.799414093160703</v>
      </c>
      <c r="I51">
        <f>(AQ51-AW51)</f>
        <v>8.6673245246124218</v>
      </c>
      <c r="J51">
        <f>(P51+AP51*D51)</f>
        <v>49.251804351806641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31.464256286621094</v>
      </c>
      <c r="P51" s="1">
        <v>49.251804351806641</v>
      </c>
      <c r="Q51" s="1">
        <v>31.580694198608398</v>
      </c>
      <c r="R51" s="1">
        <v>399.91671752929688</v>
      </c>
      <c r="S51" s="1">
        <v>390.78170776367188</v>
      </c>
      <c r="T51" s="1">
        <v>14.013710021972656</v>
      </c>
      <c r="U51" s="1">
        <v>37.4300537109375</v>
      </c>
      <c r="V51" s="1">
        <v>26.638385772705078</v>
      </c>
      <c r="W51" s="1">
        <v>71.150047302246094</v>
      </c>
      <c r="X51" s="1">
        <v>299.645263671875</v>
      </c>
      <c r="Y51" s="1">
        <v>2000.110595703125</v>
      </c>
      <c r="Z51" s="1">
        <v>0.23705418407917023</v>
      </c>
      <c r="AA51" s="1">
        <v>88.052268981933594</v>
      </c>
      <c r="AB51" s="1">
        <v>-2.5371420383453369</v>
      </c>
      <c r="AC51" s="1">
        <v>0.20367743074893951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1.1016369987936578</v>
      </c>
      <c r="AL51">
        <f>(U51-T51)/(1000-U51)*AK51</f>
        <v>2.6799414093160702E-2</v>
      </c>
      <c r="AM51">
        <f>(P51+273.15)</f>
        <v>322.40180435180662</v>
      </c>
      <c r="AN51">
        <f>(O51+273.15)</f>
        <v>304.61425628662107</v>
      </c>
      <c r="AO51">
        <f>(Y51*AG51+Z51*AH51)*AI51</f>
        <v>320.01768815954711</v>
      </c>
      <c r="AP51">
        <f>((AO51+0.00000010773*(AN51^4-AM51^4))-AL51*44100)/(L51*51.4+0.00000043092*AM51^3)</f>
        <v>-8.8248554160028334</v>
      </c>
      <c r="AQ51">
        <f>0.61365*EXP(17.502*J51/(240.97+J51))</f>
        <v>11.963125681976113</v>
      </c>
      <c r="AR51">
        <f>AQ51*1000/AA51</f>
        <v>135.86391151863089</v>
      </c>
      <c r="AS51">
        <f>(AR51-U51)</f>
        <v>98.433857807693386</v>
      </c>
      <c r="AT51">
        <f>IF(D51,P51,(O51+P51)/2)</f>
        <v>40.358030319213867</v>
      </c>
      <c r="AU51">
        <f>0.61365*EXP(17.502*AT51/(240.97+AT51))</f>
        <v>7.5566365339379029</v>
      </c>
      <c r="AV51">
        <f>IF(AS51&lt;&gt;0,(1000-(AR51+U51)/2)/AS51*AL51,0)</f>
        <v>0.24866774777805273</v>
      </c>
      <c r="AW51">
        <f>U51*AA51/1000</f>
        <v>3.2958011573636905</v>
      </c>
      <c r="AX51">
        <f>(AU51-AW51)</f>
        <v>4.260835376574212</v>
      </c>
      <c r="AY51">
        <f>1/(1.6/F51+1.37/N51)</f>
        <v>0.15687298200578281</v>
      </c>
      <c r="AZ51">
        <f>G51*AA51*0.001</f>
        <v>29.205146565276667</v>
      </c>
      <c r="BA51">
        <f>G51/S51</f>
        <v>0.84875942906954061</v>
      </c>
      <c r="BB51">
        <f>(1-AL51*AA51/AQ51/F51)*100</f>
        <v>25.796875621659087</v>
      </c>
      <c r="BC51">
        <f>(S51-E51/(N51/1.35))</f>
        <v>390.92512696530247</v>
      </c>
      <c r="BD51">
        <f>E51*BB51/100/BC51</f>
        <v>-2.7006521347182398E-4</v>
      </c>
    </row>
    <row r="52" spans="1:56" x14ac:dyDescent="0.35">
      <c r="A52" s="1" t="s">
        <v>9</v>
      </c>
      <c r="B52" s="1" t="s">
        <v>3458</v>
      </c>
      <c r="K52" s="1">
        <v>2.1379200000000003</v>
      </c>
    </row>
    <row r="53" spans="1:56" x14ac:dyDescent="0.35">
      <c r="A53" s="1" t="s">
        <v>9</v>
      </c>
      <c r="B53" s="1" t="s">
        <v>3457</v>
      </c>
    </row>
    <row r="54" spans="1:56" x14ac:dyDescent="0.35">
      <c r="A54" s="1" t="s">
        <v>9</v>
      </c>
      <c r="B54" s="1" t="s">
        <v>3456</v>
      </c>
    </row>
    <row r="55" spans="1:56" x14ac:dyDescent="0.35">
      <c r="A55" s="1" t="s">
        <v>9</v>
      </c>
      <c r="B55" s="1" t="s">
        <v>3455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C46A2-7A00-4212-9208-BD62F9E073FB}">
  <dimension ref="A1:BD55"/>
  <sheetViews>
    <sheetView topLeftCell="A7" zoomScale="5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3541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3540</v>
      </c>
    </row>
    <row r="12" spans="1:56" x14ac:dyDescent="0.35">
      <c r="A12" s="1" t="s">
        <v>9</v>
      </c>
      <c r="B12" s="1" t="s">
        <v>3539</v>
      </c>
    </row>
    <row r="13" spans="1:56" x14ac:dyDescent="0.35">
      <c r="A13" s="1" t="s">
        <v>9</v>
      </c>
      <c r="B13" s="1" t="s">
        <v>3538</v>
      </c>
    </row>
    <row r="14" spans="1:56" x14ac:dyDescent="0.35">
      <c r="A14" s="1" t="s">
        <v>9</v>
      </c>
      <c r="B14" s="1" t="s">
        <v>3537</v>
      </c>
    </row>
    <row r="15" spans="1:56" x14ac:dyDescent="0.35">
      <c r="A15" s="1" t="s">
        <v>9</v>
      </c>
      <c r="B15" s="1" t="s">
        <v>3536</v>
      </c>
    </row>
    <row r="16" spans="1:56" x14ac:dyDescent="0.35">
      <c r="A16" s="1" t="s">
        <v>9</v>
      </c>
      <c r="B16" s="1" t="s">
        <v>3535</v>
      </c>
    </row>
    <row r="17" spans="1:56" x14ac:dyDescent="0.35">
      <c r="A17" s="1" t="s">
        <v>9</v>
      </c>
      <c r="B17" s="1" t="s">
        <v>3534</v>
      </c>
    </row>
    <row r="18" spans="1:56" x14ac:dyDescent="0.35">
      <c r="A18" s="1">
        <v>1</v>
      </c>
      <c r="B18" s="1" t="s">
        <v>3533</v>
      </c>
      <c r="C18" s="1">
        <v>396.00000158697367</v>
      </c>
      <c r="D18" s="1">
        <v>0</v>
      </c>
      <c r="E18">
        <f>(R18-S18*(1000-T18)/(1000-U18))*AK18</f>
        <v>-7.2479824402995625</v>
      </c>
      <c r="F18">
        <f>IF(AV18&lt;&gt;0,1/(1/AV18-1/N18),0)</f>
        <v>0.41014274842546378</v>
      </c>
      <c r="G18">
        <f>((AY18-AL18/2)*S18-E18)/(AY18+AL18/2)</f>
        <v>394.24476363332741</v>
      </c>
      <c r="H18">
        <f>AL18*1000</f>
        <v>21.051106779302383</v>
      </c>
      <c r="I18">
        <f>(AQ18-AW18)</f>
        <v>4.6934024553348745</v>
      </c>
      <c r="J18">
        <f>(P18+AP18*D18)</f>
        <v>40.805759429931641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31.523887634277344</v>
      </c>
      <c r="P18" s="1">
        <v>40.805759429931641</v>
      </c>
      <c r="Q18" s="1">
        <v>31.668018341064453</v>
      </c>
      <c r="R18" s="1">
        <v>399.97384643554688</v>
      </c>
      <c r="S18" s="1">
        <v>398.92977905273438</v>
      </c>
      <c r="T18" s="1">
        <v>16.140777587890625</v>
      </c>
      <c r="U18" s="1">
        <v>34.592727661132813</v>
      </c>
      <c r="V18" s="1">
        <v>30.572195053100586</v>
      </c>
      <c r="W18" s="1">
        <v>65.52197265625</v>
      </c>
      <c r="X18" s="1">
        <v>299.57952880859375</v>
      </c>
      <c r="Y18" s="1">
        <v>0.44315192103385925</v>
      </c>
      <c r="Z18" s="1">
        <v>0.29467970132827759</v>
      </c>
      <c r="AA18" s="1">
        <v>88.0357666015625</v>
      </c>
      <c r="AB18" s="1">
        <v>-3.5449240207672119</v>
      </c>
      <c r="AC18" s="1">
        <v>0.24321219325065613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1.1013953265021825</v>
      </c>
      <c r="AL18">
        <f>(U18-T18)/(1000-U18)*AK18</f>
        <v>2.1051106779302383E-2</v>
      </c>
      <c r="AM18">
        <f>(P18+273.15)</f>
        <v>313.95575942993162</v>
      </c>
      <c r="AN18">
        <f>(O18+273.15)</f>
        <v>304.67388763427732</v>
      </c>
      <c r="AO18">
        <f>(Y18*AG18+Z18*AH18)*AI18</f>
        <v>7.090430578058271E-2</v>
      </c>
      <c r="AP18">
        <f>((AO18+0.00000010773*(AN18^4-AM18^4))-AL18*44100)/(L18*51.4+0.00000043092*AM18^3)</f>
        <v>-8.4861011053769548</v>
      </c>
      <c r="AQ18">
        <f>0.61365*EXP(17.502*J18/(240.97+J18))</f>
        <v>7.7387997538217776</v>
      </c>
      <c r="AR18">
        <f>AQ18*1000/AA18</f>
        <v>87.90517823109893</v>
      </c>
      <c r="AS18">
        <f>(AR18-U18)</f>
        <v>53.312450569966117</v>
      </c>
      <c r="AT18">
        <f>IF(D18,P18,(O18+P18)/2)</f>
        <v>36.164823532104492</v>
      </c>
      <c r="AU18">
        <f>0.61365*EXP(17.502*AT18/(240.97+AT18))</f>
        <v>6.0230886346404491</v>
      </c>
      <c r="AV18">
        <f>IF(AS18&lt;&gt;0,(1000-(AR18+U18)/2)/AS18*AL18,0)</f>
        <v>0.37067792456432547</v>
      </c>
      <c r="AW18">
        <f>U18*AA18/1000</f>
        <v>3.0453972984869031</v>
      </c>
      <c r="AX18">
        <f>(AU18-AW18)</f>
        <v>2.977691336153546</v>
      </c>
      <c r="AY18">
        <f>1/(1.6/F18+1.37/N18)</f>
        <v>0.23492314486214821</v>
      </c>
      <c r="AZ18">
        <f>G18*AA18*0.001</f>
        <v>34.707639995111784</v>
      </c>
      <c r="BA18">
        <f>G18/S18</f>
        <v>0.98825603987114818</v>
      </c>
      <c r="BB18">
        <f>(1-AL18*AA18/AQ18/F18)*100</f>
        <v>41.611752807534941</v>
      </c>
      <c r="BC18">
        <f>(S18-E18/(N18/1.35))</f>
        <v>401.46975327879136</v>
      </c>
      <c r="BD18">
        <f>E18*BB18/100/BC18</f>
        <v>-7.512427802989663E-3</v>
      </c>
    </row>
    <row r="19" spans="1:56" x14ac:dyDescent="0.35">
      <c r="A19" s="1" t="s">
        <v>9</v>
      </c>
      <c r="B19" s="1" t="s">
        <v>3532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3531</v>
      </c>
      <c r="K20" s="1">
        <f t="shared" si="0"/>
        <v>2.72</v>
      </c>
    </row>
    <row r="21" spans="1:56" x14ac:dyDescent="0.35">
      <c r="A21" s="1">
        <v>2</v>
      </c>
      <c r="B21" s="1" t="s">
        <v>3530</v>
      </c>
      <c r="C21" s="1">
        <v>600.50000159814954</v>
      </c>
      <c r="D21" s="1">
        <v>0</v>
      </c>
      <c r="E21">
        <f>(R21-S21*(1000-T21)/(1000-U21))*AK21</f>
        <v>-6.1240094068511457</v>
      </c>
      <c r="F21">
        <f>IF(AV21&lt;&gt;0,1/(1/AV21-1/N21),0)</f>
        <v>1.2918708435819175</v>
      </c>
      <c r="G21">
        <f>((AY21-AL21/2)*S21-E21)/(AY21+AL21/2)</f>
        <v>395.50480451642738</v>
      </c>
      <c r="H21">
        <f>AL21*1000</f>
        <v>19.903628228024893</v>
      </c>
      <c r="I21">
        <f>(AQ21-AW21)</f>
        <v>1.7307982328006681</v>
      </c>
      <c r="J21">
        <f>(P21+AP21*D21)</f>
        <v>31.969013214111328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31.443183898925781</v>
      </c>
      <c r="P21" s="1">
        <v>31.969013214111328</v>
      </c>
      <c r="Q21" s="1">
        <v>31.663057327270508</v>
      </c>
      <c r="R21" s="1">
        <v>399.97366333007813</v>
      </c>
      <c r="S21" s="1">
        <v>398.33624267578125</v>
      </c>
      <c r="T21" s="1">
        <v>17.048187255859375</v>
      </c>
      <c r="U21" s="1">
        <v>34.487728118896484</v>
      </c>
      <c r="V21" s="1">
        <v>32.436779022216797</v>
      </c>
      <c r="W21" s="1">
        <v>65.618171691894531</v>
      </c>
      <c r="X21" s="1">
        <v>299.72564697265625</v>
      </c>
      <c r="Y21" s="1">
        <v>25.142276763916016</v>
      </c>
      <c r="Z21" s="1">
        <v>0.47934162616729736</v>
      </c>
      <c r="AA21" s="1">
        <v>88.028892517089844</v>
      </c>
      <c r="AB21" s="1">
        <v>-3.5266196727752686</v>
      </c>
      <c r="AC21" s="1">
        <v>0.2615189254283905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1.1019325256347654</v>
      </c>
      <c r="AL21">
        <f>(U21-T21)/(1000-U21)*AK21</f>
        <v>1.9903628228024894E-2</v>
      </c>
      <c r="AM21">
        <f>(P21+273.15)</f>
        <v>305.11901321411131</v>
      </c>
      <c r="AN21">
        <f>(O21+273.15)</f>
        <v>304.59318389892576</v>
      </c>
      <c r="AO21">
        <f>(Y21*AG21+Z21*AH21)*AI21</f>
        <v>4.022764192310774</v>
      </c>
      <c r="AP21">
        <f>((AO21+0.00000010773*(AN21^4-AM21^4))-AL21*44100)/(L21*51.4+0.00000043092*AM21^3)</f>
        <v>-7.1998268920081872</v>
      </c>
      <c r="AQ21">
        <f>0.61365*EXP(17.502*J21/(240.97+J21))</f>
        <v>4.7667147445376239</v>
      </c>
      <c r="AR21">
        <f>AQ21*1000/AA21</f>
        <v>54.149434444062997</v>
      </c>
      <c r="AS21">
        <f>(AR21-U21)</f>
        <v>19.661706325166513</v>
      </c>
      <c r="AT21">
        <f>IF(D21,P21,(O21+P21)/2)</f>
        <v>31.706098556518555</v>
      </c>
      <c r="AU21">
        <f>0.61365*EXP(17.502*AT21/(240.97+AT21))</f>
        <v>4.6962226032420213</v>
      </c>
      <c r="AV21">
        <f>IF(AS21&lt;&gt;0,(1000-(AR21+U21)/2)/AS21*AL21,0)</f>
        <v>0.96744033035717347</v>
      </c>
      <c r="AW21">
        <f>U21*AA21/1000</f>
        <v>3.0359165117369558</v>
      </c>
      <c r="AX21">
        <f>(AU21-AW21)</f>
        <v>1.6603060915050656</v>
      </c>
      <c r="AY21">
        <f>1/(1.6/F21+1.37/N21)</f>
        <v>0.62729575251752601</v>
      </c>
      <c r="AZ21">
        <f>G21*AA21*0.001</f>
        <v>34.815849926769218</v>
      </c>
      <c r="BA21">
        <f>G21/S21</f>
        <v>0.99289183896415256</v>
      </c>
      <c r="BB21">
        <f>(1-AL21*AA21/AQ21/F21)*100</f>
        <v>71.547578793388027</v>
      </c>
      <c r="BC21">
        <f>(S21-E21/(N21/1.35))</f>
        <v>400.48233314739247</v>
      </c>
      <c r="BD21">
        <f>E21*BB21/100/BC21</f>
        <v>-1.0940758413102663E-2</v>
      </c>
    </row>
    <row r="22" spans="1:56" x14ac:dyDescent="0.35">
      <c r="A22" s="1" t="s">
        <v>9</v>
      </c>
      <c r="B22" s="1" t="s">
        <v>3529</v>
      </c>
      <c r="K22" s="1">
        <f t="shared" si="0"/>
        <v>2.72</v>
      </c>
    </row>
    <row r="23" spans="1:56" x14ac:dyDescent="0.35">
      <c r="A23" s="1" t="s">
        <v>9</v>
      </c>
      <c r="B23" s="1" t="s">
        <v>3528</v>
      </c>
      <c r="K23" s="1">
        <f t="shared" si="0"/>
        <v>2.72</v>
      </c>
    </row>
    <row r="24" spans="1:56" x14ac:dyDescent="0.35">
      <c r="A24" s="1">
        <v>3</v>
      </c>
      <c r="B24" s="1" t="s">
        <v>3527</v>
      </c>
      <c r="C24" s="1">
        <v>804.50000159814954</v>
      </c>
      <c r="D24" s="1">
        <v>0</v>
      </c>
      <c r="E24">
        <f>(R24-S24*(1000-T24)/(1000-U24))*AK24</f>
        <v>-5.9232158597067821</v>
      </c>
      <c r="F24">
        <f>IF(AV24&lt;&gt;0,1/(1/AV24-1/N24),0)</f>
        <v>0.12724773032170961</v>
      </c>
      <c r="G24">
        <f>((AY24-AL24/2)*S24-E24)/(AY24+AL24/2)</f>
        <v>379.57373680666609</v>
      </c>
      <c r="H24">
        <f>AL24*1000</f>
        <v>19.007481537936293</v>
      </c>
      <c r="I24">
        <f>(AQ24-AW24)</f>
        <v>12.174741288771552</v>
      </c>
      <c r="J24">
        <f>(P24+AP24*D24)</f>
        <v>54.133083343505859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31.493995666503906</v>
      </c>
      <c r="P24" s="1">
        <v>54.133083343505859</v>
      </c>
      <c r="Q24" s="1">
        <v>31.680976867675781</v>
      </c>
      <c r="R24" s="1">
        <v>400.11062622070313</v>
      </c>
      <c r="S24" s="1">
        <v>398.6119384765625</v>
      </c>
      <c r="T24" s="1">
        <v>17.889986038208008</v>
      </c>
      <c r="U24" s="1">
        <v>34.524150848388672</v>
      </c>
      <c r="V24" s="1">
        <v>33.938953399658203</v>
      </c>
      <c r="W24" s="1">
        <v>65.495498657226563</v>
      </c>
      <c r="X24" s="1">
        <v>300.07781982421875</v>
      </c>
      <c r="Y24" s="1">
        <v>49.714210510253906</v>
      </c>
      <c r="Z24" s="1">
        <v>0.3248026967048645</v>
      </c>
      <c r="AA24" s="1">
        <v>88.025398254394531</v>
      </c>
      <c r="AB24" s="1">
        <v>-3.5836997032165527</v>
      </c>
      <c r="AC24" s="1">
        <v>0.25518995523452759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1.10322727876551</v>
      </c>
      <c r="AL24">
        <f>(U24-T24)/(1000-U24)*AK24</f>
        <v>1.9007481537936292E-2</v>
      </c>
      <c r="AM24">
        <f>(P24+273.15)</f>
        <v>327.28308334350584</v>
      </c>
      <c r="AN24">
        <f>(O24+273.15)</f>
        <v>304.64399566650388</v>
      </c>
      <c r="AO24">
        <f>(Y24*AG24+Z24*AH24)*AI24</f>
        <v>7.9542735038487535</v>
      </c>
      <c r="AP24">
        <f>((AO24+0.00000010773*(AN24^4-AM24^4))-AL24*44100)/(L24*51.4+0.00000043092*AM24^3)</f>
        <v>-9.0990648568720793</v>
      </c>
      <c r="AQ24">
        <f>0.61365*EXP(17.502*J24/(240.97+J24))</f>
        <v>15.213743416595758</v>
      </c>
      <c r="AR24">
        <f>AQ24*1000/AA24</f>
        <v>172.83356529246075</v>
      </c>
      <c r="AS24">
        <f>(AR24-U24)</f>
        <v>138.30941444407208</v>
      </c>
      <c r="AT24">
        <f>IF(D24,P24,(O24+P24)/2)</f>
        <v>42.813539505004883</v>
      </c>
      <c r="AU24">
        <f>0.61365*EXP(17.502*AT24/(240.97+AT24))</f>
        <v>8.6032645489938187</v>
      </c>
      <c r="AV24">
        <f>IF(AS24&lt;&gt;0,(1000-(AR24+U24)/2)/AS24*AL24,0)</f>
        <v>0.12317894357204094</v>
      </c>
      <c r="AW24">
        <f>U24*AA24/1000</f>
        <v>3.0390021278242059</v>
      </c>
      <c r="AX24">
        <f>(AU24-AW24)</f>
        <v>5.5642624211696123</v>
      </c>
      <c r="AY24">
        <f>1/(1.6/F24+1.37/N24)</f>
        <v>7.7342340092853179E-2</v>
      </c>
      <c r="AZ24">
        <f>G24*AA24*0.001</f>
        <v>33.412129349315521</v>
      </c>
      <c r="BA24">
        <f>G24/S24</f>
        <v>0.95223875696584082</v>
      </c>
      <c r="BB24">
        <f>(1-AL24*AA24/AQ24/F24)*100</f>
        <v>13.573595929712813</v>
      </c>
      <c r="BC24">
        <f>(S24-E24/(N24/1.35))</f>
        <v>400.68766309964883</v>
      </c>
      <c r="BD24">
        <f>E24*BB24/100/BC24</f>
        <v>-2.0065339187678327E-3</v>
      </c>
    </row>
    <row r="25" spans="1:56" x14ac:dyDescent="0.35">
      <c r="A25" s="1" t="s">
        <v>9</v>
      </c>
      <c r="B25" s="1" t="s">
        <v>3526</v>
      </c>
      <c r="K25" s="1">
        <f t="shared" si="0"/>
        <v>2.72</v>
      </c>
    </row>
    <row r="26" spans="1:56" x14ac:dyDescent="0.35">
      <c r="A26" s="1" t="s">
        <v>9</v>
      </c>
      <c r="B26" s="1" t="s">
        <v>3525</v>
      </c>
      <c r="K26" s="1">
        <f t="shared" si="0"/>
        <v>2.72</v>
      </c>
    </row>
    <row r="27" spans="1:56" x14ac:dyDescent="0.35">
      <c r="A27" s="1">
        <v>4</v>
      </c>
      <c r="B27" s="1" t="s">
        <v>3524</v>
      </c>
      <c r="C27" s="1">
        <v>1008.5000015981495</v>
      </c>
      <c r="D27" s="1">
        <v>0</v>
      </c>
      <c r="E27">
        <f>(R27-S27*(1000-T27)/(1000-U27))*AK27</f>
        <v>-4.8010659265302831</v>
      </c>
      <c r="F27">
        <f>IF(AV27&lt;&gt;0,1/(1/AV27-1/N27),0)</f>
        <v>0.12487079125636311</v>
      </c>
      <c r="G27">
        <f>((AY27-AL27/2)*S27-E27)/(AY27+AL27/2)</f>
        <v>367.42516635708506</v>
      </c>
      <c r="H27">
        <f>AL27*1000</f>
        <v>18.556579631584697</v>
      </c>
      <c r="I27">
        <f>(AQ27-AW27)</f>
        <v>12.105855704089825</v>
      </c>
      <c r="J27">
        <f>(P27+AP27*D27)</f>
        <v>54.073509216308594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31.449945449829102</v>
      </c>
      <c r="P27" s="1">
        <v>54.073509216308594</v>
      </c>
      <c r="Q27" s="1">
        <v>31.650049209594727</v>
      </c>
      <c r="R27" s="1">
        <v>400.01885986328125</v>
      </c>
      <c r="S27" s="1">
        <v>397.68527221679688</v>
      </c>
      <c r="T27" s="1">
        <v>18.601337432861328</v>
      </c>
      <c r="U27" s="1">
        <v>34.81005859375</v>
      </c>
      <c r="V27" s="1">
        <v>35.375495910644531</v>
      </c>
      <c r="W27" s="1">
        <v>66.200782775878906</v>
      </c>
      <c r="X27" s="1">
        <v>300.55978393554688</v>
      </c>
      <c r="Y27" s="1">
        <v>100.14583587646484</v>
      </c>
      <c r="Z27" s="1">
        <v>0.36671271920204163</v>
      </c>
      <c r="AA27" s="1">
        <v>88.021942138671875</v>
      </c>
      <c r="AB27" s="1">
        <v>-3.5059149265289307</v>
      </c>
      <c r="AC27" s="1">
        <v>0.2614586353302002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1.1049992056453926</v>
      </c>
      <c r="AL27">
        <f>(U27-T27)/(1000-U27)*AK27</f>
        <v>1.8556579631584698E-2</v>
      </c>
      <c r="AM27">
        <f>(P27+273.15)</f>
        <v>327.22350921630857</v>
      </c>
      <c r="AN27">
        <f>(O27+273.15)</f>
        <v>304.59994544982908</v>
      </c>
      <c r="AO27">
        <f>(Y27*AG27+Z27*AH27)*AI27</f>
        <v>16.023333382084957</v>
      </c>
      <c r="AP27">
        <f>((AO27+0.00000010773*(AN27^4-AM27^4))-AL27*44100)/(L27*51.4+0.00000043092*AM27^3)</f>
        <v>-8.873315995918583</v>
      </c>
      <c r="AQ27">
        <f>0.61365*EXP(17.502*J27/(240.97+J27))</f>
        <v>15.169904667472665</v>
      </c>
      <c r="AR27">
        <f>AQ27*1000/AA27</f>
        <v>172.34230805284474</v>
      </c>
      <c r="AS27">
        <f>(AR27-U27)</f>
        <v>137.53224945909474</v>
      </c>
      <c r="AT27">
        <f>IF(D27,P27,(O27+P27)/2)</f>
        <v>42.761727333068848</v>
      </c>
      <c r="AU27">
        <f>0.61365*EXP(17.502*AT27/(240.97+AT27))</f>
        <v>8.5799481512147757</v>
      </c>
      <c r="AV27">
        <f>IF(AS27&lt;&gt;0,(1000-(AR27+U27)/2)/AS27*AL27,0)</f>
        <v>0.12095024987399638</v>
      </c>
      <c r="AW27">
        <f>U27*AA27/1000</f>
        <v>3.0640489633828403</v>
      </c>
      <c r="AX27">
        <f>(AU27-AW27)</f>
        <v>5.5158991878319359</v>
      </c>
      <c r="AY27">
        <f>1/(1.6/F27+1.37/N27)</f>
        <v>7.5936630040198488E-2</v>
      </c>
      <c r="AZ27">
        <f>G27*AA27*0.001</f>
        <v>32.341476733375231</v>
      </c>
      <c r="BA27">
        <f>G27/S27</f>
        <v>0.92390941286049033</v>
      </c>
      <c r="BB27">
        <f>(1-AL27*AA27/AQ27/F27)*100</f>
        <v>13.772625803095085</v>
      </c>
      <c r="BC27">
        <f>(S27-E27/(N27/1.35))</f>
        <v>399.36775197049826</v>
      </c>
      <c r="BD27">
        <f>E27*BB27/100/BC27</f>
        <v>-1.6556991428535821E-3</v>
      </c>
    </row>
    <row r="28" spans="1:56" x14ac:dyDescent="0.35">
      <c r="A28" s="1" t="s">
        <v>9</v>
      </c>
      <c r="B28" s="1" t="s">
        <v>3523</v>
      </c>
      <c r="K28" s="1">
        <f t="shared" si="0"/>
        <v>2.72</v>
      </c>
    </row>
    <row r="29" spans="1:56" x14ac:dyDescent="0.35">
      <c r="A29" s="1" t="s">
        <v>9</v>
      </c>
      <c r="B29" s="1" t="s">
        <v>3522</v>
      </c>
      <c r="K29" s="1">
        <f t="shared" si="0"/>
        <v>2.72</v>
      </c>
    </row>
    <row r="30" spans="1:56" x14ac:dyDescent="0.35">
      <c r="A30" s="1">
        <v>5</v>
      </c>
      <c r="B30" s="1" t="s">
        <v>3521</v>
      </c>
      <c r="C30" s="1">
        <v>1212.5000015981495</v>
      </c>
      <c r="D30" s="1">
        <v>0</v>
      </c>
      <c r="E30">
        <f>(R30-S30*(1000-T30)/(1000-U30))*AK30</f>
        <v>-3.6929124933756712</v>
      </c>
      <c r="F30">
        <f>IF(AV30&lt;&gt;0,1/(1/AV30-1/N30),0)</f>
        <v>0.15477309271238177</v>
      </c>
      <c r="G30">
        <f>((AY30-AL30/2)*S30-E30)/(AY30+AL30/2)</f>
        <v>361.89900389250943</v>
      </c>
      <c r="H30">
        <f>AL30*1000</f>
        <v>18.327365831903272</v>
      </c>
      <c r="I30">
        <f>(AQ30-AW30)</f>
        <v>9.852893015783863</v>
      </c>
      <c r="J30">
        <f>(P30+AP30*D30)</f>
        <v>50.843547821044922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31.446018218994141</v>
      </c>
      <c r="P30" s="1">
        <v>50.843547821044922</v>
      </c>
      <c r="Q30" s="1">
        <v>31.645044326782227</v>
      </c>
      <c r="R30" s="1">
        <v>399.98837280273438</v>
      </c>
      <c r="S30" s="1">
        <v>396.74972534179688</v>
      </c>
      <c r="T30" s="1">
        <v>19.184392929077148</v>
      </c>
      <c r="U30" s="1">
        <v>35.187702178955078</v>
      </c>
      <c r="V30" s="1">
        <v>36.490245819091797</v>
      </c>
      <c r="W30" s="1">
        <v>66.929817199707031</v>
      </c>
      <c r="X30" s="1">
        <v>300.539794921875</v>
      </c>
      <c r="Y30" s="1">
        <v>150.35629272460938</v>
      </c>
      <c r="Z30" s="1">
        <v>0.47673091292381287</v>
      </c>
      <c r="AA30" s="1">
        <v>88.016563415527344</v>
      </c>
      <c r="AB30" s="1">
        <v>-3.4033269882202148</v>
      </c>
      <c r="AC30" s="1">
        <v>0.26173615455627441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1.1049257166245401</v>
      </c>
      <c r="AL30">
        <f>(U30-T30)/(1000-U30)*AK30</f>
        <v>1.8327365831903274E-2</v>
      </c>
      <c r="AM30">
        <f>(P30+273.15)</f>
        <v>323.9935478210449</v>
      </c>
      <c r="AN30">
        <f>(O30+273.15)</f>
        <v>304.59601821899412</v>
      </c>
      <c r="AO30">
        <f>(Y30*AG30+Z30*AH30)*AI30</f>
        <v>24.057006298221495</v>
      </c>
      <c r="AP30">
        <f>((AO30+0.00000010773*(AN30^4-AM30^4))-AL30*44100)/(L30*51.4+0.00000043092*AM30^3)</f>
        <v>-8.3742345947253369</v>
      </c>
      <c r="AQ30">
        <f>0.61365*EXP(17.502*J30/(240.97+J30))</f>
        <v>12.949993636064551</v>
      </c>
      <c r="AR30">
        <f>AQ30*1000/AA30</f>
        <v>147.1313254407294</v>
      </c>
      <c r="AS30">
        <f>(AR30-U30)</f>
        <v>111.94362326177432</v>
      </c>
      <c r="AT30">
        <f>IF(D30,P30,(O30+P30)/2)</f>
        <v>41.144783020019531</v>
      </c>
      <c r="AU30">
        <f>0.61365*EXP(17.502*AT30/(240.97+AT30))</f>
        <v>7.8792544694791706</v>
      </c>
      <c r="AV30">
        <f>IF(AS30&lt;&gt;0,(1000-(AR30+U30)/2)/AS30*AL30,0)</f>
        <v>0.14879500580663846</v>
      </c>
      <c r="AW30">
        <f>U30*AA30/1000</f>
        <v>3.0971006202806892</v>
      </c>
      <c r="AX30">
        <f>(AU30-AW30)</f>
        <v>4.7821538491984814</v>
      </c>
      <c r="AY30">
        <f>1/(1.6/F30+1.37/N30)</f>
        <v>9.3516110151682333E-2</v>
      </c>
      <c r="AZ30">
        <f>G30*AA30*0.001</f>
        <v>31.853106626121232</v>
      </c>
      <c r="BA30">
        <f>G30/S30</f>
        <v>0.91215943144191514</v>
      </c>
      <c r="BB30">
        <f>(1-AL30*AA30/AQ30/F30)*100</f>
        <v>19.517873895325877</v>
      </c>
      <c r="BC30">
        <f>(S30-E30/(N30/1.35))</f>
        <v>398.04386514270266</v>
      </c>
      <c r="BD30">
        <f>E30*BB30/100/BC30</f>
        <v>-1.8108004334230652E-3</v>
      </c>
    </row>
    <row r="31" spans="1:56" x14ac:dyDescent="0.35">
      <c r="A31" s="1" t="s">
        <v>9</v>
      </c>
      <c r="B31" s="1" t="s">
        <v>3520</v>
      </c>
      <c r="K31" s="1">
        <f t="shared" si="0"/>
        <v>2.72</v>
      </c>
    </row>
    <row r="32" spans="1:56" x14ac:dyDescent="0.35">
      <c r="A32" s="1" t="s">
        <v>9</v>
      </c>
      <c r="B32" s="1" t="s">
        <v>3519</v>
      </c>
      <c r="K32" s="1">
        <f t="shared" si="0"/>
        <v>2.72</v>
      </c>
    </row>
    <row r="33" spans="1:56" x14ac:dyDescent="0.35">
      <c r="A33" s="1">
        <v>6</v>
      </c>
      <c r="B33" s="1" t="s">
        <v>3518</v>
      </c>
      <c r="C33" s="1">
        <v>1417.0000015869737</v>
      </c>
      <c r="D33" s="1">
        <v>0</v>
      </c>
      <c r="E33">
        <f>(R33-S33*(1000-T33)/(1000-U33))*AK33</f>
        <v>-2.0371491592130733</v>
      </c>
      <c r="F33">
        <f>IF(AV33&lt;&gt;0,1/(1/AV33-1/N33),0)</f>
        <v>0.11498012504475083</v>
      </c>
      <c r="G33">
        <f>((AY33-AL33/2)*S33-E33)/(AY33+AL33/2)</f>
        <v>328.63552533257871</v>
      </c>
      <c r="H33">
        <f>AL33*1000</f>
        <v>18.521603749655096</v>
      </c>
      <c r="I33">
        <f>(AQ33-AW33)</f>
        <v>12.999915875530776</v>
      </c>
      <c r="J33">
        <f>(P33+AP33*D33)</f>
        <v>55.370601654052734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31.499977111816406</v>
      </c>
      <c r="P33" s="1">
        <v>55.370601654052734</v>
      </c>
      <c r="Q33" s="1">
        <v>31.668415069580078</v>
      </c>
      <c r="R33" s="1">
        <v>400.01483154296875</v>
      </c>
      <c r="S33" s="1">
        <v>395.23052978515625</v>
      </c>
      <c r="T33" s="1">
        <v>19.611476898193359</v>
      </c>
      <c r="U33" s="1">
        <v>35.784015655517578</v>
      </c>
      <c r="V33" s="1">
        <v>37.186717987060547</v>
      </c>
      <c r="W33" s="1">
        <v>67.852622985839844</v>
      </c>
      <c r="X33" s="1">
        <v>300.36105346679688</v>
      </c>
      <c r="Y33" s="1">
        <v>300.35308837890625</v>
      </c>
      <c r="Z33" s="1">
        <v>0.27372843027114868</v>
      </c>
      <c r="AA33" s="1">
        <v>88.0125732421875</v>
      </c>
      <c r="AB33" s="1">
        <v>-3.2141439914703369</v>
      </c>
      <c r="AC33" s="1">
        <v>0.25412964820861816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1.1042685789220472</v>
      </c>
      <c r="AL33">
        <f>(U33-T33)/(1000-U33)*AK33</f>
        <v>1.8521603749655096E-2</v>
      </c>
      <c r="AM33">
        <f>(P33+273.15)</f>
        <v>328.52060165405271</v>
      </c>
      <c r="AN33">
        <f>(O33+273.15)</f>
        <v>304.64997711181638</v>
      </c>
      <c r="AO33">
        <f>(Y33*AG33+Z33*AH33)*AI33</f>
        <v>48.056493066478652</v>
      </c>
      <c r="AP33">
        <f>((AO33+0.00000010773*(AN33^4-AM33^4))-AL33*44100)/(L33*51.4+0.00000043092*AM33^3)</f>
        <v>-8.7449367742504389</v>
      </c>
      <c r="AQ33">
        <f>0.61365*EXP(17.502*J33/(240.97+J33))</f>
        <v>16.149359174311602</v>
      </c>
      <c r="AR33">
        <f>AQ33*1000/AA33</f>
        <v>183.48922863410439</v>
      </c>
      <c r="AS33">
        <f>(AR33-U33)</f>
        <v>147.70521297858681</v>
      </c>
      <c r="AT33">
        <f>IF(D33,P33,(O33+P33)/2)</f>
        <v>43.43528938293457</v>
      </c>
      <c r="AU33">
        <f>0.61365*EXP(17.502*AT33/(240.97+AT33))</f>
        <v>8.8873695341636001</v>
      </c>
      <c r="AV33">
        <f>IF(AS33&lt;&gt;0,(1000-(AR33+U33)/2)/AS33*AL33,0)</f>
        <v>0.11164777021261246</v>
      </c>
      <c r="AW33">
        <f>U33*AA33/1000</f>
        <v>3.1494432987808252</v>
      </c>
      <c r="AX33">
        <f>(AU33-AW33)</f>
        <v>5.7379262353827745</v>
      </c>
      <c r="AY33">
        <f>1/(1.6/F33+1.37/N33)</f>
        <v>7.0071786908104269E-2</v>
      </c>
      <c r="AZ33">
        <f>G33*AA33*0.001</f>
        <v>28.924058243318349</v>
      </c>
      <c r="BA33">
        <f>G33/S33</f>
        <v>0.83150338996135242</v>
      </c>
      <c r="BB33">
        <f>(1-AL33*AA33/AQ33/F33)*100</f>
        <v>12.209961978557725</v>
      </c>
      <c r="BC33">
        <f>(S33-E33/(N33/1.35))</f>
        <v>395.94442587991847</v>
      </c>
      <c r="BD33">
        <f>E33*BB33/100/BC33</f>
        <v>-6.282071965873834E-4</v>
      </c>
    </row>
    <row r="34" spans="1:56" x14ac:dyDescent="0.35">
      <c r="A34" s="1" t="s">
        <v>9</v>
      </c>
      <c r="B34" s="1" t="s">
        <v>3517</v>
      </c>
      <c r="K34" s="1">
        <f t="shared" si="0"/>
        <v>2.72</v>
      </c>
    </row>
    <row r="35" spans="1:56" x14ac:dyDescent="0.35">
      <c r="A35" s="1" t="s">
        <v>9</v>
      </c>
      <c r="B35" s="1" t="s">
        <v>3516</v>
      </c>
      <c r="K35" s="1">
        <f t="shared" si="0"/>
        <v>2.72</v>
      </c>
    </row>
    <row r="36" spans="1:56" x14ac:dyDescent="0.35">
      <c r="A36" s="1">
        <v>7</v>
      </c>
      <c r="B36" s="1" t="s">
        <v>3515</v>
      </c>
      <c r="C36" s="1">
        <v>1622.0000015869737</v>
      </c>
      <c r="D36" s="1">
        <v>0</v>
      </c>
      <c r="E36">
        <f>(R36-S36*(1000-T36)/(1000-U36))*AK36</f>
        <v>-0.77114943716176565</v>
      </c>
      <c r="F36">
        <f>IF(AV36&lt;&gt;0,1/(1/AV36-1/N36),0)</f>
        <v>0.13996923301625674</v>
      </c>
      <c r="G36">
        <f>((AY36-AL36/2)*S36-E36)/(AY36+AL36/2)</f>
        <v>323.10502954652765</v>
      </c>
      <c r="H36">
        <f>AL36*1000</f>
        <v>18.917115245728699</v>
      </c>
      <c r="I36">
        <f>(AQ36-AW36)</f>
        <v>11.099632835132851</v>
      </c>
      <c r="J36">
        <f>(P36+AP36*D36)</f>
        <v>52.867027282714844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31.454519271850586</v>
      </c>
      <c r="P36" s="1">
        <v>52.867027282714844</v>
      </c>
      <c r="Q36" s="1">
        <v>31.661855697631836</v>
      </c>
      <c r="R36" s="1">
        <v>400.00543212890625</v>
      </c>
      <c r="S36" s="1">
        <v>393.95767211914063</v>
      </c>
      <c r="T36" s="1">
        <v>19.925991058349609</v>
      </c>
      <c r="U36" s="1">
        <v>36.425376892089844</v>
      </c>
      <c r="V36" s="1">
        <v>37.876708984375</v>
      </c>
      <c r="W36" s="1">
        <v>69.239891052246094</v>
      </c>
      <c r="X36" s="1">
        <v>300.49786376953125</v>
      </c>
      <c r="Y36" s="1">
        <v>499.99066162109375</v>
      </c>
      <c r="Z36" s="1">
        <v>0.36147195100784302</v>
      </c>
      <c r="AA36" s="1">
        <v>88.0030517578125</v>
      </c>
      <c r="AB36" s="1">
        <v>-3.0057394504547119</v>
      </c>
      <c r="AC36" s="1">
        <v>0.24816899001598358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1.1047715579762176</v>
      </c>
      <c r="AL36">
        <f>(U36-T36)/(1000-U36)*AK36</f>
        <v>1.89171152457287E-2</v>
      </c>
      <c r="AM36">
        <f>(P36+273.15)</f>
        <v>326.01702728271482</v>
      </c>
      <c r="AN36">
        <f>(O36+273.15)</f>
        <v>304.60451927185056</v>
      </c>
      <c r="AO36">
        <f>(Y36*AG36+Z36*AH36)*AI36</f>
        <v>79.998504071269053</v>
      </c>
      <c r="AP36">
        <f>((AO36+0.00000010773*(AN36^4-AM36^4))-AL36*44100)/(L36*51.4+0.00000043092*AM36^3)</f>
        <v>-8.3548924498966031</v>
      </c>
      <c r="AQ36">
        <f>0.61365*EXP(17.502*J36/(240.97+J36))</f>
        <v>14.305177163065261</v>
      </c>
      <c r="AR36">
        <f>AQ36*1000/AA36</f>
        <v>162.55319420551021</v>
      </c>
      <c r="AS36">
        <f>(AR36-U36)</f>
        <v>126.12781731342037</v>
      </c>
      <c r="AT36">
        <f>IF(D36,P36,(O36+P36)/2)</f>
        <v>42.160773277282715</v>
      </c>
      <c r="AU36">
        <f>0.61365*EXP(17.502*AT36/(240.97+AT36))</f>
        <v>8.3134779384541133</v>
      </c>
      <c r="AV36">
        <f>IF(AS36&lt;&gt;0,(1000-(AR36+U36)/2)/AS36*AL36,0)</f>
        <v>0.13506191836298637</v>
      </c>
      <c r="AW36">
        <f>U36*AA36/1000</f>
        <v>3.2055443279324098</v>
      </c>
      <c r="AX36">
        <f>(AU36-AW36)</f>
        <v>5.1079336105217035</v>
      </c>
      <c r="AY36">
        <f>1/(1.6/F36+1.37/N36)</f>
        <v>8.4841287882652633E-2</v>
      </c>
      <c r="AZ36">
        <f>G36*AA36*0.001</f>
        <v>28.434228638392611</v>
      </c>
      <c r="BA36">
        <f>G36/S36</f>
        <v>0.8201516366174848</v>
      </c>
      <c r="BB36">
        <f>(1-AL36*AA36/AQ36/F36)*100</f>
        <v>16.856784037644978</v>
      </c>
      <c r="BC36">
        <f>(S36-E36/(N36/1.35))</f>
        <v>394.22791279797264</v>
      </c>
      <c r="BD36">
        <f>E36*BB36/100/BC36</f>
        <v>-3.2973564532070367E-4</v>
      </c>
    </row>
    <row r="37" spans="1:56" x14ac:dyDescent="0.35">
      <c r="A37" s="1" t="s">
        <v>9</v>
      </c>
      <c r="B37" s="1" t="s">
        <v>3514</v>
      </c>
      <c r="K37" s="1">
        <f t="shared" si="0"/>
        <v>2.72</v>
      </c>
    </row>
    <row r="38" spans="1:56" x14ac:dyDescent="0.35">
      <c r="A38" s="1" t="s">
        <v>9</v>
      </c>
      <c r="B38" s="1" t="s">
        <v>3513</v>
      </c>
      <c r="K38" s="1">
        <f t="shared" si="0"/>
        <v>2.72</v>
      </c>
    </row>
    <row r="39" spans="1:56" x14ac:dyDescent="0.35">
      <c r="A39" s="1">
        <v>8</v>
      </c>
      <c r="B39" s="1" t="s">
        <v>3512</v>
      </c>
      <c r="C39" s="1">
        <v>1826.0000015869737</v>
      </c>
      <c r="D39" s="1">
        <v>0</v>
      </c>
      <c r="E39">
        <f>(R39-S39*(1000-T39)/(1000-U39))*AK39</f>
        <v>0.26121833750968931</v>
      </c>
      <c r="F39">
        <f>IF(AV39&lt;&gt;0,1/(1/AV39-1/N39),0)</f>
        <v>0.15326295834918457</v>
      </c>
      <c r="G39">
        <f>((AY39-AL39/2)*S39-E39)/(AY39+AL39/2)</f>
        <v>314.68620972234561</v>
      </c>
      <c r="H39">
        <f>AL39*1000</f>
        <v>19.697743146358803</v>
      </c>
      <c r="I39">
        <f>(AQ39-AW39)</f>
        <v>10.61037128094206</v>
      </c>
      <c r="J39">
        <f>(P39+AP39*D39)</f>
        <v>52.271537780761719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31.600797653198242</v>
      </c>
      <c r="P39" s="1">
        <v>52.271537780761719</v>
      </c>
      <c r="Q39" s="1">
        <v>31.741294860839844</v>
      </c>
      <c r="R39" s="1">
        <v>399.9542236328125</v>
      </c>
      <c r="S39" s="1">
        <v>392.71771240234375</v>
      </c>
      <c r="T39" s="1">
        <v>20.16276741027832</v>
      </c>
      <c r="U39" s="1">
        <v>37.322341918945313</v>
      </c>
      <c r="V39" s="1">
        <v>38.002639770507813</v>
      </c>
      <c r="W39" s="1">
        <v>70.344879150390625</v>
      </c>
      <c r="X39" s="1">
        <v>300.57977294921875</v>
      </c>
      <c r="Y39" s="1">
        <v>749.0379638671875</v>
      </c>
      <c r="Z39" s="1">
        <v>0.15192534029483795</v>
      </c>
      <c r="AA39" s="1">
        <v>87.98675537109375</v>
      </c>
      <c r="AB39" s="1">
        <v>-3.014880895614624</v>
      </c>
      <c r="AC39" s="1">
        <v>0.24540562927722931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1.105072694666245</v>
      </c>
      <c r="AL39">
        <f>(U39-T39)/(1000-U39)*AK39</f>
        <v>1.9697743146358804E-2</v>
      </c>
      <c r="AM39">
        <f>(P39+273.15)</f>
        <v>325.4215377807617</v>
      </c>
      <c r="AN39">
        <f>(O39+273.15)</f>
        <v>304.75079765319822</v>
      </c>
      <c r="AO39">
        <f>(Y39*AG39+Z39*AH39)*AI39</f>
        <v>119.84607153998149</v>
      </c>
      <c r="AP39">
        <f>((AO39+0.00000010773*(AN39^4-AM39^4))-AL39*44100)/(L39*51.4+0.00000043092*AM39^3)</f>
        <v>-8.2316313376568147</v>
      </c>
      <c r="AQ39">
        <f>0.61365*EXP(17.502*J39/(240.97+J39))</f>
        <v>13.894243049240618</v>
      </c>
      <c r="AR39">
        <f>AQ39*1000/AA39</f>
        <v>157.91289257843559</v>
      </c>
      <c r="AS39">
        <f>(AR39-U39)</f>
        <v>120.59055065949028</v>
      </c>
      <c r="AT39">
        <f>IF(D39,P39,(O39+P39)/2)</f>
        <v>41.93616771697998</v>
      </c>
      <c r="AU39">
        <f>0.61365*EXP(17.502*AT39/(240.97+AT39))</f>
        <v>8.2157409521708153</v>
      </c>
      <c r="AV39">
        <f>IF(AS39&lt;&gt;0,(1000-(AR39+U39)/2)/AS39*AL39,0)</f>
        <v>0.14739874971982875</v>
      </c>
      <c r="AW39">
        <f>U39*AA39/1000</f>
        <v>3.283871768298559</v>
      </c>
      <c r="AX39">
        <f>(AU39-AW39)</f>
        <v>4.9318691838722568</v>
      </c>
      <c r="AY39">
        <f>1/(1.6/F39+1.37/N39)</f>
        <v>9.263372443975762E-2</v>
      </c>
      <c r="AZ39">
        <f>G39*AA39*0.001</f>
        <v>27.688218553496728</v>
      </c>
      <c r="BA39">
        <f>G39/S39</f>
        <v>0.80130383678734107</v>
      </c>
      <c r="BB39">
        <f>(1-AL39*AA39/AQ39/F39)*100</f>
        <v>18.611756268090531</v>
      </c>
      <c r="BC39">
        <f>(S39-E39/(N39/1.35))</f>
        <v>392.6261713631493</v>
      </c>
      <c r="BD39">
        <f>E39*BB39/100/BC39</f>
        <v>1.2382597964895762E-4</v>
      </c>
    </row>
    <row r="40" spans="1:56" x14ac:dyDescent="0.35">
      <c r="A40" s="1" t="s">
        <v>9</v>
      </c>
      <c r="B40" s="1" t="s">
        <v>3511</v>
      </c>
      <c r="K40" s="1">
        <f t="shared" si="0"/>
        <v>2.72</v>
      </c>
    </row>
    <row r="41" spans="1:56" x14ac:dyDescent="0.35">
      <c r="A41" s="1" t="s">
        <v>9</v>
      </c>
      <c r="B41" s="1" t="s">
        <v>2552</v>
      </c>
      <c r="K41" s="1">
        <f t="shared" si="0"/>
        <v>2.72</v>
      </c>
    </row>
    <row r="42" spans="1:56" x14ac:dyDescent="0.35">
      <c r="A42" s="1">
        <v>9</v>
      </c>
      <c r="B42" s="1" t="s">
        <v>3510</v>
      </c>
      <c r="C42" s="1">
        <v>2031.5000015757978</v>
      </c>
      <c r="D42" s="1">
        <v>0</v>
      </c>
      <c r="E42">
        <f>(R42-S42*(1000-T42)/(1000-U42))*AK42</f>
        <v>0.46037697584239501</v>
      </c>
      <c r="F42">
        <f>IF(AV42&lt;&gt;0,1/(1/AV42-1/N42),0)</f>
        <v>0.15997868464097256</v>
      </c>
      <c r="G42">
        <f>((AY42-AL42/2)*S42-E42)/(AY42+AL42/2)</f>
        <v>312.55725276678271</v>
      </c>
      <c r="H42">
        <f>AL42*1000</f>
        <v>20.513600215427783</v>
      </c>
      <c r="I42">
        <f>(AQ42-AW42)</f>
        <v>10.593562386159693</v>
      </c>
      <c r="J42">
        <f>(P42+AP42*D42)</f>
        <v>52.360466003417969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31.653659820556641</v>
      </c>
      <c r="P42" s="1">
        <v>52.360466003417969</v>
      </c>
      <c r="Q42" s="1">
        <v>31.792985916137695</v>
      </c>
      <c r="R42" s="1">
        <v>399.88888549804688</v>
      </c>
      <c r="S42" s="1">
        <v>392.190185546875</v>
      </c>
      <c r="T42" s="1">
        <v>20.34834098815918</v>
      </c>
      <c r="U42" s="1">
        <v>38.206459045410156</v>
      </c>
      <c r="V42" s="1">
        <v>38.234470367431641</v>
      </c>
      <c r="W42" s="1">
        <v>71.789817810058594</v>
      </c>
      <c r="X42" s="1">
        <v>300.50863647460938</v>
      </c>
      <c r="Y42" s="1">
        <v>999.5511474609375</v>
      </c>
      <c r="Z42" s="1">
        <v>0.43481487035751343</v>
      </c>
      <c r="AA42" s="1">
        <v>87.979751586914063</v>
      </c>
      <c r="AB42" s="1">
        <v>-2.6620533466339111</v>
      </c>
      <c r="AC42" s="1">
        <v>0.25357404351234436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1.104811163509593</v>
      </c>
      <c r="AL42">
        <f>(U42-T42)/(1000-U42)*AK42</f>
        <v>2.0513600215427783E-2</v>
      </c>
      <c r="AM42">
        <f>(P42+273.15)</f>
        <v>325.51046600341795</v>
      </c>
      <c r="AN42">
        <f>(O42+273.15)</f>
        <v>304.80365982055662</v>
      </c>
      <c r="AO42">
        <f>(Y42*AG42+Z42*AH42)*AI42</f>
        <v>159.92818001907654</v>
      </c>
      <c r="AP42">
        <f>((AO42+0.00000010773*(AN42^4-AM42^4))-AL42*44100)/(L42*51.4+0.00000043092*AM42^3)</f>
        <v>-8.2033870075364863</v>
      </c>
      <c r="AQ42">
        <f>0.61365*EXP(17.502*J42/(240.97+J42))</f>
        <v>13.954957161990485</v>
      </c>
      <c r="AR42">
        <f>AQ42*1000/AA42</f>
        <v>158.61555540088747</v>
      </c>
      <c r="AS42">
        <f>(AR42-U42)</f>
        <v>120.40909635547732</v>
      </c>
      <c r="AT42">
        <f>IF(D42,P42,(O42+P42)/2)</f>
        <v>42.007062911987305</v>
      </c>
      <c r="AU42">
        <f>0.61365*EXP(17.502*AT42/(240.97+AT42))</f>
        <v>8.2464829304544285</v>
      </c>
      <c r="AV42">
        <f>IF(AS42&lt;&gt;0,(1000-(AR42+U42)/2)/AS42*AL42,0)</f>
        <v>0.15359999133166169</v>
      </c>
      <c r="AW42">
        <f>U42*AA42/1000</f>
        <v>3.3613947758307914</v>
      </c>
      <c r="AX42">
        <f>(AU42-AW42)</f>
        <v>4.8850881546236371</v>
      </c>
      <c r="AY42">
        <f>1/(1.6/F42+1.37/N42)</f>
        <v>9.6553402074011821E-2</v>
      </c>
      <c r="AZ42">
        <f>G42*AA42*0.001</f>
        <v>27.498709455109854</v>
      </c>
      <c r="BA42">
        <f>G42/S42</f>
        <v>0.79695327492948065</v>
      </c>
      <c r="BB42">
        <f>(1-AL42*AA42/AQ42/F42)*100</f>
        <v>19.158569560278359</v>
      </c>
      <c r="BC42">
        <f>(S42-E42/(N42/1.35))</f>
        <v>392.02885159462807</v>
      </c>
      <c r="BD42">
        <f>E42*BB42/100/BC42</f>
        <v>2.2498763240894019E-4</v>
      </c>
    </row>
    <row r="43" spans="1:56" x14ac:dyDescent="0.35">
      <c r="A43" s="1" t="s">
        <v>9</v>
      </c>
      <c r="B43" s="1" t="s">
        <v>3509</v>
      </c>
      <c r="K43" s="1">
        <f t="shared" si="0"/>
        <v>2.72</v>
      </c>
    </row>
    <row r="44" spans="1:56" x14ac:dyDescent="0.35">
      <c r="A44" s="1" t="s">
        <v>9</v>
      </c>
      <c r="B44" s="1" t="s">
        <v>3508</v>
      </c>
      <c r="K44" s="1">
        <f t="shared" si="0"/>
        <v>2.72</v>
      </c>
    </row>
    <row r="45" spans="1:56" x14ac:dyDescent="0.35">
      <c r="A45" s="1">
        <v>10</v>
      </c>
      <c r="B45" s="1" t="s">
        <v>3507</v>
      </c>
      <c r="C45" s="1">
        <v>2236.5000015757978</v>
      </c>
      <c r="D45" s="1">
        <v>0</v>
      </c>
      <c r="E45">
        <f>(R45-S45*(1000-T45)/(1000-U45))*AK45</f>
        <v>0.89694309619910106</v>
      </c>
      <c r="F45">
        <f>IF(AV45&lt;&gt;0,1/(1/AV45-1/N45),0)</f>
        <v>0.17617597587780245</v>
      </c>
      <c r="G45">
        <f>((AY45-AL45/2)*S45-E45)/(AY45+AL45/2)</f>
        <v>312.1886283326923</v>
      </c>
      <c r="H45">
        <f>AL45*1000</f>
        <v>21.35820629872719</v>
      </c>
      <c r="I45">
        <f>(AQ45-AW45)</f>
        <v>10.079351570714353</v>
      </c>
      <c r="J45">
        <f>(P45+AP45*D45)</f>
        <v>51.711585998535156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31.696306228637695</v>
      </c>
      <c r="P45" s="1">
        <v>51.711585998535156</v>
      </c>
      <c r="Q45" s="1">
        <v>31.843915939331055</v>
      </c>
      <c r="R45" s="1">
        <v>399.96246337890625</v>
      </c>
      <c r="S45" s="1">
        <v>391.58203125</v>
      </c>
      <c r="T45" s="1">
        <v>20.500326156616211</v>
      </c>
      <c r="U45" s="1">
        <v>39.073665618896484</v>
      </c>
      <c r="V45" s="1">
        <v>38.428104400634766</v>
      </c>
      <c r="W45" s="1">
        <v>73.244049072265625</v>
      </c>
      <c r="X45" s="1">
        <v>300.56179809570313</v>
      </c>
      <c r="Y45" s="1">
        <v>1248.9095458984375</v>
      </c>
      <c r="Z45" s="1">
        <v>0.53303807973861694</v>
      </c>
      <c r="AA45" s="1">
        <v>87.982368469238281</v>
      </c>
      <c r="AB45" s="1">
        <v>-2.3944644927978516</v>
      </c>
      <c r="AC45" s="1">
        <v>0.25071930885314941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1.1050066106459671</v>
      </c>
      <c r="AL45">
        <f>(U45-T45)/(1000-U45)*AK45</f>
        <v>2.135820629872719E-2</v>
      </c>
      <c r="AM45">
        <f>(P45+273.15)</f>
        <v>324.86158599853513</v>
      </c>
      <c r="AN45">
        <f>(O45+273.15)</f>
        <v>304.84630622863767</v>
      </c>
      <c r="AO45">
        <f>(Y45*AG45+Z45*AH45)*AI45</f>
        <v>199.82552287730141</v>
      </c>
      <c r="AP45">
        <f>((AO45+0.00000010773*(AN45^4-AM45^4))-AL45*44100)/(L45*51.4+0.00000043092*AM45^3)</f>
        <v>-8.1067501726716564</v>
      </c>
      <c r="AQ45">
        <f>0.61365*EXP(17.502*J45/(240.97+J45))</f>
        <v>13.517145216639911</v>
      </c>
      <c r="AR45">
        <f>AQ45*1000/AA45</f>
        <v>153.63470490528994</v>
      </c>
      <c r="AS45">
        <f>(AR45-U45)</f>
        <v>114.56103928639345</v>
      </c>
      <c r="AT45">
        <f>IF(D45,P45,(O45+P45)/2)</f>
        <v>41.703946113586426</v>
      </c>
      <c r="AU45">
        <f>0.61365*EXP(17.502*AT45/(240.97+AT45))</f>
        <v>8.1157374621873863</v>
      </c>
      <c r="AV45">
        <f>IF(AS45&lt;&gt;0,(1000-(AR45+U45)/2)/AS45*AL45,0)</f>
        <v>0.16847135686247164</v>
      </c>
      <c r="AW45">
        <f>U45*AA45/1000</f>
        <v>3.437793645925558</v>
      </c>
      <c r="AX45">
        <f>(AU45-AW45)</f>
        <v>4.6779438162618288</v>
      </c>
      <c r="AY45">
        <f>1/(1.6/F45+1.37/N45)</f>
        <v>0.10596072537841045</v>
      </c>
      <c r="AZ45">
        <f>G45*AA45*0.001</f>
        <v>27.467094929873017</v>
      </c>
      <c r="BA45">
        <f>G45/S45</f>
        <v>0.79724962694567536</v>
      </c>
      <c r="BB45">
        <f>(1-AL45*AA45/AQ45/F45)*100</f>
        <v>21.090596463578414</v>
      </c>
      <c r="BC45">
        <f>(S45-E45/(N45/1.35))</f>
        <v>391.26770759298915</v>
      </c>
      <c r="BD45">
        <f>E45*BB45/100/BC45</f>
        <v>4.8348137414923212E-4</v>
      </c>
    </row>
    <row r="46" spans="1:56" x14ac:dyDescent="0.35">
      <c r="A46" s="1" t="s">
        <v>9</v>
      </c>
      <c r="B46" s="1" t="s">
        <v>3506</v>
      </c>
      <c r="K46" s="1">
        <f t="shared" si="0"/>
        <v>2.72</v>
      </c>
    </row>
    <row r="47" spans="1:56" x14ac:dyDescent="0.35">
      <c r="A47" s="1" t="s">
        <v>9</v>
      </c>
      <c r="B47" s="1" t="s">
        <v>567</v>
      </c>
      <c r="K47" s="1">
        <f t="shared" si="0"/>
        <v>2.72</v>
      </c>
    </row>
    <row r="48" spans="1:56" x14ac:dyDescent="0.35">
      <c r="A48" s="1">
        <v>11</v>
      </c>
      <c r="B48" s="1" t="s">
        <v>3505</v>
      </c>
      <c r="C48" s="1">
        <v>2442.0000015646219</v>
      </c>
      <c r="D48" s="1">
        <v>0</v>
      </c>
      <c r="E48">
        <f>(R48-S48*(1000-T48)/(1000-U48))*AK48</f>
        <v>1.0749360512665551</v>
      </c>
      <c r="F48">
        <f>IF(AV48&lt;&gt;0,1/(1/AV48-1/N48),0)</f>
        <v>0.19398658820933606</v>
      </c>
      <c r="G48">
        <f>((AY48-AL48/2)*S48-E48)/(AY48+AL48/2)</f>
        <v>313.08959617290799</v>
      </c>
      <c r="H48">
        <f>AL48*1000</f>
        <v>22.607289928236909</v>
      </c>
      <c r="I48">
        <f>(AQ48-AW48)</f>
        <v>9.7398797858252113</v>
      </c>
      <c r="J48">
        <f>(P48+AP48*D48)</f>
        <v>51.359111785888672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31.840551376342773</v>
      </c>
      <c r="P48" s="1">
        <v>51.359111785888672</v>
      </c>
      <c r="Q48" s="1">
        <v>31.942205429077148</v>
      </c>
      <c r="R48" s="1">
        <v>399.76083374023438</v>
      </c>
      <c r="S48" s="1">
        <v>390.79205322265625</v>
      </c>
      <c r="T48" s="1">
        <v>20.649150848388672</v>
      </c>
      <c r="U48" s="1">
        <v>40.285648345947266</v>
      </c>
      <c r="V48" s="1">
        <v>38.391971588134766</v>
      </c>
      <c r="W48" s="1">
        <v>74.901161193847656</v>
      </c>
      <c r="X48" s="1">
        <v>300.53521728515625</v>
      </c>
      <c r="Y48" s="1">
        <v>1600.764892578125</v>
      </c>
      <c r="Z48" s="1">
        <v>0.30778390169143677</v>
      </c>
      <c r="AA48" s="1">
        <v>87.98272705078125</v>
      </c>
      <c r="AB48" s="1">
        <v>-2.1898090839385986</v>
      </c>
      <c r="AC48" s="1">
        <v>0.24918465316295624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1.1049088870777801</v>
      </c>
      <c r="AL48">
        <f>(U48-T48)/(1000-U48)*AK48</f>
        <v>2.260728992823691E-2</v>
      </c>
      <c r="AM48">
        <f>(P48+273.15)</f>
        <v>324.50911178588865</v>
      </c>
      <c r="AN48">
        <f>(O48+273.15)</f>
        <v>304.99055137634275</v>
      </c>
      <c r="AO48">
        <f>(Y48*AG48+Z48*AH48)*AI48</f>
        <v>256.12237708771863</v>
      </c>
      <c r="AP48">
        <f>((AO48+0.00000010773*(AN48^4-AM48^4))-AL48*44100)/(L48*51.4+0.00000043092*AM48^3)</f>
        <v>-8.0443442795603737</v>
      </c>
      <c r="AQ48">
        <f>0.61365*EXP(17.502*J48/(240.97+J48))</f>
        <v>13.284320988310446</v>
      </c>
      <c r="AR48">
        <f>AQ48*1000/AA48</f>
        <v>150.98782947069935</v>
      </c>
      <c r="AS48">
        <f>(AR48-U48)</f>
        <v>110.70218112475209</v>
      </c>
      <c r="AT48">
        <f>IF(D48,P48,(O48+P48)/2)</f>
        <v>41.599831581115723</v>
      </c>
      <c r="AU48">
        <f>0.61365*EXP(17.502*AT48/(240.97+AT48))</f>
        <v>8.0712451223187802</v>
      </c>
      <c r="AV48">
        <f>IF(AS48&lt;&gt;0,(1000-(AR48+U48)/2)/AS48*AL48,0)</f>
        <v>0.18468653676213767</v>
      </c>
      <c r="AW48">
        <f>U48*AA48/1000</f>
        <v>3.5444412024852352</v>
      </c>
      <c r="AX48">
        <f>(AU48-AW48)</f>
        <v>4.5268039198335455</v>
      </c>
      <c r="AY48">
        <f>1/(1.6/F48+1.37/N48)</f>
        <v>0.11623009948076508</v>
      </c>
      <c r="AZ48">
        <f>G48*AA48*0.001</f>
        <v>27.546476482520291</v>
      </c>
      <c r="BA48">
        <f>G48/S48</f>
        <v>0.80116674223803419</v>
      </c>
      <c r="BB48">
        <f>(1-AL48*AA48/AQ48/F48)*100</f>
        <v>22.814653667667383</v>
      </c>
      <c r="BC48">
        <f>(S48-E48/(N48/1.35))</f>
        <v>390.41535392911277</v>
      </c>
      <c r="BD48">
        <f>E48*BB48/100/BC48</f>
        <v>6.281590485037443E-4</v>
      </c>
    </row>
    <row r="49" spans="1:56" x14ac:dyDescent="0.35">
      <c r="A49" s="1" t="s">
        <v>9</v>
      </c>
      <c r="B49" s="1" t="s">
        <v>3504</v>
      </c>
      <c r="K49" s="1">
        <f t="shared" si="0"/>
        <v>2.72</v>
      </c>
    </row>
    <row r="50" spans="1:56" x14ac:dyDescent="0.35">
      <c r="A50" s="1" t="s">
        <v>9</v>
      </c>
      <c r="B50" s="1" t="s">
        <v>3500</v>
      </c>
      <c r="K50" s="1">
        <f t="shared" si="0"/>
        <v>2.72</v>
      </c>
    </row>
    <row r="51" spans="1:56" x14ac:dyDescent="0.35">
      <c r="A51" s="1">
        <v>12</v>
      </c>
      <c r="B51" s="1" t="s">
        <v>564</v>
      </c>
      <c r="C51" s="1">
        <v>2647.5000015534461</v>
      </c>
      <c r="D51" s="1">
        <v>0</v>
      </c>
      <c r="E51">
        <f>(R51-S51*(1000-T51)/(1000-U51))*AK51</f>
        <v>0.59464723139548692</v>
      </c>
      <c r="F51">
        <f>IF(AV51&lt;&gt;0,1/(1/AV51-1/N51),0)</f>
        <v>0.497577578178376</v>
      </c>
      <c r="G51">
        <f>((AY51-AL51/2)*S51-E51)/(AY51+AL51/2)</f>
        <v>356.60159091471598</v>
      </c>
      <c r="H51">
        <f>AL51*1000</f>
        <v>24.036296260248108</v>
      </c>
      <c r="I51">
        <f>(AQ51-AW51)</f>
        <v>4.4772672467879104</v>
      </c>
      <c r="J51">
        <f>(P51+AP51*D51)</f>
        <v>41.760906219482422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31.924226760864258</v>
      </c>
      <c r="P51" s="1">
        <v>41.760906219482422</v>
      </c>
      <c r="Q51" s="1">
        <v>32.030467987060547</v>
      </c>
      <c r="R51" s="1">
        <v>399.843017578125</v>
      </c>
      <c r="S51" s="1">
        <v>390.80331420898438</v>
      </c>
      <c r="T51" s="1">
        <v>20.78321647644043</v>
      </c>
      <c r="U51" s="1">
        <v>41.631526947021484</v>
      </c>
      <c r="V51" s="1">
        <v>38.458984375</v>
      </c>
      <c r="W51" s="1">
        <v>77.038421630859375</v>
      </c>
      <c r="X51" s="1">
        <v>300.537109375</v>
      </c>
      <c r="Y51" s="1">
        <v>2001.18798828125</v>
      </c>
      <c r="Z51" s="1">
        <v>0.4885198175907135</v>
      </c>
      <c r="AA51" s="1">
        <v>87.983833312988281</v>
      </c>
      <c r="AB51" s="1">
        <v>-1.6389439105987549</v>
      </c>
      <c r="AC51" s="1">
        <v>0.24911808967590332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1.1049158432904409</v>
      </c>
      <c r="AL51">
        <f>(U51-T51)/(1000-U51)*AK51</f>
        <v>2.4036296260248106E-2</v>
      </c>
      <c r="AM51">
        <f>(P51+273.15)</f>
        <v>314.9109062194824</v>
      </c>
      <c r="AN51">
        <f>(O51+273.15)</f>
        <v>305.07422676086424</v>
      </c>
      <c r="AO51">
        <f>(Y51*AG51+Z51*AH51)*AI51</f>
        <v>320.19007096819405</v>
      </c>
      <c r="AP51">
        <f>((AO51+0.00000010773*(AN51^4-AM51^4))-AL51*44100)/(L51*51.4+0.00000043092*AM51^3)</f>
        <v>-7.0151943935779641</v>
      </c>
      <c r="AQ51">
        <f>0.61365*EXP(17.502*J51/(240.97+J51))</f>
        <v>8.1401685742598282</v>
      </c>
      <c r="AR51">
        <f>AQ51*1000/AA51</f>
        <v>92.518912483643362</v>
      </c>
      <c r="AS51">
        <f>(AR51-U51)</f>
        <v>50.887385536621878</v>
      </c>
      <c r="AT51">
        <f>IF(D51,P51,(O51+P51)/2)</f>
        <v>36.84256649017334</v>
      </c>
      <c r="AU51">
        <f>0.61365*EXP(17.502*AT51/(240.97+AT51))</f>
        <v>6.2509016779136548</v>
      </c>
      <c r="AV51">
        <f>IF(AS51&lt;&gt;0,(1000-(AR51+U51)/2)/AS51*AL51,0)</f>
        <v>0.44066041457978483</v>
      </c>
      <c r="AW51">
        <f>U51*AA51/1000</f>
        <v>3.6629013274719182</v>
      </c>
      <c r="AX51">
        <f>(AU51-AW51)</f>
        <v>2.5880003504417366</v>
      </c>
      <c r="AY51">
        <f>1/(1.6/F51+1.37/N51)</f>
        <v>0.28001717960095762</v>
      </c>
      <c r="AZ51">
        <f>G51*AA51*0.001</f>
        <v>31.375174934186809</v>
      </c>
      <c r="BA51">
        <f>G51/S51</f>
        <v>0.91248353826401063</v>
      </c>
      <c r="BB51">
        <f>(1-AL51*AA51/AQ51/F51)*100</f>
        <v>47.787290948550677</v>
      </c>
      <c r="BC51">
        <f>(S51-E51/(N51/1.35))</f>
        <v>390.59492675029759</v>
      </c>
      <c r="BD51">
        <f>E51*BB51/100/BC51</f>
        <v>7.275204646119901E-4</v>
      </c>
    </row>
    <row r="52" spans="1:56" x14ac:dyDescent="0.35">
      <c r="A52" s="1" t="s">
        <v>9</v>
      </c>
      <c r="B52" s="1" t="s">
        <v>3503</v>
      </c>
      <c r="K52" s="1">
        <v>1.48512</v>
      </c>
    </row>
    <row r="53" spans="1:56" x14ac:dyDescent="0.35">
      <c r="A53" s="1" t="s">
        <v>9</v>
      </c>
      <c r="B53" s="1" t="s">
        <v>3502</v>
      </c>
      <c r="K53" s="1">
        <v>1.48512</v>
      </c>
    </row>
    <row r="54" spans="1:56" x14ac:dyDescent="0.35">
      <c r="A54" s="1" t="s">
        <v>9</v>
      </c>
      <c r="B54" s="1" t="s">
        <v>3501</v>
      </c>
      <c r="K54" s="1">
        <v>1.48512</v>
      </c>
    </row>
    <row r="55" spans="1:56" x14ac:dyDescent="0.35">
      <c r="A55" s="1" t="s">
        <v>9</v>
      </c>
      <c r="B55" s="1" t="s">
        <v>3500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5DAC5-9E7E-4578-B25A-506431A9F31C}">
  <dimension ref="A1:BD55"/>
  <sheetViews>
    <sheetView zoomScale="4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5268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5267</v>
      </c>
    </row>
    <row r="12" spans="1:56" x14ac:dyDescent="0.35">
      <c r="A12" s="1" t="s">
        <v>9</v>
      </c>
      <c r="B12" s="1" t="s">
        <v>5266</v>
      </c>
    </row>
    <row r="13" spans="1:56" x14ac:dyDescent="0.35">
      <c r="A13" s="1" t="s">
        <v>9</v>
      </c>
      <c r="B13" s="1" t="s">
        <v>5265</v>
      </c>
    </row>
    <row r="14" spans="1:56" x14ac:dyDescent="0.35">
      <c r="A14" s="1" t="s">
        <v>9</v>
      </c>
      <c r="B14" s="1" t="s">
        <v>5264</v>
      </c>
    </row>
    <row r="15" spans="1:56" x14ac:dyDescent="0.35">
      <c r="A15" s="1" t="s">
        <v>9</v>
      </c>
      <c r="B15" s="1" t="s">
        <v>3600</v>
      </c>
    </row>
    <row r="16" spans="1:56" x14ac:dyDescent="0.35">
      <c r="A16" s="1" t="s">
        <v>9</v>
      </c>
      <c r="B16" s="1" t="s">
        <v>5263</v>
      </c>
    </row>
    <row r="17" spans="1:56" x14ac:dyDescent="0.35">
      <c r="A17" s="1" t="s">
        <v>9</v>
      </c>
      <c r="B17" s="1" t="s">
        <v>3597</v>
      </c>
    </row>
    <row r="18" spans="1:56" x14ac:dyDescent="0.35">
      <c r="A18" s="1">
        <v>1</v>
      </c>
      <c r="B18" s="1" t="s">
        <v>3596</v>
      </c>
      <c r="C18" s="1">
        <v>462.00000183284283</v>
      </c>
      <c r="D18" s="1">
        <v>0</v>
      </c>
      <c r="E18">
        <f>(R18-S18*(1000-T18)/(1000-U18))*AK18</f>
        <v>-6.4040171227153637</v>
      </c>
      <c r="F18">
        <f>IF(AV18&lt;&gt;0,1/(1/AV18-1/N18),0)</f>
        <v>5.7496766273717537</v>
      </c>
      <c r="G18">
        <f>((AY18-AL18/2)*S18-E18)/(AY18+AL18/2)</f>
        <v>398.36945679854858</v>
      </c>
      <c r="H18">
        <f>AL18*1000</f>
        <v>18.99979602618701</v>
      </c>
      <c r="I18">
        <f>(AQ18-AW18)</f>
        <v>0.65322428103029395</v>
      </c>
      <c r="J18">
        <f>(P18+AP18*D18)</f>
        <v>31.319644927978516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32.609073638916016</v>
      </c>
      <c r="P18" s="1">
        <v>31.319644927978516</v>
      </c>
      <c r="Q18" s="1">
        <v>32.679355621337891</v>
      </c>
      <c r="R18" s="1">
        <v>400.13796997070313</v>
      </c>
      <c r="S18" s="1">
        <v>399.07046508789063</v>
      </c>
      <c r="T18" s="1">
        <v>28.018898010253906</v>
      </c>
      <c r="U18" s="1">
        <v>44.467552185058594</v>
      </c>
      <c r="V18" s="1">
        <v>50.245624542236328</v>
      </c>
      <c r="W18" s="1">
        <v>79.742607116699219</v>
      </c>
      <c r="X18" s="1">
        <v>300.21536254882813</v>
      </c>
      <c r="Y18" s="1">
        <v>-0.174799844622612</v>
      </c>
      <c r="Z18" s="1">
        <v>0.19404241442680359</v>
      </c>
      <c r="AA18" s="1">
        <v>88.627120971679688</v>
      </c>
      <c r="AB18" s="1">
        <v>27.361764907836914</v>
      </c>
      <c r="AC18" s="1">
        <v>-1.4219622611999512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1.1037329505471618</v>
      </c>
      <c r="AL18">
        <f>(U18-T18)/(1000-U18)*AK18</f>
        <v>1.899979602618701E-2</v>
      </c>
      <c r="AM18">
        <f>(P18+273.15)</f>
        <v>304.46964492797849</v>
      </c>
      <c r="AN18">
        <f>(O18+273.15)</f>
        <v>305.75907363891599</v>
      </c>
      <c r="AO18">
        <f>(Y18*AG18+Z18*AH18)*AI18</f>
        <v>-2.7967974514484961E-2</v>
      </c>
      <c r="AP18">
        <f>((AO18+0.00000010773*(AN18^4-AM18^4))-AL18*44100)/(L18*51.4+0.00000043092*AM18^3)</f>
        <v>-6.729575883144185</v>
      </c>
      <c r="AQ18">
        <f>0.61365*EXP(17.502*J18/(240.97+J18))</f>
        <v>4.5942554078499613</v>
      </c>
      <c r="AR18">
        <f>AQ18*1000/AA18</f>
        <v>51.838030587928394</v>
      </c>
      <c r="AS18">
        <f>(AR18-U18)</f>
        <v>7.3704784028698</v>
      </c>
      <c r="AT18">
        <f>IF(D18,P18,(O18+P18)/2)</f>
        <v>31.964359283447266</v>
      </c>
      <c r="AU18">
        <f>0.61365*EXP(17.502*AT18/(240.97+AT18))</f>
        <v>4.7654589786321973</v>
      </c>
      <c r="AV18">
        <f>IF(AS18&lt;&gt;0,(1000-(AR18+U18)/2)/AS18*AL18,0)</f>
        <v>2.453694566788295</v>
      </c>
      <c r="AW18">
        <f>U18*AA18/1000</f>
        <v>3.9410311268196674</v>
      </c>
      <c r="AX18">
        <f>(AU18-AW18)</f>
        <v>0.82442785181252987</v>
      </c>
      <c r="AY18">
        <f>1/(1.6/F18+1.37/N18)</f>
        <v>1.6712795334770796</v>
      </c>
      <c r="AZ18">
        <f>G18*AA18*0.001</f>
        <v>35.306338039107295</v>
      </c>
      <c r="BA18">
        <f>G18/S18</f>
        <v>0.99824339721761257</v>
      </c>
      <c r="BB18">
        <f>(1-AL18*AA18/AQ18/F18)*100</f>
        <v>93.625340014572728</v>
      </c>
      <c r="BC18">
        <f>(S18-E18/(N18/1.35))</f>
        <v>401.09025952199897</v>
      </c>
      <c r="BD18">
        <f>E18*BB18/100/BC18</f>
        <v>-1.494871207513046E-2</v>
      </c>
    </row>
    <row r="19" spans="1:56" x14ac:dyDescent="0.35">
      <c r="A19" s="1" t="s">
        <v>9</v>
      </c>
      <c r="B19" s="1" t="s">
        <v>5262</v>
      </c>
      <c r="K19" s="1">
        <v>2.72</v>
      </c>
    </row>
    <row r="20" spans="1:56" x14ac:dyDescent="0.35">
      <c r="A20" s="1" t="s">
        <v>9</v>
      </c>
      <c r="B20" s="1" t="s">
        <v>5261</v>
      </c>
      <c r="K20" s="1">
        <v>2.72</v>
      </c>
    </row>
    <row r="21" spans="1:56" x14ac:dyDescent="0.35">
      <c r="A21" s="1">
        <v>2</v>
      </c>
      <c r="B21" s="1" t="s">
        <v>3593</v>
      </c>
      <c r="C21" s="1">
        <v>669.00000185519457</v>
      </c>
      <c r="D21" s="1">
        <v>0</v>
      </c>
      <c r="E21">
        <f>(R21-S21*(1000-T21)/(1000-U21))*AK21</f>
        <v>-4.2212152987228571</v>
      </c>
      <c r="F21">
        <f>IF(AV21&lt;&gt;0,1/(1/AV21-1/N21),0)</f>
        <v>4.8686480596834283</v>
      </c>
      <c r="G21">
        <f>((AY21-AL21/2)*S21-E21)/(AY21+AL21/2)</f>
        <v>395.40047057274984</v>
      </c>
      <c r="H21">
        <f>AL21*1000</f>
        <v>17.942629256670266</v>
      </c>
      <c r="I21">
        <f>(AQ21-AW21)</f>
        <v>0.66480895775711346</v>
      </c>
      <c r="J21">
        <f>(P21+AP21*D21)</f>
        <v>31.181888580322266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32.587127685546875</v>
      </c>
      <c r="P21" s="1">
        <v>31.181888580322266</v>
      </c>
      <c r="Q21" s="1">
        <v>32.684680938720703</v>
      </c>
      <c r="R21" s="1">
        <v>399.90969848632813</v>
      </c>
      <c r="S21" s="1">
        <v>397.27529907226563</v>
      </c>
      <c r="T21" s="1">
        <v>28.388301849365234</v>
      </c>
      <c r="U21" s="1">
        <v>43.934284210205078</v>
      </c>
      <c r="V21" s="1">
        <v>50.968429565429688</v>
      </c>
      <c r="W21" s="1">
        <v>78.879722595214844</v>
      </c>
      <c r="X21" s="1">
        <v>300.14047241210938</v>
      </c>
      <c r="Y21" s="1">
        <v>26.360134124755859</v>
      </c>
      <c r="Z21" s="1">
        <v>0.11208289116621017</v>
      </c>
      <c r="AA21" s="1">
        <v>88.622543334960938</v>
      </c>
      <c r="AB21" s="1">
        <v>27.152097702026367</v>
      </c>
      <c r="AC21" s="1">
        <v>-1.345686674118042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1.1034576191621666</v>
      </c>
      <c r="AL21">
        <f>(U21-T21)/(1000-U21)*AK21</f>
        <v>1.7942629256670267E-2</v>
      </c>
      <c r="AM21">
        <f>(P21+273.15)</f>
        <v>304.33188858032224</v>
      </c>
      <c r="AN21">
        <f>(O21+273.15)</f>
        <v>305.73712768554685</v>
      </c>
      <c r="AO21">
        <f>(Y21*AG21+Z21*AH21)*AI21</f>
        <v>4.2176213656897517</v>
      </c>
      <c r="AP21">
        <f>((AO21+0.00000010773*(AN21^4-AM21^4))-AL21*44100)/(L21*51.4+0.00000043092*AM21^3)</f>
        <v>-6.3025666821412996</v>
      </c>
      <c r="AQ21">
        <f>0.61365*EXP(17.502*J21/(240.97+J21))</f>
        <v>4.5583769640665031</v>
      </c>
      <c r="AR21">
        <f>AQ21*1000/AA21</f>
        <v>51.435862620614472</v>
      </c>
      <c r="AS21">
        <f>(AR21-U21)</f>
        <v>7.5015784104093939</v>
      </c>
      <c r="AT21">
        <f>IF(D21,P21,(O21+P21)/2)</f>
        <v>31.88450813293457</v>
      </c>
      <c r="AU21">
        <f>0.61365*EXP(17.502*AT21/(240.97+AT21))</f>
        <v>4.7439576335990585</v>
      </c>
      <c r="AV21">
        <f>IF(AS21&lt;&gt;0,(1000-(AR21+U21)/2)/AS21*AL21,0)</f>
        <v>2.277791783071951</v>
      </c>
      <c r="AW21">
        <f>U21*AA21/1000</f>
        <v>3.8935680063093896</v>
      </c>
      <c r="AX21">
        <f>(AU21-AW21)</f>
        <v>0.85038962728966894</v>
      </c>
      <c r="AY21">
        <f>1/(1.6/F21+1.37/N21)</f>
        <v>1.5415428289930384</v>
      </c>
      <c r="AZ21">
        <f>G21*AA21*0.001</f>
        <v>35.041395337997471</v>
      </c>
      <c r="BA21">
        <f>G21/S21</f>
        <v>0.995280782611217</v>
      </c>
      <c r="BB21">
        <f>(1-AL21*AA21/AQ21/F21)*100</f>
        <v>92.835074582405127</v>
      </c>
      <c r="BC21">
        <f>(S21-E21/(N21/1.35))</f>
        <v>398.60664891130517</v>
      </c>
      <c r="BD21">
        <f>E21*BB21/100/BC21</f>
        <v>-9.8311665938247642E-3</v>
      </c>
    </row>
    <row r="22" spans="1:56" x14ac:dyDescent="0.35">
      <c r="A22" s="1" t="s">
        <v>9</v>
      </c>
      <c r="B22" s="1" t="s">
        <v>5260</v>
      </c>
      <c r="K22" s="1">
        <v>2.72</v>
      </c>
    </row>
    <row r="23" spans="1:56" x14ac:dyDescent="0.35">
      <c r="A23" s="1" t="s">
        <v>9</v>
      </c>
      <c r="B23" s="1" t="s">
        <v>5259</v>
      </c>
      <c r="K23" s="1">
        <v>2.72</v>
      </c>
    </row>
    <row r="24" spans="1:56" x14ac:dyDescent="0.35">
      <c r="A24" s="1">
        <v>3</v>
      </c>
      <c r="B24" s="1" t="s">
        <v>5258</v>
      </c>
      <c r="C24" s="1">
        <v>875.50000186637044</v>
      </c>
      <c r="D24" s="1">
        <v>0</v>
      </c>
      <c r="E24">
        <f>(R24-S24*(1000-T24)/(1000-U24))*AK24</f>
        <v>-2.991527127401886</v>
      </c>
      <c r="F24">
        <f>IF(AV24&lt;&gt;0,1/(1/AV24-1/N24),0)</f>
        <v>4.3891253791546418</v>
      </c>
      <c r="G24">
        <f>((AY24-AL24/2)*S24-E24)/(AY24+AL24/2)</f>
        <v>394.14229377366894</v>
      </c>
      <c r="H24">
        <f>AL24*1000</f>
        <v>17.044524440490491</v>
      </c>
      <c r="I24">
        <f>(AQ24-AW24)</f>
        <v>0.66407999040750942</v>
      </c>
      <c r="J24">
        <f>(P24+AP24*D24)</f>
        <v>31.028976440429688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32.529056549072266</v>
      </c>
      <c r="P24" s="1">
        <v>31.028976440429688</v>
      </c>
      <c r="Q24" s="1">
        <v>32.641826629638672</v>
      </c>
      <c r="R24" s="1">
        <v>400.12484741210938</v>
      </c>
      <c r="S24" s="1">
        <v>396.70840454101563</v>
      </c>
      <c r="T24" s="1">
        <v>28.725406646728516</v>
      </c>
      <c r="U24" s="1">
        <v>43.498878479003906</v>
      </c>
      <c r="V24" s="1">
        <v>51.739765167236328</v>
      </c>
      <c r="W24" s="1">
        <v>78.349517822265625</v>
      </c>
      <c r="X24" s="1">
        <v>300.16268920898438</v>
      </c>
      <c r="Y24" s="1">
        <v>49.398555755615234</v>
      </c>
      <c r="Z24" s="1">
        <v>7.2312848642468452E-3</v>
      </c>
      <c r="AA24" s="1">
        <v>88.617393493652344</v>
      </c>
      <c r="AB24" s="1">
        <v>27.060516357421875</v>
      </c>
      <c r="AC24" s="1">
        <v>-1.3206944465637207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1.1035392985624422</v>
      </c>
      <c r="AL24">
        <f>(U24-T24)/(1000-U24)*AK24</f>
        <v>1.704452444049049E-2</v>
      </c>
      <c r="AM24">
        <f>(P24+273.15)</f>
        <v>304.17897644042966</v>
      </c>
      <c r="AN24">
        <f>(O24+273.15)</f>
        <v>305.67905654907224</v>
      </c>
      <c r="AO24">
        <f>(Y24*AG24+Z24*AH24)*AI24</f>
        <v>7.9037687442354354</v>
      </c>
      <c r="AP24">
        <f>((AO24+0.00000010773*(AN24^4-AM24^4))-AL24*44100)/(L24*51.4+0.00000043092*AM24^3)</f>
        <v>-5.9396979262358949</v>
      </c>
      <c r="AQ24">
        <f>0.61365*EXP(17.502*J24/(240.97+J24))</f>
        <v>4.518837221113964</v>
      </c>
      <c r="AR24">
        <f>AQ24*1000/AA24</f>
        <v>50.992666822655394</v>
      </c>
      <c r="AS24">
        <f>(AR24-U24)</f>
        <v>7.493788343651488</v>
      </c>
      <c r="AT24">
        <f>IF(D24,P24,(O24+P24)/2)</f>
        <v>31.779016494750977</v>
      </c>
      <c r="AU24">
        <f>0.61365*EXP(17.502*AT24/(240.97+AT24))</f>
        <v>4.7156816543643378</v>
      </c>
      <c r="AV24">
        <f>IF(AS24&lt;&gt;0,(1000-(AR24+U24)/2)/AS24*AL24,0)</f>
        <v>2.1670271388957714</v>
      </c>
      <c r="AW24">
        <f>U24*AA24/1000</f>
        <v>3.8547572307064546</v>
      </c>
      <c r="AX24">
        <f>(AU24-AW24)</f>
        <v>0.86092442365788324</v>
      </c>
      <c r="AY24">
        <f>1/(1.6/F24+1.37/N24)</f>
        <v>1.4606968445775701</v>
      </c>
      <c r="AZ24">
        <f>G24*AA24*0.001</f>
        <v>34.927862739831944</v>
      </c>
      <c r="BA24">
        <f>G24/S24</f>
        <v>0.99353149381769301</v>
      </c>
      <c r="BB24">
        <f>(1-AL24*AA24/AQ24/F24)*100</f>
        <v>92.384486784749754</v>
      </c>
      <c r="BC24">
        <f>(S24-E24/(N24/1.35))</f>
        <v>397.65191698416294</v>
      </c>
      <c r="BD24">
        <f>E24*BB24/100/BC24</f>
        <v>-6.9500657877800904E-3</v>
      </c>
    </row>
    <row r="25" spans="1:56" x14ac:dyDescent="0.35">
      <c r="A25" s="1" t="s">
        <v>9</v>
      </c>
      <c r="B25" s="1" t="s">
        <v>5257</v>
      </c>
      <c r="K25" s="1">
        <v>2.72</v>
      </c>
    </row>
    <row r="26" spans="1:56" x14ac:dyDescent="0.35">
      <c r="A26" s="1" t="s">
        <v>9</v>
      </c>
      <c r="B26" s="1" t="s">
        <v>5256</v>
      </c>
      <c r="K26" s="1">
        <v>2.72</v>
      </c>
    </row>
    <row r="27" spans="1:56" x14ac:dyDescent="0.35">
      <c r="A27" s="1">
        <v>4</v>
      </c>
      <c r="B27" s="1" t="s">
        <v>5255</v>
      </c>
      <c r="C27" s="1">
        <v>1081.5000018663704</v>
      </c>
      <c r="D27" s="1">
        <v>0</v>
      </c>
      <c r="E27">
        <f>(R27-S27*(1000-T27)/(1000-U27))*AK27</f>
        <v>-1.3419915087937668</v>
      </c>
      <c r="F27">
        <f>IF(AV27&lt;&gt;0,1/(1/AV27-1/N27),0)</f>
        <v>4.235263150407623</v>
      </c>
      <c r="G27">
        <f>((AY27-AL27/2)*S27-E27)/(AY27+AL27/2)</f>
        <v>391.60850878919319</v>
      </c>
      <c r="H27">
        <f>AL27*1000</f>
        <v>16.55839096789299</v>
      </c>
      <c r="I27">
        <f>(AQ27-AW27)</f>
        <v>0.65675996318198848</v>
      </c>
      <c r="J27">
        <f>(P27+AP27*D27)</f>
        <v>30.963361740112305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32.471168518066406</v>
      </c>
      <c r="P27" s="1">
        <v>30.963361740112305</v>
      </c>
      <c r="Q27" s="1">
        <v>32.588443756103516</v>
      </c>
      <c r="R27" s="1">
        <v>399.93234252929688</v>
      </c>
      <c r="S27" s="1">
        <v>395.21798706054688</v>
      </c>
      <c r="T27" s="1">
        <v>29.039960861206055</v>
      </c>
      <c r="U27" s="1">
        <v>43.394451141357422</v>
      </c>
      <c r="V27" s="1">
        <v>52.4732666015625</v>
      </c>
      <c r="W27" s="1">
        <v>78.410873413085938</v>
      </c>
      <c r="X27" s="1">
        <v>300.14572143554688</v>
      </c>
      <c r="Y27" s="1">
        <v>100.41415405273438</v>
      </c>
      <c r="Z27" s="1">
        <v>6.7491888999938965E-2</v>
      </c>
      <c r="AA27" s="1">
        <v>88.610466003417969</v>
      </c>
      <c r="AB27" s="1">
        <v>27.021638870239258</v>
      </c>
      <c r="AC27" s="1">
        <v>-1.3180603981018066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1.1034769170424514</v>
      </c>
      <c r="AL27">
        <f>(U27-T27)/(1000-U27)*AK27</f>
        <v>1.6558390967892991E-2</v>
      </c>
      <c r="AM27">
        <f>(P27+273.15)</f>
        <v>304.11336174011228</v>
      </c>
      <c r="AN27">
        <f>(O27+273.15)</f>
        <v>305.62116851806638</v>
      </c>
      <c r="AO27">
        <f>(Y27*AG27+Z27*AH27)*AI27</f>
        <v>16.066264289328501</v>
      </c>
      <c r="AP27">
        <f>((AO27+0.00000010773*(AN27^4-AM27^4))-AL27*44100)/(L27*51.4+0.00000043092*AM27^3)</f>
        <v>-5.6970154308224465</v>
      </c>
      <c r="AQ27">
        <f>0.61365*EXP(17.502*J27/(240.97+J27))</f>
        <v>4.5019625007802224</v>
      </c>
      <c r="AR27">
        <f>AQ27*1000/AA27</f>
        <v>50.806216283825528</v>
      </c>
      <c r="AS27">
        <f>(AR27-U27)</f>
        <v>7.4117651424681057</v>
      </c>
      <c r="AT27">
        <f>IF(D27,P27,(O27+P27)/2)</f>
        <v>31.717265129089355</v>
      </c>
      <c r="AU27">
        <f>0.61365*EXP(17.502*AT27/(240.97+AT27))</f>
        <v>4.6991979996802122</v>
      </c>
      <c r="AV27">
        <f>IF(AS27&lt;&gt;0,(1000-(AR27+U27)/2)/AS27*AL27,0)</f>
        <v>2.1288431195901953</v>
      </c>
      <c r="AW27">
        <f>U27*AA27/1000</f>
        <v>3.8452025375982339</v>
      </c>
      <c r="AX27">
        <f>(AU27-AW27)</f>
        <v>0.8539954620819783</v>
      </c>
      <c r="AY27">
        <f>1/(1.6/F27+1.37/N27)</f>
        <v>1.4329768663089992</v>
      </c>
      <c r="AZ27">
        <f>G27*AA27*0.001</f>
        <v>34.700612454714012</v>
      </c>
      <c r="BA27">
        <f>G27/S27</f>
        <v>0.99086712045117342</v>
      </c>
      <c r="BB27">
        <f>(1-AL27*AA27/AQ27/F27)*100</f>
        <v>92.304782835991887</v>
      </c>
      <c r="BC27">
        <f>(S27-E27/(N27/1.35))</f>
        <v>395.64124435798101</v>
      </c>
      <c r="BD27">
        <f>E27*BB27/100/BC27</f>
        <v>-3.130923192498926E-3</v>
      </c>
    </row>
    <row r="28" spans="1:56" x14ac:dyDescent="0.35">
      <c r="A28" s="1" t="s">
        <v>9</v>
      </c>
      <c r="B28" s="1" t="s">
        <v>5254</v>
      </c>
      <c r="K28" s="1">
        <v>2.72</v>
      </c>
    </row>
    <row r="29" spans="1:56" x14ac:dyDescent="0.35">
      <c r="A29" s="1" t="s">
        <v>9</v>
      </c>
      <c r="B29" s="1" t="s">
        <v>5253</v>
      </c>
      <c r="K29" s="1">
        <v>2.72</v>
      </c>
    </row>
    <row r="30" spans="1:56" x14ac:dyDescent="0.35">
      <c r="A30" s="1">
        <v>5</v>
      </c>
      <c r="B30" s="1" t="s">
        <v>5252</v>
      </c>
      <c r="C30" s="1">
        <v>1287.5000018663704</v>
      </c>
      <c r="D30" s="1">
        <v>0</v>
      </c>
      <c r="E30">
        <f>(R30-S30*(1000-T30)/(1000-U30))*AK30</f>
        <v>-0.27156864697634681</v>
      </c>
      <c r="F30">
        <f>IF(AV30&lt;&gt;0,1/(1/AV30-1/N30),0)</f>
        <v>4.2236857168436996</v>
      </c>
      <c r="G30">
        <f>((AY30-AL30/2)*S30-E30)/(AY30+AL30/2)</f>
        <v>390.25040945775982</v>
      </c>
      <c r="H30">
        <f>AL30*1000</f>
        <v>16.332162906197222</v>
      </c>
      <c r="I30">
        <f>(AQ30-AW30)</f>
        <v>0.64866072341664305</v>
      </c>
      <c r="J30">
        <f>(P30+AP30*D30)</f>
        <v>30.949306488037109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32.427852630615234</v>
      </c>
      <c r="P30" s="1">
        <v>30.949306488037109</v>
      </c>
      <c r="Q30" s="1">
        <v>32.544666290283203</v>
      </c>
      <c r="R30" s="1">
        <v>400.13211059570313</v>
      </c>
      <c r="S30" s="1">
        <v>394.53952026367188</v>
      </c>
      <c r="T30" s="1">
        <v>29.290399551391602</v>
      </c>
      <c r="U30" s="1">
        <v>43.446125030517578</v>
      </c>
      <c r="V30" s="1">
        <v>53.054080963134766</v>
      </c>
      <c r="W30" s="1">
        <v>78.694534301757813</v>
      </c>
      <c r="X30" s="1">
        <v>300.18563842773438</v>
      </c>
      <c r="Y30" s="1">
        <v>149.8555908203125</v>
      </c>
      <c r="Z30" s="1">
        <v>0.10244393348693848</v>
      </c>
      <c r="AA30" s="1">
        <v>88.60845947265625</v>
      </c>
      <c r="AB30" s="1">
        <v>27.069618225097656</v>
      </c>
      <c r="AC30" s="1">
        <v>-1.327971339225769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1.1036236706901996</v>
      </c>
      <c r="AL30">
        <f>(U30-T30)/(1000-U30)*AK30</f>
        <v>1.6332162906197222E-2</v>
      </c>
      <c r="AM30">
        <f>(P30+273.15)</f>
        <v>304.09930648803709</v>
      </c>
      <c r="AN30">
        <f>(O30+273.15)</f>
        <v>305.57785263061521</v>
      </c>
      <c r="AO30">
        <f>(Y30*AG30+Z30*AH30)*AI30</f>
        <v>23.976893995324644</v>
      </c>
      <c r="AP30">
        <f>((AO30+0.00000010773*(AN30^4-AM30^4))-AL30*44100)/(L30*51.4+0.00000043092*AM30^3)</f>
        <v>-5.553592089866477</v>
      </c>
      <c r="AQ30">
        <f>0.61365*EXP(17.502*J30/(240.97+J30))</f>
        <v>4.4983549324272163</v>
      </c>
      <c r="AR30">
        <f>AQ30*1000/AA30</f>
        <v>50.766653197659608</v>
      </c>
      <c r="AS30">
        <f>(AR30-U30)</f>
        <v>7.3205281671420295</v>
      </c>
      <c r="AT30">
        <f>IF(D30,P30,(O30+P30)/2)</f>
        <v>31.688579559326172</v>
      </c>
      <c r="AU30">
        <f>0.61365*EXP(17.502*AT30/(240.97+AT30))</f>
        <v>4.691557872774144</v>
      </c>
      <c r="AV30">
        <f>IF(AS30&lt;&gt;0,(1000-(AR30+U30)/2)/AS30*AL30,0)</f>
        <v>2.1259140501796621</v>
      </c>
      <c r="AW30">
        <f>U30*AA30/1000</f>
        <v>3.8496942090105732</v>
      </c>
      <c r="AX30">
        <f>(AU30-AW30)</f>
        <v>0.8418636637635708</v>
      </c>
      <c r="AY30">
        <f>1/(1.6/F30+1.37/N30)</f>
        <v>1.4308536478565939</v>
      </c>
      <c r="AZ30">
        <f>G30*AA30*0.001</f>
        <v>34.579487590625419</v>
      </c>
      <c r="BA30">
        <f>G30/S30</f>
        <v>0.98912881831699484</v>
      </c>
      <c r="BB30">
        <f>(1-AL30*AA30/AQ30/F30)*100</f>
        <v>92.383182064936534</v>
      </c>
      <c r="BC30">
        <f>(S30-E30/(N30/1.35))</f>
        <v>394.62517163391817</v>
      </c>
      <c r="BD30">
        <f>E30*BB30/100/BC30</f>
        <v>-6.357520391531955E-4</v>
      </c>
    </row>
    <row r="31" spans="1:56" x14ac:dyDescent="0.35">
      <c r="A31" s="1" t="s">
        <v>9</v>
      </c>
      <c r="B31" s="1" t="s">
        <v>5251</v>
      </c>
      <c r="K31" s="1">
        <v>2.72</v>
      </c>
    </row>
    <row r="32" spans="1:56" x14ac:dyDescent="0.35">
      <c r="A32" s="1" t="s">
        <v>9</v>
      </c>
      <c r="B32" s="1" t="s">
        <v>5250</v>
      </c>
      <c r="K32" s="1">
        <v>2.72</v>
      </c>
    </row>
    <row r="33" spans="1:56" x14ac:dyDescent="0.35">
      <c r="A33" s="1">
        <v>6</v>
      </c>
      <c r="B33" s="1" t="s">
        <v>5249</v>
      </c>
      <c r="C33" s="1">
        <v>1493.5000018663704</v>
      </c>
      <c r="D33" s="1">
        <v>0</v>
      </c>
      <c r="E33">
        <f>(R33-S33*(1000-T33)/(1000-U33))*AK33</f>
        <v>1.4311207823912113</v>
      </c>
      <c r="F33">
        <f>IF(AV33&lt;&gt;0,1/(1/AV33-1/N33),0)</f>
        <v>4.4472271248878004</v>
      </c>
      <c r="G33">
        <f>((AY33-AL33/2)*S33-E33)/(AY33+AL33/2)</f>
        <v>387.52754585627554</v>
      </c>
      <c r="H33">
        <f>AL33*1000</f>
        <v>16.427336164572832</v>
      </c>
      <c r="I33">
        <f>(AQ33-AW33)</f>
        <v>0.63579373145965734</v>
      </c>
      <c r="J33">
        <f>(P33+AP33*D33)</f>
        <v>30.98823356628418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32.403316497802734</v>
      </c>
      <c r="P33" s="1">
        <v>30.98823356628418</v>
      </c>
      <c r="Q33" s="1">
        <v>32.511859893798828</v>
      </c>
      <c r="R33" s="1">
        <v>400.00347900390625</v>
      </c>
      <c r="S33" s="1">
        <v>392.858154296875</v>
      </c>
      <c r="T33" s="1">
        <v>29.469045639038086</v>
      </c>
      <c r="U33" s="1">
        <v>43.705238342285156</v>
      </c>
      <c r="V33" s="1">
        <v>53.450309753417969</v>
      </c>
      <c r="W33" s="1">
        <v>79.2716064453125</v>
      </c>
      <c r="X33" s="1">
        <v>300.14697265625</v>
      </c>
      <c r="Y33" s="1">
        <v>300.77499389648438</v>
      </c>
      <c r="Z33" s="1">
        <v>0.20971216261386871</v>
      </c>
      <c r="AA33" s="1">
        <v>88.606285095214844</v>
      </c>
      <c r="AB33" s="1">
        <v>27.166765213012695</v>
      </c>
      <c r="AC33" s="1">
        <v>-1.3557244539260864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1.1034815171185659</v>
      </c>
      <c r="AL33">
        <f>(U33-T33)/(1000-U33)*AK33</f>
        <v>1.6427336164572832E-2</v>
      </c>
      <c r="AM33">
        <f>(P33+273.15)</f>
        <v>304.13823356628416</v>
      </c>
      <c r="AN33">
        <f>(O33+273.15)</f>
        <v>305.55331649780271</v>
      </c>
      <c r="AO33">
        <f>(Y33*AG33+Z33*AH33)*AI33</f>
        <v>48.1239979477823</v>
      </c>
      <c r="AP33">
        <f>((AO33+0.00000010773*(AN33^4-AM33^4))-AL33*44100)/(L33*51.4+0.00000043092*AM33^3)</f>
        <v>-5.3963608148584665</v>
      </c>
      <c r="AQ33">
        <f>0.61365*EXP(17.502*J33/(240.97+J33))</f>
        <v>4.5083525401704909</v>
      </c>
      <c r="AR33">
        <f>AQ33*1000/AA33</f>
        <v>50.880730811881911</v>
      </c>
      <c r="AS33">
        <f>(AR33-U33)</f>
        <v>7.1754924695967546</v>
      </c>
      <c r="AT33">
        <f>IF(D33,P33,(O33+P33)/2)</f>
        <v>31.695775032043457</v>
      </c>
      <c r="AU33">
        <f>0.61365*EXP(17.502*AT33/(240.97+AT33))</f>
        <v>4.6934733011157892</v>
      </c>
      <c r="AV33">
        <f>IF(AS33&lt;&gt;0,(1000-(AR33+U33)/2)/AS33*AL33,0)</f>
        <v>2.1810960676234448</v>
      </c>
      <c r="AW33">
        <f>U33*AA33/1000</f>
        <v>3.8725588087108336</v>
      </c>
      <c r="AX33">
        <f>(AU33-AW33)</f>
        <v>0.82091449240495562</v>
      </c>
      <c r="AY33">
        <f>1/(1.6/F33+1.37/N33)</f>
        <v>1.4709296297009702</v>
      </c>
      <c r="AZ33">
        <f>G33*AA33*0.001</f>
        <v>34.337376210390097</v>
      </c>
      <c r="BA33">
        <f>G33/S33</f>
        <v>0.9864312134486809</v>
      </c>
      <c r="BB33">
        <f>(1-AL33*AA33/AQ33/F33)*100</f>
        <v>92.7402027158019</v>
      </c>
      <c r="BC33">
        <f>(S33-E33/(N33/1.35))</f>
        <v>392.406786079798</v>
      </c>
      <c r="BD33">
        <f>E33*BB33/100/BC33</f>
        <v>3.3822664688262596E-3</v>
      </c>
    </row>
    <row r="34" spans="1:56" x14ac:dyDescent="0.35">
      <c r="A34" s="1" t="s">
        <v>9</v>
      </c>
      <c r="B34" s="1" t="s">
        <v>5248</v>
      </c>
      <c r="K34" s="1">
        <v>2.72</v>
      </c>
    </row>
    <row r="35" spans="1:56" x14ac:dyDescent="0.35">
      <c r="A35" s="1" t="s">
        <v>9</v>
      </c>
      <c r="B35" s="1" t="s">
        <v>5247</v>
      </c>
      <c r="K35" s="1">
        <v>2.72</v>
      </c>
    </row>
    <row r="36" spans="1:56" x14ac:dyDescent="0.35">
      <c r="A36" s="1">
        <v>7</v>
      </c>
      <c r="B36" s="1" t="s">
        <v>5246</v>
      </c>
      <c r="C36" s="1">
        <v>1700.0000018551946</v>
      </c>
      <c r="D36" s="1">
        <v>0</v>
      </c>
      <c r="E36">
        <f>(R36-S36*(1000-T36)/(1000-U36))*AK36</f>
        <v>2.4504413240272536</v>
      </c>
      <c r="F36">
        <f>IF(AV36&lt;&gt;0,1/(1/AV36-1/N36),0)</f>
        <v>4.8625661297103635</v>
      </c>
      <c r="G36">
        <f>((AY36-AL36/2)*S36-E36)/(AY36+AL36/2)</f>
        <v>385.99158984845656</v>
      </c>
      <c r="H36">
        <f>AL36*1000</f>
        <v>16.814332993350241</v>
      </c>
      <c r="I36">
        <f>(AQ36-AW36)</f>
        <v>0.62323042150056862</v>
      </c>
      <c r="J36">
        <f>(P36+AP36*D36)</f>
        <v>31.102104187011719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32.397850036621094</v>
      </c>
      <c r="P36" s="1">
        <v>31.102104187011719</v>
      </c>
      <c r="Q36" s="1">
        <v>32.498001098632813</v>
      </c>
      <c r="R36" s="1">
        <v>400.0177001953125</v>
      </c>
      <c r="S36" s="1">
        <v>391.826904296875</v>
      </c>
      <c r="T36" s="1">
        <v>29.615690231323242</v>
      </c>
      <c r="U36" s="1">
        <v>44.179458618164063</v>
      </c>
      <c r="V36" s="1">
        <v>53.73150634765625</v>
      </c>
      <c r="W36" s="1">
        <v>80.154434204101563</v>
      </c>
      <c r="X36" s="1">
        <v>300.15884399414063</v>
      </c>
      <c r="Y36" s="1">
        <v>500.89035034179688</v>
      </c>
      <c r="Z36" s="1">
        <v>0.13739524781703949</v>
      </c>
      <c r="AA36" s="1">
        <v>88.604042053222656</v>
      </c>
      <c r="AB36" s="1">
        <v>27.388236999511719</v>
      </c>
      <c r="AC36" s="1">
        <v>-1.4011458158493042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1.1035251617431638</v>
      </c>
      <c r="AL36">
        <f>(U36-T36)/(1000-U36)*AK36</f>
        <v>1.681433299335024E-2</v>
      </c>
      <c r="AM36">
        <f>(P36+273.15)</f>
        <v>304.2521041870117</v>
      </c>
      <c r="AN36">
        <f>(O36+273.15)</f>
        <v>305.54785003662107</v>
      </c>
      <c r="AO36">
        <f>(Y36*AG36+Z36*AH36)*AI36</f>
        <v>80.142454263364016</v>
      </c>
      <c r="AP36">
        <f>((AO36+0.00000010773*(AN36^4-AM36^4))-AL36*44100)/(L36*51.4+0.00000043092*AM36^3)</f>
        <v>-5.2852030752692425</v>
      </c>
      <c r="AQ36">
        <f>0.61365*EXP(17.502*J36/(240.97+J36))</f>
        <v>4.5377090307929873</v>
      </c>
      <c r="AR36">
        <f>AQ36*1000/AA36</f>
        <v>51.213341125761254</v>
      </c>
      <c r="AS36">
        <f>(AR36-U36)</f>
        <v>7.0338825075971911</v>
      </c>
      <c r="AT36">
        <f>IF(D36,P36,(O36+P36)/2)</f>
        <v>31.749977111816406</v>
      </c>
      <c r="AU36">
        <f>0.61365*EXP(17.502*AT36/(240.97+AT36))</f>
        <v>4.707923741555855</v>
      </c>
      <c r="AV36">
        <f>IF(AS36&lt;&gt;0,(1000-(AR36+U36)/2)/AS36*AL36,0)</f>
        <v>2.276459668756817</v>
      </c>
      <c r="AW36">
        <f>U36*AA36/1000</f>
        <v>3.9144786092924186</v>
      </c>
      <c r="AX36">
        <f>(AU36-AW36)</f>
        <v>0.79344513226343638</v>
      </c>
      <c r="AY36">
        <f>1/(1.6/F36+1.37/N36)</f>
        <v>1.5405666631961263</v>
      </c>
      <c r="AZ36">
        <f>G36*AA36*0.001</f>
        <v>34.200415059122918</v>
      </c>
      <c r="BA36">
        <f>G36/S36</f>
        <v>0.98510741762643939</v>
      </c>
      <c r="BB36">
        <f>(1-AL36*AA36/AQ36/F36)*100</f>
        <v>93.248022079124937</v>
      </c>
      <c r="BC36">
        <f>(S36-E36/(N36/1.35))</f>
        <v>391.05404756452435</v>
      </c>
      <c r="BD36">
        <f>E36*BB36/100/BC36</f>
        <v>5.8431515569159504E-3</v>
      </c>
    </row>
    <row r="37" spans="1:56" x14ac:dyDescent="0.35">
      <c r="A37" s="1" t="s">
        <v>9</v>
      </c>
      <c r="B37" s="1" t="s">
        <v>5245</v>
      </c>
      <c r="K37" s="1">
        <v>2.72</v>
      </c>
    </row>
    <row r="38" spans="1:56" x14ac:dyDescent="0.35">
      <c r="A38" s="1" t="s">
        <v>9</v>
      </c>
      <c r="B38" s="1" t="s">
        <v>5244</v>
      </c>
      <c r="K38" s="1">
        <v>2.72</v>
      </c>
    </row>
    <row r="39" spans="1:56" x14ac:dyDescent="0.35">
      <c r="A39" s="1">
        <v>8</v>
      </c>
      <c r="B39" s="1" t="s">
        <v>820</v>
      </c>
      <c r="C39" s="1">
        <v>1907.5000018440187</v>
      </c>
      <c r="D39" s="1">
        <v>0</v>
      </c>
      <c r="E39">
        <f>(R39-S39*(1000-T39)/(1000-U39))*AK39</f>
        <v>2.9085073391419827</v>
      </c>
      <c r="F39">
        <f>IF(AV39&lt;&gt;0,1/(1/AV39-1/N39),0)</f>
        <v>5.635070782451379</v>
      </c>
      <c r="G39">
        <f>((AY39-AL39/2)*S39-E39)/(AY39+AL39/2)</f>
        <v>385.39780327239595</v>
      </c>
      <c r="H39">
        <f>AL39*1000</f>
        <v>17.408012171678937</v>
      </c>
      <c r="I39">
        <f>(AQ39-AW39)</f>
        <v>0.60345699615717274</v>
      </c>
      <c r="J39">
        <f>(P39+AP39*D39)</f>
        <v>31.243190765380859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32.413795471191406</v>
      </c>
      <c r="P39" s="1">
        <v>31.243190765380859</v>
      </c>
      <c r="Q39" s="1">
        <v>32.500095367431641</v>
      </c>
      <c r="R39" s="1">
        <v>400.04425048828125</v>
      </c>
      <c r="S39" s="1">
        <v>391.23751831054688</v>
      </c>
      <c r="T39" s="1">
        <v>29.75141716003418</v>
      </c>
      <c r="U39" s="1">
        <v>44.818202972412109</v>
      </c>
      <c r="V39" s="1">
        <v>53.926242828369141</v>
      </c>
      <c r="W39" s="1">
        <v>81.235702514648438</v>
      </c>
      <c r="X39" s="1">
        <v>300.18121337890625</v>
      </c>
      <c r="Y39" s="1">
        <v>750.29302978515625</v>
      </c>
      <c r="Z39" s="1">
        <v>1.0847092606127262E-2</v>
      </c>
      <c r="AA39" s="1">
        <v>88.599174499511719</v>
      </c>
      <c r="AB39" s="1">
        <v>27.653120040893555</v>
      </c>
      <c r="AC39" s="1">
        <v>-1.462248682975769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1.1036074021283315</v>
      </c>
      <c r="AL39">
        <f>(U39-T39)/(1000-U39)*AK39</f>
        <v>1.7408012171678935E-2</v>
      </c>
      <c r="AM39">
        <f>(P39+273.15)</f>
        <v>304.39319076538084</v>
      </c>
      <c r="AN39">
        <f>(O39+273.15)</f>
        <v>305.56379547119138</v>
      </c>
      <c r="AO39">
        <f>(Y39*AG39+Z39*AH39)*AI39</f>
        <v>120.04688208236803</v>
      </c>
      <c r="AP39">
        <f>((AO39+0.00000010773*(AN39^4-AM39^4))-AL39*44100)/(L39*51.4+0.00000043092*AM39^3)</f>
        <v>-5.1845553519684113</v>
      </c>
      <c r="AQ39">
        <f>0.61365*EXP(17.502*J39/(240.97+J39))</f>
        <v>4.5743127820644478</v>
      </c>
      <c r="AR39">
        <f>AQ39*1000/AA39</f>
        <v>51.629293477104092</v>
      </c>
      <c r="AS39">
        <f>(AR39-U39)</f>
        <v>6.8110905046919825</v>
      </c>
      <c r="AT39">
        <f>IF(D39,P39,(O39+P39)/2)</f>
        <v>31.828493118286133</v>
      </c>
      <c r="AU39">
        <f>0.61365*EXP(17.502*AT39/(240.97+AT39))</f>
        <v>4.7289250437357415</v>
      </c>
      <c r="AV39">
        <f>IF(AS39&lt;&gt;0,(1000-(AR39+U39)/2)/AS39*AL39,0)</f>
        <v>2.4325814734372915</v>
      </c>
      <c r="AW39">
        <f>U39*AA39/1000</f>
        <v>3.9708557859072751</v>
      </c>
      <c r="AX39">
        <f>(AU39-AW39)</f>
        <v>0.75806925782846646</v>
      </c>
      <c r="AY39">
        <f>1/(1.6/F39+1.37/N39)</f>
        <v>1.6556194679902048</v>
      </c>
      <c r="AZ39">
        <f>G39*AA39*0.001</f>
        <v>34.145927223859502</v>
      </c>
      <c r="BA39">
        <f>G39/S39</f>
        <v>0.9850737345861712</v>
      </c>
      <c r="BB39">
        <f>(1-AL39*AA39/AQ39/F39)*100</f>
        <v>94.016523025948899</v>
      </c>
      <c r="BC39">
        <f>(S39-E39/(N39/1.35))</f>
        <v>390.32018988643557</v>
      </c>
      <c r="BD39">
        <f>E39*BB39/100/BC39</f>
        <v>7.0057289965231809E-3</v>
      </c>
    </row>
    <row r="40" spans="1:56" x14ac:dyDescent="0.35">
      <c r="A40" s="1" t="s">
        <v>9</v>
      </c>
      <c r="B40" s="1" t="s">
        <v>5243</v>
      </c>
      <c r="K40" s="1">
        <v>2.72</v>
      </c>
    </row>
    <row r="41" spans="1:56" x14ac:dyDescent="0.35">
      <c r="A41" s="1" t="s">
        <v>9</v>
      </c>
      <c r="B41" s="1" t="s">
        <v>5242</v>
      </c>
      <c r="K41" s="1">
        <v>2.72</v>
      </c>
    </row>
    <row r="42" spans="1:56" x14ac:dyDescent="0.35">
      <c r="A42" s="1">
        <v>9</v>
      </c>
      <c r="B42" s="1" t="s">
        <v>5241</v>
      </c>
      <c r="C42" s="1">
        <v>2115.500001821667</v>
      </c>
      <c r="D42" s="1">
        <v>0</v>
      </c>
      <c r="E42">
        <f>(R42-S42*(1000-T42)/(1000-U42))*AK42</f>
        <v>3.1305748964370843</v>
      </c>
      <c r="F42">
        <f>IF(AV42&lt;&gt;0,1/(1/AV42-1/N42),0)</f>
        <v>6.7115018998278551</v>
      </c>
      <c r="G42">
        <f>((AY42-AL42/2)*S42-E42)/(AY42+AL42/2)</f>
        <v>385.00978444066664</v>
      </c>
      <c r="H42">
        <f>AL42*1000</f>
        <v>18.105152098903893</v>
      </c>
      <c r="I42">
        <f>(AQ42-AW42)</f>
        <v>0.58375806915648099</v>
      </c>
      <c r="J42">
        <f>(P42+AP42*D42)</f>
        <v>31.408178329467773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32.447303771972656</v>
      </c>
      <c r="P42" s="1">
        <v>31.408178329467773</v>
      </c>
      <c r="Q42" s="1">
        <v>32.517585754394531</v>
      </c>
      <c r="R42" s="1">
        <v>399.92755126953125</v>
      </c>
      <c r="S42" s="1">
        <v>390.67962646484375</v>
      </c>
      <c r="T42" s="1">
        <v>29.868785858154297</v>
      </c>
      <c r="U42" s="1">
        <v>45.530624389648438</v>
      </c>
      <c r="V42" s="1">
        <v>54.032833099365234</v>
      </c>
      <c r="W42" s="1">
        <v>82.365196228027344</v>
      </c>
      <c r="X42" s="1">
        <v>300.1168212890625</v>
      </c>
      <c r="Y42" s="1">
        <v>999.2335205078125</v>
      </c>
      <c r="Z42" s="1">
        <v>0.25068661570549011</v>
      </c>
      <c r="AA42" s="1">
        <v>88.592796325683594</v>
      </c>
      <c r="AB42" s="1">
        <v>28.000970840454102</v>
      </c>
      <c r="AC42" s="1">
        <v>-1.5389797687530518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1.103370666503906</v>
      </c>
      <c r="AL42">
        <f>(U42-T42)/(1000-U42)*AK42</f>
        <v>1.8105152098903895E-2</v>
      </c>
      <c r="AM42">
        <f>(P42+273.15)</f>
        <v>304.55817832946775</v>
      </c>
      <c r="AN42">
        <f>(O42+273.15)</f>
        <v>305.59730377197263</v>
      </c>
      <c r="AO42">
        <f>(Y42*AG42+Z42*AH42)*AI42</f>
        <v>159.87735970771246</v>
      </c>
      <c r="AP42">
        <f>((AO42+0.00000010773*(AN42^4-AM42^4))-AL42*44100)/(L42*51.4+0.00000043092*AM42^3)</f>
        <v>-5.1223974538284729</v>
      </c>
      <c r="AQ42">
        <f>0.61365*EXP(17.502*J42/(240.97+J42))</f>
        <v>4.6174434022898065</v>
      </c>
      <c r="AR42">
        <f>AQ42*1000/AA42</f>
        <v>52.119851656055943</v>
      </c>
      <c r="AS42">
        <f>(AR42-U42)</f>
        <v>6.5892272664075051</v>
      </c>
      <c r="AT42">
        <f>IF(D42,P42,(O42+P42)/2)</f>
        <v>31.927741050720215</v>
      </c>
      <c r="AU42">
        <f>0.61365*EXP(17.502*AT42/(240.97+AT42))</f>
        <v>4.7555883580514191</v>
      </c>
      <c r="AV42">
        <f>IF(AS42&lt;&gt;0,(1000-(AR42+U42)/2)/AS42*AL42,0)</f>
        <v>2.6135331264153034</v>
      </c>
      <c r="AW42">
        <f>U42*AA42/1000</f>
        <v>4.0336853331333256</v>
      </c>
      <c r="AX42">
        <f>(AU42-AW42)</f>
        <v>0.72190302491809355</v>
      </c>
      <c r="AY42">
        <f>1/(1.6/F42+1.37/N42)</f>
        <v>1.7906252477796876</v>
      </c>
      <c r="AZ42">
        <f>G42*AA42*0.001</f>
        <v>34.109093416347321</v>
      </c>
      <c r="BA42">
        <f>G42/S42</f>
        <v>0.98548723393773563</v>
      </c>
      <c r="BB42">
        <f>(1-AL42*AA42/AQ42/F42)*100</f>
        <v>94.824178512830159</v>
      </c>
      <c r="BC42">
        <f>(S42-E42/(N42/1.35))</f>
        <v>389.69225906244338</v>
      </c>
      <c r="BD42">
        <f>E42*BB42/100/BC42</f>
        <v>7.6176569055216373E-3</v>
      </c>
    </row>
    <row r="43" spans="1:56" x14ac:dyDescent="0.35">
      <c r="A43" s="1" t="s">
        <v>9</v>
      </c>
      <c r="B43" s="1" t="s">
        <v>5240</v>
      </c>
      <c r="K43" s="1">
        <v>2.72</v>
      </c>
    </row>
    <row r="44" spans="1:56" x14ac:dyDescent="0.35">
      <c r="A44" s="1" t="s">
        <v>9</v>
      </c>
      <c r="B44" s="1" t="s">
        <v>5239</v>
      </c>
      <c r="K44" s="1">
        <v>2.72</v>
      </c>
    </row>
    <row r="45" spans="1:56" x14ac:dyDescent="0.35">
      <c r="A45" s="1">
        <v>10</v>
      </c>
      <c r="B45" s="1" t="s">
        <v>5238</v>
      </c>
      <c r="C45" s="1">
        <v>2324.0000018104911</v>
      </c>
      <c r="D45" s="1">
        <v>0</v>
      </c>
      <c r="E45">
        <f>(R45-S45*(1000-T45)/(1000-U45))*AK45</f>
        <v>3.1220464786464461</v>
      </c>
      <c r="F45">
        <f>IF(AV45&lt;&gt;0,1/(1/AV45-1/N45),0)</f>
        <v>8.1335931988757828</v>
      </c>
      <c r="G45">
        <f>((AY45-AL45/2)*S45-E45)/(AY45+AL45/2)</f>
        <v>385.18219144206472</v>
      </c>
      <c r="H45">
        <f>AL45*1000</f>
        <v>18.887418904041791</v>
      </c>
      <c r="I45">
        <f>(AQ45-AW45)</f>
        <v>0.56706337191924661</v>
      </c>
      <c r="J45">
        <f>(P45+AP45*D45)</f>
        <v>31.606657028198242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32.499557495117188</v>
      </c>
      <c r="P45" s="1">
        <v>31.606657028198242</v>
      </c>
      <c r="Q45" s="1">
        <v>32.555496215820313</v>
      </c>
      <c r="R45" s="1">
        <v>400.09649658203125</v>
      </c>
      <c r="S45" s="1">
        <v>390.58160400390625</v>
      </c>
      <c r="T45" s="1">
        <v>29.989477157592773</v>
      </c>
      <c r="U45" s="1">
        <v>46.313568115234375</v>
      </c>
      <c r="V45" s="1">
        <v>54.087364196777344</v>
      </c>
      <c r="W45" s="1">
        <v>83.528594970703125</v>
      </c>
      <c r="X45" s="1">
        <v>300.13601684570313</v>
      </c>
      <c r="Y45" s="1">
        <v>1250.7071533203125</v>
      </c>
      <c r="Z45" s="1">
        <v>0.19645199179649353</v>
      </c>
      <c r="AA45" s="1">
        <v>88.586021423339844</v>
      </c>
      <c r="AB45" s="1">
        <v>28.38316535949707</v>
      </c>
      <c r="AC45" s="1">
        <v>-1.6411242485046387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1.1034412384033201</v>
      </c>
      <c r="AL45">
        <f>(U45-T45)/(1000-U45)*AK45</f>
        <v>1.8887418904041792E-2</v>
      </c>
      <c r="AM45">
        <f>(P45+273.15)</f>
        <v>304.75665702819822</v>
      </c>
      <c r="AN45">
        <f>(O45+273.15)</f>
        <v>305.64955749511716</v>
      </c>
      <c r="AO45">
        <f>(Y45*AG45+Z45*AH45)*AI45</f>
        <v>200.11314005837266</v>
      </c>
      <c r="AP45">
        <f>((AO45+0.00000010773*(AN45^4-AM45^4))-AL45*44100)/(L45*51.4+0.00000043092*AM45^3)</f>
        <v>-5.0889765399019922</v>
      </c>
      <c r="AQ45">
        <f>0.61365*EXP(17.502*J45/(240.97+J45))</f>
        <v>4.6697981091667078</v>
      </c>
      <c r="AR45">
        <f>AQ45*1000/AA45</f>
        <v>52.714841846778683</v>
      </c>
      <c r="AS45">
        <f>(AR45-U45)</f>
        <v>6.4012737315443076</v>
      </c>
      <c r="AT45">
        <f>IF(D45,P45,(O45+P45)/2)</f>
        <v>32.053107261657715</v>
      </c>
      <c r="AU45">
        <f>0.61365*EXP(17.502*AT45/(240.97+AT45))</f>
        <v>4.789455450962854</v>
      </c>
      <c r="AV45">
        <f>IF(AS45&lt;&gt;0,(1000-(AR45+U45)/2)/AS45*AL45,0)</f>
        <v>2.8044767534935509</v>
      </c>
      <c r="AW45">
        <f>U45*AA45/1000</f>
        <v>4.1027347372474612</v>
      </c>
      <c r="AX45">
        <f>(AU45-AW45)</f>
        <v>0.68672071371539278</v>
      </c>
      <c r="AY45">
        <f>1/(1.6/F45+1.37/N45)</f>
        <v>1.9350502015855939</v>
      </c>
      <c r="AZ45">
        <f>G45*AA45*0.001</f>
        <v>34.121757862975734</v>
      </c>
      <c r="BA45">
        <f>G45/S45</f>
        <v>0.98617596807813934</v>
      </c>
      <c r="BB45">
        <f>(1-AL45*AA45/AQ45/F45)*100</f>
        <v>95.594884931580864</v>
      </c>
      <c r="BC45">
        <f>(S45-E45/(N45/1.35))</f>
        <v>389.59692642110741</v>
      </c>
      <c r="BD45">
        <f>E45*BB45/100/BC45</f>
        <v>7.6605243429118822E-3</v>
      </c>
    </row>
    <row r="46" spans="1:56" x14ac:dyDescent="0.35">
      <c r="A46" s="1" t="s">
        <v>9</v>
      </c>
      <c r="B46" s="1" t="s">
        <v>5237</v>
      </c>
      <c r="K46" s="1">
        <v>2.72</v>
      </c>
    </row>
    <row r="47" spans="1:56" x14ac:dyDescent="0.35">
      <c r="A47" s="1" t="s">
        <v>9</v>
      </c>
      <c r="B47" s="1" t="s">
        <v>5236</v>
      </c>
      <c r="K47" s="1">
        <v>2.72</v>
      </c>
    </row>
    <row r="48" spans="1:56" x14ac:dyDescent="0.35">
      <c r="A48" s="1">
        <v>11</v>
      </c>
      <c r="B48" s="1" t="s">
        <v>5235</v>
      </c>
      <c r="C48" s="1">
        <v>2533.5000017769635</v>
      </c>
      <c r="D48" s="1">
        <v>0</v>
      </c>
      <c r="E48">
        <f>(R48-S48*(1000-T48)/(1000-U48))*AK48</f>
        <v>3.4242812413666881</v>
      </c>
      <c r="F48">
        <f>IF(AV48&lt;&gt;0,1/(1/AV48-1/N48),0)</f>
        <v>11.023774224466827</v>
      </c>
      <c r="G48">
        <f>((AY48-AL48/2)*S48-E48)/(AY48+AL48/2)</f>
        <v>384.82152723085181</v>
      </c>
      <c r="H48">
        <f>AL48*1000</f>
        <v>19.937194184228286</v>
      </c>
      <c r="I48">
        <f>(AQ48-AW48)</f>
        <v>0.54392677962997382</v>
      </c>
      <c r="J48">
        <f>(P48+AP48*D48)</f>
        <v>31.855871200561523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32.578845977783203</v>
      </c>
      <c r="P48" s="1">
        <v>31.855871200561523</v>
      </c>
      <c r="Q48" s="1">
        <v>32.609703063964844</v>
      </c>
      <c r="R48" s="1">
        <v>400.1568603515625</v>
      </c>
      <c r="S48" s="1">
        <v>390.00778198242188</v>
      </c>
      <c r="T48" s="1">
        <v>30.116785049438477</v>
      </c>
      <c r="U48" s="1">
        <v>47.328262329101563</v>
      </c>
      <c r="V48" s="1">
        <v>54.071071624755859</v>
      </c>
      <c r="W48" s="1">
        <v>84.972206115722656</v>
      </c>
      <c r="X48" s="1">
        <v>300.16363525390625</v>
      </c>
      <c r="Y48" s="1">
        <v>1598.7747802734375</v>
      </c>
      <c r="Z48" s="1">
        <v>3.3745523542165756E-2</v>
      </c>
      <c r="AA48" s="1">
        <v>88.580062866210938</v>
      </c>
      <c r="AB48" s="1">
        <v>28.850828170776367</v>
      </c>
      <c r="AC48" s="1">
        <v>-1.803705096244812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1.1035427766687727</v>
      </c>
      <c r="AL48">
        <f>(U48-T48)/(1000-U48)*AK48</f>
        <v>1.9937194184228287E-2</v>
      </c>
      <c r="AM48">
        <f>(P48+273.15)</f>
        <v>305.0058712005615</v>
      </c>
      <c r="AN48">
        <f>(O48+273.15)</f>
        <v>305.72884597778318</v>
      </c>
      <c r="AO48">
        <f>(Y48*AG48+Z48*AH48)*AI48</f>
        <v>255.80395912608583</v>
      </c>
      <c r="AP48">
        <f>((AO48+0.00000010773*(AN48^4-AM48^4))-AL48*44100)/(L48*51.4+0.00000043092*AM48^3)</f>
        <v>-5.0277756691423772</v>
      </c>
      <c r="AQ48">
        <f>0.61365*EXP(17.502*J48/(240.97+J48))</f>
        <v>4.736267232090313</v>
      </c>
      <c r="AR48">
        <f>AQ48*1000/AA48</f>
        <v>53.468772530042678</v>
      </c>
      <c r="AS48">
        <f>(AR48-U48)</f>
        <v>6.1405102009411152</v>
      </c>
      <c r="AT48">
        <f>IF(D48,P48,(O48+P48)/2)</f>
        <v>32.217358589172363</v>
      </c>
      <c r="AU48">
        <f>0.61365*EXP(17.502*AT48/(240.97+AT48))</f>
        <v>4.8341447969178288</v>
      </c>
      <c r="AV48">
        <f>IF(AS48&lt;&gt;0,(1000-(AR48+U48)/2)/AS48*AL48,0)</f>
        <v>3.0831948056589908</v>
      </c>
      <c r="AW48">
        <f>U48*AA48/1000</f>
        <v>4.1923404524603392</v>
      </c>
      <c r="AX48">
        <f>(AU48-AW48)</f>
        <v>0.64180434445748968</v>
      </c>
      <c r="AY48">
        <f>1/(1.6/F48+1.37/N48)</f>
        <v>2.1495747845205648</v>
      </c>
      <c r="AZ48">
        <f>G48*AA48*0.001</f>
        <v>34.087515074380157</v>
      </c>
      <c r="BA48">
        <f>G48/S48</f>
        <v>0.98670217623554035</v>
      </c>
      <c r="BB48">
        <f>(1-AL48*AA48/AQ48/F48)*100</f>
        <v>96.617533417337427</v>
      </c>
      <c r="BC48">
        <f>(S48-E48/(N48/1.35))</f>
        <v>388.92778109241777</v>
      </c>
      <c r="BD48">
        <f>E48*BB48/100/BC48</f>
        <v>8.5066077393296698E-3</v>
      </c>
    </row>
    <row r="49" spans="1:56" x14ac:dyDescent="0.35">
      <c r="A49" s="1" t="s">
        <v>9</v>
      </c>
      <c r="B49" s="1" t="s">
        <v>5234</v>
      </c>
      <c r="K49" s="1">
        <v>2.72</v>
      </c>
    </row>
    <row r="50" spans="1:56" x14ac:dyDescent="0.35">
      <c r="A50" s="1" t="s">
        <v>9</v>
      </c>
      <c r="B50" s="1" t="s">
        <v>5229</v>
      </c>
      <c r="K50" s="1">
        <v>2.72</v>
      </c>
    </row>
    <row r="51" spans="1:56" x14ac:dyDescent="0.35">
      <c r="A51" s="1">
        <v>12</v>
      </c>
      <c r="B51" s="1" t="s">
        <v>5233</v>
      </c>
      <c r="C51" s="1">
        <v>2744.5000017546117</v>
      </c>
      <c r="D51" s="1">
        <v>0</v>
      </c>
      <c r="E51">
        <f>(R51-S51*(1000-T51)/(1000-U51))*AK51</f>
        <v>3.6562989024798567</v>
      </c>
      <c r="F51">
        <f>IF(AV51&lt;&gt;0,1/(1/AV51-1/N51),0)</f>
        <v>14.817176306521878</v>
      </c>
      <c r="G51">
        <f>((AY51-AL51/2)*S51-E51)/(AY51+AL51/2)</f>
        <v>384.23613675758997</v>
      </c>
      <c r="H51">
        <f>AL51*1000</f>
        <v>21.152526587857789</v>
      </c>
      <c r="I51">
        <f>(AQ51-AW51)</f>
        <v>0.53508852193062051</v>
      </c>
      <c r="J51">
        <f>(P51+AP51*D51)</f>
        <v>32.207759857177734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32.693077087402344</v>
      </c>
      <c r="P51" s="1">
        <v>32.207759857177734</v>
      </c>
      <c r="Q51" s="1">
        <v>32.695606231689453</v>
      </c>
      <c r="R51" s="1">
        <v>400.07870483398438</v>
      </c>
      <c r="S51" s="1">
        <v>389.30316162109375</v>
      </c>
      <c r="T51" s="1">
        <v>30.268335342407227</v>
      </c>
      <c r="U51" s="1">
        <v>48.506752014160156</v>
      </c>
      <c r="V51" s="1">
        <v>53.990833282470703</v>
      </c>
      <c r="W51" s="1">
        <v>86.523422241210938</v>
      </c>
      <c r="X51" s="1">
        <v>300.15786743164063</v>
      </c>
      <c r="Y51" s="1">
        <v>1998.706787109375</v>
      </c>
      <c r="Z51" s="1">
        <v>8.9186780154705048E-2</v>
      </c>
      <c r="AA51" s="1">
        <v>88.573951721191406</v>
      </c>
      <c r="AB51" s="1">
        <v>29.275217056274414</v>
      </c>
      <c r="AC51" s="1">
        <v>-2.1152637004852295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1.103521571439855</v>
      </c>
      <c r="AL51">
        <f>(U51-T51)/(1000-U51)*AK51</f>
        <v>2.1152526587857788E-2</v>
      </c>
      <c r="AM51">
        <f>(P51+273.15)</f>
        <v>305.35775985717771</v>
      </c>
      <c r="AN51">
        <f>(O51+273.15)</f>
        <v>305.84307708740232</v>
      </c>
      <c r="AO51">
        <f>(Y51*AG51+Z51*AH51)*AI51</f>
        <v>319.79307878956752</v>
      </c>
      <c r="AP51">
        <f>((AO51+0.00000010773*(AN51^4-AM51^4))-AL51*44100)/(L51*51.4+0.00000043092*AM51^3)</f>
        <v>-4.9647745278977187</v>
      </c>
      <c r="AQ51">
        <f>0.61365*EXP(17.502*J51/(240.97+J51))</f>
        <v>4.8315232329846465</v>
      </c>
      <c r="AR51">
        <f>AQ51*1000/AA51</f>
        <v>54.547901940663891</v>
      </c>
      <c r="AS51">
        <f>(AR51-U51)</f>
        <v>6.0411499265037349</v>
      </c>
      <c r="AT51">
        <f>IF(D51,P51,(O51+P51)/2)</f>
        <v>32.450418472290039</v>
      </c>
      <c r="AU51">
        <f>0.61365*EXP(17.502*AT51/(240.97+AT51))</f>
        <v>4.8981782455535052</v>
      </c>
      <c r="AV51">
        <f>IF(AS51&lt;&gt;0,(1000-(AR51+U51)/2)/AS51*AL51,0)</f>
        <v>3.3209891623361676</v>
      </c>
      <c r="AW51">
        <f>U51*AA51/1000</f>
        <v>4.296434711054026</v>
      </c>
      <c r="AX51">
        <f>(AU51-AW51)</f>
        <v>0.60174353449947926</v>
      </c>
      <c r="AY51">
        <f>1/(1.6/F51+1.37/N51)</f>
        <v>2.3361744828992883</v>
      </c>
      <c r="AZ51">
        <f>G51*AA51*0.001</f>
        <v>34.033313026703873</v>
      </c>
      <c r="BA51">
        <f>G51/S51</f>
        <v>0.9869843726868176</v>
      </c>
      <c r="BB51">
        <f>(1-AL51*AA51/AQ51/F51)*100</f>
        <v>97.382909445517384</v>
      </c>
      <c r="BC51">
        <f>(S51-E51/(N51/1.35))</f>
        <v>388.14998354065568</v>
      </c>
      <c r="BD51">
        <f>E51*BB51/100/BC51</f>
        <v>9.1732845555729855E-3</v>
      </c>
    </row>
    <row r="52" spans="1:56" x14ac:dyDescent="0.35">
      <c r="A52" s="1" t="s">
        <v>9</v>
      </c>
      <c r="B52" s="1" t="s">
        <v>5232</v>
      </c>
      <c r="K52" s="1">
        <v>2.7988799999999996</v>
      </c>
    </row>
    <row r="53" spans="1:56" x14ac:dyDescent="0.35">
      <c r="A53" s="1" t="s">
        <v>9</v>
      </c>
      <c r="B53" s="1" t="s">
        <v>5231</v>
      </c>
      <c r="K53" s="1">
        <v>2.7988799999999996</v>
      </c>
    </row>
    <row r="54" spans="1:56" x14ac:dyDescent="0.35">
      <c r="A54" s="1" t="s">
        <v>9</v>
      </c>
      <c r="B54" s="1" t="s">
        <v>5230</v>
      </c>
    </row>
    <row r="55" spans="1:56" x14ac:dyDescent="0.35">
      <c r="A55" s="1" t="s">
        <v>9</v>
      </c>
      <c r="B55" s="1" t="s">
        <v>5229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8BA8F-CC57-4F9B-9DC3-DB86161CC001}">
  <dimension ref="A1:BD55"/>
  <sheetViews>
    <sheetView zoomScale="4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4999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4998</v>
      </c>
    </row>
    <row r="12" spans="1:56" x14ac:dyDescent="0.35">
      <c r="A12" s="1" t="s">
        <v>9</v>
      </c>
      <c r="B12" s="1" t="s">
        <v>4997</v>
      </c>
    </row>
    <row r="13" spans="1:56" x14ac:dyDescent="0.35">
      <c r="A13" s="1" t="s">
        <v>9</v>
      </c>
      <c r="B13" s="1" t="s">
        <v>4996</v>
      </c>
    </row>
    <row r="14" spans="1:56" x14ac:dyDescent="0.35">
      <c r="A14" s="1" t="s">
        <v>9</v>
      </c>
      <c r="B14" s="1" t="s">
        <v>4995</v>
      </c>
    </row>
    <row r="15" spans="1:56" x14ac:dyDescent="0.35">
      <c r="A15" s="1" t="s">
        <v>9</v>
      </c>
      <c r="B15" s="1" t="s">
        <v>4994</v>
      </c>
    </row>
    <row r="16" spans="1:56" x14ac:dyDescent="0.35">
      <c r="A16" s="1" t="s">
        <v>9</v>
      </c>
      <c r="B16" s="1" t="s">
        <v>4993</v>
      </c>
    </row>
    <row r="17" spans="1:56" x14ac:dyDescent="0.35">
      <c r="A17" s="1" t="s">
        <v>9</v>
      </c>
      <c r="B17" s="1" t="s">
        <v>4992</v>
      </c>
    </row>
    <row r="18" spans="1:56" x14ac:dyDescent="0.35">
      <c r="A18" s="1">
        <v>1</v>
      </c>
      <c r="B18" s="1" t="s">
        <v>4991</v>
      </c>
      <c r="C18" s="1">
        <v>367.00000471621752</v>
      </c>
      <c r="D18" s="1">
        <v>0</v>
      </c>
      <c r="E18">
        <f>(R18-S18*(1000-T18)/(1000-U18))*AK18</f>
        <v>-3.3080994186559547</v>
      </c>
      <c r="F18">
        <f>IF(AV18&lt;&gt;0,1/(1/AV18-1/N18),0)</f>
        <v>2.4147695798999358</v>
      </c>
      <c r="G18">
        <f>((AY18-AL18/2)*S18-E18)/(AY18+AL18/2)</f>
        <v>382.55220190773269</v>
      </c>
      <c r="H18">
        <f>AL18*1000</f>
        <v>31.667875282354306</v>
      </c>
      <c r="I18">
        <f>(AQ18-AW18)</f>
        <v>1.8069284209825809</v>
      </c>
      <c r="J18">
        <f>(P18+AP18*D18)</f>
        <v>32.065769195556641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30.817232131958008</v>
      </c>
      <c r="P18" s="1">
        <v>32.065769195556641</v>
      </c>
      <c r="Q18" s="1">
        <v>30.909770965576172</v>
      </c>
      <c r="R18" s="1">
        <v>399.9210205078125</v>
      </c>
      <c r="S18" s="1">
        <v>391.66610717773438</v>
      </c>
      <c r="T18" s="1">
        <v>5.9342732429504395</v>
      </c>
      <c r="U18" s="1">
        <v>33.707786560058594</v>
      </c>
      <c r="V18" s="1">
        <v>11.774453163146973</v>
      </c>
      <c r="W18" s="1">
        <v>66.881103515625</v>
      </c>
      <c r="X18" s="1">
        <v>299.68533325195313</v>
      </c>
      <c r="Y18" s="1">
        <v>0.29587644338607788</v>
      </c>
      <c r="Z18" s="1">
        <v>0.25670346617698669</v>
      </c>
      <c r="AA18" s="1">
        <v>88.583663940429688</v>
      </c>
      <c r="AB18" s="1">
        <v>-2.3725902661681175E-2</v>
      </c>
      <c r="AC18" s="1">
        <v>1.1634165048599243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1.1017843134262979</v>
      </c>
      <c r="AL18">
        <f>(U18-T18)/(1000-U18)*AK18</f>
        <v>3.1667875282354305E-2</v>
      </c>
      <c r="AM18">
        <f>(P18+273.15)</f>
        <v>305.21576919555662</v>
      </c>
      <c r="AN18">
        <f>(O18+273.15)</f>
        <v>303.96723213195799</v>
      </c>
      <c r="AO18">
        <f>(Y18*AG18+Z18*AH18)*AI18</f>
        <v>4.7340229883635843E-2</v>
      </c>
      <c r="AP18">
        <f>((AO18+0.00000010773*(AN18^4-AM18^4))-AL18*44100)/(L18*51.4+0.00000043092*AM18^3)</f>
        <v>-11.547044342790477</v>
      </c>
      <c r="AQ18">
        <f>0.61365*EXP(17.502*J18/(240.97+J18))</f>
        <v>4.7928876577945436</v>
      </c>
      <c r="AR18">
        <f>AQ18*1000/AA18</f>
        <v>54.105773509409609</v>
      </c>
      <c r="AS18">
        <f>(AR18-U18)</f>
        <v>20.397986949351015</v>
      </c>
      <c r="AT18">
        <f>IF(D18,P18,(O18+P18)/2)</f>
        <v>31.441500663757324</v>
      </c>
      <c r="AU18">
        <f>0.61365*EXP(17.502*AT18/(240.97+AT18))</f>
        <v>4.6261972957148734</v>
      </c>
      <c r="AV18">
        <f>IF(AS18&lt;&gt;0,(1000-(AR18+U18)/2)/AS18*AL18,0)</f>
        <v>1.4843347494703585</v>
      </c>
      <c r="AW18">
        <f>U18*AA18/1000</f>
        <v>2.9859592368119627</v>
      </c>
      <c r="AX18">
        <f>(AU18-AW18)</f>
        <v>1.6402380589029106</v>
      </c>
      <c r="AY18">
        <f>1/(1.6/F18+1.37/N18)</f>
        <v>0.98210643438685619</v>
      </c>
      <c r="AZ18">
        <f>G18*AA18*0.001</f>
        <v>33.887875693466</v>
      </c>
      <c r="BA18">
        <f>G18/S18</f>
        <v>0.97673042138959987</v>
      </c>
      <c r="BB18">
        <f>(1-AL18*AA18/AQ18/F18)*100</f>
        <v>75.761841590017042</v>
      </c>
      <c r="BC18">
        <f>(S18-E18/(N18/1.35))</f>
        <v>392.82539354878043</v>
      </c>
      <c r="BD18">
        <f>E18*BB18/100/BC18</f>
        <v>-6.3801299059633573E-3</v>
      </c>
    </row>
    <row r="19" spans="1:56" x14ac:dyDescent="0.35">
      <c r="A19" s="1" t="s">
        <v>9</v>
      </c>
      <c r="B19" s="1" t="s">
        <v>4990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4989</v>
      </c>
      <c r="K20" s="1">
        <f t="shared" si="0"/>
        <v>2.72</v>
      </c>
    </row>
    <row r="21" spans="1:56" x14ac:dyDescent="0.35">
      <c r="A21" s="1">
        <v>2</v>
      </c>
      <c r="B21" s="1" t="s">
        <v>4988</v>
      </c>
      <c r="C21" s="1">
        <v>571.50000472739339</v>
      </c>
      <c r="D21" s="1">
        <v>0</v>
      </c>
      <c r="E21">
        <f>(R21-S21*(1000-T21)/(1000-U21))*AK21</f>
        <v>-3.3913422036170857</v>
      </c>
      <c r="F21">
        <f>IF(AV21&lt;&gt;0,1/(1/AV21-1/N21),0)</f>
        <v>2.5612718867721092</v>
      </c>
      <c r="G21">
        <f>((AY21-AL21/2)*S21-E21)/(AY21+AL21/2)</f>
        <v>383.8399090960537</v>
      </c>
      <c r="H21">
        <f>AL21*1000</f>
        <v>30.53358951230976</v>
      </c>
      <c r="I21">
        <f>(AQ21-AW21)</f>
        <v>1.6831180429846397</v>
      </c>
      <c r="J21">
        <f>(P21+AP21*D21)</f>
        <v>31.44464111328125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30.795738220214844</v>
      </c>
      <c r="P21" s="1">
        <v>31.44464111328125</v>
      </c>
      <c r="Q21" s="1">
        <v>30.923450469970703</v>
      </c>
      <c r="R21" s="1">
        <v>399.91897583007813</v>
      </c>
      <c r="S21" s="1">
        <v>392.12872314453125</v>
      </c>
      <c r="T21" s="1">
        <v>6.4347367286682129</v>
      </c>
      <c r="U21" s="1">
        <v>33.231105804443359</v>
      </c>
      <c r="V21" s="1">
        <v>12.783869743347168</v>
      </c>
      <c r="W21" s="1">
        <v>66.020126342773438</v>
      </c>
      <c r="X21" s="1">
        <v>299.63565063476563</v>
      </c>
      <c r="Y21" s="1">
        <v>25.195108413696289</v>
      </c>
      <c r="Z21" s="1">
        <v>8.6440250277519226E-2</v>
      </c>
      <c r="AA21" s="1">
        <v>88.588836669921875</v>
      </c>
      <c r="AB21" s="1">
        <v>-0.21588136255741119</v>
      </c>
      <c r="AC21" s="1">
        <v>1.1760025024414063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1.1016016567454616</v>
      </c>
      <c r="AL21">
        <f>(U21-T21)/(1000-U21)*AK21</f>
        <v>3.053358951230976E-2</v>
      </c>
      <c r="AM21">
        <f>(P21+273.15)</f>
        <v>304.59464111328123</v>
      </c>
      <c r="AN21">
        <f>(O21+273.15)</f>
        <v>303.94573822021482</v>
      </c>
      <c r="AO21">
        <f>(Y21*AG21+Z21*AH21)*AI21</f>
        <v>4.031217256086677</v>
      </c>
      <c r="AP21">
        <f>((AO21+0.00000010773*(AN21^4-AM21^4))-AL21*44100)/(L21*51.4+0.00000043092*AM21^3)</f>
        <v>-11.052122466112738</v>
      </c>
      <c r="AQ21">
        <f>0.61365*EXP(17.502*J21/(240.97+J21))</f>
        <v>4.6270230474553653</v>
      </c>
      <c r="AR21">
        <f>AQ21*1000/AA21</f>
        <v>52.23031728811894</v>
      </c>
      <c r="AS21">
        <f>(AR21-U21)</f>
        <v>18.99921148367558</v>
      </c>
      <c r="AT21">
        <f>IF(D21,P21,(O21+P21)/2)</f>
        <v>31.120189666748047</v>
      </c>
      <c r="AU21">
        <f>0.61365*EXP(17.502*AT21/(240.97+AT21))</f>
        <v>4.5423868581830202</v>
      </c>
      <c r="AV21">
        <f>IF(AS21&lt;&gt;0,(1000-(AR21+U21)/2)/AS21*AL21,0)</f>
        <v>1.5384252936760348</v>
      </c>
      <c r="AW21">
        <f>U21*AA21/1000</f>
        <v>2.9439050044707256</v>
      </c>
      <c r="AX21">
        <f>(AU21-AW21)</f>
        <v>1.5984818537122947</v>
      </c>
      <c r="AY21">
        <f>1/(1.6/F21+1.37/N21)</f>
        <v>1.0200749579570003</v>
      </c>
      <c r="AZ21">
        <f>G21*AA21*0.001</f>
        <v>34.003931014307966</v>
      </c>
      <c r="BA21">
        <f>G21/S21</f>
        <v>0.97886200739897733</v>
      </c>
      <c r="BB21">
        <f>(1-AL21*AA21/AQ21/F21)*100</f>
        <v>77.175592312756166</v>
      </c>
      <c r="BC21">
        <f>(S21-E21/(N21/1.35))</f>
        <v>393.31718101675682</v>
      </c>
      <c r="BD21">
        <f>E21*BB21/100/BC21</f>
        <v>-6.6543963989268411E-3</v>
      </c>
    </row>
    <row r="22" spans="1:56" x14ac:dyDescent="0.35">
      <c r="A22" s="1" t="s">
        <v>9</v>
      </c>
      <c r="B22" s="1" t="s">
        <v>4987</v>
      </c>
      <c r="K22" s="1">
        <f t="shared" si="0"/>
        <v>2.72</v>
      </c>
    </row>
    <row r="23" spans="1:56" x14ac:dyDescent="0.35">
      <c r="A23" s="1" t="s">
        <v>9</v>
      </c>
      <c r="B23" s="1" t="s">
        <v>4986</v>
      </c>
      <c r="K23" s="1">
        <f t="shared" si="0"/>
        <v>2.72</v>
      </c>
    </row>
    <row r="24" spans="1:56" x14ac:dyDescent="0.35">
      <c r="A24" s="1">
        <v>3</v>
      </c>
      <c r="B24" s="1" t="s">
        <v>4985</v>
      </c>
      <c r="C24" s="1">
        <v>775.50000472739339</v>
      </c>
      <c r="D24" s="1">
        <v>0</v>
      </c>
      <c r="E24">
        <f>(R24-S24*(1000-T24)/(1000-U24))*AK24</f>
        <v>-3.44852221274237</v>
      </c>
      <c r="F24">
        <f>IF(AV24&lt;&gt;0,1/(1/AV24-1/N24),0)</f>
        <v>2.0387897142253029</v>
      </c>
      <c r="G24">
        <f>((AY24-AL24/2)*S24-E24)/(AY24+AL24/2)</f>
        <v>383.45791059227616</v>
      </c>
      <c r="H24">
        <f>AL24*1000</f>
        <v>29.551093484768501</v>
      </c>
      <c r="I24">
        <f>(AQ24-AW24)</f>
        <v>1.8781570442719362</v>
      </c>
      <c r="J24">
        <f>(P24+AP24*D24)</f>
        <v>32.058662414550781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30.724069595336914</v>
      </c>
      <c r="P24" s="1">
        <v>32.058662414550781</v>
      </c>
      <c r="Q24" s="1">
        <v>30.880376815795898</v>
      </c>
      <c r="R24" s="1">
        <v>400.00390625</v>
      </c>
      <c r="S24" s="1">
        <v>392.6019287109375</v>
      </c>
      <c r="T24" s="1">
        <v>6.9354152679443359</v>
      </c>
      <c r="U24" s="1">
        <v>32.881271362304688</v>
      </c>
      <c r="V24" s="1">
        <v>13.834565162658691</v>
      </c>
      <c r="W24" s="1">
        <v>65.590599060058594</v>
      </c>
      <c r="X24" s="1">
        <v>299.60858154296875</v>
      </c>
      <c r="Y24" s="1">
        <v>50.400882720947266</v>
      </c>
      <c r="Z24" s="1">
        <v>0.25015705823898315</v>
      </c>
      <c r="AA24" s="1">
        <v>88.585502624511719</v>
      </c>
      <c r="AB24" s="1">
        <v>-0.31545716524124146</v>
      </c>
      <c r="AC24" s="1">
        <v>1.1728261709213257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1.10150213802562</v>
      </c>
      <c r="AL24">
        <f>(U24-T24)/(1000-U24)*AK24</f>
        <v>2.95510934847685E-2</v>
      </c>
      <c r="AM24">
        <f>(P24+273.15)</f>
        <v>305.20866241455076</v>
      </c>
      <c r="AN24">
        <f>(O24+273.15)</f>
        <v>303.87406959533689</v>
      </c>
      <c r="AO24">
        <f>(Y24*AG24+Z24*AH24)*AI24</f>
        <v>8.0641410551039598</v>
      </c>
      <c r="AP24">
        <f>((AO24+0.00000010773*(AN24^4-AM24^4))-AL24*44100)/(L24*51.4+0.00000043092*AM24^3)</f>
        <v>-10.726497591307323</v>
      </c>
      <c r="AQ24">
        <f>0.61365*EXP(17.502*J24/(240.97+J24))</f>
        <v>4.7909609948346601</v>
      </c>
      <c r="AR24">
        <f>AQ24*1000/AA24</f>
        <v>54.082901297542506</v>
      </c>
      <c r="AS24">
        <f>(AR24-U24)</f>
        <v>21.201629935237818</v>
      </c>
      <c r="AT24">
        <f>IF(D24,P24,(O24+P24)/2)</f>
        <v>31.391366004943848</v>
      </c>
      <c r="AU24">
        <f>0.61365*EXP(17.502*AT24/(240.97+AT24))</f>
        <v>4.6130322235250549</v>
      </c>
      <c r="AV24">
        <f>IF(AS24&lt;&gt;0,(1000-(AR24+U24)/2)/AS24*AL24,0)</f>
        <v>1.3332064738919371</v>
      </c>
      <c r="AW24">
        <f>U24*AA24/1000</f>
        <v>2.9128039505627239</v>
      </c>
      <c r="AX24">
        <f>(AU24-AW24)</f>
        <v>1.700228272962331</v>
      </c>
      <c r="AY24">
        <f>1/(1.6/F24+1.37/N24)</f>
        <v>0.8768777701135303</v>
      </c>
      <c r="AZ24">
        <f>G24*AA24*0.001</f>
        <v>33.968811745161858</v>
      </c>
      <c r="BA24">
        <f>G24/S24</f>
        <v>0.97670918696531972</v>
      </c>
      <c r="BB24">
        <f>(1-AL24*AA24/AQ24/F24)*100</f>
        <v>73.199608363554987</v>
      </c>
      <c r="BC24">
        <f>(S24-E24/(N24/1.35))</f>
        <v>393.81042467660774</v>
      </c>
      <c r="BD24">
        <f>E24*BB24/100/BC24</f>
        <v>-6.4099490411675701E-3</v>
      </c>
    </row>
    <row r="25" spans="1:56" x14ac:dyDescent="0.35">
      <c r="A25" s="1" t="s">
        <v>9</v>
      </c>
      <c r="B25" s="1" t="s">
        <v>4984</v>
      </c>
      <c r="K25" s="1">
        <f t="shared" si="0"/>
        <v>2.72</v>
      </c>
    </row>
    <row r="26" spans="1:56" x14ac:dyDescent="0.35">
      <c r="A26" s="1" t="s">
        <v>9</v>
      </c>
      <c r="B26" s="1" t="s">
        <v>4983</v>
      </c>
      <c r="K26" s="1">
        <f t="shared" si="0"/>
        <v>2.72</v>
      </c>
    </row>
    <row r="27" spans="1:56" x14ac:dyDescent="0.35">
      <c r="A27" s="1">
        <v>4</v>
      </c>
      <c r="B27" s="1" t="s">
        <v>4982</v>
      </c>
      <c r="C27" s="1">
        <v>979.50000472739339</v>
      </c>
      <c r="D27" s="1">
        <v>0</v>
      </c>
      <c r="E27">
        <f>(R27-S27*(1000-T27)/(1000-U27))*AK27</f>
        <v>-3.3158301981238529</v>
      </c>
      <c r="F27">
        <f>IF(AV27&lt;&gt;0,1/(1/AV27-1/N27),0)</f>
        <v>2.000614081148913</v>
      </c>
      <c r="G27">
        <f>((AY27-AL27/2)*S27-E27)/(AY27+AL27/2)</f>
        <v>383.48268565930118</v>
      </c>
      <c r="H27">
        <f>AL27*1000</f>
        <v>28.789467515157277</v>
      </c>
      <c r="I27">
        <f>(AQ27-AW27)</f>
        <v>1.8530481653179978</v>
      </c>
      <c r="J27">
        <f>(P27+AP27*D27)</f>
        <v>31.915599822998047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30.686077117919922</v>
      </c>
      <c r="P27" s="1">
        <v>31.915599822998047</v>
      </c>
      <c r="Q27" s="1">
        <v>30.839143753051758</v>
      </c>
      <c r="R27" s="1">
        <v>399.80841064453125</v>
      </c>
      <c r="S27" s="1">
        <v>392.55831909179688</v>
      </c>
      <c r="T27" s="1">
        <v>7.4483113288879395</v>
      </c>
      <c r="U27" s="1">
        <v>32.730281829833984</v>
      </c>
      <c r="V27" s="1">
        <v>14.88916015625</v>
      </c>
      <c r="W27" s="1">
        <v>65.427764892578125</v>
      </c>
      <c r="X27" s="1">
        <v>299.59820556640625</v>
      </c>
      <c r="Y27" s="1">
        <v>99.5975341796875</v>
      </c>
      <c r="Z27" s="1">
        <v>0.22789227962493896</v>
      </c>
      <c r="AA27" s="1">
        <v>88.580703735351563</v>
      </c>
      <c r="AB27" s="1">
        <v>-0.39204102754592896</v>
      </c>
      <c r="AC27" s="1">
        <v>1.1796684265136719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1.1014639910529638</v>
      </c>
      <c r="AL27">
        <f>(U27-T27)/(1000-U27)*AK27</f>
        <v>2.8789467515157277E-2</v>
      </c>
      <c r="AM27">
        <f>(P27+273.15)</f>
        <v>305.06559982299802</v>
      </c>
      <c r="AN27">
        <f>(O27+273.15)</f>
        <v>303.8360771179199</v>
      </c>
      <c r="AO27">
        <f>(Y27*AG27+Z27*AH27)*AI27</f>
        <v>15.935605112561461</v>
      </c>
      <c r="AP27">
        <f>((AO27+0.00000010773*(AN27^4-AM27^4))-AL27*44100)/(L27*51.4+0.00000043092*AM27^3)</f>
        <v>-10.378273255160833</v>
      </c>
      <c r="AQ27">
        <f>0.61365*EXP(17.502*J27/(240.97+J27))</f>
        <v>4.7523195632610822</v>
      </c>
      <c r="AR27">
        <f>AQ27*1000/AA27</f>
        <v>53.649602710985064</v>
      </c>
      <c r="AS27">
        <f>(AR27-U27)</f>
        <v>20.91932088115108</v>
      </c>
      <c r="AT27">
        <f>IF(D27,P27,(O27+P27)/2)</f>
        <v>31.300838470458984</v>
      </c>
      <c r="AU27">
        <f>0.61365*EXP(17.502*AT27/(240.97+AT27))</f>
        <v>4.5893428436420942</v>
      </c>
      <c r="AV27">
        <f>IF(AS27&lt;&gt;0,(1000-(AR27+U27)/2)/AS27*AL27,0)</f>
        <v>1.3167756368229715</v>
      </c>
      <c r="AW27">
        <f>U27*AA27/1000</f>
        <v>2.8992713979430844</v>
      </c>
      <c r="AX27">
        <f>(AU27-AW27)</f>
        <v>1.6900714456990098</v>
      </c>
      <c r="AY27">
        <f>1/(1.6/F27+1.37/N27)</f>
        <v>0.86551241945345192</v>
      </c>
      <c r="AZ27">
        <f>G27*AA27*0.001</f>
        <v>33.969166166023513</v>
      </c>
      <c r="BA27">
        <f>G27/S27</f>
        <v>0.97688080218630291</v>
      </c>
      <c r="BB27">
        <f>(1-AL27*AA27/AQ27/F27)*100</f>
        <v>73.177219178285881</v>
      </c>
      <c r="BC27">
        <f>(S27-E27/(N27/1.35))</f>
        <v>393.72031462787709</v>
      </c>
      <c r="BD27">
        <f>E27*BB27/100/BC27</f>
        <v>-6.1628324511378441E-3</v>
      </c>
    </row>
    <row r="28" spans="1:56" x14ac:dyDescent="0.35">
      <c r="A28" s="1" t="s">
        <v>9</v>
      </c>
      <c r="B28" s="1" t="s">
        <v>4981</v>
      </c>
      <c r="K28" s="1">
        <f t="shared" si="0"/>
        <v>2.72</v>
      </c>
    </row>
    <row r="29" spans="1:56" x14ac:dyDescent="0.35">
      <c r="A29" s="1" t="s">
        <v>9</v>
      </c>
      <c r="B29" s="1" t="s">
        <v>4980</v>
      </c>
      <c r="K29" s="1">
        <f t="shared" si="0"/>
        <v>2.72</v>
      </c>
    </row>
    <row r="30" spans="1:56" x14ac:dyDescent="0.35">
      <c r="A30" s="1">
        <v>5</v>
      </c>
      <c r="B30" s="1" t="s">
        <v>4979</v>
      </c>
      <c r="C30" s="1">
        <v>1183.5000047273934</v>
      </c>
      <c r="D30" s="1">
        <v>0</v>
      </c>
      <c r="E30">
        <f>(R30-S30*(1000-T30)/(1000-U30))*AK30</f>
        <v>-3.1513532814046776</v>
      </c>
      <c r="F30">
        <f>IF(AV30&lt;&gt;0,1/(1/AV30-1/N30),0)</f>
        <v>2.0450293501412928</v>
      </c>
      <c r="G30">
        <f>((AY30-AL30/2)*S30-E30)/(AY30+AL30/2)</f>
        <v>383.94572507705436</v>
      </c>
      <c r="H30">
        <f>AL30*1000</f>
        <v>28.050790554827952</v>
      </c>
      <c r="I30">
        <f>(AQ30-AW30)</f>
        <v>1.7807069386401531</v>
      </c>
      <c r="J30">
        <f>(P30+AP30*D30)</f>
        <v>31.602556228637695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30.670192718505859</v>
      </c>
      <c r="P30" s="1">
        <v>31.602556228637695</v>
      </c>
      <c r="Q30" s="1">
        <v>30.816362380981445</v>
      </c>
      <c r="R30" s="1">
        <v>399.89749145507813</v>
      </c>
      <c r="S30" s="1">
        <v>392.7564697265625</v>
      </c>
      <c r="T30" s="1">
        <v>7.9668636322021484</v>
      </c>
      <c r="U30" s="1">
        <v>32.602779388427734</v>
      </c>
      <c r="V30" s="1">
        <v>15.94035816192627</v>
      </c>
      <c r="W30" s="1">
        <v>65.232696533203125</v>
      </c>
      <c r="X30" s="1">
        <v>299.60574340820313</v>
      </c>
      <c r="Y30" s="1">
        <v>150.60951232910156</v>
      </c>
      <c r="Z30" s="1">
        <v>0.23051011562347412</v>
      </c>
      <c r="AA30" s="1">
        <v>88.581535339355469</v>
      </c>
      <c r="AB30" s="1">
        <v>-0.22285920381546021</v>
      </c>
      <c r="AC30" s="1">
        <v>1.1801542043685913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1.1014917037066287</v>
      </c>
      <c r="AL30">
        <f>(U30-T30)/(1000-U30)*AK30</f>
        <v>2.805079055482795E-2</v>
      </c>
      <c r="AM30">
        <f>(P30+273.15)</f>
        <v>304.75255622863767</v>
      </c>
      <c r="AN30">
        <f>(O30+273.15)</f>
        <v>303.82019271850584</v>
      </c>
      <c r="AO30">
        <f>(Y30*AG30+Z30*AH30)*AI30</f>
        <v>24.097521434034661</v>
      </c>
      <c r="AP30">
        <f>((AO30+0.00000010773*(AN30^4-AM30^4))-AL30*44100)/(L30*51.4+0.00000043092*AM30^3)</f>
        <v>-10.018383564077068</v>
      </c>
      <c r="AQ30">
        <f>0.61365*EXP(17.502*J30/(240.97+J30))</f>
        <v>4.6687111931973746</v>
      </c>
      <c r="AR30">
        <f>AQ30*1000/AA30</f>
        <v>52.705241282074908</v>
      </c>
      <c r="AS30">
        <f>(AR30-U30)</f>
        <v>20.102461893647174</v>
      </c>
      <c r="AT30">
        <f>IF(D30,P30,(O30+P30)/2)</f>
        <v>31.136374473571777</v>
      </c>
      <c r="AU30">
        <f>0.61365*EXP(17.502*AT30/(240.97+AT30))</f>
        <v>4.5465766352059296</v>
      </c>
      <c r="AV30">
        <f>IF(AS30&lt;&gt;0,(1000-(AR30+U30)/2)/AS30*AL30,0)</f>
        <v>1.3358717945425833</v>
      </c>
      <c r="AW30">
        <f>U30*AA30/1000</f>
        <v>2.8880042545572215</v>
      </c>
      <c r="AX30">
        <f>(AU30-AW30)</f>
        <v>1.658572380648708</v>
      </c>
      <c r="AY30">
        <f>1/(1.6/F30+1.37/N30)</f>
        <v>0.87872277787363362</v>
      </c>
      <c r="AZ30">
        <f>G30*AA30*0.001</f>
        <v>34.010501814307553</v>
      </c>
      <c r="BA30">
        <f>G30/S30</f>
        <v>0.97756690130237145</v>
      </c>
      <c r="BB30">
        <f>(1-AL30*AA30/AQ30/F30)*100</f>
        <v>73.974939111252908</v>
      </c>
      <c r="BC30">
        <f>(S30-E30/(N30/1.35))</f>
        <v>393.8608261702899</v>
      </c>
      <c r="BD30">
        <f>E30*BB30/100/BC30</f>
        <v>-5.9188716323152592E-3</v>
      </c>
    </row>
    <row r="31" spans="1:56" x14ac:dyDescent="0.35">
      <c r="A31" s="1" t="s">
        <v>9</v>
      </c>
      <c r="B31" s="1" t="s">
        <v>4978</v>
      </c>
      <c r="K31" s="1">
        <f t="shared" si="0"/>
        <v>2.72</v>
      </c>
    </row>
    <row r="32" spans="1:56" x14ac:dyDescent="0.35">
      <c r="A32" s="1" t="s">
        <v>9</v>
      </c>
      <c r="B32" s="1" t="s">
        <v>4977</v>
      </c>
      <c r="K32" s="1">
        <f t="shared" si="0"/>
        <v>2.72</v>
      </c>
    </row>
    <row r="33" spans="1:56" x14ac:dyDescent="0.35">
      <c r="A33" s="1">
        <v>6</v>
      </c>
      <c r="B33" s="1" t="s">
        <v>4976</v>
      </c>
      <c r="C33" s="1">
        <v>1387.0000047385693</v>
      </c>
      <c r="D33" s="1">
        <v>0</v>
      </c>
      <c r="E33">
        <f>(R33-S33*(1000-T33)/(1000-U33))*AK33</f>
        <v>-2.5350948185972877</v>
      </c>
      <c r="F33">
        <f>IF(AV33&lt;&gt;0,1/(1/AV33-1/N33),0)</f>
        <v>2.1850385925435591</v>
      </c>
      <c r="G33">
        <f>((AY33-AL33/2)*S33-E33)/(AY33+AL33/2)</f>
        <v>383.64830091668944</v>
      </c>
      <c r="H33">
        <f>AL33*1000</f>
        <v>27.466999535206622</v>
      </c>
      <c r="I33">
        <f>(AQ33-AW33)</f>
        <v>1.6717488033180525</v>
      </c>
      <c r="J33">
        <f>(P33+AP33*D33)</f>
        <v>31.188821792602539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30.671779632568359</v>
      </c>
      <c r="P33" s="1">
        <v>31.188821792602539</v>
      </c>
      <c r="Q33" s="1">
        <v>30.810031890869141</v>
      </c>
      <c r="R33" s="1">
        <v>399.97119140625</v>
      </c>
      <c r="S33" s="1">
        <v>392.4862060546875</v>
      </c>
      <c r="T33" s="1">
        <v>8.4860811233520508</v>
      </c>
      <c r="U33" s="1">
        <v>32.607192993164063</v>
      </c>
      <c r="V33" s="1">
        <v>16.977878570556641</v>
      </c>
      <c r="W33" s="1">
        <v>65.236358642578125</v>
      </c>
      <c r="X33" s="1">
        <v>299.6302490234375</v>
      </c>
      <c r="Y33" s="1">
        <v>300.80783081054688</v>
      </c>
      <c r="Z33" s="1">
        <v>0.13359162211418152</v>
      </c>
      <c r="AA33" s="1">
        <v>88.582542419433594</v>
      </c>
      <c r="AB33" s="1">
        <v>-0.28724366426467896</v>
      </c>
      <c r="AC33" s="1">
        <v>1.1838175058364868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1.1015817978802847</v>
      </c>
      <c r="AL33">
        <f>(U33-T33)/(1000-U33)*AK33</f>
        <v>2.7466999535206621E-2</v>
      </c>
      <c r="AM33">
        <f>(P33+273.15)</f>
        <v>304.33882179260252</v>
      </c>
      <c r="AN33">
        <f>(O33+273.15)</f>
        <v>303.82177963256834</v>
      </c>
      <c r="AO33">
        <f>(Y33*AG33+Z33*AH33)*AI33</f>
        <v>48.129251853914866</v>
      </c>
      <c r="AP33">
        <f>((AO33+0.00000010773*(AN33^4-AM33^4))-AL33*44100)/(L33*51.4+0.00000043092*AM33^3)</f>
        <v>-9.5735687158265641</v>
      </c>
      <c r="AQ33">
        <f>0.61365*EXP(17.502*J33/(240.97+J33))</f>
        <v>4.5601768598136658</v>
      </c>
      <c r="AR33">
        <f>AQ33*1000/AA33</f>
        <v>51.479408191079827</v>
      </c>
      <c r="AS33">
        <f>(AR33-U33)</f>
        <v>18.872215197915764</v>
      </c>
      <c r="AT33">
        <f>IF(D33,P33,(O33+P33)/2)</f>
        <v>30.930300712585449</v>
      </c>
      <c r="AU33">
        <f>0.61365*EXP(17.502*AT33/(240.97+AT33))</f>
        <v>4.4934807156376824</v>
      </c>
      <c r="AV33">
        <f>IF(AS33&lt;&gt;0,(1000-(AR33+U33)/2)/AS33*AL33,0)</f>
        <v>1.3942293441148423</v>
      </c>
      <c r="AW33">
        <f>U33*AA33/1000</f>
        <v>2.8884280564956133</v>
      </c>
      <c r="AX33">
        <f>(AU33-AW33)</f>
        <v>1.6050526591420691</v>
      </c>
      <c r="AY33">
        <f>1/(1.6/F33+1.37/N33)</f>
        <v>0.91921650274277011</v>
      </c>
      <c r="AZ33">
        <f>G33*AA33*0.001</f>
        <v>33.984541890096267</v>
      </c>
      <c r="BA33">
        <f>G33/S33</f>
        <v>0.9774822528749797</v>
      </c>
      <c r="BB33">
        <f>(1-AL33*AA33/AQ33/F33)*100</f>
        <v>75.581523593565862</v>
      </c>
      <c r="BC33">
        <f>(S33-E33/(N33/1.35))</f>
        <v>393.37460162585302</v>
      </c>
      <c r="BD33">
        <f>E33*BB33/100/BC33</f>
        <v>-4.8708362983225419E-3</v>
      </c>
    </row>
    <row r="34" spans="1:56" x14ac:dyDescent="0.35">
      <c r="A34" s="1" t="s">
        <v>9</v>
      </c>
      <c r="B34" s="1" t="s">
        <v>4975</v>
      </c>
      <c r="K34" s="1">
        <f t="shared" si="0"/>
        <v>2.72</v>
      </c>
    </row>
    <row r="35" spans="1:56" x14ac:dyDescent="0.35">
      <c r="A35" s="1" t="s">
        <v>9</v>
      </c>
      <c r="B35" s="1" t="s">
        <v>4974</v>
      </c>
      <c r="K35" s="1">
        <f t="shared" si="0"/>
        <v>2.72</v>
      </c>
    </row>
    <row r="36" spans="1:56" x14ac:dyDescent="0.35">
      <c r="A36" s="1">
        <v>7</v>
      </c>
      <c r="B36" s="1" t="s">
        <v>4973</v>
      </c>
      <c r="C36" s="1">
        <v>1591.5000047273934</v>
      </c>
      <c r="D36" s="1">
        <v>0</v>
      </c>
      <c r="E36">
        <f>(R36-S36*(1000-T36)/(1000-U36))*AK36</f>
        <v>-1.8703829099923972</v>
      </c>
      <c r="F36">
        <f>IF(AV36&lt;&gt;0,1/(1/AV36-1/N36),0)</f>
        <v>2.1600982000346587</v>
      </c>
      <c r="G36">
        <f>((AY36-AL36/2)*S36-E36)/(AY36+AL36/2)</f>
        <v>382.79378055774401</v>
      </c>
      <c r="H36">
        <f>AL36*1000</f>
        <v>26.80442164913762</v>
      </c>
      <c r="I36">
        <f>(AQ36-AW36)</f>
        <v>1.6438172809751102</v>
      </c>
      <c r="J36">
        <f>(P36+AP36*D36)</f>
        <v>31.054550170898438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30.679601669311523</v>
      </c>
      <c r="P36" s="1">
        <v>31.054550170898438</v>
      </c>
      <c r="Q36" s="1">
        <v>30.815818786621094</v>
      </c>
      <c r="R36" s="1">
        <v>399.97256469726563</v>
      </c>
      <c r="S36" s="1">
        <v>392.12942504882813</v>
      </c>
      <c r="T36" s="1">
        <v>8.9911575317382813</v>
      </c>
      <c r="U36" s="1">
        <v>32.530738830566406</v>
      </c>
      <c r="V36" s="1">
        <v>17.980058670043945</v>
      </c>
      <c r="W36" s="1">
        <v>65.053306579589844</v>
      </c>
      <c r="X36" s="1">
        <v>299.649658203125</v>
      </c>
      <c r="Y36" s="1">
        <v>501.00656127929688</v>
      </c>
      <c r="Z36" s="1">
        <v>0.27765527367591858</v>
      </c>
      <c r="AA36" s="1">
        <v>88.581199645996094</v>
      </c>
      <c r="AB36" s="1">
        <v>-0.34426116943359375</v>
      </c>
      <c r="AC36" s="1">
        <v>1.1974210739135742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1.1016531551585476</v>
      </c>
      <c r="AL36">
        <f>(U36-T36)/(1000-U36)*AK36</f>
        <v>2.6804421649137621E-2</v>
      </c>
      <c r="AM36">
        <f>(P36+273.15)</f>
        <v>304.20455017089841</v>
      </c>
      <c r="AN36">
        <f>(O36+273.15)</f>
        <v>303.8296016693115</v>
      </c>
      <c r="AO36">
        <f>(Y36*AG36+Z36*AH36)*AI36</f>
        <v>80.161048012948413</v>
      </c>
      <c r="AP36">
        <f>((AO36+0.00000010773*(AN36^4-AM36^4))-AL36*44100)/(L36*51.4+0.00000043092*AM36^3)</f>
        <v>-9.0592064364372042</v>
      </c>
      <c r="AQ36">
        <f>0.61365*EXP(17.502*J36/(240.97+J36))</f>
        <v>4.5254291519572707</v>
      </c>
      <c r="AR36">
        <f>AQ36*1000/AA36</f>
        <v>51.087918994578914</v>
      </c>
      <c r="AS36">
        <f>(AR36-U36)</f>
        <v>18.557180164012507</v>
      </c>
      <c r="AT36">
        <f>IF(D36,P36,(O36+P36)/2)</f>
        <v>30.86707592010498</v>
      </c>
      <c r="AU36">
        <f>0.61365*EXP(17.502*AT36/(240.97+AT36))</f>
        <v>4.477299191447373</v>
      </c>
      <c r="AV36">
        <f>IF(AS36&lt;&gt;0,(1000-(AR36+U36)/2)/AS36*AL36,0)</f>
        <v>1.3840328401782407</v>
      </c>
      <c r="AW36">
        <f>U36*AA36/1000</f>
        <v>2.8816118709821605</v>
      </c>
      <c r="AX36">
        <f>(AU36-AW36)</f>
        <v>1.5956873204652124</v>
      </c>
      <c r="AY36">
        <f>1/(1.6/F36+1.37/N36)</f>
        <v>0.91212784211417264</v>
      </c>
      <c r="AZ36">
        <f>G36*AA36*0.001</f>
        <v>33.908332298831141</v>
      </c>
      <c r="BA36">
        <f>G36/S36</f>
        <v>0.97619244082506273</v>
      </c>
      <c r="BB36">
        <f>(1-AL36*AA36/AQ36/F36)*100</f>
        <v>75.71071484945422</v>
      </c>
      <c r="BC36">
        <f>(S36-E36/(N36/1.35))</f>
        <v>392.78487978031637</v>
      </c>
      <c r="BD36">
        <f>E36*BB36/100/BC36</f>
        <v>-3.605231118797847E-3</v>
      </c>
    </row>
    <row r="37" spans="1:56" x14ac:dyDescent="0.35">
      <c r="A37" s="1" t="s">
        <v>9</v>
      </c>
      <c r="B37" s="1" t="s">
        <v>4972</v>
      </c>
      <c r="K37" s="1">
        <f t="shared" si="0"/>
        <v>2.72</v>
      </c>
    </row>
    <row r="38" spans="1:56" x14ac:dyDescent="0.35">
      <c r="A38" s="1" t="s">
        <v>9</v>
      </c>
      <c r="B38" s="1" t="s">
        <v>4971</v>
      </c>
      <c r="K38" s="1">
        <f t="shared" si="0"/>
        <v>2.72</v>
      </c>
    </row>
    <row r="39" spans="1:56" x14ac:dyDescent="0.35">
      <c r="A39" s="1">
        <v>8</v>
      </c>
      <c r="B39" s="1" t="s">
        <v>4970</v>
      </c>
      <c r="C39" s="1">
        <v>1795.0000047385693</v>
      </c>
      <c r="D39" s="1">
        <v>0</v>
      </c>
      <c r="E39">
        <f>(R39-S39*(1000-T39)/(1000-U39))*AK39</f>
        <v>-1.4246624505388592</v>
      </c>
      <c r="F39">
        <f>IF(AV39&lt;&gt;0,1/(1/AV39-1/N39),0)</f>
        <v>0.20235252415976415</v>
      </c>
      <c r="G39">
        <f>((AY39-AL39/2)*S39-E39)/(AY39+AL39/2)</f>
        <v>326.87924250774756</v>
      </c>
      <c r="H39">
        <f>AL39*1000</f>
        <v>25.910143669346063</v>
      </c>
      <c r="I39">
        <f>(AQ39-AW39)</f>
        <v>10.823634898703661</v>
      </c>
      <c r="J39">
        <f>(P39+AP39*D39)</f>
        <v>51.956638336181641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30.722341537475586</v>
      </c>
      <c r="P39" s="1">
        <v>51.956638336181641</v>
      </c>
      <c r="Q39" s="1">
        <v>30.842941284179688</v>
      </c>
      <c r="R39" s="1">
        <v>399.99380493164063</v>
      </c>
      <c r="S39" s="1">
        <v>392.06573486328125</v>
      </c>
      <c r="T39" s="1">
        <v>9.4969072341918945</v>
      </c>
      <c r="U39" s="1">
        <v>32.257984161376953</v>
      </c>
      <c r="V39" s="1">
        <v>18.945039749145508</v>
      </c>
      <c r="W39" s="1">
        <v>64.350296020507813</v>
      </c>
      <c r="X39" s="1">
        <v>299.64395141601563</v>
      </c>
      <c r="Y39" s="1">
        <v>750.69317626953125</v>
      </c>
      <c r="Z39" s="1">
        <v>0.29861828684806824</v>
      </c>
      <c r="AA39" s="1">
        <v>88.580894470214844</v>
      </c>
      <c r="AB39" s="1">
        <v>-0.36253508925437927</v>
      </c>
      <c r="AC39" s="1">
        <v>1.2065318822860718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1.1016321743235866</v>
      </c>
      <c r="AL39">
        <f>(U39-T39)/(1000-U39)*AK39</f>
        <v>2.5910143669346061E-2</v>
      </c>
      <c r="AM39">
        <f>(P39+273.15)</f>
        <v>325.10663833618162</v>
      </c>
      <c r="AN39">
        <f>(O39+273.15)</f>
        <v>303.87234153747556</v>
      </c>
      <c r="AO39">
        <f>(Y39*AG39+Z39*AH39)*AI39</f>
        <v>120.11090551843699</v>
      </c>
      <c r="AP39">
        <f>((AO39+0.00000010773*(AN39^4-AM39^4))-AL39*44100)/(L39*51.4+0.00000043092*AM39^3)</f>
        <v>-10.475440598647836</v>
      </c>
      <c r="AQ39">
        <f>0.61365*EXP(17.502*J39/(240.97+J39))</f>
        <v>13.681075989524455</v>
      </c>
      <c r="AR39">
        <f>AQ39*1000/AA39</f>
        <v>154.44725492272707</v>
      </c>
      <c r="AS39">
        <f>(AR39-U39)</f>
        <v>122.18927076135012</v>
      </c>
      <c r="AT39">
        <f>IF(D39,P39,(O39+P39)/2)</f>
        <v>41.339489936828613</v>
      </c>
      <c r="AU39">
        <f>0.61365*EXP(17.502*AT39/(240.97+AT39))</f>
        <v>7.9609139603033015</v>
      </c>
      <c r="AV39">
        <f>IF(AS39&lt;&gt;0,(1000-(AR39+U39)/2)/AS39*AL39,0)</f>
        <v>0.19225390035253637</v>
      </c>
      <c r="AW39">
        <f>U39*AA39/1000</f>
        <v>2.8574410908207937</v>
      </c>
      <c r="AX39">
        <f>(AU39-AW39)</f>
        <v>5.1034728694825073</v>
      </c>
      <c r="AY39">
        <f>1/(1.6/F39+1.37/N39)</f>
        <v>0.12102693505045567</v>
      </c>
      <c r="AZ39">
        <f>G39*AA39*0.001</f>
        <v>28.955255685082555</v>
      </c>
      <c r="BA39">
        <f>G39/S39</f>
        <v>0.83373580866926533</v>
      </c>
      <c r="BB39">
        <f>(1-AL39*AA39/AQ39/F39)*100</f>
        <v>17.094947017175265</v>
      </c>
      <c r="BC39">
        <f>(S39-E39/(N39/1.35))</f>
        <v>392.56499185445165</v>
      </c>
      <c r="BD39">
        <f>E39*BB39/100/BC39</f>
        <v>-6.2039482925544764E-4</v>
      </c>
    </row>
    <row r="40" spans="1:56" x14ac:dyDescent="0.35">
      <c r="A40" s="1" t="s">
        <v>9</v>
      </c>
      <c r="B40" s="1" t="s">
        <v>4969</v>
      </c>
      <c r="K40" s="1">
        <f t="shared" si="0"/>
        <v>2.72</v>
      </c>
    </row>
    <row r="41" spans="1:56" x14ac:dyDescent="0.35">
      <c r="A41" s="1" t="s">
        <v>9</v>
      </c>
      <c r="B41" s="1" t="s">
        <v>4968</v>
      </c>
      <c r="K41" s="1">
        <f t="shared" si="0"/>
        <v>2.72</v>
      </c>
    </row>
    <row r="42" spans="1:56" x14ac:dyDescent="0.35">
      <c r="A42" s="1">
        <v>9</v>
      </c>
      <c r="B42" s="1" t="s">
        <v>4967</v>
      </c>
      <c r="C42" s="1">
        <v>1998.0000047385693</v>
      </c>
      <c r="D42" s="1">
        <v>0</v>
      </c>
      <c r="E42">
        <f>(R42-S42*(1000-T42)/(1000-U42))*AK42</f>
        <v>-0.96485412965059847</v>
      </c>
      <c r="F42">
        <f>IF(AV42&lt;&gt;0,1/(1/AV42-1/N42),0)</f>
        <v>1.8619897496982021</v>
      </c>
      <c r="G42">
        <f>((AY42-AL42/2)*S42-E42)/(AY42+AL42/2)</f>
        <v>381.57186315606816</v>
      </c>
      <c r="H42">
        <f>AL42*1000</f>
        <v>24.761367106477241</v>
      </c>
      <c r="I42">
        <f>(AQ42-AW42)</f>
        <v>1.675351028298766</v>
      </c>
      <c r="J42">
        <f>(P42+AP42*D42)</f>
        <v>30.907535552978516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30.787651062011719</v>
      </c>
      <c r="P42" s="1">
        <v>30.907535552978516</v>
      </c>
      <c r="Q42" s="1">
        <v>30.890169143676758</v>
      </c>
      <c r="R42" s="1">
        <v>399.97198486328125</v>
      </c>
      <c r="S42" s="1">
        <v>392.03594970703125</v>
      </c>
      <c r="T42" s="1">
        <v>9.9846582412719727</v>
      </c>
      <c r="U42" s="1">
        <v>31.748283386230469</v>
      </c>
      <c r="V42" s="1">
        <v>19.843912124633789</v>
      </c>
      <c r="W42" s="1">
        <v>63.097820281982422</v>
      </c>
      <c r="X42" s="1">
        <v>299.64053344726563</v>
      </c>
      <c r="Y42" s="1">
        <v>1000.3919677734375</v>
      </c>
      <c r="Z42" s="1">
        <v>4.3220784515142441E-2</v>
      </c>
      <c r="AA42" s="1">
        <v>88.581085205078125</v>
      </c>
      <c r="AB42" s="1">
        <v>-0.35699310898780823</v>
      </c>
      <c r="AC42" s="1">
        <v>1.2205371856689453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1.1016196082620058</v>
      </c>
      <c r="AL42">
        <f>(U42-T42)/(1000-U42)*AK42</f>
        <v>2.476136710647724E-2</v>
      </c>
      <c r="AM42">
        <f>(P42+273.15)</f>
        <v>304.05753555297849</v>
      </c>
      <c r="AN42">
        <f>(O42+273.15)</f>
        <v>303.9376510620117</v>
      </c>
      <c r="AO42">
        <f>(Y42*AG42+Z42*AH42)*AI42</f>
        <v>160.06271126606953</v>
      </c>
      <c r="AP42">
        <f>((AO42+0.00000010773*(AN42^4-AM42^4))-AL42*44100)/(L42*51.4+0.00000043092*AM42^3)</f>
        <v>-7.6431217075743261</v>
      </c>
      <c r="AQ42">
        <f>0.61365*EXP(17.502*J42/(240.97+J42))</f>
        <v>4.4876484240494134</v>
      </c>
      <c r="AR42">
        <f>AQ42*1000/AA42</f>
        <v>50.661474892296177</v>
      </c>
      <c r="AS42">
        <f>(AR42-U42)</f>
        <v>18.913191506065708</v>
      </c>
      <c r="AT42">
        <f>IF(D42,P42,(O42+P42)/2)</f>
        <v>30.847593307495117</v>
      </c>
      <c r="AU42">
        <f>0.61365*EXP(17.502*AT42/(240.97+AT42))</f>
        <v>4.4723231239001633</v>
      </c>
      <c r="AV42">
        <f>IF(AS42&lt;&gt;0,(1000-(AR42+U42)/2)/AS42*AL42,0)</f>
        <v>1.2552655621298943</v>
      </c>
      <c r="AW42">
        <f>U42*AA42/1000</f>
        <v>2.8122973957506474</v>
      </c>
      <c r="AX42">
        <f>(AU42-AW42)</f>
        <v>1.6600257281495159</v>
      </c>
      <c r="AY42">
        <f>1/(1.6/F42+1.37/N42)</f>
        <v>0.82309519839816281</v>
      </c>
      <c r="AZ42">
        <f>G42*AA42*0.001</f>
        <v>33.80004972208809</v>
      </c>
      <c r="BA42">
        <f>G42/S42</f>
        <v>0.9733083495052357</v>
      </c>
      <c r="BB42">
        <f>(1-AL42*AA42/AQ42/F42)*100</f>
        <v>73.750592560335051</v>
      </c>
      <c r="BC42">
        <f>(S42-E42/(N42/1.35))</f>
        <v>392.37407202471115</v>
      </c>
      <c r="BD42">
        <f>E42*BB42/100/BC42</f>
        <v>-1.8135388872365784E-3</v>
      </c>
    </row>
    <row r="43" spans="1:56" x14ac:dyDescent="0.35">
      <c r="A43" s="1" t="s">
        <v>9</v>
      </c>
      <c r="B43" s="1" t="s">
        <v>4966</v>
      </c>
      <c r="K43" s="1">
        <f t="shared" si="0"/>
        <v>2.72</v>
      </c>
    </row>
    <row r="44" spans="1:56" x14ac:dyDescent="0.35">
      <c r="A44" s="1" t="s">
        <v>9</v>
      </c>
      <c r="B44" s="1" t="s">
        <v>4965</v>
      </c>
      <c r="K44" s="1">
        <f t="shared" si="0"/>
        <v>2.72</v>
      </c>
    </row>
    <row r="45" spans="1:56" x14ac:dyDescent="0.35">
      <c r="A45" s="1">
        <v>10</v>
      </c>
      <c r="B45" s="1" t="s">
        <v>4964</v>
      </c>
      <c r="C45" s="1">
        <v>2202.0000047385693</v>
      </c>
      <c r="D45" s="1">
        <v>0</v>
      </c>
      <c r="E45">
        <f>(R45-S45*(1000-T45)/(1000-U45))*AK45</f>
        <v>-0.77996328426197692</v>
      </c>
      <c r="F45">
        <f>IF(AV45&lt;&gt;0,1/(1/AV45-1/N45),0)</f>
        <v>1.6564964734029228</v>
      </c>
      <c r="G45">
        <f>((AY45-AL45/2)*S45-E45)/(AY45+AL45/2)</f>
        <v>381.23854274403448</v>
      </c>
      <c r="H45">
        <f>AL45*1000</f>
        <v>23.516027695050127</v>
      </c>
      <c r="I45">
        <f>(AQ45-AW45)</f>
        <v>1.7247871950647737</v>
      </c>
      <c r="J45">
        <f>(P45+AP45*D45)</f>
        <v>30.89213752746582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30.843938827514648</v>
      </c>
      <c r="P45" s="1">
        <v>30.89213752746582</v>
      </c>
      <c r="Q45" s="1">
        <v>30.931205749511719</v>
      </c>
      <c r="R45" s="1">
        <v>399.89071655273438</v>
      </c>
      <c r="S45" s="1">
        <v>392.22628784179688</v>
      </c>
      <c r="T45" s="1">
        <v>10.463775634765625</v>
      </c>
      <c r="U45" s="1">
        <v>31.144838333129883</v>
      </c>
      <c r="V45" s="1">
        <v>20.72998046875</v>
      </c>
      <c r="W45" s="1">
        <v>61.701618194580078</v>
      </c>
      <c r="X45" s="1">
        <v>299.65316772460938</v>
      </c>
      <c r="Y45" s="1">
        <v>1250.1683349609375</v>
      </c>
      <c r="Z45" s="1">
        <v>0.33659327030181885</v>
      </c>
      <c r="AA45" s="1">
        <v>88.583541870117188</v>
      </c>
      <c r="AB45" s="1">
        <v>-0.41996002197265625</v>
      </c>
      <c r="AC45" s="1">
        <v>1.227277398109436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1.1016660578110635</v>
      </c>
      <c r="AL45">
        <f>(U45-T45)/(1000-U45)*AK45</f>
        <v>2.3516027695050127E-2</v>
      </c>
      <c r="AM45">
        <f>(P45+273.15)</f>
        <v>304.0421375274658</v>
      </c>
      <c r="AN45">
        <f>(O45+273.15)</f>
        <v>303.99393882751463</v>
      </c>
      <c r="AO45">
        <f>(Y45*AG45+Z45*AH45)*AI45</f>
        <v>200.02692912279963</v>
      </c>
      <c r="AP45">
        <f>((AO45+0.00000010773*(AN45^4-AM45^4))-AL45*44100)/(L45*51.4+0.00000043092*AM45^3)</f>
        <v>-6.8591376696421831</v>
      </c>
      <c r="AQ45">
        <f>0.61365*EXP(17.502*J45/(240.97+J45))</f>
        <v>4.4837072855856155</v>
      </c>
      <c r="AR45">
        <f>AQ45*1000/AA45</f>
        <v>50.615579270466625</v>
      </c>
      <c r="AS45">
        <f>(AR45-U45)</f>
        <v>19.470740937336743</v>
      </c>
      <c r="AT45">
        <f>IF(D45,P45,(O45+P45)/2)</f>
        <v>30.868038177490234</v>
      </c>
      <c r="AU45">
        <f>0.61365*EXP(17.502*AT45/(240.97+AT45))</f>
        <v>4.4775450872044891</v>
      </c>
      <c r="AV45">
        <f>IF(AS45&lt;&gt;0,(1000-(AR45+U45)/2)/AS45*AL45,0)</f>
        <v>1.1583887662660615</v>
      </c>
      <c r="AW45">
        <f>U45*AA45/1000</f>
        <v>2.7589200905208418</v>
      </c>
      <c r="AX45">
        <f>(AU45-AW45)</f>
        <v>1.7186249966836473</v>
      </c>
      <c r="AY45">
        <f>1/(1.6/F45+1.37/N45)</f>
        <v>0.75670183739819941</v>
      </c>
      <c r="AZ45">
        <f>G45*AA45*0.001</f>
        <v>33.771460413668642</v>
      </c>
      <c r="BA45">
        <f>G45/S45</f>
        <v>0.97198620939401625</v>
      </c>
      <c r="BB45">
        <f>(1-AL45*AA45/AQ45/F45)*100</f>
        <v>71.952817794181144</v>
      </c>
      <c r="BC45">
        <f>(S45-E45/(N45/1.35))</f>
        <v>392.49961723457812</v>
      </c>
      <c r="BD45">
        <f>E45*BB45/100/BC45</f>
        <v>-1.4298244791691754E-3</v>
      </c>
    </row>
    <row r="46" spans="1:56" x14ac:dyDescent="0.35">
      <c r="A46" s="1" t="s">
        <v>9</v>
      </c>
      <c r="B46" s="1" t="s">
        <v>4963</v>
      </c>
      <c r="K46" s="1">
        <f t="shared" si="0"/>
        <v>2.72</v>
      </c>
    </row>
    <row r="47" spans="1:56" x14ac:dyDescent="0.35">
      <c r="A47" s="1" t="s">
        <v>9</v>
      </c>
      <c r="B47" s="1" t="s">
        <v>4962</v>
      </c>
      <c r="K47" s="1">
        <f t="shared" si="0"/>
        <v>2.72</v>
      </c>
    </row>
    <row r="48" spans="1:56" x14ac:dyDescent="0.35">
      <c r="A48" s="1">
        <v>11</v>
      </c>
      <c r="B48" s="1" t="s">
        <v>4961</v>
      </c>
      <c r="C48" s="1">
        <v>2405.5000047497451</v>
      </c>
      <c r="D48" s="1">
        <v>0</v>
      </c>
      <c r="E48">
        <f>(R48-S48*(1000-T48)/(1000-U48))*AK48</f>
        <v>-1.1587338501644151</v>
      </c>
      <c r="F48">
        <f>IF(AV48&lt;&gt;0,1/(1/AV48-1/N48),0)</f>
        <v>1.0415028966308122</v>
      </c>
      <c r="G48">
        <f>((AY48-AL48/2)*S48-E48)/(AY48+AL48/2)</f>
        <v>380.07656592632793</v>
      </c>
      <c r="H48">
        <f>AL48*1000</f>
        <v>21.402205011137028</v>
      </c>
      <c r="I48">
        <f>(AQ48-AW48)</f>
        <v>2.2147916183193894</v>
      </c>
      <c r="J48">
        <f>(P48+AP48*D48)</f>
        <v>32.288345336914063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30.933710098266602</v>
      </c>
      <c r="P48" s="1">
        <v>32.288345336914063</v>
      </c>
      <c r="Q48" s="1">
        <v>30.992332458496094</v>
      </c>
      <c r="R48" s="1">
        <v>400.14114379882813</v>
      </c>
      <c r="S48" s="1">
        <v>393.54647827148438</v>
      </c>
      <c r="T48" s="1">
        <v>10.93589973449707</v>
      </c>
      <c r="U48" s="1">
        <v>29.787176132202148</v>
      </c>
      <c r="V48" s="1">
        <v>21.555639266967773</v>
      </c>
      <c r="W48" s="1">
        <v>58.713191986083984</v>
      </c>
      <c r="X48" s="1">
        <v>299.60818481445313</v>
      </c>
      <c r="Y48" s="1">
        <v>1600.5010986328125</v>
      </c>
      <c r="Z48" s="1">
        <v>0.25408270955085754</v>
      </c>
      <c r="AA48" s="1">
        <v>88.587760925292969</v>
      </c>
      <c r="AB48" s="1">
        <v>-0.51149594783782959</v>
      </c>
      <c r="AC48" s="1">
        <v>1.2551419734954834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1.1015006794649009</v>
      </c>
      <c r="AL48">
        <f>(U48-T48)/(1000-U48)*AK48</f>
        <v>2.1402205011137029E-2</v>
      </c>
      <c r="AM48">
        <f>(P48+273.15)</f>
        <v>305.43834533691404</v>
      </c>
      <c r="AN48">
        <f>(O48+273.15)</f>
        <v>304.08371009826658</v>
      </c>
      <c r="AO48">
        <f>(Y48*AG48+Z48*AH48)*AI48</f>
        <v>256.08017005741203</v>
      </c>
      <c r="AP48">
        <f>((AO48+0.00000010773*(AN48^4-AM48^4))-AL48*44100)/(L48*51.4+0.00000043092*AM48^3)</f>
        <v>-5.7593805321540064</v>
      </c>
      <c r="AQ48">
        <f>0.61365*EXP(17.502*J48/(240.97+J48))</f>
        <v>4.8535708561585063</v>
      </c>
      <c r="AR48">
        <f>AQ48*1000/AA48</f>
        <v>54.788277810199716</v>
      </c>
      <c r="AS48">
        <f>(AR48-U48)</f>
        <v>25.001101677997568</v>
      </c>
      <c r="AT48">
        <f>IF(D48,P48,(O48+P48)/2)</f>
        <v>31.611027717590332</v>
      </c>
      <c r="AU48">
        <f>0.61365*EXP(17.502*AT48/(240.97+AT48))</f>
        <v>4.6709568019302079</v>
      </c>
      <c r="AV48">
        <f>IF(AS48&lt;&gt;0,(1000-(AR48+U48)/2)/AS48*AL48,0)</f>
        <v>0.81985004793141136</v>
      </c>
      <c r="AW48">
        <f>U48*AA48/1000</f>
        <v>2.6387792378391168</v>
      </c>
      <c r="AX48">
        <f>(AU48-AW48)</f>
        <v>2.0321775640910911</v>
      </c>
      <c r="AY48">
        <f>1/(1.6/F48+1.37/N48)</f>
        <v>0.52857698432065447</v>
      </c>
      <c r="AZ48">
        <f>G48*AA48*0.001</f>
        <v>33.670131955587891</v>
      </c>
      <c r="BA48">
        <f>G48/S48</f>
        <v>0.96577300753822437</v>
      </c>
      <c r="BB48">
        <f>(1-AL48*AA48/AQ48/F48)*100</f>
        <v>62.49316754475953</v>
      </c>
      <c r="BC48">
        <f>(S48-E48/(N48/1.35))</f>
        <v>393.95254356462209</v>
      </c>
      <c r="BD48">
        <f>E48*BB48/100/BC48</f>
        <v>-1.8381134941506173E-3</v>
      </c>
    </row>
    <row r="49" spans="1:56" x14ac:dyDescent="0.35">
      <c r="A49" s="1" t="s">
        <v>9</v>
      </c>
      <c r="B49" s="1" t="s">
        <v>4960</v>
      </c>
      <c r="K49" s="1">
        <f t="shared" si="0"/>
        <v>2.72</v>
      </c>
    </row>
    <row r="50" spans="1:56" x14ac:dyDescent="0.35">
      <c r="A50" s="1" t="s">
        <v>9</v>
      </c>
      <c r="B50" s="1" t="s">
        <v>4959</v>
      </c>
      <c r="K50" s="1">
        <f t="shared" si="0"/>
        <v>2.72</v>
      </c>
    </row>
    <row r="51" spans="1:56" x14ac:dyDescent="0.35">
      <c r="A51" s="1">
        <v>12</v>
      </c>
      <c r="B51" s="1" t="s">
        <v>4958</v>
      </c>
      <c r="C51" s="1">
        <v>2608.000004760921</v>
      </c>
      <c r="D51" s="1">
        <v>0</v>
      </c>
      <c r="E51">
        <f>(R51-S51*(1000-T51)/(1000-U51))*AK51</f>
        <v>-1.1108323039158261</v>
      </c>
      <c r="F51">
        <f>IF(AV51&lt;&gt;0,1/(1/AV51-1/N51),0)</f>
        <v>0.63804946260134954</v>
      </c>
      <c r="G51">
        <f>((AY51-AL51/2)*S51-E51)/(AY51+AL51/2)</f>
        <v>378.02828648125131</v>
      </c>
      <c r="H51">
        <f>AL51*1000</f>
        <v>17.754261178813348</v>
      </c>
      <c r="I51">
        <f>(AQ51-AW51)</f>
        <v>2.7506689454076301</v>
      </c>
      <c r="J51">
        <f>(P51+AP51*D51)</f>
        <v>33.339691162109375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31.068141937255859</v>
      </c>
      <c r="P51" s="1">
        <v>33.339691162109375</v>
      </c>
      <c r="Q51" s="1">
        <v>31.086654663085938</v>
      </c>
      <c r="R51" s="1">
        <v>399.832275390625</v>
      </c>
      <c r="S51" s="1">
        <v>394.48309326171875</v>
      </c>
      <c r="T51" s="1">
        <v>11.399252891540527</v>
      </c>
      <c r="U51" s="1">
        <v>27.07891845703125</v>
      </c>
      <c r="V51" s="1">
        <v>22.295614242553711</v>
      </c>
      <c r="W51" s="1">
        <v>52.963218688964844</v>
      </c>
      <c r="X51" s="1">
        <v>299.64865112304688</v>
      </c>
      <c r="Y51" s="1">
        <v>2000.038818359375</v>
      </c>
      <c r="Z51" s="1">
        <v>0.20824375748634338</v>
      </c>
      <c r="AA51" s="1">
        <v>88.580718994140625</v>
      </c>
      <c r="AB51" s="1">
        <v>-0.50976252555847168</v>
      </c>
      <c r="AC51" s="1">
        <v>1.278944730758667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1.1016494526582603</v>
      </c>
      <c r="AL51">
        <f>(U51-T51)/(1000-U51)*AK51</f>
        <v>1.7754261178813346E-2</v>
      </c>
      <c r="AM51">
        <f>(P51+273.15)</f>
        <v>306.48969116210935</v>
      </c>
      <c r="AN51">
        <f>(O51+273.15)</f>
        <v>304.21814193725584</v>
      </c>
      <c r="AO51">
        <f>(Y51*AG51+Z51*AH51)*AI51</f>
        <v>320.0062037848038</v>
      </c>
      <c r="AP51">
        <f>((AO51+0.00000010773*(AN51^4-AM51^4))-AL51*44100)/(L51*51.4+0.00000043092*AM51^3)</f>
        <v>-4.0096510936003007</v>
      </c>
      <c r="AQ51">
        <f>0.61365*EXP(17.502*J51/(240.97+J51))</f>
        <v>5.1493390119151634</v>
      </c>
      <c r="AR51">
        <f>AQ51*1000/AA51</f>
        <v>58.131600989327922</v>
      </c>
      <c r="AS51">
        <f>(AR51-U51)</f>
        <v>31.052682532296672</v>
      </c>
      <c r="AT51">
        <f>IF(D51,P51,(O51+P51)/2)</f>
        <v>32.203916549682617</v>
      </c>
      <c r="AU51">
        <f>0.61365*EXP(17.502*AT51/(240.97+AT51))</f>
        <v>4.830473912553872</v>
      </c>
      <c r="AV51">
        <f>IF(AS51&lt;&gt;0,(1000-(AR51+U51)/2)/AS51*AL51,0)</f>
        <v>0.54738704948978423</v>
      </c>
      <c r="AW51">
        <f>U51*AA51/1000</f>
        <v>2.3986700665075333</v>
      </c>
      <c r="AX51">
        <f>(AU51-AW51)</f>
        <v>2.4318038460463387</v>
      </c>
      <c r="AY51">
        <f>1/(1.6/F51+1.37/N51)</f>
        <v>0.34925065803185479</v>
      </c>
      <c r="AZ51">
        <f>G51*AA51*0.001</f>
        <v>33.486017416632208</v>
      </c>
      <c r="BA51">
        <f>G51/S51</f>
        <v>0.95828767553911232</v>
      </c>
      <c r="BB51">
        <f>(1-AL51*AA51/AQ51/F51)*100</f>
        <v>52.133026040262173</v>
      </c>
      <c r="BC51">
        <f>(S51-E51/(N51/1.35))</f>
        <v>394.87237199475345</v>
      </c>
      <c r="BD51">
        <f>E51*BB51/100/BC51</f>
        <v>-1.4665763809674085E-3</v>
      </c>
    </row>
    <row r="52" spans="1:56" x14ac:dyDescent="0.35">
      <c r="A52" s="1" t="s">
        <v>9</v>
      </c>
      <c r="B52" s="1" t="s">
        <v>4957</v>
      </c>
      <c r="K52" s="1">
        <v>0.86495999999999995</v>
      </c>
    </row>
    <row r="53" spans="1:56" x14ac:dyDescent="0.35">
      <c r="A53" s="1" t="s">
        <v>9</v>
      </c>
      <c r="B53" s="1" t="s">
        <v>4956</v>
      </c>
    </row>
    <row r="54" spans="1:56" x14ac:dyDescent="0.35">
      <c r="A54" s="1" t="s">
        <v>9</v>
      </c>
      <c r="B54" s="1" t="s">
        <v>4955</v>
      </c>
    </row>
    <row r="55" spans="1:56" x14ac:dyDescent="0.35">
      <c r="A55" s="1" t="s">
        <v>9</v>
      </c>
      <c r="B55" s="1" t="s">
        <v>4954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9CBB8-CD49-4A5A-AE1B-EC9FF15A307A}">
  <dimension ref="A1:BD55"/>
  <sheetViews>
    <sheetView topLeftCell="A7" zoomScale="5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4953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4952</v>
      </c>
    </row>
    <row r="12" spans="1:56" x14ac:dyDescent="0.35">
      <c r="A12" s="1" t="s">
        <v>9</v>
      </c>
      <c r="B12" s="1" t="s">
        <v>4951</v>
      </c>
    </row>
    <row r="13" spans="1:56" x14ac:dyDescent="0.35">
      <c r="A13" s="1" t="s">
        <v>9</v>
      </c>
      <c r="B13" s="1" t="s">
        <v>4950</v>
      </c>
    </row>
    <row r="14" spans="1:56" x14ac:dyDescent="0.35">
      <c r="A14" s="1" t="s">
        <v>9</v>
      </c>
      <c r="B14" s="1" t="s">
        <v>4949</v>
      </c>
    </row>
    <row r="15" spans="1:56" x14ac:dyDescent="0.35">
      <c r="A15" s="1" t="s">
        <v>9</v>
      </c>
      <c r="B15" s="1" t="s">
        <v>4948</v>
      </c>
    </row>
    <row r="16" spans="1:56" x14ac:dyDescent="0.35">
      <c r="A16" s="1" t="s">
        <v>9</v>
      </c>
      <c r="B16" s="1" t="s">
        <v>4947</v>
      </c>
    </row>
    <row r="17" spans="1:56" x14ac:dyDescent="0.35">
      <c r="A17" s="1" t="s">
        <v>9</v>
      </c>
      <c r="B17" s="1" t="s">
        <v>4946</v>
      </c>
    </row>
    <row r="18" spans="1:56" x14ac:dyDescent="0.35">
      <c r="A18" s="1">
        <v>1</v>
      </c>
      <c r="B18" s="1" t="s">
        <v>4945</v>
      </c>
      <c r="C18" s="1">
        <v>314.00000382214785</v>
      </c>
      <c r="D18" s="1">
        <v>0</v>
      </c>
      <c r="E18">
        <f>(R18-S18*(1000-T18)/(1000-U18))*AK18</f>
        <v>-4.5165456272707312</v>
      </c>
      <c r="F18">
        <f>IF(AV18&lt;&gt;0,1/(1/AV18-1/N18),0)</f>
        <v>2.2545857087274057</v>
      </c>
      <c r="G18">
        <f>((AY18-AL18/2)*S18-E18)/(AY18+AL18/2)</f>
        <v>388.25924278954778</v>
      </c>
      <c r="H18">
        <f>AL18*1000</f>
        <v>25.930701701242867</v>
      </c>
      <c r="I18">
        <f>(AQ18-AW18)</f>
        <v>1.5438005680498699</v>
      </c>
      <c r="J18">
        <f>(P18+AP18*D18)</f>
        <v>31.630439758300781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31.135812759399414</v>
      </c>
      <c r="P18" s="1">
        <v>31.630439758300781</v>
      </c>
      <c r="Q18" s="1">
        <v>31.218612670898438</v>
      </c>
      <c r="R18" s="1">
        <v>399.4366455078125</v>
      </c>
      <c r="S18" s="1">
        <v>394.25582885742188</v>
      </c>
      <c r="T18" s="1">
        <v>12.654136657714844</v>
      </c>
      <c r="U18" s="1">
        <v>35.362464904785156</v>
      </c>
      <c r="V18" s="1">
        <v>24.653779983520508</v>
      </c>
      <c r="W18" s="1">
        <v>68.895919799804688</v>
      </c>
      <c r="X18" s="1">
        <v>299.61404418945313</v>
      </c>
      <c r="Y18" s="1">
        <v>0.24219219386577606</v>
      </c>
      <c r="Z18" s="1">
        <v>0.39552059769630432</v>
      </c>
      <c r="AA18" s="1">
        <v>88.577125549316406</v>
      </c>
      <c r="AB18" s="1">
        <v>0.49664616584777832</v>
      </c>
      <c r="AC18" s="1">
        <v>1.2068917751312256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1.101522221284754</v>
      </c>
      <c r="AL18">
        <f>(U18-T18)/(1000-U18)*AK18</f>
        <v>2.5930701701242866E-2</v>
      </c>
      <c r="AM18">
        <f>(P18+273.15)</f>
        <v>304.78043975830076</v>
      </c>
      <c r="AN18">
        <f>(O18+273.15)</f>
        <v>304.28581275939939</v>
      </c>
      <c r="AO18">
        <f>(Y18*AG18+Z18*AH18)*AI18</f>
        <v>3.8750750152377389E-2</v>
      </c>
      <c r="AP18">
        <f>((AO18+0.00000010773*(AN18^4-AM18^4))-AL18*44100)/(L18*51.4+0.00000043092*AM18^3)</f>
        <v>-9.4065379595830745</v>
      </c>
      <c r="AQ18">
        <f>0.61365*EXP(17.502*J18/(240.97+J18))</f>
        <v>4.6761060616543197</v>
      </c>
      <c r="AR18">
        <f>AQ18*1000/AA18</f>
        <v>52.791350279828627</v>
      </c>
      <c r="AS18">
        <f>(AR18-U18)</f>
        <v>17.428885375043471</v>
      </c>
      <c r="AT18">
        <f>IF(D18,P18,(O18+P18)/2)</f>
        <v>31.383126258850098</v>
      </c>
      <c r="AU18">
        <f>0.61365*EXP(17.502*AT18/(240.97+AT18))</f>
        <v>4.6108716383984945</v>
      </c>
      <c r="AV18">
        <f>IF(AS18&lt;&gt;0,(1000-(AR18+U18)/2)/AS18*AL18,0)</f>
        <v>1.4222227081742846</v>
      </c>
      <c r="AW18">
        <f>U18*AA18/1000</f>
        <v>3.1323054936044499</v>
      </c>
      <c r="AX18">
        <f>(AU18-AW18)</f>
        <v>1.4785661447940446</v>
      </c>
      <c r="AY18">
        <f>1/(1.6/F18+1.37/N18)</f>
        <v>0.9387069173722451</v>
      </c>
      <c r="AZ18">
        <f>G18*AA18*0.001</f>
        <v>34.390887694252292</v>
      </c>
      <c r="BA18">
        <f>G18/S18</f>
        <v>0.98479011436494779</v>
      </c>
      <c r="BB18">
        <f>(1-AL18*AA18/AQ18/F18)*100</f>
        <v>78.213636319909597</v>
      </c>
      <c r="BC18">
        <f>(S18-E18/(N18/1.35))</f>
        <v>395.83860166055297</v>
      </c>
      <c r="BD18">
        <f>E18*BB18/100/BC18</f>
        <v>-8.9242296135777395E-3</v>
      </c>
    </row>
    <row r="19" spans="1:56" x14ac:dyDescent="0.35">
      <c r="A19" s="1" t="s">
        <v>9</v>
      </c>
      <c r="B19" s="1" t="s">
        <v>4944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4943</v>
      </c>
      <c r="K20" s="1">
        <f t="shared" si="0"/>
        <v>2.72</v>
      </c>
    </row>
    <row r="21" spans="1:56" x14ac:dyDescent="0.35">
      <c r="A21" s="1">
        <v>2</v>
      </c>
      <c r="B21" s="1" t="s">
        <v>4942</v>
      </c>
      <c r="C21" s="1">
        <v>517.50000383332372</v>
      </c>
      <c r="D21" s="1">
        <v>0</v>
      </c>
      <c r="E21">
        <f>(R21-S21*(1000-T21)/(1000-U21))*AK21</f>
        <v>-4.5106478514874517</v>
      </c>
      <c r="F21">
        <f>IF(AV21&lt;&gt;0,1/(1/AV21-1/N21),0)</f>
        <v>1.2838385283458669</v>
      </c>
      <c r="G21">
        <f>((AY21-AL21/2)*S21-E21)/(AY21+AL21/2)</f>
        <v>387.16734435426099</v>
      </c>
      <c r="H21">
        <f>AL21*1000</f>
        <v>24.437177627005497</v>
      </c>
      <c r="I21">
        <f>(AQ21-AW21)</f>
        <v>2.1429287454684665</v>
      </c>
      <c r="J21">
        <f>(P21+AP21*D21)</f>
        <v>33.532405853271484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31.091928482055664</v>
      </c>
      <c r="P21" s="1">
        <v>33.532405853271484</v>
      </c>
      <c r="Q21" s="1">
        <v>31.211418151855469</v>
      </c>
      <c r="R21" s="1">
        <v>399.92892456054688</v>
      </c>
      <c r="S21" s="1">
        <v>395.25604248046875</v>
      </c>
      <c r="T21" s="1">
        <v>13.159458160400391</v>
      </c>
      <c r="U21" s="1">
        <v>34.573165893554688</v>
      </c>
      <c r="V21" s="1">
        <v>25.701631546020508</v>
      </c>
      <c r="W21" s="1">
        <v>67.524574279785156</v>
      </c>
      <c r="X21" s="1">
        <v>299.67288208007813</v>
      </c>
      <c r="Y21" s="1">
        <v>24.855075836181641</v>
      </c>
      <c r="Z21" s="1">
        <v>0.10739697515964508</v>
      </c>
      <c r="AA21" s="1">
        <v>88.574264526367188</v>
      </c>
      <c r="AB21" s="1">
        <v>0.39567875862121582</v>
      </c>
      <c r="AC21" s="1">
        <v>1.2274463176727295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1.1017385370591104</v>
      </c>
      <c r="AL21">
        <f>(U21-T21)/(1000-U21)*AK21</f>
        <v>2.4437177627005497E-2</v>
      </c>
      <c r="AM21">
        <f>(P21+273.15)</f>
        <v>306.68240585327146</v>
      </c>
      <c r="AN21">
        <f>(O21+273.15)</f>
        <v>304.24192848205564</v>
      </c>
      <c r="AO21">
        <f>(Y21*AG21+Z21*AH21)*AI21</f>
        <v>3.9768120449003845</v>
      </c>
      <c r="AP21">
        <f>((AO21+0.00000010773*(AN21^4-AM21^4))-AL21*44100)/(L21*51.4+0.00000043092*AM21^3)</f>
        <v>-9.0144131258202584</v>
      </c>
      <c r="AQ21">
        <f>0.61365*EXP(17.502*J21/(240.97+J21))</f>
        <v>5.2052214868381554</v>
      </c>
      <c r="AR21">
        <f>AQ21*1000/AA21</f>
        <v>58.766748046647805</v>
      </c>
      <c r="AS21">
        <f>(AR21-U21)</f>
        <v>24.193582153093118</v>
      </c>
      <c r="AT21">
        <f>IF(D21,P21,(O21+P21)/2)</f>
        <v>32.312167167663574</v>
      </c>
      <c r="AU21">
        <f>0.61365*EXP(17.502*AT21/(240.97+AT21))</f>
        <v>4.8601050891259101</v>
      </c>
      <c r="AV21">
        <f>IF(AS21&lt;&gt;0,(1000-(AR21+U21)/2)/AS21*AL21,0)</f>
        <v>0.96292874082327562</v>
      </c>
      <c r="AW21">
        <f>U21*AA21/1000</f>
        <v>3.062292741369689</v>
      </c>
      <c r="AX21">
        <f>(AU21-AW21)</f>
        <v>1.7978123477562211</v>
      </c>
      <c r="AY21">
        <f>1/(1.6/F21+1.37/N21)</f>
        <v>0.62426137204376986</v>
      </c>
      <c r="AZ21">
        <f>G21*AA21*0.001</f>
        <v>34.293062774805414</v>
      </c>
      <c r="BA21">
        <f>G21/S21</f>
        <v>0.97953554846259572</v>
      </c>
      <c r="BB21">
        <f>(1-AL21*AA21/AQ21/F21)*100</f>
        <v>67.61014664290505</v>
      </c>
      <c r="BC21">
        <f>(S21-E21/(N21/1.35))</f>
        <v>396.83674847416648</v>
      </c>
      <c r="BD21">
        <f>E21*BB21/100/BC21</f>
        <v>-7.6849123440850898E-3</v>
      </c>
    </row>
    <row r="22" spans="1:56" x14ac:dyDescent="0.35">
      <c r="A22" s="1" t="s">
        <v>9</v>
      </c>
      <c r="B22" s="1" t="s">
        <v>4941</v>
      </c>
      <c r="K22" s="1">
        <f t="shared" si="0"/>
        <v>2.72</v>
      </c>
    </row>
    <row r="23" spans="1:56" x14ac:dyDescent="0.35">
      <c r="A23" s="1" t="s">
        <v>9</v>
      </c>
      <c r="B23" s="1" t="s">
        <v>4940</v>
      </c>
      <c r="K23" s="1">
        <f t="shared" si="0"/>
        <v>2.72</v>
      </c>
    </row>
    <row r="24" spans="1:56" x14ac:dyDescent="0.35">
      <c r="A24" s="1">
        <v>3</v>
      </c>
      <c r="B24" s="1" t="s">
        <v>4939</v>
      </c>
      <c r="C24" s="1">
        <v>721.50000383332372</v>
      </c>
      <c r="D24" s="1">
        <v>0</v>
      </c>
      <c r="E24">
        <f>(R24-S24*(1000-T24)/(1000-U24))*AK24</f>
        <v>-5.0361604387005805</v>
      </c>
      <c r="F24">
        <f>IF(AV24&lt;&gt;0,1/(1/AV24-1/N24),0)</f>
        <v>1.6534013087182569</v>
      </c>
      <c r="G24">
        <f>((AY24-AL24/2)*S24-E24)/(AY24+AL24/2)</f>
        <v>390.69673213667113</v>
      </c>
      <c r="H24">
        <f>AL24*1000</f>
        <v>23.269448635129866</v>
      </c>
      <c r="I24">
        <f>(AQ24-AW24)</f>
        <v>1.7037523562080326</v>
      </c>
      <c r="J24">
        <f>(P24+AP24*D24)</f>
        <v>31.790719985961914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30.990119934082031</v>
      </c>
      <c r="P24" s="1">
        <v>31.790719985961914</v>
      </c>
      <c r="Q24" s="1">
        <v>31.137670516967773</v>
      </c>
      <c r="R24" s="1">
        <v>399.9434814453125</v>
      </c>
      <c r="S24" s="1">
        <v>396.14694213867188</v>
      </c>
      <c r="T24" s="1">
        <v>13.635221481323242</v>
      </c>
      <c r="U24" s="1">
        <v>34.040981292724609</v>
      </c>
      <c r="V24" s="1">
        <v>26.784980773925781</v>
      </c>
      <c r="W24" s="1">
        <v>66.869987487792969</v>
      </c>
      <c r="X24" s="1">
        <v>299.61318969726563</v>
      </c>
      <c r="Y24" s="1">
        <v>51.217758178710938</v>
      </c>
      <c r="Z24" s="1">
        <v>0.27765733003616333</v>
      </c>
      <c r="AA24" s="1">
        <v>88.571449279785156</v>
      </c>
      <c r="AB24" s="1">
        <v>0.35233157873153687</v>
      </c>
      <c r="AC24" s="1">
        <v>1.2251819372177124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1.1015190797693586</v>
      </c>
      <c r="AL24">
        <f>(U24-T24)/(1000-U24)*AK24</f>
        <v>2.3269448635129867E-2</v>
      </c>
      <c r="AM24">
        <f>(P24+273.15)</f>
        <v>304.94071998596189</v>
      </c>
      <c r="AN24">
        <f>(O24+273.15)</f>
        <v>304.14011993408201</v>
      </c>
      <c r="AO24">
        <f>(Y24*AG24+Z24*AH24)*AI24</f>
        <v>8.1948411254247731</v>
      </c>
      <c r="AP24">
        <f>((AO24+0.00000010773*(AN24^4-AM24^4))-AL24*44100)/(L24*51.4+0.00000043092*AM24^3)</f>
        <v>-8.4085845205404741</v>
      </c>
      <c r="AQ24">
        <f>0.61365*EXP(17.502*J24/(240.97+J24))</f>
        <v>4.7188114042107054</v>
      </c>
      <c r="AR24">
        <f>AQ24*1000/AA24</f>
        <v>53.276890494414538</v>
      </c>
      <c r="AS24">
        <f>(AR24-U24)</f>
        <v>19.235909201689928</v>
      </c>
      <c r="AT24">
        <f>IF(D24,P24,(O24+P24)/2)</f>
        <v>31.390419960021973</v>
      </c>
      <c r="AU24">
        <f>0.61365*EXP(17.502*AT24/(240.97+AT24))</f>
        <v>4.6127841115499448</v>
      </c>
      <c r="AV24">
        <f>IF(AS24&lt;&gt;0,(1000-(AR24+U24)/2)/AS24*AL24,0)</f>
        <v>1.1568743143648748</v>
      </c>
      <c r="AW24">
        <f>U24*AA24/1000</f>
        <v>3.0150590480026729</v>
      </c>
      <c r="AX24">
        <f>(AU24-AW24)</f>
        <v>1.597725063547272</v>
      </c>
      <c r="AY24">
        <f>1/(1.6/F24+1.37/N24)</f>
        <v>0.75566790839271103</v>
      </c>
      <c r="AZ24">
        <f>G24*AA24*0.001</f>
        <v>34.604575794220978</v>
      </c>
      <c r="BA24">
        <f>G24/S24</f>
        <v>0.9862419485744941</v>
      </c>
      <c r="BB24">
        <f>(1-AL24*AA24/AQ24/F24)*100</f>
        <v>73.583885002911018</v>
      </c>
      <c r="BC24">
        <f>(S24-E24/(N24/1.35))</f>
        <v>397.91180812971845</v>
      </c>
      <c r="BD24">
        <f>E24*BB24/100/BC24</f>
        <v>-9.3131252455002558E-3</v>
      </c>
    </row>
    <row r="25" spans="1:56" x14ac:dyDescent="0.35">
      <c r="A25" s="1" t="s">
        <v>9</v>
      </c>
      <c r="B25" s="1" t="s">
        <v>4938</v>
      </c>
      <c r="K25" s="1">
        <f t="shared" si="0"/>
        <v>2.72</v>
      </c>
    </row>
    <row r="26" spans="1:56" x14ac:dyDescent="0.35">
      <c r="A26" s="1" t="s">
        <v>9</v>
      </c>
      <c r="B26" s="1" t="s">
        <v>4937</v>
      </c>
      <c r="K26" s="1">
        <f t="shared" si="0"/>
        <v>2.72</v>
      </c>
    </row>
    <row r="27" spans="1:56" x14ac:dyDescent="0.35">
      <c r="A27" s="1">
        <v>4</v>
      </c>
      <c r="B27" s="1" t="s">
        <v>4936</v>
      </c>
      <c r="C27" s="1">
        <v>925.50000383332372</v>
      </c>
      <c r="D27" s="1">
        <v>0</v>
      </c>
      <c r="E27">
        <f>(R27-S27*(1000-T27)/(1000-U27))*AK27</f>
        <v>-5.1731175459888954</v>
      </c>
      <c r="F27">
        <f>IF(AV27&lt;&gt;0,1/(1/AV27-1/N27),0)</f>
        <v>1.8449443973017055</v>
      </c>
      <c r="G27">
        <f>((AY27-AL27/2)*S27-E27)/(AY27+AL27/2)</f>
        <v>392.01945006266988</v>
      </c>
      <c r="H27">
        <f>AL27*1000</f>
        <v>22.485440293498968</v>
      </c>
      <c r="I27">
        <f>(AQ27-AW27)</f>
        <v>1.5286767325278099</v>
      </c>
      <c r="J27">
        <f>(P27+AP27*D27)</f>
        <v>31.050260543823242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30.916261672973633</v>
      </c>
      <c r="P27" s="1">
        <v>31.050260543823242</v>
      </c>
      <c r="Q27" s="1">
        <v>31.067356109619141</v>
      </c>
      <c r="R27" s="1">
        <v>399.93270874023438</v>
      </c>
      <c r="S27" s="1">
        <v>396.53472900390625</v>
      </c>
      <c r="T27" s="1">
        <v>14.100249290466309</v>
      </c>
      <c r="U27" s="1">
        <v>33.8218994140625</v>
      </c>
      <c r="V27" s="1">
        <v>27.815332412719727</v>
      </c>
      <c r="W27" s="1">
        <v>66.71990966796875</v>
      </c>
      <c r="X27" s="1">
        <v>299.6292724609375</v>
      </c>
      <c r="Y27" s="1">
        <v>99.574081420898438</v>
      </c>
      <c r="Z27" s="1">
        <v>0.18859824538230896</v>
      </c>
      <c r="AA27" s="1">
        <v>88.571197509765625</v>
      </c>
      <c r="AB27" s="1">
        <v>0.33813938498497009</v>
      </c>
      <c r="AC27" s="1">
        <v>1.2273935079574585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1.1015782075769758</v>
      </c>
      <c r="AL27">
        <f>(U27-T27)/(1000-U27)*AK27</f>
        <v>2.2485440293498967E-2</v>
      </c>
      <c r="AM27">
        <f>(P27+273.15)</f>
        <v>304.20026054382322</v>
      </c>
      <c r="AN27">
        <f>(O27+273.15)</f>
        <v>304.06626167297361</v>
      </c>
      <c r="AO27">
        <f>(Y27*AG27+Z27*AH27)*AI27</f>
        <v>15.931852671239085</v>
      </c>
      <c r="AP27">
        <f>((AO27+0.00000010773*(AN27^4-AM27^4))-AL27*44100)/(L27*51.4+0.00000043092*AM27^3)</f>
        <v>-8.0017819280543581</v>
      </c>
      <c r="AQ27">
        <f>0.61365*EXP(17.502*J27/(240.97+J27))</f>
        <v>4.524322865686166</v>
      </c>
      <c r="AR27">
        <f>AQ27*1000/AA27</f>
        <v>51.081197871207799</v>
      </c>
      <c r="AS27">
        <f>(AR27-U27)</f>
        <v>17.259298457145299</v>
      </c>
      <c r="AT27">
        <f>IF(D27,P27,(O27+P27)/2)</f>
        <v>30.983261108398438</v>
      </c>
      <c r="AU27">
        <f>0.61365*EXP(17.502*AT27/(240.97+AT27))</f>
        <v>4.5070743908681523</v>
      </c>
      <c r="AV27">
        <f>IF(AS27&lt;&gt;0,(1000-(AR27+U27)/2)/AS27*AL27,0)</f>
        <v>1.2474955795329385</v>
      </c>
      <c r="AW27">
        <f>U27*AA27/1000</f>
        <v>2.9956461331583562</v>
      </c>
      <c r="AX27">
        <f>(AU27-AW27)</f>
        <v>1.5114282577097962</v>
      </c>
      <c r="AY27">
        <f>1/(1.6/F27+1.37/N27)</f>
        <v>0.81775156260785475</v>
      </c>
      <c r="AZ27">
        <f>G27*AA27*0.001</f>
        <v>34.721632139170431</v>
      </c>
      <c r="BA27">
        <f>G27/S27</f>
        <v>0.98861315639974656</v>
      </c>
      <c r="BB27">
        <f>(1-AL27*AA27/AQ27/F27)*100</f>
        <v>76.14073608981343</v>
      </c>
      <c r="BC27">
        <f>(S27-E27/(N27/1.35))</f>
        <v>398.34759007847475</v>
      </c>
      <c r="BD27">
        <f>E27*BB27/100/BC27</f>
        <v>-9.8879719029586234E-3</v>
      </c>
    </row>
    <row r="28" spans="1:56" x14ac:dyDescent="0.35">
      <c r="A28" s="1" t="s">
        <v>9</v>
      </c>
      <c r="B28" s="1" t="s">
        <v>4935</v>
      </c>
      <c r="K28" s="1">
        <f t="shared" si="0"/>
        <v>2.72</v>
      </c>
    </row>
    <row r="29" spans="1:56" x14ac:dyDescent="0.35">
      <c r="A29" s="1" t="s">
        <v>9</v>
      </c>
      <c r="B29" s="1" t="s">
        <v>4934</v>
      </c>
      <c r="K29" s="1">
        <f t="shared" si="0"/>
        <v>2.72</v>
      </c>
    </row>
    <row r="30" spans="1:56" x14ac:dyDescent="0.35">
      <c r="A30" s="1">
        <v>5</v>
      </c>
      <c r="B30" s="1" t="s">
        <v>4933</v>
      </c>
      <c r="C30" s="1">
        <v>1128.5000038333237</v>
      </c>
      <c r="D30" s="1">
        <v>0</v>
      </c>
      <c r="E30">
        <f>(R30-S30*(1000-T30)/(1000-U30))*AK30</f>
        <v>-5.0069773872733023</v>
      </c>
      <c r="F30">
        <f>IF(AV30&lt;&gt;0,1/(1/AV30-1/N30),0)</f>
        <v>1.8545981295803409</v>
      </c>
      <c r="G30">
        <f>((AY30-AL30/2)*S30-E30)/(AY30+AL30/2)</f>
        <v>392.11676335789423</v>
      </c>
      <c r="H30">
        <f>AL30*1000</f>
        <v>21.914974402385205</v>
      </c>
      <c r="I30">
        <f>(AQ30-AW30)</f>
        <v>1.4849145540050177</v>
      </c>
      <c r="J30">
        <f>(P30+AP30*D30)</f>
        <v>30.866165161132813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30.902015686035156</v>
      </c>
      <c r="P30" s="1">
        <v>30.866165161132813</v>
      </c>
      <c r="Q30" s="1">
        <v>31.042665481567383</v>
      </c>
      <c r="R30" s="1">
        <v>399.8887939453125</v>
      </c>
      <c r="S30" s="1">
        <v>396.54519653320313</v>
      </c>
      <c r="T30" s="1">
        <v>14.564690589904785</v>
      </c>
      <c r="U30" s="1">
        <v>33.786354064941406</v>
      </c>
      <c r="V30" s="1">
        <v>28.751569747924805</v>
      </c>
      <c r="W30" s="1">
        <v>66.696281433105469</v>
      </c>
      <c r="X30" s="1">
        <v>299.63467407226563</v>
      </c>
      <c r="Y30" s="1">
        <v>149.57562255859375</v>
      </c>
      <c r="Z30" s="1">
        <v>0.28682485222816467</v>
      </c>
      <c r="AA30" s="1">
        <v>88.560958862304688</v>
      </c>
      <c r="AB30" s="1">
        <v>0.32365268468856812</v>
      </c>
      <c r="AC30" s="1">
        <v>1.2344526052474976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1.1015980664421527</v>
      </c>
      <c r="AL30">
        <f>(U30-T30)/(1000-U30)*AK30</f>
        <v>2.1914974402385205E-2</v>
      </c>
      <c r="AM30">
        <f>(P30+273.15)</f>
        <v>304.01616516113279</v>
      </c>
      <c r="AN30">
        <f>(O30+273.15)</f>
        <v>304.05201568603513</v>
      </c>
      <c r="AO30">
        <f>(Y30*AG30+Z30*AH30)*AI30</f>
        <v>23.932099074450889</v>
      </c>
      <c r="AP30">
        <f>((AO30+0.00000010773*(AN30^4-AM30^4))-AL30*44100)/(L30*51.4+0.00000043092*AM30^3)</f>
        <v>-7.7148335076379571</v>
      </c>
      <c r="AQ30">
        <f>0.61365*EXP(17.502*J30/(240.97+J30))</f>
        <v>4.4770664664575541</v>
      </c>
      <c r="AR30">
        <f>AQ30*1000/AA30</f>
        <v>50.553500368243917</v>
      </c>
      <c r="AS30">
        <f>(AR30-U30)</f>
        <v>16.767146303302511</v>
      </c>
      <c r="AT30">
        <f>IF(D30,P30,(O30+P30)/2)</f>
        <v>30.884090423583984</v>
      </c>
      <c r="AU30">
        <f>0.61365*EXP(17.502*AT30/(240.97+AT30))</f>
        <v>4.4816488219130868</v>
      </c>
      <c r="AV30">
        <f>IF(AS30&lt;&gt;0,(1000-(AR30+U30)/2)/AS30*AL30,0)</f>
        <v>1.2519018530153048</v>
      </c>
      <c r="AW30">
        <f>U30*AA30/1000</f>
        <v>2.9921519124525364</v>
      </c>
      <c r="AX30">
        <f>(AU30-AW30)</f>
        <v>1.4894969094605504</v>
      </c>
      <c r="AY30">
        <f>1/(1.6/F30+1.37/N30)</f>
        <v>0.82078148193968081</v>
      </c>
      <c r="AZ30">
        <f>G30*AA30*0.001</f>
        <v>34.726236548958539</v>
      </c>
      <c r="BA30">
        <f>G30/S30</f>
        <v>0.98883246294741567</v>
      </c>
      <c r="BB30">
        <f>(1-AL30*AA30/AQ30/F30)*100</f>
        <v>76.625629782799649</v>
      </c>
      <c r="BC30">
        <f>(S30-E30/(N30/1.35))</f>
        <v>398.29983565089924</v>
      </c>
      <c r="BD30">
        <f>E30*BB30/100/BC30</f>
        <v>-9.6325120240402327E-3</v>
      </c>
    </row>
    <row r="31" spans="1:56" x14ac:dyDescent="0.35">
      <c r="A31" s="1" t="s">
        <v>9</v>
      </c>
      <c r="B31" s="1" t="s">
        <v>4932</v>
      </c>
      <c r="K31" s="1">
        <f t="shared" si="0"/>
        <v>2.72</v>
      </c>
    </row>
    <row r="32" spans="1:56" x14ac:dyDescent="0.35">
      <c r="A32" s="1" t="s">
        <v>9</v>
      </c>
      <c r="B32" s="1" t="s">
        <v>4931</v>
      </c>
      <c r="K32" s="1">
        <f t="shared" si="0"/>
        <v>2.72</v>
      </c>
    </row>
    <row r="33" spans="1:56" x14ac:dyDescent="0.35">
      <c r="A33" s="1">
        <v>6</v>
      </c>
      <c r="B33" s="1" t="s">
        <v>4930</v>
      </c>
      <c r="C33" s="1">
        <v>1332.5000038333237</v>
      </c>
      <c r="D33" s="1">
        <v>0</v>
      </c>
      <c r="E33">
        <f>(R33-S33*(1000-T33)/(1000-U33))*AK33</f>
        <v>-4.6917693662340731</v>
      </c>
      <c r="F33">
        <f>IF(AV33&lt;&gt;0,1/(1/AV33-1/N33),0)</f>
        <v>1.7267239766382017</v>
      </c>
      <c r="G33">
        <f>((AY33-AL33/2)*S33-E33)/(AY33+AL33/2)</f>
        <v>391.55162497813552</v>
      </c>
      <c r="H33">
        <f>AL33*1000</f>
        <v>21.541331026019936</v>
      </c>
      <c r="I33">
        <f>(AQ33-AW33)</f>
        <v>1.5318032197306657</v>
      </c>
      <c r="J33">
        <f>(P33+AP33*D33)</f>
        <v>31.104473114013672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30.926837921142578</v>
      </c>
      <c r="P33" s="1">
        <v>31.104473114013672</v>
      </c>
      <c r="Q33" s="1">
        <v>31.053075790405273</v>
      </c>
      <c r="R33" s="1">
        <v>399.91000366210938</v>
      </c>
      <c r="S33" s="1">
        <v>396.41796875</v>
      </c>
      <c r="T33" s="1">
        <v>15.063284873962402</v>
      </c>
      <c r="U33" s="1">
        <v>33.950180053710938</v>
      </c>
      <c r="V33" s="1">
        <v>29.69233512878418</v>
      </c>
      <c r="W33" s="1">
        <v>66.921669006347656</v>
      </c>
      <c r="X33" s="1">
        <v>299.69561767578125</v>
      </c>
      <c r="Y33" s="1">
        <v>300.59109497070313</v>
      </c>
      <c r="Z33" s="1">
        <v>0.22265312075614929</v>
      </c>
      <c r="AA33" s="1">
        <v>88.556770324707031</v>
      </c>
      <c r="AB33" s="1">
        <v>0.36797335743904114</v>
      </c>
      <c r="AC33" s="1">
        <v>1.2377967834472656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1.101822123808019</v>
      </c>
      <c r="AL33">
        <f>(U33-T33)/(1000-U33)*AK33</f>
        <v>2.1541331026019937E-2</v>
      </c>
      <c r="AM33">
        <f>(P33+273.15)</f>
        <v>304.25447311401365</v>
      </c>
      <c r="AN33">
        <f>(O33+273.15)</f>
        <v>304.07683792114256</v>
      </c>
      <c r="AO33">
        <f>(Y33*AG33+Z33*AH33)*AI33</f>
        <v>48.094574120314974</v>
      </c>
      <c r="AP33">
        <f>((AO33+0.00000010773*(AN33^4-AM33^4))-AL33*44100)/(L33*51.4+0.00000043092*AM33^3)</f>
        <v>-7.4014947525233401</v>
      </c>
      <c r="AQ33">
        <f>0.61365*EXP(17.502*J33/(240.97+J33))</f>
        <v>4.538321517229595</v>
      </c>
      <c r="AR33">
        <f>AQ33*1000/AA33</f>
        <v>51.247595193333503</v>
      </c>
      <c r="AS33">
        <f>(AR33-U33)</f>
        <v>17.297415139622565</v>
      </c>
      <c r="AT33">
        <f>IF(D33,P33,(O33+P33)/2)</f>
        <v>31.015655517578125</v>
      </c>
      <c r="AU33">
        <f>0.61365*EXP(17.502*AT33/(240.97+AT33))</f>
        <v>4.5154069100331</v>
      </c>
      <c r="AV33">
        <f>IF(AS33&lt;&gt;0,(1000-(AR33+U33)/2)/AS33*AL33,0)</f>
        <v>1.1922992030837873</v>
      </c>
      <c r="AW33">
        <f>U33*AA33/1000</f>
        <v>3.0065182974989293</v>
      </c>
      <c r="AX33">
        <f>(AU33-AW33)</f>
        <v>1.5088886125341707</v>
      </c>
      <c r="AY33">
        <f>1/(1.6/F33+1.37/N33)</f>
        <v>0.77988480472269273</v>
      </c>
      <c r="AZ33">
        <f>G33*AA33*0.001</f>
        <v>34.674547323454576</v>
      </c>
      <c r="BA33">
        <f>G33/S33</f>
        <v>0.98772420991104615</v>
      </c>
      <c r="BB33">
        <f>(1-AL33*AA33/AQ33/F33)*100</f>
        <v>75.656886484762467</v>
      </c>
      <c r="BC33">
        <f>(S33-E33/(N33/1.35))</f>
        <v>398.06214674891163</v>
      </c>
      <c r="BD33">
        <f>E33*BB33/100/BC33</f>
        <v>-8.9173176915453029E-3</v>
      </c>
    </row>
    <row r="34" spans="1:56" x14ac:dyDescent="0.35">
      <c r="A34" s="1" t="s">
        <v>9</v>
      </c>
      <c r="B34" s="1" t="s">
        <v>4929</v>
      </c>
      <c r="K34" s="1">
        <f t="shared" si="0"/>
        <v>2.72</v>
      </c>
    </row>
    <row r="35" spans="1:56" x14ac:dyDescent="0.35">
      <c r="A35" s="1" t="s">
        <v>9</v>
      </c>
      <c r="B35" s="1" t="s">
        <v>4928</v>
      </c>
      <c r="K35" s="1">
        <f t="shared" si="0"/>
        <v>2.72</v>
      </c>
    </row>
    <row r="36" spans="1:56" x14ac:dyDescent="0.35">
      <c r="A36" s="1">
        <v>7</v>
      </c>
      <c r="B36" s="1" t="s">
        <v>4927</v>
      </c>
      <c r="C36" s="1">
        <v>1535.5000038333237</v>
      </c>
      <c r="D36" s="1">
        <v>0</v>
      </c>
      <c r="E36">
        <f>(R36-S36*(1000-T36)/(1000-U36))*AK36</f>
        <v>-4.3522096930685104</v>
      </c>
      <c r="F36">
        <f>IF(AV36&lt;&gt;0,1/(1/AV36-1/N36),0)</f>
        <v>1.8656619545017696</v>
      </c>
      <c r="G36">
        <f>((AY36-AL36/2)*S36-E36)/(AY36+AL36/2)</f>
        <v>391.51669977495078</v>
      </c>
      <c r="H36">
        <f>AL36*1000</f>
        <v>21.234376123085617</v>
      </c>
      <c r="I36">
        <f>(AQ36-AW36)</f>
        <v>1.4327551273640915</v>
      </c>
      <c r="J36">
        <f>(P36+AP36*D36)</f>
        <v>30.816867828369141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30.975286483764648</v>
      </c>
      <c r="P36" s="1">
        <v>30.816867828369141</v>
      </c>
      <c r="Q36" s="1">
        <v>31.081037521362305</v>
      </c>
      <c r="R36" s="1">
        <v>400.07833862304688</v>
      </c>
      <c r="S36" s="1">
        <v>396.38552856445313</v>
      </c>
      <c r="T36" s="1">
        <v>15.60379695892334</v>
      </c>
      <c r="U36" s="1">
        <v>34.234535217285156</v>
      </c>
      <c r="V36" s="1">
        <v>30.673202514648438</v>
      </c>
      <c r="W36" s="1">
        <v>67.296630859375</v>
      </c>
      <c r="X36" s="1">
        <v>299.39877319335938</v>
      </c>
      <c r="Y36" s="1">
        <v>499.2154541015625</v>
      </c>
      <c r="Z36" s="1">
        <v>0.22396036982536316</v>
      </c>
      <c r="AA36" s="1">
        <v>88.557655334472656</v>
      </c>
      <c r="AB36" s="1">
        <v>0.46044465899467468</v>
      </c>
      <c r="AC36" s="1">
        <v>1.2430064678192139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1.1007307837991152</v>
      </c>
      <c r="AL36">
        <f>(U36-T36)/(1000-U36)*AK36</f>
        <v>2.1234376123085617E-2</v>
      </c>
      <c r="AM36">
        <f>(P36+273.15)</f>
        <v>303.96686782836912</v>
      </c>
      <c r="AN36">
        <f>(O36+273.15)</f>
        <v>304.12528648376463</v>
      </c>
      <c r="AO36">
        <f>(Y36*AG36+Z36*AH36)*AI36</f>
        <v>79.874470870916412</v>
      </c>
      <c r="AP36">
        <f>((AO36+0.00000010773*(AN36^4-AM36^4))-AL36*44100)/(L36*51.4+0.00000043092*AM36^3)</f>
        <v>-6.9991039415774559</v>
      </c>
      <c r="AQ36">
        <f>0.61365*EXP(17.502*J36/(240.97+J36))</f>
        <v>4.4644852976722964</v>
      </c>
      <c r="AR36">
        <f>AQ36*1000/AA36</f>
        <v>50.413318654501637</v>
      </c>
      <c r="AS36">
        <f>(AR36-U36)</f>
        <v>16.178783437216481</v>
      </c>
      <c r="AT36">
        <f>IF(D36,P36,(O36+P36)/2)</f>
        <v>30.896077156066895</v>
      </c>
      <c r="AU36">
        <f>0.61365*EXP(17.502*AT36/(240.97+AT36))</f>
        <v>4.484715349943313</v>
      </c>
      <c r="AV36">
        <f>IF(AS36&lt;&gt;0,(1000-(AR36+U36)/2)/AS36*AL36,0)</f>
        <v>1.2569334411599962</v>
      </c>
      <c r="AW36">
        <f>U36*AA36/1000</f>
        <v>3.0317301703082049</v>
      </c>
      <c r="AX36">
        <f>(AU36-AW36)</f>
        <v>1.4529851796351081</v>
      </c>
      <c r="AY36">
        <f>1/(1.6/F36+1.37/N36)</f>
        <v>0.82424266960714654</v>
      </c>
      <c r="AZ36">
        <f>G36*AA36*0.001</f>
        <v>34.6718009563603</v>
      </c>
      <c r="BA36">
        <f>G36/S36</f>
        <v>0.98771693606692645</v>
      </c>
      <c r="BB36">
        <f>(1-AL36*AA36/AQ36/F36)*100</f>
        <v>77.423258369304307</v>
      </c>
      <c r="BC36">
        <f>(S36-E36/(N36/1.35))</f>
        <v>397.91071168097466</v>
      </c>
      <c r="BD36">
        <f>E36*BB36/100/BC36</f>
        <v>-8.4682881272619189E-3</v>
      </c>
    </row>
    <row r="37" spans="1:56" x14ac:dyDescent="0.35">
      <c r="A37" s="1" t="s">
        <v>9</v>
      </c>
      <c r="B37" s="1" t="s">
        <v>4926</v>
      </c>
      <c r="K37" s="1">
        <f t="shared" si="0"/>
        <v>2.72</v>
      </c>
    </row>
    <row r="38" spans="1:56" x14ac:dyDescent="0.35">
      <c r="A38" s="1" t="s">
        <v>9</v>
      </c>
      <c r="B38" s="1" t="s">
        <v>4925</v>
      </c>
      <c r="K38" s="1">
        <f t="shared" si="0"/>
        <v>2.72</v>
      </c>
    </row>
    <row r="39" spans="1:56" x14ac:dyDescent="0.35">
      <c r="A39" s="1">
        <v>8</v>
      </c>
      <c r="B39" s="1" t="s">
        <v>3112</v>
      </c>
      <c r="C39" s="1">
        <v>1739.5000038333237</v>
      </c>
      <c r="D39" s="1">
        <v>0</v>
      </c>
      <c r="E39">
        <f>(R39-S39*(1000-T39)/(1000-U39))*AK39</f>
        <v>-3.9770609813687563</v>
      </c>
      <c r="F39">
        <f>IF(AV39&lt;&gt;0,1/(1/AV39-1/N39),0)</f>
        <v>1.8714321932378326</v>
      </c>
      <c r="G39">
        <f>((AY39-AL39/2)*S39-E39)/(AY39+AL39/2)</f>
        <v>390.8311535255246</v>
      </c>
      <c r="H39">
        <f>AL39*1000</f>
        <v>21.112865869123496</v>
      </c>
      <c r="I39">
        <f>(AQ39-AW39)</f>
        <v>1.4209469665642502</v>
      </c>
      <c r="J39">
        <f>(P39+AP39*D39)</f>
        <v>30.923069000244141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31.024221420288086</v>
      </c>
      <c r="P39" s="1">
        <v>30.923069000244141</v>
      </c>
      <c r="Q39" s="1">
        <v>31.119688034057617</v>
      </c>
      <c r="R39" s="1">
        <v>400.05584716796875</v>
      </c>
      <c r="S39" s="1">
        <v>396.07281494140625</v>
      </c>
      <c r="T39" s="1">
        <v>16.164871215820313</v>
      </c>
      <c r="U39" s="1">
        <v>34.676612854003906</v>
      </c>
      <c r="V39" s="1">
        <v>31.685546875</v>
      </c>
      <c r="W39" s="1">
        <v>67.971305847167969</v>
      </c>
      <c r="X39" s="1">
        <v>299.46194458007813</v>
      </c>
      <c r="Y39" s="1">
        <v>749.07861328125</v>
      </c>
      <c r="Z39" s="1">
        <v>0.29730817675590515</v>
      </c>
      <c r="AA39" s="1">
        <v>88.551910400390625</v>
      </c>
      <c r="AB39" s="1">
        <v>0.45397797226905823</v>
      </c>
      <c r="AC39" s="1">
        <v>1.2545236349105835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1.1009630315444046</v>
      </c>
      <c r="AL39">
        <f>(U39-T39)/(1000-U39)*AK39</f>
        <v>2.1112865869123497E-2</v>
      </c>
      <c r="AM39">
        <f>(P39+273.15)</f>
        <v>304.07306900024412</v>
      </c>
      <c r="AN39">
        <f>(O39+273.15)</f>
        <v>304.17422142028806</v>
      </c>
      <c r="AO39">
        <f>(Y39*AG39+Z39*AH39)*AI39</f>
        <v>119.85257544608612</v>
      </c>
      <c r="AP39">
        <f>((AO39+0.00000010773*(AN39^4-AM39^4))-AL39*44100)/(L39*51.4+0.00000043092*AM39^3)</f>
        <v>-6.6328019277779049</v>
      </c>
      <c r="AQ39">
        <f>0.61365*EXP(17.502*J39/(240.97+J39))</f>
        <v>4.4916272810010378</v>
      </c>
      <c r="AR39">
        <f>AQ39*1000/AA39</f>
        <v>50.723098583553814</v>
      </c>
      <c r="AS39">
        <f>(AR39-U39)</f>
        <v>16.046485729549907</v>
      </c>
      <c r="AT39">
        <f>IF(D39,P39,(O39+P39)/2)</f>
        <v>30.973645210266113</v>
      </c>
      <c r="AU39">
        <f>0.61365*EXP(17.502*AT39/(240.97+AT39))</f>
        <v>4.5046035602074639</v>
      </c>
      <c r="AV39">
        <f>IF(AS39&lt;&gt;0,(1000-(AR39+U39)/2)/AS39*AL39,0)</f>
        <v>1.2595499029100441</v>
      </c>
      <c r="AW39">
        <f>U39*AA39/1000</f>
        <v>3.0706803144367876</v>
      </c>
      <c r="AX39">
        <f>(AU39-AW39)</f>
        <v>1.4339232457706763</v>
      </c>
      <c r="AY39">
        <f>1/(1.6/F39+1.37/N39)</f>
        <v>0.82604305088725138</v>
      </c>
      <c r="AZ39">
        <f>G39*AA39*0.001</f>
        <v>34.608845288673571</v>
      </c>
      <c r="BA39">
        <f>G39/S39</f>
        <v>0.98676591470521124</v>
      </c>
      <c r="BB39">
        <f>(1-AL39*AA39/AQ39/F39)*100</f>
        <v>77.758333907743221</v>
      </c>
      <c r="BC39">
        <f>(S39-E39/(N39/1.35))</f>
        <v>397.46653139579047</v>
      </c>
      <c r="BD39">
        <f>E39*BB39/100/BC39</f>
        <v>-7.7805201528473632E-3</v>
      </c>
    </row>
    <row r="40" spans="1:56" x14ac:dyDescent="0.35">
      <c r="A40" s="1" t="s">
        <v>9</v>
      </c>
      <c r="B40" s="1" t="s">
        <v>4924</v>
      </c>
      <c r="K40" s="1">
        <f t="shared" si="0"/>
        <v>2.72</v>
      </c>
    </row>
    <row r="41" spans="1:56" x14ac:dyDescent="0.35">
      <c r="A41" s="1" t="s">
        <v>9</v>
      </c>
      <c r="B41" s="1" t="s">
        <v>4923</v>
      </c>
      <c r="K41" s="1">
        <f t="shared" si="0"/>
        <v>2.72</v>
      </c>
    </row>
    <row r="42" spans="1:56" x14ac:dyDescent="0.35">
      <c r="A42" s="1">
        <v>9</v>
      </c>
      <c r="B42" s="1" t="s">
        <v>4922</v>
      </c>
      <c r="C42" s="1">
        <v>1944.0000038221478</v>
      </c>
      <c r="D42" s="1">
        <v>0</v>
      </c>
      <c r="E42">
        <f>(R42-S42*(1000-T42)/(1000-U42))*AK42</f>
        <v>-3.4944368883101764</v>
      </c>
      <c r="F42">
        <f>IF(AV42&lt;&gt;0,1/(1/AV42-1/N42),0)</f>
        <v>1.9135922628028321</v>
      </c>
      <c r="G42">
        <f>((AY42-AL42/2)*S42-E42)/(AY42+AL42/2)</f>
        <v>390.24931599595118</v>
      </c>
      <c r="H42">
        <f>AL42*1000</f>
        <v>20.852376890369573</v>
      </c>
      <c r="I42">
        <f>(AQ42-AW42)</f>
        <v>1.3824370621650002</v>
      </c>
      <c r="J42">
        <f>(P42+AP42*D42)</f>
        <v>30.884099960327148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31.047052383422852</v>
      </c>
      <c r="P42" s="1">
        <v>30.884099960327148</v>
      </c>
      <c r="Q42" s="1">
        <v>31.139036178588867</v>
      </c>
      <c r="R42" s="1">
        <v>400.17327880859375</v>
      </c>
      <c r="S42" s="1">
        <v>395.85247802734375</v>
      </c>
      <c r="T42" s="1">
        <v>16.733476638793945</v>
      </c>
      <c r="U42" s="1">
        <v>34.999244689941406</v>
      </c>
      <c r="V42" s="1">
        <v>32.757061004638672</v>
      </c>
      <c r="W42" s="1">
        <v>68.513702392578125</v>
      </c>
      <c r="X42" s="1">
        <v>299.64993286132813</v>
      </c>
      <c r="Y42" s="1">
        <v>1000.5084228515625</v>
      </c>
      <c r="Z42" s="1">
        <v>0.25146356225013733</v>
      </c>
      <c r="AA42" s="1">
        <v>88.550888061523438</v>
      </c>
      <c r="AB42" s="1">
        <v>0.47078704833984375</v>
      </c>
      <c r="AC42" s="1">
        <v>1.2615216970443726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1.1016541649313532</v>
      </c>
      <c r="AL42">
        <f>(U42-T42)/(1000-U42)*AK42</f>
        <v>2.0852376890369572E-2</v>
      </c>
      <c r="AM42">
        <f>(P42+273.15)</f>
        <v>304.03409996032713</v>
      </c>
      <c r="AN42">
        <f>(O42+273.15)</f>
        <v>304.19705238342283</v>
      </c>
      <c r="AO42">
        <f>(Y42*AG42+Z42*AH42)*AI42</f>
        <v>160.08134407815305</v>
      </c>
      <c r="AP42">
        <f>((AO42+0.00000010773*(AN42^4-AM42^4))-AL42*44100)/(L42*51.4+0.00000043092*AM42^3)</f>
        <v>-6.2034184045337337</v>
      </c>
      <c r="AQ42">
        <f>0.61365*EXP(17.502*J42/(240.97+J42))</f>
        <v>4.4816512609418702</v>
      </c>
      <c r="AR42">
        <f>AQ42*1000/AA42</f>
        <v>50.611025581449915</v>
      </c>
      <c r="AS42">
        <f>(AR42-U42)</f>
        <v>15.611780891508509</v>
      </c>
      <c r="AT42">
        <f>IF(D42,P42,(O42+P42)/2)</f>
        <v>30.965576171875</v>
      </c>
      <c r="AU42">
        <f>0.61365*EXP(17.502*AT42/(240.97+AT42))</f>
        <v>4.5025311097906897</v>
      </c>
      <c r="AV42">
        <f>IF(AS42&lt;&gt;0,(1000-(AR42+U42)/2)/AS42*AL42,0)</f>
        <v>1.2785080842720056</v>
      </c>
      <c r="AW42">
        <f>U42*AA42/1000</f>
        <v>3.09921419877687</v>
      </c>
      <c r="AX42">
        <f>(AU42-AW42)</f>
        <v>1.4033169110138197</v>
      </c>
      <c r="AY42">
        <f>1/(1.6/F42+1.37/N42)</f>
        <v>0.83909915989098538</v>
      </c>
      <c r="AZ42">
        <f>G42*AA42*0.001</f>
        <v>34.556923496843567</v>
      </c>
      <c r="BA42">
        <f>G42/S42</f>
        <v>0.98584532788751289</v>
      </c>
      <c r="BB42">
        <f>(1-AL42*AA42/AQ42/F42)*100</f>
        <v>78.469157622807415</v>
      </c>
      <c r="BC42">
        <f>(S42-E42/(N42/1.35))</f>
        <v>397.0770642765516</v>
      </c>
      <c r="BD42">
        <f>E42*BB42/100/BC42</f>
        <v>-6.9055995337164175E-3</v>
      </c>
    </row>
    <row r="43" spans="1:56" x14ac:dyDescent="0.35">
      <c r="A43" s="1" t="s">
        <v>9</v>
      </c>
      <c r="B43" s="1" t="s">
        <v>4921</v>
      </c>
      <c r="K43" s="1">
        <f t="shared" si="0"/>
        <v>2.72</v>
      </c>
    </row>
    <row r="44" spans="1:56" x14ac:dyDescent="0.35">
      <c r="A44" s="1" t="s">
        <v>9</v>
      </c>
      <c r="B44" s="1" t="s">
        <v>4920</v>
      </c>
      <c r="K44" s="1">
        <f t="shared" si="0"/>
        <v>2.72</v>
      </c>
    </row>
    <row r="45" spans="1:56" x14ac:dyDescent="0.35">
      <c r="A45" s="1">
        <v>10</v>
      </c>
      <c r="B45" s="1" t="s">
        <v>4919</v>
      </c>
      <c r="C45" s="1">
        <v>2148.0000038221478</v>
      </c>
      <c r="D45" s="1">
        <v>0</v>
      </c>
      <c r="E45">
        <f>(R45-S45*(1000-T45)/(1000-U45))*AK45</f>
        <v>-3.1406989678778907</v>
      </c>
      <c r="F45">
        <f>IF(AV45&lt;&gt;0,1/(1/AV45-1/N45),0)</f>
        <v>1.7719765645547019</v>
      </c>
      <c r="G45">
        <f>((AY45-AL45/2)*S45-E45)/(AY45+AL45/2)</f>
        <v>389.30270670645888</v>
      </c>
      <c r="H45">
        <f>AL45*1000</f>
        <v>20.628895865784244</v>
      </c>
      <c r="I45">
        <f>(AQ45-AW45)</f>
        <v>1.439496568860235</v>
      </c>
      <c r="J45">
        <f>(P45+AP45*D45)</f>
        <v>31.242456436157227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31.053546905517578</v>
      </c>
      <c r="P45" s="1">
        <v>31.242456436157227</v>
      </c>
      <c r="Q45" s="1">
        <v>31.138259887695313</v>
      </c>
      <c r="R45" s="1">
        <v>400.09262084960938</v>
      </c>
      <c r="S45" s="1">
        <v>395.538330078125</v>
      </c>
      <c r="T45" s="1">
        <v>17.343765258789063</v>
      </c>
      <c r="U45" s="1">
        <v>35.400619506835938</v>
      </c>
      <c r="V45" s="1">
        <v>33.937759399414063</v>
      </c>
      <c r="W45" s="1">
        <v>69.2708740234375</v>
      </c>
      <c r="X45" s="1">
        <v>299.74349975585938</v>
      </c>
      <c r="Y45" s="1">
        <v>1251.4686279296875</v>
      </c>
      <c r="Z45" s="1">
        <v>0.43221080303192139</v>
      </c>
      <c r="AA45" s="1">
        <v>88.54718017578125</v>
      </c>
      <c r="AB45" s="1">
        <v>0.66150361299514771</v>
      </c>
      <c r="AC45" s="1">
        <v>1.2582900524139404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1.1019981608671299</v>
      </c>
      <c r="AL45">
        <f>(U45-T45)/(1000-U45)*AK45</f>
        <v>2.0628895865784244E-2</v>
      </c>
      <c r="AM45">
        <f>(P45+273.15)</f>
        <v>304.3924564361572</v>
      </c>
      <c r="AN45">
        <f>(O45+273.15)</f>
        <v>304.20354690551756</v>
      </c>
      <c r="AO45">
        <f>(Y45*AG45+Z45*AH45)*AI45</f>
        <v>200.23497599314942</v>
      </c>
      <c r="AP45">
        <f>((AO45+0.00000010773*(AN45^4-AM45^4))-AL45*44100)/(L45*51.4+0.00000043092*AM45^3)</f>
        <v>-5.8268062780146836</v>
      </c>
      <c r="AQ45">
        <f>0.61365*EXP(17.502*J45/(240.97+J45))</f>
        <v>4.5741216026663132</v>
      </c>
      <c r="AR45">
        <f>AQ45*1000/AA45</f>
        <v>51.657450791610778</v>
      </c>
      <c r="AS45">
        <f>(AR45-U45)</f>
        <v>16.25683128477484</v>
      </c>
      <c r="AT45">
        <f>IF(D45,P45,(O45+P45)/2)</f>
        <v>31.148001670837402</v>
      </c>
      <c r="AU45">
        <f>0.61365*EXP(17.502*AT45/(240.97+AT45))</f>
        <v>4.5495886565220198</v>
      </c>
      <c r="AV45">
        <f>IF(AS45&lt;&gt;0,(1000-(AR45+U45)/2)/AS45*AL45,0)</f>
        <v>1.2137014641365969</v>
      </c>
      <c r="AW45">
        <f>U45*AA45/1000</f>
        <v>3.1346250338060782</v>
      </c>
      <c r="AX45">
        <f>(AU45-AW45)</f>
        <v>1.4149636227159417</v>
      </c>
      <c r="AY45">
        <f>1/(1.6/F45+1.37/N45)</f>
        <v>0.79454815442293125</v>
      </c>
      <c r="AZ45">
        <f>G45*AA45*0.001</f>
        <v>34.47165691365614</v>
      </c>
      <c r="BA45">
        <f>G45/S45</f>
        <v>0.98423509708797507</v>
      </c>
      <c r="BB45">
        <f>(1-AL45*AA45/AQ45/F45)*100</f>
        <v>77.463574222903659</v>
      </c>
      <c r="BC45">
        <f>(S45-E45/(N45/1.35))</f>
        <v>396.63895283706808</v>
      </c>
      <c r="BD45">
        <f>E45*BB45/100/BC45</f>
        <v>-6.1337840338123529E-3</v>
      </c>
    </row>
    <row r="46" spans="1:56" x14ac:dyDescent="0.35">
      <c r="A46" s="1" t="s">
        <v>9</v>
      </c>
      <c r="B46" s="1" t="s">
        <v>4918</v>
      </c>
      <c r="K46" s="1">
        <f t="shared" si="0"/>
        <v>2.72</v>
      </c>
    </row>
    <row r="47" spans="1:56" x14ac:dyDescent="0.35">
      <c r="A47" s="1" t="s">
        <v>9</v>
      </c>
      <c r="B47" s="1" t="s">
        <v>4917</v>
      </c>
      <c r="K47" s="1">
        <f t="shared" si="0"/>
        <v>2.72</v>
      </c>
    </row>
    <row r="48" spans="1:56" x14ac:dyDescent="0.35">
      <c r="A48" s="1">
        <v>11</v>
      </c>
      <c r="B48" s="1" t="s">
        <v>4916</v>
      </c>
      <c r="C48" s="1">
        <v>2352.0000038221478</v>
      </c>
      <c r="D48" s="1">
        <v>0</v>
      </c>
      <c r="E48">
        <f>(R48-S48*(1000-T48)/(1000-U48))*AK48</f>
        <v>-3.2827051953911979</v>
      </c>
      <c r="F48">
        <f>IF(AV48&lt;&gt;0,1/(1/AV48-1/N48),0)</f>
        <v>2.1156802333066906</v>
      </c>
      <c r="G48">
        <f>((AY48-AL48/2)*S48-E48)/(AY48+AL48/2)</f>
        <v>390.0421015944724</v>
      </c>
      <c r="H48">
        <f>AL48*1000</f>
        <v>20.836498926171007</v>
      </c>
      <c r="I48">
        <f>(AQ48-AW48)</f>
        <v>1.2921705307801314</v>
      </c>
      <c r="J48">
        <f>(P48+AP48*D48)</f>
        <v>30.958145141601563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31.108816146850586</v>
      </c>
      <c r="P48" s="1">
        <v>30.958145141601563</v>
      </c>
      <c r="Q48" s="1">
        <v>31.161954879760742</v>
      </c>
      <c r="R48" s="1">
        <v>399.99319458007813</v>
      </c>
      <c r="S48" s="1">
        <v>395.49166870117188</v>
      </c>
      <c r="T48" s="1">
        <v>18.002187728881836</v>
      </c>
      <c r="U48" s="1">
        <v>36.234970092773438</v>
      </c>
      <c r="V48" s="1">
        <v>35.114810943603516</v>
      </c>
      <c r="W48" s="1">
        <v>70.679412841796875</v>
      </c>
      <c r="X48" s="1">
        <v>299.579345703125</v>
      </c>
      <c r="Y48" s="1">
        <v>1599.9364013671875</v>
      </c>
      <c r="Z48" s="1">
        <v>0.13228137791156769</v>
      </c>
      <c r="AA48" s="1">
        <v>88.545753479003906</v>
      </c>
      <c r="AB48" s="1">
        <v>0.87063294649124146</v>
      </c>
      <c r="AC48" s="1">
        <v>1.2606309652328491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1.1013946533203123</v>
      </c>
      <c r="AL48">
        <f>(U48-T48)/(1000-U48)*AK48</f>
        <v>2.0836498926171006E-2</v>
      </c>
      <c r="AM48">
        <f>(P48+273.15)</f>
        <v>304.10814514160154</v>
      </c>
      <c r="AN48">
        <f>(O48+273.15)</f>
        <v>304.25881614685056</v>
      </c>
      <c r="AO48">
        <f>(Y48*AG48+Z48*AH48)*AI48</f>
        <v>255.98981849693155</v>
      </c>
      <c r="AP48">
        <f>((AO48+0.00000010773*(AN48^4-AM48^4))-AL48*44100)/(L48*51.4+0.00000043092*AM48^3)</f>
        <v>-5.4131093762697589</v>
      </c>
      <c r="AQ48">
        <f>0.61365*EXP(17.502*J48/(240.97+J48))</f>
        <v>4.5006232599339278</v>
      </c>
      <c r="AR48">
        <f>AQ48*1000/AA48</f>
        <v>50.828222507600223</v>
      </c>
      <c r="AS48">
        <f>(AR48-U48)</f>
        <v>14.593252414826786</v>
      </c>
      <c r="AT48">
        <f>IF(D48,P48,(O48+P48)/2)</f>
        <v>31.033480644226074</v>
      </c>
      <c r="AU48">
        <f>0.61365*EXP(17.502*AT48/(240.97+AT48))</f>
        <v>4.5199976256330912</v>
      </c>
      <c r="AV48">
        <f>IF(AS48&lt;&gt;0,(1000-(AR48+U48)/2)/AS48*AL48,0)</f>
        <v>1.3656621772922446</v>
      </c>
      <c r="AW48">
        <f>U48*AA48/1000</f>
        <v>3.2084527291537963</v>
      </c>
      <c r="AX48">
        <f>(AU48-AW48)</f>
        <v>1.3115448964792948</v>
      </c>
      <c r="AY48">
        <f>1/(1.6/F48+1.37/N48)</f>
        <v>0.89937081042668854</v>
      </c>
      <c r="AZ48">
        <f>G48*AA48*0.001</f>
        <v>34.536571774216746</v>
      </c>
      <c r="BA48">
        <f>G48/S48</f>
        <v>0.98622077899998173</v>
      </c>
      <c r="BB48">
        <f>(1-AL48*AA48/AQ48/F48)*100</f>
        <v>80.623746975443083</v>
      </c>
      <c r="BC48">
        <f>(S48-E48/(N48/1.35))</f>
        <v>396.6420559512398</v>
      </c>
      <c r="BD48">
        <f>E48*BB48/100/BC48</f>
        <v>-6.6726155004785525E-3</v>
      </c>
    </row>
    <row r="49" spans="1:56" x14ac:dyDescent="0.35">
      <c r="A49" s="1" t="s">
        <v>9</v>
      </c>
      <c r="B49" s="1" t="s">
        <v>4915</v>
      </c>
      <c r="K49" s="1">
        <f t="shared" si="0"/>
        <v>2.72</v>
      </c>
    </row>
    <row r="50" spans="1:56" x14ac:dyDescent="0.35">
      <c r="A50" s="1" t="s">
        <v>9</v>
      </c>
      <c r="B50" s="1" t="s">
        <v>4910</v>
      </c>
      <c r="K50" s="1">
        <f t="shared" si="0"/>
        <v>2.72</v>
      </c>
    </row>
    <row r="51" spans="1:56" x14ac:dyDescent="0.35">
      <c r="A51" s="1">
        <v>12</v>
      </c>
      <c r="B51" s="1" t="s">
        <v>4914</v>
      </c>
      <c r="C51" s="1">
        <v>2556.500003810972</v>
      </c>
      <c r="D51" s="1">
        <v>0</v>
      </c>
      <c r="E51">
        <f>(R51-S51*(1000-T51)/(1000-U51))*AK51</f>
        <v>-3.2782645234877696</v>
      </c>
      <c r="F51">
        <f>IF(AV51&lt;&gt;0,1/(1/AV51-1/N51),0)</f>
        <v>2.3038484525524296</v>
      </c>
      <c r="G51">
        <f>((AY51-AL51/2)*S51-E51)/(AY51+AL51/2)</f>
        <v>389.84222005471452</v>
      </c>
      <c r="H51">
        <f>AL51*1000</f>
        <v>21.452148257325838</v>
      </c>
      <c r="I51">
        <f>(AQ51-AW51)</f>
        <v>1.2588580081078744</v>
      </c>
      <c r="J51">
        <f>(P51+AP51*D51)</f>
        <v>31.233884811401367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31.221336364746094</v>
      </c>
      <c r="P51" s="1">
        <v>31.233884811401367</v>
      </c>
      <c r="Q51" s="1">
        <v>31.236949920654297</v>
      </c>
      <c r="R51" s="1">
        <v>399.96383666992188</v>
      </c>
      <c r="S51" s="1">
        <v>395.24258422851563</v>
      </c>
      <c r="T51" s="1">
        <v>18.67095947265625</v>
      </c>
      <c r="U51" s="1">
        <v>37.417354583740234</v>
      </c>
      <c r="V51" s="1">
        <v>36.185420989990234</v>
      </c>
      <c r="W51" s="1">
        <v>72.517044067382813</v>
      </c>
      <c r="X51" s="1">
        <v>299.61251831054688</v>
      </c>
      <c r="Y51" s="1">
        <v>2000.0352783203125</v>
      </c>
      <c r="Z51" s="1">
        <v>0.28027769923210144</v>
      </c>
      <c r="AA51" s="1">
        <v>88.542671203613281</v>
      </c>
      <c r="AB51" s="1">
        <v>1.0026763677597046</v>
      </c>
      <c r="AC51" s="1">
        <v>1.2641175985336304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1.1015166114358339</v>
      </c>
      <c r="AL51">
        <f>(U51-T51)/(1000-U51)*AK51</f>
        <v>2.1452148257325838E-2</v>
      </c>
      <c r="AM51">
        <f>(P51+273.15)</f>
        <v>304.38388481140134</v>
      </c>
      <c r="AN51">
        <f>(O51+273.15)</f>
        <v>304.37133636474607</v>
      </c>
      <c r="AO51">
        <f>(Y51*AG51+Z51*AH51)*AI51</f>
        <v>320.00563737856646</v>
      </c>
      <c r="AP51">
        <f>((AO51+0.00000010773*(AN51^4-AM51^4))-AL51*44100)/(L51*51.4+0.00000043092*AM51^3)</f>
        <v>-5.1260663182977844</v>
      </c>
      <c r="AQ51">
        <f>0.61365*EXP(17.502*J51/(240.97+J51))</f>
        <v>4.5718905323249981</v>
      </c>
      <c r="AR51">
        <f>AQ51*1000/AA51</f>
        <v>51.634883725288233</v>
      </c>
      <c r="AS51">
        <f>(AR51-U51)</f>
        <v>14.217529141547999</v>
      </c>
      <c r="AT51">
        <f>IF(D51,P51,(O51+P51)/2)</f>
        <v>31.22761058807373</v>
      </c>
      <c r="AU51">
        <f>0.61365*EXP(17.502*AT51/(240.97+AT51))</f>
        <v>4.570258043272915</v>
      </c>
      <c r="AV51">
        <f>IF(AS51&lt;&gt;0,(1000-(AR51+U51)/2)/AS51*AL51,0)</f>
        <v>1.4416687417225957</v>
      </c>
      <c r="AW51">
        <f>U51*AA51/1000</f>
        <v>3.3130325242171237</v>
      </c>
      <c r="AX51">
        <f>(AU51-AW51)</f>
        <v>1.2572255190557913</v>
      </c>
      <c r="AY51">
        <f>1/(1.6/F51+1.37/N51)</f>
        <v>0.95227157262641848</v>
      </c>
      <c r="AZ51">
        <f>G51*AA51*0.001</f>
        <v>34.517671511591246</v>
      </c>
      <c r="BA51">
        <f>G51/S51</f>
        <v>0.98633658317880346</v>
      </c>
      <c r="BB51">
        <f>(1-AL51*AA51/AQ51/F51)*100</f>
        <v>81.966763489378394</v>
      </c>
      <c r="BC51">
        <f>(S51-E51/(N51/1.35))</f>
        <v>396.39141529487671</v>
      </c>
      <c r="BD51">
        <f>E51*BB51/100/BC51</f>
        <v>-6.7788736709257086E-3</v>
      </c>
    </row>
    <row r="52" spans="1:56" x14ac:dyDescent="0.35">
      <c r="A52" s="1" t="s">
        <v>9</v>
      </c>
      <c r="B52" s="1" t="s">
        <v>4913</v>
      </c>
      <c r="K52" s="1">
        <v>1.5449599999999999</v>
      </c>
    </row>
    <row r="53" spans="1:56" x14ac:dyDescent="0.35">
      <c r="A53" s="1" t="s">
        <v>9</v>
      </c>
      <c r="B53" s="1" t="s">
        <v>4912</v>
      </c>
    </row>
    <row r="54" spans="1:56" x14ac:dyDescent="0.35">
      <c r="A54" s="1" t="s">
        <v>9</v>
      </c>
      <c r="B54" s="1" t="s">
        <v>4911</v>
      </c>
    </row>
    <row r="55" spans="1:56" x14ac:dyDescent="0.35">
      <c r="A55" s="1" t="s">
        <v>9</v>
      </c>
      <c r="B55" s="1" t="s">
        <v>4910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118FA-32C0-4BA8-92A0-5654E00E1A71}">
  <dimension ref="A1:BD55"/>
  <sheetViews>
    <sheetView topLeftCell="A5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4909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4908</v>
      </c>
    </row>
    <row r="12" spans="1:56" x14ac:dyDescent="0.35">
      <c r="A12" s="1" t="s">
        <v>9</v>
      </c>
      <c r="B12" s="1" t="s">
        <v>4907</v>
      </c>
    </row>
    <row r="13" spans="1:56" x14ac:dyDescent="0.35">
      <c r="A13" s="1" t="s">
        <v>9</v>
      </c>
      <c r="B13" s="1" t="s">
        <v>4906</v>
      </c>
    </row>
    <row r="14" spans="1:56" x14ac:dyDescent="0.35">
      <c r="A14" s="1" t="s">
        <v>9</v>
      </c>
      <c r="B14" s="1" t="s">
        <v>4905</v>
      </c>
    </row>
    <row r="15" spans="1:56" x14ac:dyDescent="0.35">
      <c r="A15" s="1" t="s">
        <v>9</v>
      </c>
      <c r="B15" s="1" t="s">
        <v>4904</v>
      </c>
    </row>
    <row r="16" spans="1:56" x14ac:dyDescent="0.35">
      <c r="A16" s="1" t="s">
        <v>9</v>
      </c>
      <c r="B16" s="1" t="s">
        <v>4903</v>
      </c>
    </row>
    <row r="17" spans="1:56" x14ac:dyDescent="0.35">
      <c r="A17" s="1" t="s">
        <v>9</v>
      </c>
      <c r="B17" s="1" t="s">
        <v>4902</v>
      </c>
    </row>
    <row r="18" spans="1:56" x14ac:dyDescent="0.35">
      <c r="A18" s="1">
        <v>1</v>
      </c>
      <c r="B18" s="1" t="s">
        <v>4901</v>
      </c>
      <c r="C18" s="1">
        <v>423.00000232458115</v>
      </c>
      <c r="D18" s="1">
        <v>0</v>
      </c>
      <c r="E18">
        <f>(R18-S18*(1000-T18)/(1000-U18))*AK18</f>
        <v>-9.5553503405300262</v>
      </c>
      <c r="F18">
        <f>IF(AV18&lt;&gt;0,1/(1/AV18-1/N18),0)</f>
        <v>6.8164225373467127E-2</v>
      </c>
      <c r="G18">
        <f>((AY18-AL18/2)*S18-E18)/(AY18+AL18/2)</f>
        <v>421.55244263550105</v>
      </c>
      <c r="H18">
        <f>AL18*1000</f>
        <v>21.126145068041822</v>
      </c>
      <c r="I18">
        <f>(AQ18-AW18)</f>
        <v>23.186870253629266</v>
      </c>
      <c r="J18">
        <f>(P18+AP18*D18)</f>
        <v>66.153656005859375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31.324556350708008</v>
      </c>
      <c r="P18" s="1">
        <v>66.153656005859375</v>
      </c>
      <c r="Q18" s="1">
        <v>31.376060485839844</v>
      </c>
      <c r="R18" s="1">
        <v>399.88140869140625</v>
      </c>
      <c r="S18" s="1">
        <v>400.86788940429688</v>
      </c>
      <c r="T18" s="1">
        <v>20.307199478149414</v>
      </c>
      <c r="U18" s="1">
        <v>38.744407653808594</v>
      </c>
      <c r="V18" s="1">
        <v>39.123203277587891</v>
      </c>
      <c r="W18" s="1">
        <v>74.64373779296875</v>
      </c>
      <c r="X18" s="1">
        <v>299.59384155273438</v>
      </c>
      <c r="Y18" s="1">
        <v>0.1066964790225029</v>
      </c>
      <c r="Z18" s="1">
        <v>3.5361446440219879E-2</v>
      </c>
      <c r="AA18" s="1">
        <v>88.536186218261719</v>
      </c>
      <c r="AB18" s="1">
        <v>1.4014755487442017</v>
      </c>
      <c r="AC18" s="1">
        <v>1.2655677795410156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1.1014479468850527</v>
      </c>
      <c r="AL18">
        <f>(U18-T18)/(1000-U18)*AK18</f>
        <v>2.1126145068041821E-2</v>
      </c>
      <c r="AM18">
        <f>(P18+273.15)</f>
        <v>339.30365600585935</v>
      </c>
      <c r="AN18">
        <f>(O18+273.15)</f>
        <v>304.47455635070799</v>
      </c>
      <c r="AO18">
        <f>(Y18*AG18+Z18*AH18)*AI18</f>
        <v>1.707143626202412E-2</v>
      </c>
      <c r="AP18">
        <f>((AO18+0.00000010773*(AN18^4-AM18^4))-AL18*44100)/(L18*51.4+0.00000043092*AM18^3)</f>
        <v>-11.303183393193994</v>
      </c>
      <c r="AQ18">
        <f>0.61365*EXP(17.502*J18/(240.97+J18))</f>
        <v>26.617152344583108</v>
      </c>
      <c r="AR18">
        <f>AQ18*1000/AA18</f>
        <v>300.63585841574212</v>
      </c>
      <c r="AS18">
        <f>(AR18-U18)</f>
        <v>261.89145076193353</v>
      </c>
      <c r="AT18">
        <f>IF(D18,P18,(O18+P18)/2)</f>
        <v>48.739106178283691</v>
      </c>
      <c r="AU18">
        <f>0.61365*EXP(17.502*AT18/(240.97+AT18))</f>
        <v>11.659392316975785</v>
      </c>
      <c r="AV18">
        <f>IF(AS18&lt;&gt;0,(1000-(AR18+U18)/2)/AS18*AL18,0)</f>
        <v>6.6979073390522059E-2</v>
      </c>
      <c r="AW18">
        <f>U18*AA18/1000</f>
        <v>3.4302820909538423</v>
      </c>
      <c r="AX18">
        <f>(AU18-AW18)</f>
        <v>8.2291102260219429</v>
      </c>
      <c r="AY18">
        <f>1/(1.6/F18+1.37/N18)</f>
        <v>4.1966810210362186E-2</v>
      </c>
      <c r="AZ18">
        <f>G18*AA18*0.001</f>
        <v>37.322645561939815</v>
      </c>
      <c r="BA18">
        <f>G18/S18</f>
        <v>1.0515994265889994</v>
      </c>
      <c r="BB18">
        <f>(1-AL18*AA18/AQ18/F18)*100</f>
        <v>-3.0915273702067925</v>
      </c>
      <c r="BC18">
        <f>(S18-E18/(N18/1.35))</f>
        <v>404.21645485486215</v>
      </c>
      <c r="BD18">
        <f>E18*BB18/100/BC18</f>
        <v>7.3081208730778216E-4</v>
      </c>
    </row>
    <row r="19" spans="1:56" x14ac:dyDescent="0.35">
      <c r="A19" s="1" t="s">
        <v>9</v>
      </c>
      <c r="B19" s="1" t="s">
        <v>4900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4899</v>
      </c>
      <c r="K20" s="1">
        <f t="shared" si="0"/>
        <v>2.72</v>
      </c>
    </row>
    <row r="21" spans="1:56" x14ac:dyDescent="0.35">
      <c r="A21" s="1">
        <v>2</v>
      </c>
      <c r="B21" s="1" t="s">
        <v>4898</v>
      </c>
      <c r="C21" s="1">
        <v>628.00000232458115</v>
      </c>
      <c r="D21" s="1">
        <v>0</v>
      </c>
      <c r="E21">
        <f>(R21-S21*(1000-T21)/(1000-U21))*AK21</f>
        <v>-9.0917636622143192</v>
      </c>
      <c r="F21">
        <f>IF(AV21&lt;&gt;0,1/(1/AV21-1/N21),0)</f>
        <v>1.5017460151238853</v>
      </c>
      <c r="G21">
        <f>((AY21-AL21/2)*S21-E21)/(AY21+AL21/2)</f>
        <v>402.42902677084032</v>
      </c>
      <c r="H21">
        <f>AL21*1000</f>
        <v>20.133588214095603</v>
      </c>
      <c r="I21">
        <f>(AQ21-AW21)</f>
        <v>1.5717078498448434</v>
      </c>
      <c r="J21">
        <f>(P21+AP21*D21)</f>
        <v>32.712661743164063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31.332202911376953</v>
      </c>
      <c r="P21" s="1">
        <v>32.712661743164063</v>
      </c>
      <c r="Q21" s="1">
        <v>31.415220260620117</v>
      </c>
      <c r="R21" s="1">
        <v>400.078369140625</v>
      </c>
      <c r="S21" s="1">
        <v>401.00259399414063</v>
      </c>
      <c r="T21" s="1">
        <v>20.821361541748047</v>
      </c>
      <c r="U21" s="1">
        <v>38.396003723144531</v>
      </c>
      <c r="V21" s="1">
        <v>40.095943450927734</v>
      </c>
      <c r="W21" s="1">
        <v>73.939643859863281</v>
      </c>
      <c r="X21" s="1">
        <v>299.64004516601563</v>
      </c>
      <c r="Y21" s="1">
        <v>25.406694412231445</v>
      </c>
      <c r="Z21" s="1">
        <v>0.17419125139713287</v>
      </c>
      <c r="AA21" s="1">
        <v>88.535346984863281</v>
      </c>
      <c r="AB21" s="1">
        <v>1.3368347883224487</v>
      </c>
      <c r="AC21" s="1">
        <v>1.2831661701202393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1.1016178131103513</v>
      </c>
      <c r="AL21">
        <f>(U21-T21)/(1000-U21)*AK21</f>
        <v>2.0133588214095603E-2</v>
      </c>
      <c r="AM21">
        <f>(P21+273.15)</f>
        <v>305.86266174316404</v>
      </c>
      <c r="AN21">
        <f>(O21+273.15)</f>
        <v>304.48220291137693</v>
      </c>
      <c r="AO21">
        <f>(Y21*AG21+Z21*AH21)*AI21</f>
        <v>4.0650710150956115</v>
      </c>
      <c r="AP21">
        <f>((AO21+0.00000010773*(AN21^4-AM21^4))-AL21*44100)/(L21*51.4+0.00000043092*AM21^3)</f>
        <v>-7.3628196802702286</v>
      </c>
      <c r="AQ21">
        <f>0.61365*EXP(17.502*J21/(240.97+J21))</f>
        <v>4.971111362305547</v>
      </c>
      <c r="AR21">
        <f>AQ21*1000/AA21</f>
        <v>56.148324162048503</v>
      </c>
      <c r="AS21">
        <f>(AR21-U21)</f>
        <v>17.752320438903972</v>
      </c>
      <c r="AT21">
        <f>IF(D21,P21,(O21+P21)/2)</f>
        <v>32.022432327270508</v>
      </c>
      <c r="AU21">
        <f>0.61365*EXP(17.502*AT21/(240.97+AT21))</f>
        <v>4.7811494195687994</v>
      </c>
      <c r="AV21">
        <f>IF(AS21&lt;&gt;0,(1000-(AR21+U21)/2)/AS21*AL21,0)</f>
        <v>1.0805252190721741</v>
      </c>
      <c r="AW21">
        <f>U21*AA21/1000</f>
        <v>3.3994035124607036</v>
      </c>
      <c r="AX21">
        <f>(AU21-AW21)</f>
        <v>1.3817459071080958</v>
      </c>
      <c r="AY21">
        <f>1/(1.6/F21+1.37/N21)</f>
        <v>0.70370155066397888</v>
      </c>
      <c r="AZ21">
        <f>G21*AA21*0.001</f>
        <v>35.629193521937182</v>
      </c>
      <c r="BA21">
        <f>G21/S21</f>
        <v>1.0035571659586835</v>
      </c>
      <c r="BB21">
        <f>(1-AL21*AA21/AQ21/F21)*100</f>
        <v>76.122552706351769</v>
      </c>
      <c r="BC21">
        <f>(S21-E21/(N21/1.35))</f>
        <v>404.18870068819484</v>
      </c>
      <c r="BD21">
        <f>E21*BB21/100/BC21</f>
        <v>-1.7122899709769577E-2</v>
      </c>
    </row>
    <row r="22" spans="1:56" x14ac:dyDescent="0.35">
      <c r="A22" s="1" t="s">
        <v>9</v>
      </c>
      <c r="B22" s="1" t="s">
        <v>4897</v>
      </c>
      <c r="K22" s="1">
        <f t="shared" si="0"/>
        <v>2.72</v>
      </c>
    </row>
    <row r="23" spans="1:56" x14ac:dyDescent="0.35">
      <c r="A23" s="1" t="s">
        <v>9</v>
      </c>
      <c r="B23" s="1" t="s">
        <v>4896</v>
      </c>
      <c r="K23" s="1">
        <f t="shared" si="0"/>
        <v>2.72</v>
      </c>
    </row>
    <row r="24" spans="1:56" x14ac:dyDescent="0.35">
      <c r="A24" s="1">
        <v>3</v>
      </c>
      <c r="B24" s="1" t="s">
        <v>4895</v>
      </c>
      <c r="C24" s="1">
        <v>832.00000232458115</v>
      </c>
      <c r="D24" s="1">
        <v>0</v>
      </c>
      <c r="E24">
        <f>(R24-S24*(1000-T24)/(1000-U24))*AK24</f>
        <v>-8.612990102675754</v>
      </c>
      <c r="F24">
        <f>IF(AV24&lt;&gt;0,1/(1/AV24-1/N24),0)</f>
        <v>0.13530978052926365</v>
      </c>
      <c r="G24">
        <f>((AY24-AL24/2)*S24-E24)/(AY24+AL24/2)</f>
        <v>410.90603104446791</v>
      </c>
      <c r="H24">
        <f>AL24*1000</f>
        <v>19.225402642796631</v>
      </c>
      <c r="I24">
        <f>(AQ24-AW24)</f>
        <v>11.666859141481844</v>
      </c>
      <c r="J24">
        <f>(P24+AP24*D24)</f>
        <v>53.893775939941406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31.293563842773438</v>
      </c>
      <c r="P24" s="1">
        <v>53.893775939941406</v>
      </c>
      <c r="Q24" s="1">
        <v>31.3966064453125</v>
      </c>
      <c r="R24" s="1">
        <v>400.24853515625</v>
      </c>
      <c r="S24" s="1">
        <v>401.06759643554688</v>
      </c>
      <c r="T24" s="1">
        <v>21.294998168945313</v>
      </c>
      <c r="U24" s="1">
        <v>38.082145690917969</v>
      </c>
      <c r="V24" s="1">
        <v>41.096164703369141</v>
      </c>
      <c r="W24" s="1">
        <v>73.492851257324219</v>
      </c>
      <c r="X24" s="1">
        <v>299.64389038085938</v>
      </c>
      <c r="Y24" s="1">
        <v>48.950107574462891</v>
      </c>
      <c r="Z24" s="1">
        <v>0.16109530627727509</v>
      </c>
      <c r="AA24" s="1">
        <v>88.530807495117188</v>
      </c>
      <c r="AB24" s="1">
        <v>1.2607392072677612</v>
      </c>
      <c r="AC24" s="1">
        <v>1.2811371088027954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1.1016319499296299</v>
      </c>
      <c r="AL24">
        <f>(U24-T24)/(1000-U24)*AK24</f>
        <v>1.9225402642796631E-2</v>
      </c>
      <c r="AM24">
        <f>(P24+273.15)</f>
        <v>327.04377593994138</v>
      </c>
      <c r="AN24">
        <f>(O24+273.15)</f>
        <v>304.44356384277341</v>
      </c>
      <c r="AO24">
        <f>(Y24*AG24+Z24*AH24)*AI24</f>
        <v>7.8320170368548361</v>
      </c>
      <c r="AP24">
        <f>((AO24+0.00000010773*(AN24^4-AM24^4))-AL24*44100)/(L24*51.4+0.00000043092*AM24^3)</f>
        <v>-9.1699186359560514</v>
      </c>
      <c r="AQ24">
        <f>0.61365*EXP(17.502*J24/(240.97+J24))</f>
        <v>15.03830225064551</v>
      </c>
      <c r="AR24">
        <f>AQ24*1000/AA24</f>
        <v>169.86518790619783</v>
      </c>
      <c r="AS24">
        <f>(AR24-U24)</f>
        <v>131.78304221527986</v>
      </c>
      <c r="AT24">
        <f>IF(D24,P24,(O24+P24)/2)</f>
        <v>42.593669891357422</v>
      </c>
      <c r="AU24">
        <f>0.61365*EXP(17.502*AT24/(240.97+AT24))</f>
        <v>8.5046952877621429</v>
      </c>
      <c r="AV24">
        <f>IF(AS24&lt;&gt;0,(1000-(AR24+U24)/2)/AS24*AL24,0)</f>
        <v>0.1307183894435017</v>
      </c>
      <c r="AW24">
        <f>U24*AA24/1000</f>
        <v>3.3714431091636654</v>
      </c>
      <c r="AX24">
        <f>(AU24-AW24)</f>
        <v>5.133252178598477</v>
      </c>
      <c r="AY24">
        <f>1/(1.6/F24+1.37/N24)</f>
        <v>8.2099457176410845E-2</v>
      </c>
      <c r="AZ24">
        <f>G24*AA24*0.001</f>
        <v>36.377842732980433</v>
      </c>
      <c r="BA24">
        <f>G24/S24</f>
        <v>1.0245306145307156</v>
      </c>
      <c r="BB24">
        <f>(1-AL24*AA24/AQ24/F24)*100</f>
        <v>16.354636925952835</v>
      </c>
      <c r="BC24">
        <f>(S24-E24/(N24/1.35))</f>
        <v>404.08592230074805</v>
      </c>
      <c r="BD24">
        <f>E24*BB24/100/BC24</f>
        <v>-3.4859498488355634E-3</v>
      </c>
    </row>
    <row r="25" spans="1:56" x14ac:dyDescent="0.35">
      <c r="A25" s="1" t="s">
        <v>9</v>
      </c>
      <c r="B25" s="1" t="s">
        <v>4894</v>
      </c>
      <c r="K25" s="1">
        <f t="shared" si="0"/>
        <v>2.72</v>
      </c>
    </row>
    <row r="26" spans="1:56" x14ac:dyDescent="0.35">
      <c r="A26" s="1" t="s">
        <v>9</v>
      </c>
      <c r="B26" s="1" t="s">
        <v>4893</v>
      </c>
      <c r="K26" s="1">
        <f t="shared" si="0"/>
        <v>2.72</v>
      </c>
    </row>
    <row r="27" spans="1:56" x14ac:dyDescent="0.35">
      <c r="A27" s="1">
        <v>4</v>
      </c>
      <c r="B27" s="1" t="s">
        <v>4892</v>
      </c>
      <c r="C27" s="1">
        <v>1036.0000023245811</v>
      </c>
      <c r="D27" s="1">
        <v>0</v>
      </c>
      <c r="E27">
        <f>(R27-S27*(1000-T27)/(1000-U27))*AK27</f>
        <v>-7.9953920522479303</v>
      </c>
      <c r="F27">
        <f>IF(AV27&lt;&gt;0,1/(1/AV27-1/N27),0)</f>
        <v>0.13203560412776386</v>
      </c>
      <c r="G27">
        <f>((AY27-AL27/2)*S27-E27)/(AY27+AL27/2)</f>
        <v>406.29430796573865</v>
      </c>
      <c r="H27">
        <f>AL27*1000</f>
        <v>18.683824995995735</v>
      </c>
      <c r="I27">
        <f>(AQ27-AW27)</f>
        <v>11.614136892317408</v>
      </c>
      <c r="J27">
        <f>(P27+AP27*D27)</f>
        <v>53.819850921630859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31.243721008300781</v>
      </c>
      <c r="P27" s="1">
        <v>53.819850921630859</v>
      </c>
      <c r="Q27" s="1">
        <v>31.359512329101563</v>
      </c>
      <c r="R27" s="1">
        <v>400.12295532226563</v>
      </c>
      <c r="S27" s="1">
        <v>400.58663940429688</v>
      </c>
      <c r="T27" s="1">
        <v>21.757097244262695</v>
      </c>
      <c r="U27" s="1">
        <v>38.068637847900391</v>
      </c>
      <c r="V27" s="1">
        <v>42.108142852783203</v>
      </c>
      <c r="W27" s="1">
        <v>73.677093505859375</v>
      </c>
      <c r="X27" s="1">
        <v>299.69796752929688</v>
      </c>
      <c r="Y27" s="1">
        <v>100.50485992431641</v>
      </c>
      <c r="Z27" s="1">
        <v>3.6671385169029236E-2</v>
      </c>
      <c r="AA27" s="1">
        <v>88.532783508300781</v>
      </c>
      <c r="AB27" s="1">
        <v>1.2651840448379517</v>
      </c>
      <c r="AC27" s="1">
        <v>1.2729343175888062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1.1018307629753561</v>
      </c>
      <c r="AL27">
        <f>(U27-T27)/(1000-U27)*AK27</f>
        <v>1.8683824995995735E-2</v>
      </c>
      <c r="AM27">
        <f>(P27+273.15)</f>
        <v>326.96985092163084</v>
      </c>
      <c r="AN27">
        <f>(O27+273.15)</f>
        <v>304.39372100830076</v>
      </c>
      <c r="AO27">
        <f>(Y27*AG27+Z27*AH27)*AI27</f>
        <v>16.080777228457237</v>
      </c>
      <c r="AP27">
        <f>((AO27+0.00000010773*(AN27^4-AM27^4))-AL27*44100)/(L27*51.4+0.00000043092*AM27^3)</f>
        <v>-8.9096875775164364</v>
      </c>
      <c r="AQ27">
        <f>0.61365*EXP(17.502*J27/(240.97+J27))</f>
        <v>14.984459365361479</v>
      </c>
      <c r="AR27">
        <f>AQ27*1000/AA27</f>
        <v>169.25322769227679</v>
      </c>
      <c r="AS27">
        <f>(AR27-U27)</f>
        <v>131.1845898443764</v>
      </c>
      <c r="AT27">
        <f>IF(D27,P27,(O27+P27)/2)</f>
        <v>42.53178596496582</v>
      </c>
      <c r="AU27">
        <f>0.61365*EXP(17.502*AT27/(240.97+AT27))</f>
        <v>8.4771291387255481</v>
      </c>
      <c r="AV27">
        <f>IF(AS27&lt;&gt;0,(1000-(AR27+U27)/2)/AS27*AL27,0)</f>
        <v>0.12766013362594378</v>
      </c>
      <c r="AW27">
        <f>U27*AA27/1000</f>
        <v>3.3703224730440708</v>
      </c>
      <c r="AX27">
        <f>(AU27-AW27)</f>
        <v>5.1068066656814768</v>
      </c>
      <c r="AY27">
        <f>1/(1.6/F27+1.37/N27)</f>
        <v>8.0169484385730447E-2</v>
      </c>
      <c r="AZ27">
        <f>G27*AA27*0.001</f>
        <v>35.970366007785628</v>
      </c>
      <c r="BA27">
        <f>G27/S27</f>
        <v>1.0142482749048483</v>
      </c>
      <c r="BB27">
        <f>(1-AL27*AA27/AQ27/F27)*100</f>
        <v>16.393936746053861</v>
      </c>
      <c r="BC27">
        <f>(S27-E27/(N27/1.35))</f>
        <v>403.38853495346586</v>
      </c>
      <c r="BD27">
        <f>E27*BB27/100/BC27</f>
        <v>-3.2493722604083181E-3</v>
      </c>
    </row>
    <row r="28" spans="1:56" x14ac:dyDescent="0.35">
      <c r="A28" s="1" t="s">
        <v>9</v>
      </c>
      <c r="B28" s="1" t="s">
        <v>4891</v>
      </c>
      <c r="K28" s="1">
        <f t="shared" si="0"/>
        <v>2.72</v>
      </c>
    </row>
    <row r="29" spans="1:56" x14ac:dyDescent="0.35">
      <c r="A29" s="1" t="s">
        <v>9</v>
      </c>
      <c r="B29" s="1" t="s">
        <v>725</v>
      </c>
      <c r="K29" s="1">
        <f t="shared" si="0"/>
        <v>2.72</v>
      </c>
    </row>
    <row r="30" spans="1:56" x14ac:dyDescent="0.35">
      <c r="A30" s="1">
        <v>5</v>
      </c>
      <c r="B30" s="1" t="s">
        <v>4890</v>
      </c>
      <c r="C30" s="1">
        <v>1241.0000023245811</v>
      </c>
      <c r="D30" s="1">
        <v>0</v>
      </c>
      <c r="E30">
        <f>(R30-S30*(1000-T30)/(1000-U30))*AK30</f>
        <v>-7.6382606862572597</v>
      </c>
      <c r="F30">
        <f>IF(AV30&lt;&gt;0,1/(1/AV30-1/N30),0)</f>
        <v>1.106499303194902</v>
      </c>
      <c r="G30">
        <f>((AY30-AL30/2)*S30-E30)/(AY30+AL30/2)</f>
        <v>401.05254637817757</v>
      </c>
      <c r="H30">
        <f>AL30*1000</f>
        <v>18.226407038570539</v>
      </c>
      <c r="I30">
        <f>(AQ30-AW30)</f>
        <v>1.7863579960348384</v>
      </c>
      <c r="J30">
        <f>(P30+AP30*D30)</f>
        <v>33.386123657226563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31.203220367431641</v>
      </c>
      <c r="P30" s="1">
        <v>33.386123657226563</v>
      </c>
      <c r="Q30" s="1">
        <v>31.320398330688477</v>
      </c>
      <c r="R30" s="1">
        <v>400.14260864257813</v>
      </c>
      <c r="S30" s="1">
        <v>400.4508056640625</v>
      </c>
      <c r="T30" s="1">
        <v>22.227933883666992</v>
      </c>
      <c r="U30" s="1">
        <v>38.143566131591797</v>
      </c>
      <c r="V30" s="1">
        <v>43.111553192138672</v>
      </c>
      <c r="W30" s="1">
        <v>73.980255126953125</v>
      </c>
      <c r="X30" s="1">
        <v>299.61001586914063</v>
      </c>
      <c r="Y30" s="1">
        <v>150.51602172851563</v>
      </c>
      <c r="Z30" s="1">
        <v>0.29861170053482056</v>
      </c>
      <c r="AA30" s="1">
        <v>88.518135070800781</v>
      </c>
      <c r="AB30" s="1">
        <v>1.3181473016738892</v>
      </c>
      <c r="AC30" s="1">
        <v>1.2686172723770142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1.101507411283605</v>
      </c>
      <c r="AL30">
        <f>(U30-T30)/(1000-U30)*AK30</f>
        <v>1.8226407038570539E-2</v>
      </c>
      <c r="AM30">
        <f>(P30+273.15)</f>
        <v>306.53612365722654</v>
      </c>
      <c r="AN30">
        <f>(O30+273.15)</f>
        <v>304.35322036743162</v>
      </c>
      <c r="AO30">
        <f>(Y30*AG30+Z30*AH30)*AI30</f>
        <v>24.08256293827526</v>
      </c>
      <c r="AP30">
        <f>((AO30+0.00000010773*(AN30^4-AM30^4))-AL30*44100)/(L30*51.4+0.00000043092*AM30^3)</f>
        <v>-6.5882069015852425</v>
      </c>
      <c r="AQ30">
        <f>0.61365*EXP(17.502*J30/(240.97+J30))</f>
        <v>5.1627553349531032</v>
      </c>
      <c r="AR30">
        <f>AQ30*1000/AA30</f>
        <v>58.324266895407362</v>
      </c>
      <c r="AS30">
        <f>(AR30-U30)</f>
        <v>20.180700763815565</v>
      </c>
      <c r="AT30">
        <f>IF(D30,P30,(O30+P30)/2)</f>
        <v>32.294672012329102</v>
      </c>
      <c r="AU30">
        <f>0.61365*EXP(17.502*AT30/(240.97+AT30))</f>
        <v>4.8553054917669751</v>
      </c>
      <c r="AV30">
        <f>IF(AS30&lt;&gt;0,(1000-(AR30+U30)/2)/AS30*AL30,0)</f>
        <v>0.8595973076532164</v>
      </c>
      <c r="AW30">
        <f>U30*AA30/1000</f>
        <v>3.3763973389182649</v>
      </c>
      <c r="AX30">
        <f>(AU30-AW30)</f>
        <v>1.4789081528487102</v>
      </c>
      <c r="AY30">
        <f>1/(1.6/F30+1.37/N30)</f>
        <v>0.55505221746246314</v>
      </c>
      <c r="AZ30">
        <f>G30*AA30*0.001</f>
        <v>35.500423470792114</v>
      </c>
      <c r="BA30">
        <f>G30/S30</f>
        <v>1.0015026582681417</v>
      </c>
      <c r="BB30">
        <f>(1-AL30*AA30/AQ30/F30)*100</f>
        <v>71.757662965818199</v>
      </c>
      <c r="BC30">
        <f>(S30-E30/(N30/1.35))</f>
        <v>403.12754852799748</v>
      </c>
      <c r="BD30">
        <f>E30*BB30/100/BC30</f>
        <v>-1.3596285790214147E-2</v>
      </c>
    </row>
    <row r="31" spans="1:56" x14ac:dyDescent="0.35">
      <c r="A31" s="1" t="s">
        <v>9</v>
      </c>
      <c r="B31" s="1" t="s">
        <v>4889</v>
      </c>
      <c r="K31" s="1">
        <f t="shared" si="0"/>
        <v>2.72</v>
      </c>
    </row>
    <row r="32" spans="1:56" x14ac:dyDescent="0.35">
      <c r="A32" s="1" t="s">
        <v>9</v>
      </c>
      <c r="B32" s="1" t="s">
        <v>4888</v>
      </c>
      <c r="K32" s="1">
        <f t="shared" si="0"/>
        <v>2.72</v>
      </c>
    </row>
    <row r="33" spans="1:56" x14ac:dyDescent="0.35">
      <c r="A33" s="1">
        <v>6</v>
      </c>
      <c r="B33" s="1" t="s">
        <v>721</v>
      </c>
      <c r="C33" s="1">
        <v>1446.0000023245811</v>
      </c>
      <c r="D33" s="1">
        <v>0</v>
      </c>
      <c r="E33">
        <f>(R33-S33*(1000-T33)/(1000-U33))*AK33</f>
        <v>-7.2767394099631524</v>
      </c>
      <c r="F33">
        <f>IF(AV33&lt;&gt;0,1/(1/AV33-1/N33),0)</f>
        <v>1.0942865325652402</v>
      </c>
      <c r="G33">
        <f>((AY33-AL33/2)*S33-E33)/(AY33+AL33/2)</f>
        <v>400.00115754298793</v>
      </c>
      <c r="H33">
        <f>AL33*1000</f>
        <v>18.142718073189602</v>
      </c>
      <c r="I33">
        <f>(AQ33-AW33)</f>
        <v>1.7926876022267617</v>
      </c>
      <c r="J33">
        <f>(P33+AP33*D33)</f>
        <v>33.541316986083984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31.184238433837891</v>
      </c>
      <c r="P33" s="1">
        <v>33.541316986083984</v>
      </c>
      <c r="Q33" s="1">
        <v>31.295934677124023</v>
      </c>
      <c r="R33" s="1">
        <v>399.9464111328125</v>
      </c>
      <c r="S33" s="1">
        <v>399.96487426757813</v>
      </c>
      <c r="T33" s="1">
        <v>22.708324432373047</v>
      </c>
      <c r="U33" s="1">
        <v>38.580997467041016</v>
      </c>
      <c r="V33" s="1">
        <v>44.091068267822266</v>
      </c>
      <c r="W33" s="1">
        <v>74.90985107421875</v>
      </c>
      <c r="X33" s="1">
        <v>298.90548706054688</v>
      </c>
      <c r="Y33" s="1">
        <v>300.26400756835938</v>
      </c>
      <c r="Z33" s="1">
        <v>0.31695070862770081</v>
      </c>
      <c r="AA33" s="1">
        <v>88.518463134765625</v>
      </c>
      <c r="AB33" s="1">
        <v>1.3891220092773438</v>
      </c>
      <c r="AC33" s="1">
        <v>1.2640736103057861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1.0989172318402456</v>
      </c>
      <c r="AL33">
        <f>(U33-T33)/(1000-U33)*AK33</f>
        <v>1.8142718073189602E-2</v>
      </c>
      <c r="AM33">
        <f>(P33+273.15)</f>
        <v>306.69131698608396</v>
      </c>
      <c r="AN33">
        <f>(O33+273.15)</f>
        <v>304.33423843383787</v>
      </c>
      <c r="AO33">
        <f>(Y33*AG33+Z33*AH33)*AI33</f>
        <v>48.042240137109729</v>
      </c>
      <c r="AP33">
        <f>((AO33+0.00000010773*(AN33^4-AM33^4))-AL33*44100)/(L33*51.4+0.00000043092*AM33^3)</f>
        <v>-6.3789844669100146</v>
      </c>
      <c r="AQ33">
        <f>0.61365*EXP(17.502*J33/(240.97+J33))</f>
        <v>5.2078182042155179</v>
      </c>
      <c r="AR33">
        <f>AQ33*1000/AA33</f>
        <v>58.833129493977253</v>
      </c>
      <c r="AS33">
        <f>(AR33-U33)</f>
        <v>20.252132026936238</v>
      </c>
      <c r="AT33">
        <f>IF(D33,P33,(O33+P33)/2)</f>
        <v>32.362777709960938</v>
      </c>
      <c r="AU33">
        <f>0.61365*EXP(17.502*AT33/(240.97+AT33))</f>
        <v>4.8740127774546567</v>
      </c>
      <c r="AV33">
        <f>IF(AS33&lt;&gt;0,(1000-(AR33+U33)/2)/AS33*AL33,0)</f>
        <v>0.85220852448198969</v>
      </c>
      <c r="AW33">
        <f>U33*AA33/1000</f>
        <v>3.4151306019887562</v>
      </c>
      <c r="AX33">
        <f>(AU33-AW33)</f>
        <v>1.4588821754659005</v>
      </c>
      <c r="AY33">
        <f>1/(1.6/F33+1.37/N33)</f>
        <v>0.55012448859680751</v>
      </c>
      <c r="AZ33">
        <f>G33*AA33*0.001</f>
        <v>35.407487717832559</v>
      </c>
      <c r="BA33">
        <f>G33/S33</f>
        <v>1.000090716154703</v>
      </c>
      <c r="BB33">
        <f>(1-AL33*AA33/AQ33/F33)*100</f>
        <v>71.81945763814349</v>
      </c>
      <c r="BC33">
        <f>(S33-E33/(N33/1.35))</f>
        <v>402.51492605140606</v>
      </c>
      <c r="BD33">
        <f>E33*BB33/100/BC33</f>
        <v>-1.2983654616845539E-2</v>
      </c>
    </row>
    <row r="34" spans="1:56" x14ac:dyDescent="0.35">
      <c r="A34" s="1" t="s">
        <v>9</v>
      </c>
      <c r="B34" s="1" t="s">
        <v>4887</v>
      </c>
      <c r="K34" s="1">
        <f t="shared" si="0"/>
        <v>2.72</v>
      </c>
    </row>
    <row r="35" spans="1:56" x14ac:dyDescent="0.35">
      <c r="A35" s="1" t="s">
        <v>9</v>
      </c>
      <c r="B35" s="1" t="s">
        <v>4886</v>
      </c>
      <c r="K35" s="1">
        <f t="shared" si="0"/>
        <v>2.72</v>
      </c>
    </row>
    <row r="36" spans="1:56" x14ac:dyDescent="0.35">
      <c r="A36" s="1">
        <v>7</v>
      </c>
      <c r="B36" s="1" t="s">
        <v>4885</v>
      </c>
      <c r="C36" s="1">
        <v>1650.5000023134053</v>
      </c>
      <c r="D36" s="1">
        <v>0</v>
      </c>
      <c r="E36">
        <f>(R36-S36*(1000-T36)/(1000-U36))*AK36</f>
        <v>-7.1163788246848263</v>
      </c>
      <c r="F36">
        <f>IF(AV36&lt;&gt;0,1/(1/AV36-1/N36),0)</f>
        <v>1.0853214599606662</v>
      </c>
      <c r="G36">
        <f>((AY36-AL36/2)*S36-E36)/(AY36+AL36/2)</f>
        <v>399.25600660964341</v>
      </c>
      <c r="H36">
        <f>AL36*1000</f>
        <v>18.374152113870235</v>
      </c>
      <c r="I36">
        <f>(AQ36-AW36)</f>
        <v>1.8256185089420534</v>
      </c>
      <c r="J36">
        <f>(P36+AP36*D36)</f>
        <v>33.828460693359375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31.166120529174805</v>
      </c>
      <c r="P36" s="1">
        <v>33.828460693359375</v>
      </c>
      <c r="Q36" s="1">
        <v>31.266847610473633</v>
      </c>
      <c r="R36" s="1">
        <v>399.87026977539063</v>
      </c>
      <c r="S36" s="1">
        <v>399.66473388671875</v>
      </c>
      <c r="T36" s="1">
        <v>23.187404632568359</v>
      </c>
      <c r="U36" s="1">
        <v>39.164043426513672</v>
      </c>
      <c r="V36" s="1">
        <v>45.064327239990234</v>
      </c>
      <c r="W36" s="1">
        <v>76.114662170410156</v>
      </c>
      <c r="X36" s="1">
        <v>300.56613159179688</v>
      </c>
      <c r="Y36" s="1">
        <v>500.1162109375</v>
      </c>
      <c r="Z36" s="1">
        <v>0.29337307810783386</v>
      </c>
      <c r="AA36" s="1">
        <v>88.51177978515625</v>
      </c>
      <c r="AB36" s="1">
        <v>1.4948196411132813</v>
      </c>
      <c r="AC36" s="1">
        <v>1.2667522430419922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1.1050225426169</v>
      </c>
      <c r="AL36">
        <f>(U36-T36)/(1000-U36)*AK36</f>
        <v>1.8374152113870234E-2</v>
      </c>
      <c r="AM36">
        <f>(P36+273.15)</f>
        <v>306.97846069335935</v>
      </c>
      <c r="AN36">
        <f>(O36+273.15)</f>
        <v>304.31612052917478</v>
      </c>
      <c r="AO36">
        <f>(Y36*AG36+Z36*AH36)*AI36</f>
        <v>80.018591961445054</v>
      </c>
      <c r="AP36">
        <f>((AO36+0.00000010773*(AN36^4-AM36^4))-AL36*44100)/(L36*51.4+0.00000043092*AM36^3)</f>
        <v>-6.2303894873718759</v>
      </c>
      <c r="AQ36">
        <f>0.61365*EXP(17.502*J36/(240.97+J36))</f>
        <v>5.2920976962059276</v>
      </c>
      <c r="AR36">
        <f>AQ36*1000/AA36</f>
        <v>59.789755770942385</v>
      </c>
      <c r="AS36">
        <f>(AR36-U36)</f>
        <v>20.625712344428713</v>
      </c>
      <c r="AT36">
        <f>IF(D36,P36,(O36+P36)/2)</f>
        <v>32.49729061126709</v>
      </c>
      <c r="AU36">
        <f>0.61365*EXP(17.502*AT36/(240.97+AT36))</f>
        <v>4.9111451975913241</v>
      </c>
      <c r="AV36">
        <f>IF(AS36&lt;&gt;0,(1000-(AR36+U36)/2)/AS36*AL36,0)</f>
        <v>0.8467613502443746</v>
      </c>
      <c r="AW36">
        <f>U36*AA36/1000</f>
        <v>3.4664791872638743</v>
      </c>
      <c r="AX36">
        <f>(AU36-AW36)</f>
        <v>1.4446660103274498</v>
      </c>
      <c r="AY36">
        <f>1/(1.6/F36+1.37/N36)</f>
        <v>0.5464934547957595</v>
      </c>
      <c r="AZ36">
        <f>G36*AA36*0.001</f>
        <v>35.338859734933649</v>
      </c>
      <c r="BA36">
        <f>G36/S36</f>
        <v>0.99897732463632583</v>
      </c>
      <c r="BB36">
        <f>(1-AL36*AA36/AQ36/F36)*100</f>
        <v>71.684636735541062</v>
      </c>
      <c r="BC36">
        <f>(S36-E36/(N36/1.35))</f>
        <v>402.1585891004201</v>
      </c>
      <c r="BD36">
        <f>E36*BB36/100/BC36</f>
        <v>-1.2684921937416244E-2</v>
      </c>
    </row>
    <row r="37" spans="1:56" x14ac:dyDescent="0.35">
      <c r="A37" s="1" t="s">
        <v>9</v>
      </c>
      <c r="B37" s="1" t="s">
        <v>4884</v>
      </c>
      <c r="K37" s="1">
        <f t="shared" si="0"/>
        <v>2.72</v>
      </c>
    </row>
    <row r="38" spans="1:56" x14ac:dyDescent="0.35">
      <c r="A38" s="1" t="s">
        <v>9</v>
      </c>
      <c r="B38" s="1" t="s">
        <v>4883</v>
      </c>
      <c r="K38" s="1">
        <f t="shared" si="0"/>
        <v>2.72</v>
      </c>
    </row>
    <row r="39" spans="1:56" x14ac:dyDescent="0.35">
      <c r="A39" s="1">
        <v>8</v>
      </c>
      <c r="B39" s="1" t="s">
        <v>4882</v>
      </c>
      <c r="C39" s="1">
        <v>1855.5000023134053</v>
      </c>
      <c r="D39" s="1">
        <v>0</v>
      </c>
      <c r="E39">
        <f>(R39-S39*(1000-T39)/(1000-U39))*AK39</f>
        <v>-6.7299401516669253</v>
      </c>
      <c r="F39">
        <f>IF(AV39&lt;&gt;0,1/(1/AV39-1/N39),0)</f>
        <v>1.0801308787563197</v>
      </c>
      <c r="G39">
        <f>((AY39-AL39/2)*S39-E39)/(AY39+AL39/2)</f>
        <v>397.96713226360242</v>
      </c>
      <c r="H39">
        <f>AL39*1000</f>
        <v>18.75394814291829</v>
      </c>
      <c r="I39">
        <f>(AQ39-AW39)</f>
        <v>1.8681904701512799</v>
      </c>
      <c r="J39">
        <f>(P39+AP39*D39)</f>
        <v>34.205551147460938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31.160539627075195</v>
      </c>
      <c r="P39" s="1">
        <v>34.205551147460938</v>
      </c>
      <c r="Q39" s="1">
        <v>31.249563217163086</v>
      </c>
      <c r="R39" s="1">
        <v>400.02529907226563</v>
      </c>
      <c r="S39" s="1">
        <v>399.33816528320313</v>
      </c>
      <c r="T39" s="1">
        <v>23.661388397216797</v>
      </c>
      <c r="U39" s="1">
        <v>39.956348419189453</v>
      </c>
      <c r="V39" s="1">
        <v>45.997264862060547</v>
      </c>
      <c r="W39" s="1">
        <v>77.674339294433594</v>
      </c>
      <c r="X39" s="1">
        <v>300.53793334960938</v>
      </c>
      <c r="Y39" s="1">
        <v>749.10540771484375</v>
      </c>
      <c r="Z39" s="1">
        <v>0.19776557385921478</v>
      </c>
      <c r="AA39" s="1">
        <v>88.506263732910156</v>
      </c>
      <c r="AB39" s="1">
        <v>1.6635863780975342</v>
      </c>
      <c r="AC39" s="1">
        <v>1.261383056640625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1.1049188726088579</v>
      </c>
      <c r="AL39">
        <f>(U39-T39)/(1000-U39)*AK39</f>
        <v>1.8753948142918291E-2</v>
      </c>
      <c r="AM39">
        <f>(P39+273.15)</f>
        <v>307.35555114746091</v>
      </c>
      <c r="AN39">
        <f>(O39+273.15)</f>
        <v>304.31053962707517</v>
      </c>
      <c r="AO39">
        <f>(Y39*AG39+Z39*AH39)*AI39</f>
        <v>119.8568625553653</v>
      </c>
      <c r="AP39">
        <f>((AO39+0.00000010773*(AN39^4-AM39^4))-AL39*44100)/(L39*51.4+0.00000043092*AM39^3)</f>
        <v>-6.0785844868984542</v>
      </c>
      <c r="AQ39">
        <f>0.61365*EXP(17.502*J39/(240.97+J39))</f>
        <v>5.4045775811441095</v>
      </c>
      <c r="AR39">
        <f>AQ39*1000/AA39</f>
        <v>61.064351303471334</v>
      </c>
      <c r="AS39">
        <f>(AR39-U39)</f>
        <v>21.108002884281881</v>
      </c>
      <c r="AT39">
        <f>IF(D39,P39,(O39+P39)/2)</f>
        <v>32.683045387268066</v>
      </c>
      <c r="AU39">
        <f>0.61365*EXP(17.502*AT39/(240.97+AT39))</f>
        <v>4.9628276291782694</v>
      </c>
      <c r="AV39">
        <f>IF(AS39&lt;&gt;0,(1000-(AR39+U39)/2)/AS39*AL39,0)</f>
        <v>0.84359850425252803</v>
      </c>
      <c r="AW39">
        <f>U39*AA39/1000</f>
        <v>3.5363871109928295</v>
      </c>
      <c r="AX39">
        <f>(AU39-AW39)</f>
        <v>1.4264405181854398</v>
      </c>
      <c r="AY39">
        <f>1/(1.6/F39+1.37/N39)</f>
        <v>0.54438583155626397</v>
      </c>
      <c r="AZ39">
        <f>G39*AA39*0.001</f>
        <v>35.222583965152339</v>
      </c>
      <c r="BA39">
        <f>G39/S39</f>
        <v>0.9965667368190857</v>
      </c>
      <c r="BB39">
        <f>(1-AL39*AA39/AQ39/F39)*100</f>
        <v>71.566613988564114</v>
      </c>
      <c r="BC39">
        <f>(S39-E39/(N39/1.35))</f>
        <v>401.6965973943374</v>
      </c>
      <c r="BD39">
        <f>E39*BB39/100/BC39</f>
        <v>-1.1990119710366136E-2</v>
      </c>
    </row>
    <row r="40" spans="1:56" x14ac:dyDescent="0.35">
      <c r="A40" s="1" t="s">
        <v>9</v>
      </c>
      <c r="B40" s="1" t="s">
        <v>4881</v>
      </c>
      <c r="K40" s="1">
        <f t="shared" si="0"/>
        <v>2.72</v>
      </c>
    </row>
    <row r="41" spans="1:56" x14ac:dyDescent="0.35">
      <c r="A41" s="1" t="s">
        <v>9</v>
      </c>
      <c r="B41" s="1" t="s">
        <v>4880</v>
      </c>
      <c r="K41" s="1">
        <f t="shared" si="0"/>
        <v>2.72</v>
      </c>
    </row>
    <row r="42" spans="1:56" x14ac:dyDescent="0.35">
      <c r="A42" s="1">
        <v>9</v>
      </c>
      <c r="B42" s="1" t="s">
        <v>4879</v>
      </c>
      <c r="C42" s="1">
        <v>2061.0000023022294</v>
      </c>
      <c r="D42" s="1">
        <v>0</v>
      </c>
      <c r="E42">
        <f>(R42-S42*(1000-T42)/(1000-U42))*AK42</f>
        <v>-6.5290917960892871</v>
      </c>
      <c r="F42">
        <f>IF(AV42&lt;&gt;0,1/(1/AV42-1/N42),0)</f>
        <v>1.1771938457411992</v>
      </c>
      <c r="G42">
        <f>((AY42-AL42/2)*S42-E42)/(AY42+AL42/2)</f>
        <v>397.03784624319695</v>
      </c>
      <c r="H42">
        <f>AL42*1000</f>
        <v>19.287982677970092</v>
      </c>
      <c r="I42">
        <f>(AQ42-AW42)</f>
        <v>1.7967412117091963</v>
      </c>
      <c r="J42">
        <f>(P42+AP42*D42)</f>
        <v>34.227375030517578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31.190662384033203</v>
      </c>
      <c r="P42" s="1">
        <v>34.227375030517578</v>
      </c>
      <c r="Q42" s="1">
        <v>31.255657196044922</v>
      </c>
      <c r="R42" s="1">
        <v>400.06228637695313</v>
      </c>
      <c r="S42" s="1">
        <v>399.00634765625</v>
      </c>
      <c r="T42" s="1">
        <v>24.097555160522461</v>
      </c>
      <c r="U42" s="1">
        <v>40.838134765625</v>
      </c>
      <c r="V42" s="1">
        <v>46.764602661132813</v>
      </c>
      <c r="W42" s="1">
        <v>79.251983642578125</v>
      </c>
      <c r="X42" s="1">
        <v>300.591796875</v>
      </c>
      <c r="Y42" s="1">
        <v>1000.2346801757813</v>
      </c>
      <c r="Z42" s="1">
        <v>0.21216683089733124</v>
      </c>
      <c r="AA42" s="1">
        <v>88.5057373046875</v>
      </c>
      <c r="AB42" s="1">
        <v>1.9352385997772217</v>
      </c>
      <c r="AC42" s="1">
        <v>1.2658002376556396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1.1051169002757351</v>
      </c>
      <c r="AL42">
        <f>(U42-T42)/(1000-U42)*AK42</f>
        <v>1.9287982677970092E-2</v>
      </c>
      <c r="AM42">
        <f>(P42+273.15)</f>
        <v>307.37737503051756</v>
      </c>
      <c r="AN42">
        <f>(O42+273.15)</f>
        <v>304.34066238403318</v>
      </c>
      <c r="AO42">
        <f>(Y42*AG42+Z42*AH42)*AI42</f>
        <v>160.03754525100703</v>
      </c>
      <c r="AP42">
        <f>((AO42+0.00000010773*(AN42^4-AM42^4))-AL42*44100)/(L42*51.4+0.00000043092*AM42^3)</f>
        <v>-5.941963444769061</v>
      </c>
      <c r="AQ42">
        <f>0.61365*EXP(17.502*J42/(240.97+J42))</f>
        <v>5.4111504392890284</v>
      </c>
      <c r="AR42">
        <f>AQ42*1000/AA42</f>
        <v>61.138979280639688</v>
      </c>
      <c r="AS42">
        <f>(AR42-U42)</f>
        <v>20.300844515014688</v>
      </c>
      <c r="AT42">
        <f>IF(D42,P42,(O42+P42)/2)</f>
        <v>32.709018707275391</v>
      </c>
      <c r="AU42">
        <f>0.61365*EXP(17.502*AT42/(240.97+AT42))</f>
        <v>4.9700917518792416</v>
      </c>
      <c r="AV42">
        <f>IF(AS42&lt;&gt;0,(1000-(AR42+U42)/2)/AS42*AL42,0)</f>
        <v>0.90166279830354057</v>
      </c>
      <c r="AW42">
        <f>U42*AA42/1000</f>
        <v>3.6144092275798321</v>
      </c>
      <c r="AX42">
        <f>(AU42-AW42)</f>
        <v>1.3556825242994095</v>
      </c>
      <c r="AY42">
        <f>1/(1.6/F42+1.37/N42)</f>
        <v>0.58316011749563801</v>
      </c>
      <c r="AZ42">
        <f>G42*AA42*0.001</f>
        <v>35.140127319619303</v>
      </c>
      <c r="BA42">
        <f>G42/S42</f>
        <v>0.99506649098537914</v>
      </c>
      <c r="BB42">
        <f>(1-AL42*AA42/AQ42/F42)*100</f>
        <v>73.200873390878712</v>
      </c>
      <c r="BC42">
        <f>(S42-E42/(N42/1.35))</f>
        <v>401.2943947118581</v>
      </c>
      <c r="BD42">
        <f>E42*BB42/100/BC42</f>
        <v>-1.1909840461791877E-2</v>
      </c>
    </row>
    <row r="43" spans="1:56" x14ac:dyDescent="0.35">
      <c r="A43" s="1" t="s">
        <v>9</v>
      </c>
      <c r="B43" s="1" t="s">
        <v>4878</v>
      </c>
      <c r="K43" s="1">
        <f t="shared" si="0"/>
        <v>2.72</v>
      </c>
    </row>
    <row r="44" spans="1:56" x14ac:dyDescent="0.35">
      <c r="A44" s="1" t="s">
        <v>9</v>
      </c>
      <c r="B44" s="1" t="s">
        <v>4877</v>
      </c>
      <c r="K44" s="1">
        <f t="shared" si="0"/>
        <v>2.72</v>
      </c>
    </row>
    <row r="45" spans="1:56" x14ac:dyDescent="0.35">
      <c r="A45" s="1">
        <v>10</v>
      </c>
      <c r="B45" s="1" t="s">
        <v>4876</v>
      </c>
      <c r="C45" s="1">
        <v>2267.5000022910535</v>
      </c>
      <c r="D45" s="1">
        <v>0</v>
      </c>
      <c r="E45">
        <f>(R45-S45*(1000-T45)/(1000-U45))*AK45</f>
        <v>-6.8466317374021637</v>
      </c>
      <c r="F45">
        <f>IF(AV45&lt;&gt;0,1/(1/AV45-1/N45),0)</f>
        <v>0.16659747963076021</v>
      </c>
      <c r="G45">
        <f>((AY45-AL45/2)*S45-E45)/(AY45+AL45/2)</f>
        <v>388.67854095628786</v>
      </c>
      <c r="H45">
        <f>AL45*1000</f>
        <v>19.965524221446252</v>
      </c>
      <c r="I45">
        <f>(AQ45-AW45)</f>
        <v>9.9790825119512316</v>
      </c>
      <c r="J45">
        <f>(P45+AP45*D45)</f>
        <v>51.949329376220703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31.224348068237305</v>
      </c>
      <c r="P45" s="1">
        <v>51.949329376220703</v>
      </c>
      <c r="Q45" s="1">
        <v>31.270122528076172</v>
      </c>
      <c r="R45" s="1">
        <v>399.791015625</v>
      </c>
      <c r="S45" s="1">
        <v>398.78152465820313</v>
      </c>
      <c r="T45" s="1">
        <v>24.456283569335938</v>
      </c>
      <c r="U45" s="1">
        <v>41.773532867431641</v>
      </c>
      <c r="V45" s="1">
        <v>47.368316650390625</v>
      </c>
      <c r="W45" s="1">
        <v>80.909347534179688</v>
      </c>
      <c r="X45" s="1">
        <v>300.49612426757813</v>
      </c>
      <c r="Y45" s="1">
        <v>1251.0460205078125</v>
      </c>
      <c r="Z45" s="1">
        <v>0.13620707392692566</v>
      </c>
      <c r="AA45" s="1">
        <v>88.502914428710938</v>
      </c>
      <c r="AB45" s="1">
        <v>2.301931619644165</v>
      </c>
      <c r="AC45" s="1">
        <v>1.2835572957992554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1.1047651627484489</v>
      </c>
      <c r="AL45">
        <f>(U45-T45)/(1000-U45)*AK45</f>
        <v>1.9965524221446252E-2</v>
      </c>
      <c r="AM45">
        <f>(P45+273.15)</f>
        <v>325.09932937622068</v>
      </c>
      <c r="AN45">
        <f>(O45+273.15)</f>
        <v>304.37434806823728</v>
      </c>
      <c r="AO45">
        <f>(Y45*AG45+Z45*AH45)*AI45</f>
        <v>200.16735880716078</v>
      </c>
      <c r="AP45">
        <f>((AO45+0.00000010773*(AN45^4-AM45^4))-AL45*44100)/(L45*51.4+0.00000043092*AM45^3)</f>
        <v>-7.6840493033530199</v>
      </c>
      <c r="AQ45">
        <f>0.61365*EXP(17.502*J45/(240.97+J45))</f>
        <v>13.676161916702478</v>
      </c>
      <c r="AR45">
        <f>AQ45*1000/AA45</f>
        <v>154.527814196657</v>
      </c>
      <c r="AS45">
        <f>(AR45-U45)</f>
        <v>112.75428132922536</v>
      </c>
      <c r="AT45">
        <f>IF(D45,P45,(O45+P45)/2)</f>
        <v>41.586838722229004</v>
      </c>
      <c r="AU45">
        <f>0.61365*EXP(17.502*AT45/(240.97+AT45))</f>
        <v>8.0657076027105621</v>
      </c>
      <c r="AV45">
        <f>IF(AS45&lt;&gt;0,(1000-(AR45+U45)/2)/AS45*AL45,0)</f>
        <v>0.15969144904676819</v>
      </c>
      <c r="AW45">
        <f>U45*AA45/1000</f>
        <v>3.6970794047512463</v>
      </c>
      <c r="AX45">
        <f>(AU45-AW45)</f>
        <v>4.3686281979593158</v>
      </c>
      <c r="AY45">
        <f>1/(1.6/F45+1.37/N45)</f>
        <v>0.1004054642916455</v>
      </c>
      <c r="AZ45">
        <f>G45*AA45*0.001</f>
        <v>34.39918365053056</v>
      </c>
      <c r="BA45">
        <f>G45/S45</f>
        <v>0.97466536668022785</v>
      </c>
      <c r="BB45">
        <f>(1-AL45*AA45/AQ45/F45)*100</f>
        <v>22.445745188535504</v>
      </c>
      <c r="BC45">
        <f>(S45-E45/(N45/1.35))</f>
        <v>401.18085002792441</v>
      </c>
      <c r="BD45">
        <f>E45*BB45/100/BC45</f>
        <v>-3.8306352700227904E-3</v>
      </c>
    </row>
    <row r="46" spans="1:56" x14ac:dyDescent="0.35">
      <c r="A46" s="1" t="s">
        <v>9</v>
      </c>
      <c r="B46" s="1" t="s">
        <v>4875</v>
      </c>
      <c r="K46" s="1">
        <f t="shared" si="0"/>
        <v>2.72</v>
      </c>
    </row>
    <row r="47" spans="1:56" x14ac:dyDescent="0.35">
      <c r="A47" s="1" t="s">
        <v>9</v>
      </c>
      <c r="B47" s="1" t="s">
        <v>4874</v>
      </c>
      <c r="K47" s="1">
        <f t="shared" si="0"/>
        <v>2.72</v>
      </c>
    </row>
    <row r="48" spans="1:56" x14ac:dyDescent="0.35">
      <c r="A48" s="1">
        <v>11</v>
      </c>
      <c r="B48" s="1" t="s">
        <v>4873</v>
      </c>
      <c r="C48" s="1">
        <v>2474.5000022687018</v>
      </c>
      <c r="D48" s="1">
        <v>0</v>
      </c>
      <c r="E48">
        <f>(R48-S48*(1000-T48)/(1000-U48))*AK48</f>
        <v>-6.6621758335784067</v>
      </c>
      <c r="F48">
        <f>IF(AV48&lt;&gt;0,1/(1/AV48-1/N48),0)</f>
        <v>0.20484301380079242</v>
      </c>
      <c r="G48">
        <f>((AY48-AL48/2)*S48-E48)/(AY48+AL48/2)</f>
        <v>385.31640273849729</v>
      </c>
      <c r="H48">
        <f>AL48*1000</f>
        <v>21.107961358409618</v>
      </c>
      <c r="I48">
        <f>(AQ48-AW48)</f>
        <v>8.7179613597535237</v>
      </c>
      <c r="J48">
        <f>(P48+AP48*D48)</f>
        <v>50.170814514160156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31.306503295898438</v>
      </c>
      <c r="P48" s="1">
        <v>50.170814514160156</v>
      </c>
      <c r="Q48" s="1">
        <v>31.322118759155273</v>
      </c>
      <c r="R48" s="1">
        <v>400.04605102539063</v>
      </c>
      <c r="S48" s="1">
        <v>398.46295166015625</v>
      </c>
      <c r="T48" s="1">
        <v>24.726146697998047</v>
      </c>
      <c r="U48" s="1">
        <v>43.014644622802734</v>
      </c>
      <c r="V48" s="1">
        <v>47.6649169921875</v>
      </c>
      <c r="W48" s="1">
        <v>82.919898986816406</v>
      </c>
      <c r="X48" s="1">
        <v>300.42941284179688</v>
      </c>
      <c r="Y48" s="1">
        <v>1600.00244140625</v>
      </c>
      <c r="Z48" s="1">
        <v>0.2776542603969574</v>
      </c>
      <c r="AA48" s="1">
        <v>88.497886657714844</v>
      </c>
      <c r="AB48" s="1">
        <v>2.7186689376831055</v>
      </c>
      <c r="AC48" s="1">
        <v>1.2768217325210571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1.1045199001536647</v>
      </c>
      <c r="AL48">
        <f>(U48-T48)/(1000-U48)*AK48</f>
        <v>2.1107961358409619E-2</v>
      </c>
      <c r="AM48">
        <f>(P48+273.15)</f>
        <v>323.32081451416013</v>
      </c>
      <c r="AN48">
        <f>(O48+273.15)</f>
        <v>304.45650329589841</v>
      </c>
      <c r="AO48">
        <f>(Y48*AG48+Z48*AH48)*AI48</f>
        <v>256.00038490294537</v>
      </c>
      <c r="AP48">
        <f>((AO48+0.00000010773*(AN48^4-AM48^4))-AL48*44100)/(L48*51.4+0.00000043092*AM48^3)</f>
        <v>-7.4375120324184492</v>
      </c>
      <c r="AQ48">
        <f>0.61365*EXP(17.502*J48/(240.97+J48))</f>
        <v>12.524666504204204</v>
      </c>
      <c r="AR48">
        <f>AQ48*1000/AA48</f>
        <v>141.5250349722601</v>
      </c>
      <c r="AS48">
        <f>(AR48-U48)</f>
        <v>98.510390349457367</v>
      </c>
      <c r="AT48">
        <f>IF(D48,P48,(O48+P48)/2)</f>
        <v>40.738658905029297</v>
      </c>
      <c r="AU48">
        <f>0.61365*EXP(17.502*AT48/(240.97+AT48))</f>
        <v>7.7112592148454988</v>
      </c>
      <c r="AV48">
        <f>IF(AS48&lt;&gt;0,(1000-(AR48+U48)/2)/AS48*AL48,0)</f>
        <v>0.19450063163334344</v>
      </c>
      <c r="AW48">
        <f>U48*AA48/1000</f>
        <v>3.8067051444506799</v>
      </c>
      <c r="AX48">
        <f>(AU48-AW48)</f>
        <v>3.9045540703948189</v>
      </c>
      <c r="AY48">
        <f>1/(1.6/F48+1.37/N48)</f>
        <v>0.12245162887215377</v>
      </c>
      <c r="AZ48">
        <f>G48*AA48*0.001</f>
        <v>34.099687336909945</v>
      </c>
      <c r="BA48">
        <f>G48/S48</f>
        <v>0.96700684752023958</v>
      </c>
      <c r="BB48">
        <f>(1-AL48*AA48/AQ48/F48)*100</f>
        <v>27.189860570539647</v>
      </c>
      <c r="BC48">
        <f>(S48-E48/(N48/1.35))</f>
        <v>400.79763652537639</v>
      </c>
      <c r="BD48">
        <f>E48*BB48/100/BC48</f>
        <v>-4.5195783483605095E-3</v>
      </c>
    </row>
    <row r="49" spans="1:56" x14ac:dyDescent="0.35">
      <c r="A49" s="1" t="s">
        <v>9</v>
      </c>
      <c r="B49" s="1" t="s">
        <v>4872</v>
      </c>
      <c r="K49" s="1">
        <f t="shared" si="0"/>
        <v>2.72</v>
      </c>
    </row>
    <row r="50" spans="1:56" x14ac:dyDescent="0.35">
      <c r="A50" s="1" t="s">
        <v>9</v>
      </c>
      <c r="B50" s="1" t="s">
        <v>4871</v>
      </c>
      <c r="K50" s="1">
        <f t="shared" si="0"/>
        <v>2.72</v>
      </c>
    </row>
    <row r="51" spans="1:56" x14ac:dyDescent="0.35">
      <c r="A51" s="1">
        <v>12</v>
      </c>
      <c r="B51" s="1" t="s">
        <v>4870</v>
      </c>
      <c r="C51" s="1">
        <v>2683.0000022351742</v>
      </c>
      <c r="D51" s="1">
        <v>0</v>
      </c>
      <c r="E51">
        <f>(R51-S51*(1000-T51)/(1000-U51))*AK51</f>
        <v>-6.889621125357726</v>
      </c>
      <c r="F51">
        <f>IF(AV51&lt;&gt;0,1/(1/AV51-1/N51),0)</f>
        <v>0.222368843584237</v>
      </c>
      <c r="G51">
        <f>((AY51-AL51/2)*S51-E51)/(AY51+AL51/2)</f>
        <v>382.77127639449645</v>
      </c>
      <c r="H51">
        <f>AL51*1000</f>
        <v>22.825266325960467</v>
      </c>
      <c r="I51">
        <f>(AQ51-AW51)</f>
        <v>8.7064064964780368</v>
      </c>
      <c r="J51">
        <f>(P51+AP51*D51)</f>
        <v>50.389678955078125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31.455816268920898</v>
      </c>
      <c r="P51" s="1">
        <v>50.389678955078125</v>
      </c>
      <c r="Q51" s="1">
        <v>31.434221267700195</v>
      </c>
      <c r="R51" s="1">
        <v>400.02239990234375</v>
      </c>
      <c r="S51" s="1">
        <v>398.03488159179688</v>
      </c>
      <c r="T51" s="1">
        <v>24.954557418823242</v>
      </c>
      <c r="U51" s="1">
        <v>44.692897796630859</v>
      </c>
      <c r="V51" s="1">
        <v>47.699356079101563</v>
      </c>
      <c r="W51" s="1">
        <v>85.428184509277344</v>
      </c>
      <c r="X51" s="1">
        <v>300.4810791015625</v>
      </c>
      <c r="Y51" s="1">
        <v>1999.9786376953125</v>
      </c>
      <c r="Z51" s="1">
        <v>4.1910618543624878E-2</v>
      </c>
      <c r="AA51" s="1">
        <v>88.499359130859375</v>
      </c>
      <c r="AB51" s="1">
        <v>3.2528364658355713</v>
      </c>
      <c r="AC51" s="1">
        <v>1.2528775930404663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1.1047098496380972</v>
      </c>
      <c r="AL51">
        <f>(U51-T51)/(1000-U51)*AK51</f>
        <v>2.2825266325960467E-2</v>
      </c>
      <c r="AM51">
        <f>(P51+273.15)</f>
        <v>323.5396789550781</v>
      </c>
      <c r="AN51">
        <f>(O51+273.15)</f>
        <v>304.60581626892088</v>
      </c>
      <c r="AO51">
        <f>(Y51*AG51+Z51*AH51)*AI51</f>
        <v>319.99657487876902</v>
      </c>
      <c r="AP51">
        <f>((AO51+0.00000010773*(AN51^4-AM51^4))-AL51*44100)/(L51*51.4+0.00000043092*AM51^3)</f>
        <v>-7.540968531320754</v>
      </c>
      <c r="AQ51">
        <f>0.61365*EXP(17.502*J51/(240.97+J51))</f>
        <v>12.661699309180865</v>
      </c>
      <c r="AR51">
        <f>AQ51*1000/AA51</f>
        <v>143.07108473473431</v>
      </c>
      <c r="AS51">
        <f>(AR51-U51)</f>
        <v>98.378186938103454</v>
      </c>
      <c r="AT51">
        <f>IF(D51,P51,(O51+P51)/2)</f>
        <v>40.922747611999512</v>
      </c>
      <c r="AU51">
        <f>0.61365*EXP(17.502*AT51/(240.97+AT51))</f>
        <v>7.7870198710750804</v>
      </c>
      <c r="AV51">
        <f>IF(AS51&lt;&gt;0,(1000-(AR51+U51)/2)/AS51*AL51,0)</f>
        <v>0.2102334421463011</v>
      </c>
      <c r="AW51">
        <f>U51*AA51/1000</f>
        <v>3.9552928127028282</v>
      </c>
      <c r="AX51">
        <f>(AU51-AW51)</f>
        <v>3.8317270583722522</v>
      </c>
      <c r="AY51">
        <f>1/(1.6/F51+1.37/N51)</f>
        <v>0.13243484098326583</v>
      </c>
      <c r="AZ51">
        <f>G51*AA51*0.001</f>
        <v>33.875012654613982</v>
      </c>
      <c r="BA51">
        <f>G51/S51</f>
        <v>0.96165259402326964</v>
      </c>
      <c r="BB51">
        <f>(1-AL51*AA51/AQ51/F51)*100</f>
        <v>28.255263289956268</v>
      </c>
      <c r="BC51">
        <f>(S51-E51/(N51/1.35))</f>
        <v>400.44927211079255</v>
      </c>
      <c r="BD51">
        <f>E51*BB51/100/BC51</f>
        <v>-4.8612414211398145E-3</v>
      </c>
    </row>
    <row r="52" spans="1:56" x14ac:dyDescent="0.35">
      <c r="A52" s="1" t="s">
        <v>9</v>
      </c>
      <c r="B52" s="1" t="s">
        <v>4869</v>
      </c>
    </row>
    <row r="53" spans="1:56" x14ac:dyDescent="0.35">
      <c r="A53" s="1" t="s">
        <v>9</v>
      </c>
      <c r="B53" s="1" t="s">
        <v>4868</v>
      </c>
    </row>
    <row r="54" spans="1:56" x14ac:dyDescent="0.35">
      <c r="A54" s="1" t="s">
        <v>9</v>
      </c>
      <c r="B54" s="1" t="s">
        <v>4867</v>
      </c>
    </row>
    <row r="55" spans="1:56" x14ac:dyDescent="0.35">
      <c r="A55" s="1" t="s">
        <v>9</v>
      </c>
      <c r="B55" s="1" t="s">
        <v>4866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7C9ED-5B82-4939-B283-9AB0B2E4EE1A}">
  <dimension ref="A1:BD55"/>
  <sheetViews>
    <sheetView topLeftCell="A4" zoomScale="4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4865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4864</v>
      </c>
    </row>
    <row r="12" spans="1:56" x14ac:dyDescent="0.35">
      <c r="A12" s="1" t="s">
        <v>9</v>
      </c>
      <c r="B12" s="1" t="s">
        <v>4863</v>
      </c>
    </row>
    <row r="13" spans="1:56" x14ac:dyDescent="0.35">
      <c r="A13" s="1" t="s">
        <v>9</v>
      </c>
      <c r="B13" s="1" t="s">
        <v>4862</v>
      </c>
    </row>
    <row r="14" spans="1:56" x14ac:dyDescent="0.35">
      <c r="A14" s="1" t="s">
        <v>9</v>
      </c>
      <c r="B14" s="1" t="s">
        <v>4861</v>
      </c>
    </row>
    <row r="15" spans="1:56" x14ac:dyDescent="0.35">
      <c r="A15" s="1" t="s">
        <v>9</v>
      </c>
      <c r="B15" s="1" t="s">
        <v>3862</v>
      </c>
    </row>
    <row r="16" spans="1:56" x14ac:dyDescent="0.35">
      <c r="A16" s="1" t="s">
        <v>9</v>
      </c>
      <c r="B16" s="1" t="s">
        <v>4860</v>
      </c>
    </row>
    <row r="17" spans="1:56" x14ac:dyDescent="0.35">
      <c r="A17" s="1" t="s">
        <v>9</v>
      </c>
      <c r="B17" s="1" t="s">
        <v>3859</v>
      </c>
    </row>
    <row r="18" spans="1:56" x14ac:dyDescent="0.35">
      <c r="A18" s="1">
        <v>1</v>
      </c>
      <c r="B18" s="1" t="s">
        <v>3858</v>
      </c>
      <c r="C18" s="1">
        <v>412.0000014975667</v>
      </c>
      <c r="D18" s="1">
        <v>0</v>
      </c>
      <c r="E18">
        <f>(R18-S18*(1000-T18)/(1000-U18))*AK18</f>
        <v>-6.439370783043759</v>
      </c>
      <c r="F18">
        <f>IF(AV18&lt;&gt;0,1/(1/AV18-1/N18),0)</f>
        <v>0.6696148443757115</v>
      </c>
      <c r="G18">
        <f>((AY18-AL18/2)*S18-E18)/(AY18+AL18/2)</f>
        <v>397.06702428728062</v>
      </c>
      <c r="H18">
        <f>AL18*1000</f>
        <v>18.319387286573502</v>
      </c>
      <c r="I18">
        <f>(AQ18-AW18)</f>
        <v>2.6812379062188154</v>
      </c>
      <c r="J18">
        <f>(P18+AP18*D18)</f>
        <v>37.095726013183594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31.626161575317383</v>
      </c>
      <c r="P18" s="1">
        <v>37.095726013183594</v>
      </c>
      <c r="Q18" s="1">
        <v>31.669658660888672</v>
      </c>
      <c r="R18" s="1">
        <v>400.21176147460938</v>
      </c>
      <c r="S18" s="1">
        <v>399.41729736328125</v>
      </c>
      <c r="T18" s="1">
        <v>25.426258087158203</v>
      </c>
      <c r="U18" s="1">
        <v>41.322952270507813</v>
      </c>
      <c r="V18" s="1">
        <v>48.12786865234375</v>
      </c>
      <c r="W18" s="1">
        <v>78.217788696289063</v>
      </c>
      <c r="X18" s="1">
        <v>300.5006103515625</v>
      </c>
      <c r="Y18" s="1">
        <v>0.19702938199043274</v>
      </c>
      <c r="Z18" s="1">
        <v>0.30515757203102112</v>
      </c>
      <c r="AA18" s="1">
        <v>88.489768981933594</v>
      </c>
      <c r="AB18" s="1">
        <v>1.9477705955505371</v>
      </c>
      <c r="AC18" s="1">
        <v>1.3362007141113281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1.1047816557042736</v>
      </c>
      <c r="AL18">
        <f>(U18-T18)/(1000-U18)*AK18</f>
        <v>1.8319387286573501E-2</v>
      </c>
      <c r="AM18">
        <f>(P18+273.15)</f>
        <v>310.24572601318357</v>
      </c>
      <c r="AN18">
        <f>(O18+273.15)</f>
        <v>304.77616157531736</v>
      </c>
      <c r="AO18">
        <f>(Y18*AG18+Z18*AH18)*AI18</f>
        <v>3.1524700413837259E-2</v>
      </c>
      <c r="AP18">
        <f>((AO18+0.00000010773*(AN18^4-AM18^4))-AL18*44100)/(L18*51.4+0.00000043092*AM18^3)</f>
        <v>-7.1325399942638148</v>
      </c>
      <c r="AQ18">
        <f>0.61365*EXP(17.502*J18/(240.97+J18))</f>
        <v>6.3378964062875198</v>
      </c>
      <c r="AR18">
        <f>AQ18*1000/AA18</f>
        <v>71.622928607503638</v>
      </c>
      <c r="AS18">
        <f>(AR18-U18)</f>
        <v>30.299976336995826</v>
      </c>
      <c r="AT18">
        <f>IF(D18,P18,(O18+P18)/2)</f>
        <v>34.360943794250488</v>
      </c>
      <c r="AU18">
        <f>0.61365*EXP(17.502*AT18/(240.97+AT18))</f>
        <v>5.4515299692490906</v>
      </c>
      <c r="AV18">
        <f>IF(AS18&lt;&gt;0,(1000-(AR18+U18)/2)/AS18*AL18,0)</f>
        <v>0.57045713261350717</v>
      </c>
      <c r="AW18">
        <f>U18*AA18/1000</f>
        <v>3.6566585000687044</v>
      </c>
      <c r="AX18">
        <f>(AU18-AW18)</f>
        <v>1.7948714691803862</v>
      </c>
      <c r="AY18">
        <f>1/(1.6/F18+1.37/N18)</f>
        <v>0.36429026213981869</v>
      </c>
      <c r="AZ18">
        <f>G18*AA18*0.001</f>
        <v>35.136369249525274</v>
      </c>
      <c r="BA18">
        <f>G18/S18</f>
        <v>0.99411574538329772</v>
      </c>
      <c r="BB18">
        <f>(1-AL18*AA18/AQ18/F18)*100</f>
        <v>61.802600552683032</v>
      </c>
      <c r="BC18">
        <f>(S18-E18/(N18/1.35))</f>
        <v>401.67390269527203</v>
      </c>
      <c r="BD18">
        <f>E18*BB18/100/BC18</f>
        <v>-9.9077848385133709E-3</v>
      </c>
    </row>
    <row r="19" spans="1:56" x14ac:dyDescent="0.35">
      <c r="A19" s="1" t="s">
        <v>9</v>
      </c>
      <c r="B19" s="1" t="s">
        <v>4859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4858</v>
      </c>
      <c r="K20" s="1">
        <f t="shared" si="0"/>
        <v>2.72</v>
      </c>
    </row>
    <row r="21" spans="1:56" x14ac:dyDescent="0.35">
      <c r="A21" s="1">
        <v>2</v>
      </c>
      <c r="B21" s="1" t="s">
        <v>3856</v>
      </c>
      <c r="C21" s="1">
        <v>616.50000150874257</v>
      </c>
      <c r="D21" s="1">
        <v>0</v>
      </c>
      <c r="E21">
        <f>(R21-S21*(1000-T21)/(1000-U21))*AK21</f>
        <v>-6.5442311281360395</v>
      </c>
      <c r="F21">
        <f>IF(AV21&lt;&gt;0,1/(1/AV21-1/N21),0)</f>
        <v>0.7102881765865261</v>
      </c>
      <c r="G21">
        <f>((AY21-AL21/2)*S21-E21)/(AY21+AL21/2)</f>
        <v>398.70675806901653</v>
      </c>
      <c r="H21">
        <f>AL21*1000</f>
        <v>17.312669228997375</v>
      </c>
      <c r="I21">
        <f>(AQ21-AW21)</f>
        <v>2.4156814249834779</v>
      </c>
      <c r="J21">
        <f>(P21+AP21*D21)</f>
        <v>36.133598327636719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31.625612258911133</v>
      </c>
      <c r="P21" s="1">
        <v>36.133598327636719</v>
      </c>
      <c r="Q21" s="1">
        <v>31.711833953857422</v>
      </c>
      <c r="R21" s="1">
        <v>400.00265502929688</v>
      </c>
      <c r="S21" s="1">
        <v>399.66326904296875</v>
      </c>
      <c r="T21" s="1">
        <v>25.620950698852539</v>
      </c>
      <c r="U21" s="1">
        <v>40.652191162109375</v>
      </c>
      <c r="V21" s="1">
        <v>48.4949951171875</v>
      </c>
      <c r="W21" s="1">
        <v>76.9459228515625</v>
      </c>
      <c r="X21" s="1">
        <v>300.54824829101563</v>
      </c>
      <c r="Y21" s="1">
        <v>26.082714080810547</v>
      </c>
      <c r="Z21" s="1">
        <v>0.25408178567886353</v>
      </c>
      <c r="AA21" s="1">
        <v>88.484466552734375</v>
      </c>
      <c r="AB21" s="1">
        <v>1.7801070213317871</v>
      </c>
      <c r="AC21" s="1">
        <v>1.351820707321167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1.1049567951875572</v>
      </c>
      <c r="AL21">
        <f>(U21-T21)/(1000-U21)*AK21</f>
        <v>1.7312669228997376E-2</v>
      </c>
      <c r="AM21">
        <f>(P21+273.15)</f>
        <v>309.2835983276367</v>
      </c>
      <c r="AN21">
        <f>(O21+273.15)</f>
        <v>304.77561225891111</v>
      </c>
      <c r="AO21">
        <f>(Y21*AG21+Z21*AH21)*AI21</f>
        <v>4.173234159650633</v>
      </c>
      <c r="AP21">
        <f>((AO21+0.00000010773*(AN21^4-AM21^4))-AL21*44100)/(L21*51.4+0.00000043092*AM21^3)</f>
        <v>-6.6437294766614823</v>
      </c>
      <c r="AQ21">
        <f>0.61365*EXP(17.502*J21/(240.97+J21))</f>
        <v>6.0127688741625089</v>
      </c>
      <c r="AR21">
        <f>AQ21*1000/AA21</f>
        <v>67.9528182562875</v>
      </c>
      <c r="AS21">
        <f>(AR21-U21)</f>
        <v>27.300627094178125</v>
      </c>
      <c r="AT21">
        <f>IF(D21,P21,(O21+P21)/2)</f>
        <v>33.879605293273926</v>
      </c>
      <c r="AU21">
        <f>0.61365*EXP(17.502*AT21/(240.97+AT21))</f>
        <v>5.3072329315406623</v>
      </c>
      <c r="AV21">
        <f>IF(AS21&lt;&gt;0,(1000-(AR21+U21)/2)/AS21*AL21,0)</f>
        <v>0.59971325457767255</v>
      </c>
      <c r="AW21">
        <f>U21*AA21/1000</f>
        <v>3.597087449179031</v>
      </c>
      <c r="AX21">
        <f>(AU21-AW21)</f>
        <v>1.7101454823616313</v>
      </c>
      <c r="AY21">
        <f>1/(1.6/F21+1.37/N21)</f>
        <v>0.38340069556797918</v>
      </c>
      <c r="AZ21">
        <f>G21*AA21*0.001</f>
        <v>35.279354798707047</v>
      </c>
      <c r="BA21">
        <f>G21/S21</f>
        <v>0.99760670782620908</v>
      </c>
      <c r="BB21">
        <f>(1-AL21*AA21/AQ21/F21)*100</f>
        <v>64.130776688170982</v>
      </c>
      <c r="BC21">
        <f>(S21-E21/(N21/1.35))</f>
        <v>401.95662150784284</v>
      </c>
      <c r="BD21">
        <f>E21*BB21/100/BC21</f>
        <v>-1.0441092461667056E-2</v>
      </c>
    </row>
    <row r="22" spans="1:56" x14ac:dyDescent="0.35">
      <c r="A22" s="1" t="s">
        <v>9</v>
      </c>
      <c r="B22" s="1" t="s">
        <v>4857</v>
      </c>
      <c r="K22" s="1">
        <f t="shared" si="0"/>
        <v>2.72</v>
      </c>
    </row>
    <row r="23" spans="1:56" x14ac:dyDescent="0.35">
      <c r="A23" s="1" t="s">
        <v>9</v>
      </c>
      <c r="B23" s="1" t="s">
        <v>4856</v>
      </c>
      <c r="K23" s="1">
        <f t="shared" si="0"/>
        <v>2.72</v>
      </c>
    </row>
    <row r="24" spans="1:56" x14ac:dyDescent="0.35">
      <c r="A24" s="1">
        <v>3</v>
      </c>
      <c r="B24" s="1" t="s">
        <v>4855</v>
      </c>
      <c r="C24" s="1">
        <v>821.50000150874257</v>
      </c>
      <c r="D24" s="1">
        <v>0</v>
      </c>
      <c r="E24">
        <f>(R24-S24*(1000-T24)/(1000-U24))*AK24</f>
        <v>-6.8523562659681057</v>
      </c>
      <c r="F24">
        <f>IF(AV24&lt;&gt;0,1/(1/AV24-1/N24),0)</f>
        <v>0.65627973527022465</v>
      </c>
      <c r="G24">
        <f>((AY24-AL24/2)*S24-E24)/(AY24+AL24/2)</f>
        <v>400.65213794650919</v>
      </c>
      <c r="H24">
        <f>AL24*1000</f>
        <v>16.64189610564004</v>
      </c>
      <c r="I24">
        <f>(AQ24-AW24)</f>
        <v>2.483318001349839</v>
      </c>
      <c r="J24">
        <f>(P24+AP24*D24)</f>
        <v>36.234966278076172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31.586332321166992</v>
      </c>
      <c r="P24" s="1">
        <v>36.234966278076172</v>
      </c>
      <c r="Q24" s="1">
        <v>31.692392349243164</v>
      </c>
      <c r="R24" s="1">
        <v>399.94857788085938</v>
      </c>
      <c r="S24" s="1">
        <v>400.12374877929688</v>
      </c>
      <c r="T24" s="1">
        <v>25.812973022460938</v>
      </c>
      <c r="U24" s="1">
        <v>40.268939971923828</v>
      </c>
      <c r="V24" s="1">
        <v>48.965221405029297</v>
      </c>
      <c r="W24" s="1">
        <v>76.387069702148438</v>
      </c>
      <c r="X24" s="1">
        <v>300.5205078125</v>
      </c>
      <c r="Y24" s="1">
        <v>50.400356292724609</v>
      </c>
      <c r="Z24" s="1">
        <v>0.14537771046161652</v>
      </c>
      <c r="AA24" s="1">
        <v>88.480316162109375</v>
      </c>
      <c r="AB24" s="1">
        <v>1.5999327898025513</v>
      </c>
      <c r="AC24" s="1">
        <v>1.3457101583480835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1.1048548081341909</v>
      </c>
      <c r="AL24">
        <f>(U24-T24)/(1000-U24)*AK24</f>
        <v>1.6641896105640038E-2</v>
      </c>
      <c r="AM24">
        <f>(P24+273.15)</f>
        <v>309.38496627807615</v>
      </c>
      <c r="AN24">
        <f>(O24+273.15)</f>
        <v>304.73633232116697</v>
      </c>
      <c r="AO24">
        <f>(Y24*AG24+Z24*AH24)*AI24</f>
        <v>8.0640568265902175</v>
      </c>
      <c r="AP24">
        <f>((AO24+0.00000010773*(AN24^4-AM24^4))-AL24*44100)/(L24*51.4+0.00000043092*AM24^3)</f>
        <v>-6.3848376004968541</v>
      </c>
      <c r="AQ24">
        <f>0.61365*EXP(17.502*J24/(240.97+J24))</f>
        <v>6.0463265415786633</v>
      </c>
      <c r="AR24">
        <f>AQ24*1000/AA24</f>
        <v>68.335272791079035</v>
      </c>
      <c r="AS24">
        <f>(AR24-U24)</f>
        <v>28.066332819155207</v>
      </c>
      <c r="AT24">
        <f>IF(D24,P24,(O24+P24)/2)</f>
        <v>33.910649299621582</v>
      </c>
      <c r="AU24">
        <f>0.61365*EXP(17.502*AT24/(240.97+AT24))</f>
        <v>5.3164381403929903</v>
      </c>
      <c r="AV24">
        <f>IF(AS24&lt;&gt;0,(1000-(AR24+U24)/2)/AS24*AL24,0)</f>
        <v>0.56075035503677872</v>
      </c>
      <c r="AW24">
        <f>U24*AA24/1000</f>
        <v>3.5630085402288243</v>
      </c>
      <c r="AX24">
        <f>(AU24-AW24)</f>
        <v>1.753429600164166</v>
      </c>
      <c r="AY24">
        <f>1/(1.6/F24+1.37/N24)</f>
        <v>0.35795909967206219</v>
      </c>
      <c r="AZ24">
        <f>G24*AA24*0.001</f>
        <v>35.449827836532187</v>
      </c>
      <c r="BA24">
        <f>G24/S24</f>
        <v>1.0013205643724581</v>
      </c>
      <c r="BB24">
        <f>(1-AL24*AA24/AQ24/F24)*100</f>
        <v>62.891886204671188</v>
      </c>
      <c r="BC24">
        <f>(S24-E24/(N24/1.35))</f>
        <v>402.5250802459056</v>
      </c>
      <c r="BD24">
        <f>E24*BB24/100/BC24</f>
        <v>-1.0706354253748772E-2</v>
      </c>
    </row>
    <row r="25" spans="1:56" x14ac:dyDescent="0.35">
      <c r="A25" s="1" t="s">
        <v>9</v>
      </c>
      <c r="B25" s="1" t="s">
        <v>4854</v>
      </c>
      <c r="K25" s="1">
        <f t="shared" si="0"/>
        <v>2.72</v>
      </c>
    </row>
    <row r="26" spans="1:56" x14ac:dyDescent="0.35">
      <c r="A26" s="1" t="s">
        <v>9</v>
      </c>
      <c r="B26" s="1" t="s">
        <v>4853</v>
      </c>
      <c r="K26" s="1">
        <f t="shared" si="0"/>
        <v>2.72</v>
      </c>
    </row>
    <row r="27" spans="1:56" x14ac:dyDescent="0.35">
      <c r="A27" s="1">
        <v>4</v>
      </c>
      <c r="B27" s="1" t="s">
        <v>4852</v>
      </c>
      <c r="C27" s="1">
        <v>1026.5000015087426</v>
      </c>
      <c r="D27" s="1">
        <v>0</v>
      </c>
      <c r="E27">
        <f>(R27-S27*(1000-T27)/(1000-U27))*AK27</f>
        <v>-6.8366771060421989</v>
      </c>
      <c r="F27">
        <f>IF(AV27&lt;&gt;0,1/(1/AV27-1/N27),0)</f>
        <v>0.64753176134162604</v>
      </c>
      <c r="G27">
        <f>((AY27-AL27/2)*S27-E27)/(AY27+AL27/2)</f>
        <v>401.0275648875741</v>
      </c>
      <c r="H27">
        <f>AL27*1000</f>
        <v>16.325072223583994</v>
      </c>
      <c r="I27">
        <f>(AQ27-AW27)</f>
        <v>2.4644274163790985</v>
      </c>
      <c r="J27">
        <f>(P27+AP27*D27)</f>
        <v>36.154998779296875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31.519634246826172</v>
      </c>
      <c r="P27" s="1">
        <v>36.154998779296875</v>
      </c>
      <c r="Q27" s="1">
        <v>31.649070739746094</v>
      </c>
      <c r="R27" s="1">
        <v>399.91412353515625</v>
      </c>
      <c r="S27" s="1">
        <v>400.18887329101563</v>
      </c>
      <c r="T27" s="1">
        <v>26.005041122436523</v>
      </c>
      <c r="U27" s="1">
        <v>40.186721801757813</v>
      </c>
      <c r="V27" s="1">
        <v>49.512271881103516</v>
      </c>
      <c r="W27" s="1">
        <v>76.513465881347656</v>
      </c>
      <c r="X27" s="1">
        <v>300.52670288085938</v>
      </c>
      <c r="Y27" s="1">
        <v>99.890327453613281</v>
      </c>
      <c r="Z27" s="1">
        <v>0.24490955471992493</v>
      </c>
      <c r="AA27" s="1">
        <v>88.472320556640625</v>
      </c>
      <c r="AB27" s="1">
        <v>1.5558135509490967</v>
      </c>
      <c r="AC27" s="1">
        <v>1.338544487953186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1.1048775841208063</v>
      </c>
      <c r="AL27">
        <f>(U27-T27)/(1000-U27)*AK27</f>
        <v>1.6325072223583995E-2</v>
      </c>
      <c r="AM27">
        <f>(P27+273.15)</f>
        <v>309.30499877929685</v>
      </c>
      <c r="AN27">
        <f>(O27+273.15)</f>
        <v>304.66963424682615</v>
      </c>
      <c r="AO27">
        <f>(Y27*AG27+Z27*AH27)*AI27</f>
        <v>15.982452035342476</v>
      </c>
      <c r="AP27">
        <f>((AO27+0.00000010773*(AN27^4-AM27^4))-AL27*44100)/(L27*51.4+0.00000043092*AM27^3)</f>
        <v>-6.2053424680652949</v>
      </c>
      <c r="AQ27">
        <f>0.61365*EXP(17.502*J27/(240.97+J27))</f>
        <v>6.0198399497447541</v>
      </c>
      <c r="AR27">
        <f>AQ27*1000/AA27</f>
        <v>68.042071371811815</v>
      </c>
      <c r="AS27">
        <f>(AR27-U27)</f>
        <v>27.855349570054003</v>
      </c>
      <c r="AT27">
        <f>IF(D27,P27,(O27+P27)/2)</f>
        <v>33.837316513061523</v>
      </c>
      <c r="AU27">
        <f>0.61365*EXP(17.502*AT27/(240.97+AT27))</f>
        <v>5.294715710964458</v>
      </c>
      <c r="AV27">
        <f>IF(AS27&lt;&gt;0,(1000-(AR27+U27)/2)/AS27*AL27,0)</f>
        <v>0.55435135545991021</v>
      </c>
      <c r="AW27">
        <f>U27*AA27/1000</f>
        <v>3.5554125333656557</v>
      </c>
      <c r="AX27">
        <f>(AU27-AW27)</f>
        <v>1.7393031775988024</v>
      </c>
      <c r="AY27">
        <f>1/(1.6/F27+1.37/N27)</f>
        <v>0.3537879683851104</v>
      </c>
      <c r="AZ27">
        <f>G27*AA27*0.001</f>
        <v>35.479839272782456</v>
      </c>
      <c r="BA27">
        <f>G27/S27</f>
        <v>1.0020957394183936</v>
      </c>
      <c r="BB27">
        <f>(1-AL27*AA27/AQ27/F27)*100</f>
        <v>62.9475858416127</v>
      </c>
      <c r="BC27">
        <f>(S27-E27/(N27/1.35))</f>
        <v>402.58471017172741</v>
      </c>
      <c r="BD27">
        <f>E27*BB27/100/BC27</f>
        <v>-1.0689733318992856E-2</v>
      </c>
    </row>
    <row r="28" spans="1:56" x14ac:dyDescent="0.35">
      <c r="A28" s="1" t="s">
        <v>9</v>
      </c>
      <c r="B28" s="1" t="s">
        <v>4851</v>
      </c>
      <c r="K28" s="1">
        <f t="shared" si="0"/>
        <v>2.72</v>
      </c>
    </row>
    <row r="29" spans="1:56" x14ac:dyDescent="0.35">
      <c r="A29" s="1" t="s">
        <v>9</v>
      </c>
      <c r="B29" s="1" t="s">
        <v>4850</v>
      </c>
      <c r="K29" s="1">
        <f t="shared" si="0"/>
        <v>2.72</v>
      </c>
    </row>
    <row r="30" spans="1:56" x14ac:dyDescent="0.35">
      <c r="A30" s="1">
        <v>5</v>
      </c>
      <c r="B30" s="1" t="s">
        <v>4849</v>
      </c>
      <c r="C30" s="1">
        <v>1231.5000015087426</v>
      </c>
      <c r="D30" s="1">
        <v>0</v>
      </c>
      <c r="E30">
        <f>(R30-S30*(1000-T30)/(1000-U30))*AK30</f>
        <v>-7.0988147141976272</v>
      </c>
      <c r="F30">
        <f>IF(AV30&lt;&gt;0,1/(1/AV30-1/N30),0)</f>
        <v>0.60961775899205806</v>
      </c>
      <c r="G30">
        <f>((AY30-AL30/2)*S30-E30)/(AY30+AL30/2)</f>
        <v>402.29049022749115</v>
      </c>
      <c r="H30">
        <f>AL30*1000</f>
        <v>16.126050008938947</v>
      </c>
      <c r="I30">
        <f>(AQ30-AW30)</f>
        <v>2.5623107610599876</v>
      </c>
      <c r="J30">
        <f>(P30+AP30*D30)</f>
        <v>36.452571868896484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31.485074996948242</v>
      </c>
      <c r="P30" s="1">
        <v>36.452571868896484</v>
      </c>
      <c r="Q30" s="1">
        <v>31.605918884277344</v>
      </c>
      <c r="R30" s="1">
        <v>399.84271240234375</v>
      </c>
      <c r="S30" s="1">
        <v>400.42333984375</v>
      </c>
      <c r="T30" s="1">
        <v>26.194864273071289</v>
      </c>
      <c r="U30" s="1">
        <v>40.202426910400391</v>
      </c>
      <c r="V30" s="1">
        <v>49.968906402587891</v>
      </c>
      <c r="W30" s="1">
        <v>76.689506530761719</v>
      </c>
      <c r="X30" s="1">
        <v>300.548095703125</v>
      </c>
      <c r="Y30" s="1">
        <v>151.04165649414063</v>
      </c>
      <c r="Z30" s="1">
        <v>0.3038439154624939</v>
      </c>
      <c r="AA30" s="1">
        <v>88.467384338378906</v>
      </c>
      <c r="AB30" s="1">
        <v>1.5132201910018921</v>
      </c>
      <c r="AC30" s="1">
        <v>1.3401514291763306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1.1049562342026651</v>
      </c>
      <c r="AL30">
        <f>(U30-T30)/(1000-U30)*AK30</f>
        <v>1.6126050008938946E-2</v>
      </c>
      <c r="AM30">
        <f>(P30+273.15)</f>
        <v>309.60257186889646</v>
      </c>
      <c r="AN30">
        <f>(O30+273.15)</f>
        <v>304.63507499694822</v>
      </c>
      <c r="AO30">
        <f>(Y30*AG30+Z30*AH30)*AI30</f>
        <v>24.166664498895443</v>
      </c>
      <c r="AP30">
        <f>((AO30+0.00000010773*(AN30^4-AM30^4))-AL30*44100)/(L30*51.4+0.00000043092*AM30^3)</f>
        <v>-6.0997287013422063</v>
      </c>
      <c r="AQ30">
        <f>0.61365*EXP(17.502*J30/(240.97+J30))</f>
        <v>6.1189143138779656</v>
      </c>
      <c r="AR30">
        <f>AQ30*1000/AA30</f>
        <v>69.165764983778985</v>
      </c>
      <c r="AS30">
        <f>(AR30-U30)</f>
        <v>28.963338073378594</v>
      </c>
      <c r="AT30">
        <f>IF(D30,P30,(O30+P30)/2)</f>
        <v>33.968823432922363</v>
      </c>
      <c r="AU30">
        <f>0.61365*EXP(17.502*AT30/(240.97+AT30))</f>
        <v>5.3337254034580743</v>
      </c>
      <c r="AV30">
        <f>IF(AS30&lt;&gt;0,(1000-(AR30+U30)/2)/AS30*AL30,0)</f>
        <v>0.52632785296989471</v>
      </c>
      <c r="AW30">
        <f>U30*AA30/1000</f>
        <v>3.556603552817978</v>
      </c>
      <c r="AX30">
        <f>(AU30-AW30)</f>
        <v>1.7771218506400963</v>
      </c>
      <c r="AY30">
        <f>1/(1.6/F30+1.37/N30)</f>
        <v>0.33554502966409805</v>
      </c>
      <c r="AZ30">
        <f>G30*AA30*0.001</f>
        <v>35.589587414630323</v>
      </c>
      <c r="BA30">
        <f>G30/S30</f>
        <v>1.0046629409376331</v>
      </c>
      <c r="BB30">
        <f>(1-AL30*AA30/AQ30/F30)*100</f>
        <v>61.754599997271683</v>
      </c>
      <c r="BC30">
        <f>(S30-E30/(N30/1.35))</f>
        <v>402.91103991175277</v>
      </c>
      <c r="BD30">
        <f>E30*BB30/100/BC30</f>
        <v>-1.0880428176553259E-2</v>
      </c>
    </row>
    <row r="31" spans="1:56" x14ac:dyDescent="0.35">
      <c r="A31" s="1" t="s">
        <v>9</v>
      </c>
      <c r="B31" s="1" t="s">
        <v>4848</v>
      </c>
      <c r="K31" s="1">
        <f t="shared" si="0"/>
        <v>2.72</v>
      </c>
    </row>
    <row r="32" spans="1:56" x14ac:dyDescent="0.35">
      <c r="A32" s="1" t="s">
        <v>9</v>
      </c>
      <c r="B32" s="1" t="s">
        <v>4847</v>
      </c>
      <c r="K32" s="1">
        <f t="shared" si="0"/>
        <v>2.72</v>
      </c>
    </row>
    <row r="33" spans="1:56" x14ac:dyDescent="0.35">
      <c r="A33" s="1">
        <v>6</v>
      </c>
      <c r="B33" s="1" t="s">
        <v>4846</v>
      </c>
      <c r="C33" s="1">
        <v>1436.5000015087426</v>
      </c>
      <c r="D33" s="1">
        <v>0</v>
      </c>
      <c r="E33">
        <f>(R33-S33*(1000-T33)/(1000-U33))*AK33</f>
        <v>-6.8936201954317031</v>
      </c>
      <c r="F33">
        <f>IF(AV33&lt;&gt;0,1/(1/AV33-1/N33),0)</f>
        <v>0.66344307547939552</v>
      </c>
      <c r="G33">
        <f>((AY33-AL33/2)*S33-E33)/(AY33+AL33/2)</f>
        <v>401.45259387374188</v>
      </c>
      <c r="H33">
        <f>AL33*1000</f>
        <v>16.205085678207116</v>
      </c>
      <c r="I33">
        <f>(AQ33-AW33)</f>
        <v>2.3962943763945326</v>
      </c>
      <c r="J33">
        <f>(P33+AP33*D33)</f>
        <v>36.02001953125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31.446750640869141</v>
      </c>
      <c r="P33" s="1">
        <v>36.02001953125</v>
      </c>
      <c r="Q33" s="1">
        <v>31.562421798706055</v>
      </c>
      <c r="R33" s="1">
        <v>399.98678588867188</v>
      </c>
      <c r="S33" s="1">
        <v>400.3541259765625</v>
      </c>
      <c r="T33" s="1">
        <v>26.381387710571289</v>
      </c>
      <c r="U33" s="1">
        <v>40.455535888671875</v>
      </c>
      <c r="V33" s="1">
        <v>50.435432434082031</v>
      </c>
      <c r="W33" s="1">
        <v>77.342117309570313</v>
      </c>
      <c r="X33" s="1">
        <v>300.51296997070313</v>
      </c>
      <c r="Y33" s="1">
        <v>299.90304565429688</v>
      </c>
      <c r="Z33" s="1">
        <v>0.23705902695655823</v>
      </c>
      <c r="AA33" s="1">
        <v>88.469146728515625</v>
      </c>
      <c r="AB33" s="1">
        <v>1.5749374628067017</v>
      </c>
      <c r="AC33" s="1">
        <v>1.3364347219467163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1.1048270954805259</v>
      </c>
      <c r="AL33">
        <f>(U33-T33)/(1000-U33)*AK33</f>
        <v>1.6205085678207116E-2</v>
      </c>
      <c r="AM33">
        <f>(P33+273.15)</f>
        <v>309.17001953124998</v>
      </c>
      <c r="AN33">
        <f>(O33+273.15)</f>
        <v>304.59675064086912</v>
      </c>
      <c r="AO33">
        <f>(Y33*AG33+Z33*AH33)*AI33</f>
        <v>47.98448623215063</v>
      </c>
      <c r="AP33">
        <f>((AO33+0.00000010773*(AN33^4-AM33^4))-AL33*44100)/(L33*51.4+0.00000043092*AM33^3)</f>
        <v>-5.8955643789752807</v>
      </c>
      <c r="AQ33">
        <f>0.61365*EXP(17.502*J33/(240.97+J33))</f>
        <v>5.9753611169101744</v>
      </c>
      <c r="AR33">
        <f>AQ33*1000/AA33</f>
        <v>67.541751422636693</v>
      </c>
      <c r="AS33">
        <f>(AR33-U33)</f>
        <v>27.086215533964818</v>
      </c>
      <c r="AT33">
        <f>IF(D33,P33,(O33+P33)/2)</f>
        <v>33.73338508605957</v>
      </c>
      <c r="AU33">
        <f>0.61365*EXP(17.502*AT33/(240.97+AT33))</f>
        <v>5.2640616749823534</v>
      </c>
      <c r="AV33">
        <f>IF(AS33&lt;&gt;0,(1000-(AR33+U33)/2)/AS33*AL33,0)</f>
        <v>0.56597175829296398</v>
      </c>
      <c r="AW33">
        <f>U33*AA33/1000</f>
        <v>3.5790667405156418</v>
      </c>
      <c r="AX33">
        <f>(AU33-AW33)</f>
        <v>1.6849949344667117</v>
      </c>
      <c r="AY33">
        <f>1/(1.6/F33+1.37/N33)</f>
        <v>0.36136413288252461</v>
      </c>
      <c r="AZ33">
        <f>G33*AA33*0.001</f>
        <v>35.516168431959258</v>
      </c>
      <c r="BA33">
        <f>G33/S33</f>
        <v>1.0027437406683395</v>
      </c>
      <c r="BB33">
        <f>(1-AL33*AA33/AQ33/F33)*100</f>
        <v>63.836092660120336</v>
      </c>
      <c r="BC33">
        <f>(S33-E33/(N33/1.35))</f>
        <v>402.76991792485239</v>
      </c>
      <c r="BD33">
        <f>E33*BB33/100/BC33</f>
        <v>-1.0925884927715989E-2</v>
      </c>
    </row>
    <row r="34" spans="1:56" x14ac:dyDescent="0.35">
      <c r="A34" s="1" t="s">
        <v>9</v>
      </c>
      <c r="B34" s="1" t="s">
        <v>4845</v>
      </c>
      <c r="K34" s="1">
        <f t="shared" si="0"/>
        <v>2.72</v>
      </c>
    </row>
    <row r="35" spans="1:56" x14ac:dyDescent="0.35">
      <c r="A35" s="1" t="s">
        <v>9</v>
      </c>
      <c r="B35" s="1" t="s">
        <v>4844</v>
      </c>
      <c r="K35" s="1">
        <f t="shared" si="0"/>
        <v>2.72</v>
      </c>
    </row>
    <row r="36" spans="1:56" x14ac:dyDescent="0.35">
      <c r="A36" s="1">
        <v>7</v>
      </c>
      <c r="B36" s="1" t="s">
        <v>4843</v>
      </c>
      <c r="C36" s="1">
        <v>1641.5000015087426</v>
      </c>
      <c r="D36" s="1">
        <v>0</v>
      </c>
      <c r="E36">
        <f>(R36-S36*(1000-T36)/(1000-U36))*AK36</f>
        <v>-7.0597571928938008</v>
      </c>
      <c r="F36">
        <f>IF(AV36&lt;&gt;0,1/(1/AV36-1/N36),0)</f>
        <v>0.69590578721268881</v>
      </c>
      <c r="G36">
        <f>((AY36-AL36/2)*S36-E36)/(AY36+AL36/2)</f>
        <v>401.45588694459849</v>
      </c>
      <c r="H36">
        <f>AL36*1000</f>
        <v>16.522770523226324</v>
      </c>
      <c r="I36">
        <f>(AQ36-AW36)</f>
        <v>2.3453566966633854</v>
      </c>
      <c r="J36">
        <f>(P36+AP36*D36)</f>
        <v>35.986812591552734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31.431995391845703</v>
      </c>
      <c r="P36" s="1">
        <v>35.986812591552734</v>
      </c>
      <c r="Q36" s="1">
        <v>31.533063888549805</v>
      </c>
      <c r="R36" s="1">
        <v>399.89447021484375</v>
      </c>
      <c r="S36" s="1">
        <v>400.2979736328125</v>
      </c>
      <c r="T36" s="1">
        <v>26.567018508911133</v>
      </c>
      <c r="U36" s="1">
        <v>40.912681579589844</v>
      </c>
      <c r="V36" s="1">
        <v>50.827255249023438</v>
      </c>
      <c r="W36" s="1">
        <v>78.272956848144531</v>
      </c>
      <c r="X36" s="1">
        <v>300.46182250976563</v>
      </c>
      <c r="Y36" s="1">
        <v>500.78057861328125</v>
      </c>
      <c r="Z36" s="1">
        <v>0.14799818396568298</v>
      </c>
      <c r="AA36" s="1">
        <v>88.459266662597656</v>
      </c>
      <c r="AB36" s="1">
        <v>1.7795257568359375</v>
      </c>
      <c r="AC36" s="1">
        <v>1.3348805904388428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1.1046390533447263</v>
      </c>
      <c r="AL36">
        <f>(U36-T36)/(1000-U36)*AK36</f>
        <v>1.6522770523226323E-2</v>
      </c>
      <c r="AM36">
        <f>(P36+273.15)</f>
        <v>309.13681259155271</v>
      </c>
      <c r="AN36">
        <f>(O36+273.15)</f>
        <v>304.58199539184568</v>
      </c>
      <c r="AO36">
        <f>(Y36*AG36+Z36*AH36)*AI36</f>
        <v>80.12489078719409</v>
      </c>
      <c r="AP36">
        <f>((AO36+0.00000010773*(AN36^4-AM36^4))-AL36*44100)/(L36*51.4+0.00000043092*AM36^3)</f>
        <v>-5.7460604067245571</v>
      </c>
      <c r="AQ36">
        <f>0.61365*EXP(17.502*J36/(240.97+J36))</f>
        <v>5.9644625063942707</v>
      </c>
      <c r="AR36">
        <f>AQ36*1000/AA36</f>
        <v>67.426090351212054</v>
      </c>
      <c r="AS36">
        <f>(AR36-U36)</f>
        <v>26.51340877162221</v>
      </c>
      <c r="AT36">
        <f>IF(D36,P36,(O36+P36)/2)</f>
        <v>33.709403991699219</v>
      </c>
      <c r="AU36">
        <f>0.61365*EXP(17.502*AT36/(240.97+AT36))</f>
        <v>5.2570105325391721</v>
      </c>
      <c r="AV36">
        <f>IF(AS36&lt;&gt;0,(1000-(AR36+U36)/2)/AS36*AL36,0)</f>
        <v>0.58942787493483628</v>
      </c>
      <c r="AW36">
        <f>U36*AA36/1000</f>
        <v>3.6191058097308852</v>
      </c>
      <c r="AX36">
        <f>(AU36-AW36)</f>
        <v>1.6379047228082868</v>
      </c>
      <c r="AY36">
        <f>1/(1.6/F36+1.37/N36)</f>
        <v>0.37667730497490992</v>
      </c>
      <c r="AZ36">
        <f>G36*AA36*0.001</f>
        <v>35.512493356501892</v>
      </c>
      <c r="BA36">
        <f>G36/S36</f>
        <v>1.0028926284619371</v>
      </c>
      <c r="BB36">
        <f>(1-AL36*AA36/AQ36/F36)*100</f>
        <v>64.786885014300537</v>
      </c>
      <c r="BC36">
        <f>(S36-E36/(N36/1.35))</f>
        <v>402.7719864301489</v>
      </c>
      <c r="BD36">
        <f>E36*BB36/100/BC36</f>
        <v>-1.1355796651568103E-2</v>
      </c>
    </row>
    <row r="37" spans="1:56" x14ac:dyDescent="0.35">
      <c r="A37" s="1" t="s">
        <v>9</v>
      </c>
      <c r="B37" s="1" t="s">
        <v>4842</v>
      </c>
      <c r="K37" s="1">
        <f t="shared" si="0"/>
        <v>2.72</v>
      </c>
    </row>
    <row r="38" spans="1:56" x14ac:dyDescent="0.35">
      <c r="A38" s="1" t="s">
        <v>9</v>
      </c>
      <c r="B38" s="1" t="s">
        <v>4841</v>
      </c>
      <c r="K38" s="1">
        <f t="shared" si="0"/>
        <v>2.72</v>
      </c>
    </row>
    <row r="39" spans="1:56" x14ac:dyDescent="0.35">
      <c r="A39" s="1">
        <v>8</v>
      </c>
      <c r="B39" s="1" t="s">
        <v>4840</v>
      </c>
      <c r="C39" s="1">
        <v>1847.0000014975667</v>
      </c>
      <c r="D39" s="1">
        <v>0</v>
      </c>
      <c r="E39">
        <f>(R39-S39*(1000-T39)/(1000-U39))*AK39</f>
        <v>-7.2525422925161775</v>
      </c>
      <c r="F39">
        <f>IF(AV39&lt;&gt;0,1/(1/AV39-1/N39),0)</f>
        <v>0.89850367811395959</v>
      </c>
      <c r="G39">
        <f>((AY39-AL39/2)*S39-E39)/(AY39+AL39/2)</f>
        <v>401.06726009433874</v>
      </c>
      <c r="H39">
        <f>AL39*1000</f>
        <v>17.067088997444319</v>
      </c>
      <c r="I39">
        <f>(AQ39-AW39)</f>
        <v>1.9631257797443382</v>
      </c>
      <c r="J39">
        <f>(P39+AP39*D39)</f>
        <v>34.966140747070313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31.427776336669922</v>
      </c>
      <c r="P39" s="1">
        <v>34.966140747070313</v>
      </c>
      <c r="Q39" s="1">
        <v>31.514579772949219</v>
      </c>
      <c r="R39" s="1">
        <v>399.79806518554688</v>
      </c>
      <c r="S39" s="1">
        <v>400.1805419921875</v>
      </c>
      <c r="T39" s="1">
        <v>26.736429214477539</v>
      </c>
      <c r="U39" s="1">
        <v>41.540554046630859</v>
      </c>
      <c r="V39" s="1">
        <v>51.163864135742188</v>
      </c>
      <c r="W39" s="1">
        <v>79.493598937988281</v>
      </c>
      <c r="X39" s="1">
        <v>300.55181884765625</v>
      </c>
      <c r="Y39" s="1">
        <v>750.19549560546875</v>
      </c>
      <c r="Z39" s="1">
        <v>0.13096833229064941</v>
      </c>
      <c r="AA39" s="1">
        <v>88.459663391113281</v>
      </c>
      <c r="AB39" s="1">
        <v>2.1424193382263184</v>
      </c>
      <c r="AC39" s="1">
        <v>1.3407368659973145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1.1049699222340299</v>
      </c>
      <c r="AL39">
        <f>(U39-T39)/(1000-U39)*AK39</f>
        <v>1.7067088997444319E-2</v>
      </c>
      <c r="AM39">
        <f>(P39+273.15)</f>
        <v>308.11614074707029</v>
      </c>
      <c r="AN39">
        <f>(O39+273.15)</f>
        <v>304.5777763366699</v>
      </c>
      <c r="AO39">
        <f>(Y39*AG39+Z39*AH39)*AI39</f>
        <v>120.03127661396684</v>
      </c>
      <c r="AP39">
        <f>((AO39+0.00000010773*(AN39^4-AM39^4))-AL39*44100)/(L39*51.4+0.00000043092*AM39^3)</f>
        <v>-5.5172211383111982</v>
      </c>
      <c r="AQ39">
        <f>0.61365*EXP(17.502*J39/(240.97+J39))</f>
        <v>5.6377892077896528</v>
      </c>
      <c r="AR39">
        <f>AQ39*1000/AA39</f>
        <v>63.732881085731435</v>
      </c>
      <c r="AS39">
        <f>(AR39-U39)</f>
        <v>22.192327039100576</v>
      </c>
      <c r="AT39">
        <f>IF(D39,P39,(O39+P39)/2)</f>
        <v>33.196958541870117</v>
      </c>
      <c r="AU39">
        <f>0.61365*EXP(17.502*AT39/(240.97+AT39))</f>
        <v>5.1082872136726349</v>
      </c>
      <c r="AV39">
        <f>IF(AS39&lt;&gt;0,(1000-(AR39+U39)/2)/AS39*AL39,0)</f>
        <v>0.72857314267770734</v>
      </c>
      <c r="AW39">
        <f>U39*AA39/1000</f>
        <v>3.6746634280453145</v>
      </c>
      <c r="AX39">
        <f>(AU39-AW39)</f>
        <v>1.4336237856273204</v>
      </c>
      <c r="AY39">
        <f>1/(1.6/F39+1.37/N39)</f>
        <v>0.46808395802510955</v>
      </c>
      <c r="AZ39">
        <f>G39*AA39*0.001</f>
        <v>35.478274825141284</v>
      </c>
      <c r="BA39">
        <f>G39/S39</f>
        <v>1.0022157951452035</v>
      </c>
      <c r="BB39">
        <f>(1-AL39*AA39/AQ39/F39)*100</f>
        <v>70.195897907001864</v>
      </c>
      <c r="BC39">
        <f>(S39-E39/(N39/1.35))</f>
        <v>402.72211416735655</v>
      </c>
      <c r="BD39">
        <f>E39*BB39/100/BC39</f>
        <v>-1.2641439355379329E-2</v>
      </c>
    </row>
    <row r="40" spans="1:56" x14ac:dyDescent="0.35">
      <c r="A40" s="1" t="s">
        <v>9</v>
      </c>
      <c r="B40" s="1" t="s">
        <v>4839</v>
      </c>
      <c r="K40" s="1">
        <f t="shared" si="0"/>
        <v>2.72</v>
      </c>
    </row>
    <row r="41" spans="1:56" x14ac:dyDescent="0.35">
      <c r="A41" s="1" t="s">
        <v>9</v>
      </c>
      <c r="B41" s="1" t="s">
        <v>4838</v>
      </c>
      <c r="K41" s="1">
        <f t="shared" si="0"/>
        <v>2.72</v>
      </c>
    </row>
    <row r="42" spans="1:56" x14ac:dyDescent="0.35">
      <c r="A42" s="1">
        <v>9</v>
      </c>
      <c r="B42" s="1" t="s">
        <v>4837</v>
      </c>
      <c r="C42" s="1">
        <v>2053.5000014863908</v>
      </c>
      <c r="D42" s="1">
        <v>0</v>
      </c>
      <c r="E42">
        <f>(R42-S42*(1000-T42)/(1000-U42))*AK42</f>
        <v>-6.9625536214550516</v>
      </c>
      <c r="F42">
        <f>IF(AV42&lt;&gt;0,1/(1/AV42-1/N42),0)</f>
        <v>1.0765752786605334</v>
      </c>
      <c r="G42">
        <f>((AY42-AL42/2)*S42-E42)/(AY42+AL42/2)</f>
        <v>399.65802104151885</v>
      </c>
      <c r="H42">
        <f>AL42*1000</f>
        <v>17.602042408085889</v>
      </c>
      <c r="I42">
        <f>(AQ42-AW42)</f>
        <v>1.7540452541549261</v>
      </c>
      <c r="J42">
        <f>(P42+AP42*D42)</f>
        <v>34.459892272949219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31.438224792480469</v>
      </c>
      <c r="P42" s="1">
        <v>34.459892272949219</v>
      </c>
      <c r="Q42" s="1">
        <v>31.509843826293945</v>
      </c>
      <c r="R42" s="1">
        <v>399.86080932617188</v>
      </c>
      <c r="S42" s="1">
        <v>399.79327392578125</v>
      </c>
      <c r="T42" s="1">
        <v>26.883209228515625</v>
      </c>
      <c r="U42" s="1">
        <v>42.141788482666016</v>
      </c>
      <c r="V42" s="1">
        <v>51.410316467285156</v>
      </c>
      <c r="W42" s="1">
        <v>80.590179443359375</v>
      </c>
      <c r="X42" s="1">
        <v>300.5516357421875</v>
      </c>
      <c r="Y42" s="1">
        <v>998.94757080078125</v>
      </c>
      <c r="Z42" s="1">
        <v>3.5361796617507935E-2</v>
      </c>
      <c r="AA42" s="1">
        <v>88.452980041503906</v>
      </c>
      <c r="AB42" s="1">
        <v>2.3559920787811279</v>
      </c>
      <c r="AC42" s="1">
        <v>1.3466315269470215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1.1049692490521597</v>
      </c>
      <c r="AL42">
        <f>(U42-T42)/(1000-U42)*AK42</f>
        <v>1.760204240808589E-2</v>
      </c>
      <c r="AM42">
        <f>(P42+273.15)</f>
        <v>307.6098922729492</v>
      </c>
      <c r="AN42">
        <f>(O42+273.15)</f>
        <v>304.58822479248045</v>
      </c>
      <c r="AO42">
        <f>(Y42*AG42+Z42*AH42)*AI42</f>
        <v>159.83160775561009</v>
      </c>
      <c r="AP42">
        <f>((AO42+0.00000010773*(AN42^4-AM42^4))-AL42*44100)/(L42*51.4+0.00000043092*AM42^3)</f>
        <v>-5.3347667488988284</v>
      </c>
      <c r="AQ42">
        <f>0.61365*EXP(17.502*J42/(240.97+J42))</f>
        <v>5.4816120297254622</v>
      </c>
      <c r="AR42">
        <f>AQ42*1000/AA42</f>
        <v>61.972044663202752</v>
      </c>
      <c r="AS42">
        <f>(AR42-U42)</f>
        <v>19.830256180536736</v>
      </c>
      <c r="AT42">
        <f>IF(D42,P42,(O42+P42)/2)</f>
        <v>32.949058532714844</v>
      </c>
      <c r="AU42">
        <f>0.61365*EXP(17.502*AT42/(240.97+AT42))</f>
        <v>5.0376643037292936</v>
      </c>
      <c r="AV42">
        <f>IF(AS42&lt;&gt;0,(1000-(AR42+U42)/2)/AS42*AL42,0)</f>
        <v>0.84142807853949197</v>
      </c>
      <c r="AW42">
        <f>U42*AA42/1000</f>
        <v>3.7275667755705362</v>
      </c>
      <c r="AX42">
        <f>(AU42-AW42)</f>
        <v>1.3100975281587575</v>
      </c>
      <c r="AY42">
        <f>1/(1.6/F42+1.37/N42)</f>
        <v>0.54293982381391293</v>
      </c>
      <c r="AZ42">
        <f>G42*AA42*0.001</f>
        <v>35.350942958612414</v>
      </c>
      <c r="BA42">
        <f>G42/S42</f>
        <v>0.99966169294712171</v>
      </c>
      <c r="BB42">
        <f>(1-AL42*AA42/AQ42/F42)*100</f>
        <v>73.617081560894846</v>
      </c>
      <c r="BC42">
        <f>(S42-E42/(N42/1.35))</f>
        <v>402.23322282076015</v>
      </c>
      <c r="BD42">
        <f>E42*BB42/100/BC42</f>
        <v>-1.2742927454581852E-2</v>
      </c>
    </row>
    <row r="43" spans="1:56" x14ac:dyDescent="0.35">
      <c r="A43" s="1" t="s">
        <v>9</v>
      </c>
      <c r="B43" s="1" t="s">
        <v>4836</v>
      </c>
      <c r="K43" s="1">
        <f t="shared" si="0"/>
        <v>2.72</v>
      </c>
    </row>
    <row r="44" spans="1:56" x14ac:dyDescent="0.35">
      <c r="A44" s="1" t="s">
        <v>9</v>
      </c>
      <c r="B44" s="1" t="s">
        <v>4835</v>
      </c>
      <c r="K44" s="1">
        <f t="shared" si="0"/>
        <v>2.72</v>
      </c>
    </row>
    <row r="45" spans="1:56" x14ac:dyDescent="0.35">
      <c r="A45" s="1">
        <v>10</v>
      </c>
      <c r="B45" s="1" t="s">
        <v>4834</v>
      </c>
      <c r="C45" s="1">
        <v>2260.000001475215</v>
      </c>
      <c r="D45" s="1">
        <v>0</v>
      </c>
      <c r="E45">
        <f>(R45-S45*(1000-T45)/(1000-U45))*AK45</f>
        <v>-6.6883282151285259</v>
      </c>
      <c r="F45">
        <f>IF(AV45&lt;&gt;0,1/(1/AV45-1/N45),0)</f>
        <v>1.2809514808721025</v>
      </c>
      <c r="G45">
        <f>((AY45-AL45/2)*S45-E45)/(AY45+AL45/2)</f>
        <v>398.4345841220225</v>
      </c>
      <c r="H45">
        <f>AL45*1000</f>
        <v>18.241106315190432</v>
      </c>
      <c r="I45">
        <f>(AQ45-AW45)</f>
        <v>1.591397887393843</v>
      </c>
      <c r="J45">
        <f>(P45+AP45*D45)</f>
        <v>34.115146636962891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31.458019256591797</v>
      </c>
      <c r="P45" s="1">
        <v>34.115146636962891</v>
      </c>
      <c r="Q45" s="1">
        <v>31.511375427246094</v>
      </c>
      <c r="R45" s="1">
        <v>399.91854858398438</v>
      </c>
      <c r="S45" s="1">
        <v>399.37841796875</v>
      </c>
      <c r="T45" s="1">
        <v>27.002040863037109</v>
      </c>
      <c r="U45" s="1">
        <v>42.805023193359375</v>
      </c>
      <c r="V45" s="1">
        <v>51.576705932617188</v>
      </c>
      <c r="W45" s="1">
        <v>81.762039184570313</v>
      </c>
      <c r="X45" s="1">
        <v>300.52557373046875</v>
      </c>
      <c r="Y45" s="1">
        <v>1250.178955078125</v>
      </c>
      <c r="Z45" s="1">
        <v>0.21086153388023376</v>
      </c>
      <c r="AA45" s="1">
        <v>88.448165893554688</v>
      </c>
      <c r="AB45" s="1">
        <v>2.5286972522735596</v>
      </c>
      <c r="AC45" s="1">
        <v>1.3385663032531738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1.1048734328326055</v>
      </c>
      <c r="AL45">
        <f>(U45-T45)/(1000-U45)*AK45</f>
        <v>1.8241106315190433E-2</v>
      </c>
      <c r="AM45">
        <f>(P45+273.15)</f>
        <v>307.26514663696287</v>
      </c>
      <c r="AN45">
        <f>(O45+273.15)</f>
        <v>304.60801925659177</v>
      </c>
      <c r="AO45">
        <f>(Y45*AG45+Z45*AH45)*AI45</f>
        <v>200.02862834151165</v>
      </c>
      <c r="AP45">
        <f>((AO45+0.00000010773*(AN45^4-AM45^4))-AL45*44100)/(L45*51.4+0.00000043092*AM45^3)</f>
        <v>-5.2013241461402693</v>
      </c>
      <c r="AQ45">
        <f>0.61365*EXP(17.502*J45/(240.97+J45))</f>
        <v>5.3774236798775492</v>
      </c>
      <c r="AR45">
        <f>AQ45*1000/AA45</f>
        <v>60.797458325468881</v>
      </c>
      <c r="AS45">
        <f>(AR45-U45)</f>
        <v>17.992435132109506</v>
      </c>
      <c r="AT45">
        <f>IF(D45,P45,(O45+P45)/2)</f>
        <v>32.786582946777344</v>
      </c>
      <c r="AU45">
        <f>0.61365*EXP(17.502*AT45/(240.97+AT45))</f>
        <v>4.991839734910605</v>
      </c>
      <c r="AV45">
        <f>IF(AS45&lt;&gt;0,(1000-(AR45+U45)/2)/AS45*AL45,0)</f>
        <v>0.96130369503859969</v>
      </c>
      <c r="AW45">
        <f>U45*AA45/1000</f>
        <v>3.7860257924837062</v>
      </c>
      <c r="AX45">
        <f>(AU45-AW45)</f>
        <v>1.2058139424268988</v>
      </c>
      <c r="AY45">
        <f>1/(1.6/F45+1.37/N45)</f>
        <v>0.62316866713381636</v>
      </c>
      <c r="AZ45">
        <f>G45*AA45*0.001</f>
        <v>35.24080819415412</v>
      </c>
      <c r="BA45">
        <f>G45/S45</f>
        <v>0.99763674298794647</v>
      </c>
      <c r="BB45">
        <f>(1-AL45*AA45/AQ45/F45)*100</f>
        <v>76.577509539122516</v>
      </c>
      <c r="BC45">
        <f>(S45-E45/(N45/1.35))</f>
        <v>401.72226764302349</v>
      </c>
      <c r="BD45">
        <f>E45*BB45/100/BC45</f>
        <v>-1.274949284489039E-2</v>
      </c>
    </row>
    <row r="46" spans="1:56" x14ac:dyDescent="0.35">
      <c r="A46" s="1" t="s">
        <v>9</v>
      </c>
      <c r="B46" s="1" t="s">
        <v>4833</v>
      </c>
      <c r="K46" s="1">
        <f t="shared" si="0"/>
        <v>2.72</v>
      </c>
    </row>
    <row r="47" spans="1:56" x14ac:dyDescent="0.35">
      <c r="A47" s="1" t="s">
        <v>9</v>
      </c>
      <c r="B47" s="1" t="s">
        <v>4832</v>
      </c>
      <c r="K47" s="1">
        <f t="shared" si="0"/>
        <v>2.72</v>
      </c>
    </row>
    <row r="48" spans="1:56" x14ac:dyDescent="0.35">
      <c r="A48" s="1">
        <v>11</v>
      </c>
      <c r="B48" s="1" t="s">
        <v>4831</v>
      </c>
      <c r="C48" s="1">
        <v>2467.5000014640391</v>
      </c>
      <c r="D48" s="1">
        <v>0</v>
      </c>
      <c r="E48">
        <f>(R48-S48*(1000-T48)/(1000-U48))*AK48</f>
        <v>-6.681458351577775</v>
      </c>
      <c r="F48">
        <f>IF(AV48&lt;&gt;0,1/(1/AV48-1/N48),0)</f>
        <v>1.4751623394947355</v>
      </c>
      <c r="G48">
        <f>((AY48-AL48/2)*S48-E48)/(AY48+AL48/2)</f>
        <v>397.59948798197962</v>
      </c>
      <c r="H48">
        <f>AL48*1000</f>
        <v>19.249546347803395</v>
      </c>
      <c r="I48">
        <f>(AQ48-AW48)</f>
        <v>1.512558751255233</v>
      </c>
      <c r="J48">
        <f>(P48+AP48*D48)</f>
        <v>34.137004852294922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31.500022888183594</v>
      </c>
      <c r="P48" s="1">
        <v>34.137004852294922</v>
      </c>
      <c r="Q48" s="1">
        <v>31.530332565307617</v>
      </c>
      <c r="R48" s="1">
        <v>399.92385864257813</v>
      </c>
      <c r="S48" s="1">
        <v>399.01931762695313</v>
      </c>
      <c r="T48" s="1">
        <v>27.113780975341797</v>
      </c>
      <c r="U48" s="1">
        <v>43.772243499755859</v>
      </c>
      <c r="V48" s="1">
        <v>51.66461181640625</v>
      </c>
      <c r="W48" s="1">
        <v>83.406890869140625</v>
      </c>
      <c r="X48" s="1">
        <v>300.54937744140625</v>
      </c>
      <c r="Y48" s="1">
        <v>1599.265625</v>
      </c>
      <c r="Z48" s="1">
        <v>0.23050414025783539</v>
      </c>
      <c r="AA48" s="1">
        <v>88.444618225097656</v>
      </c>
      <c r="AB48" s="1">
        <v>2.9490325450897217</v>
      </c>
      <c r="AC48" s="1">
        <v>1.3410855531692505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1.1049609464757582</v>
      </c>
      <c r="AL48">
        <f>(U48-T48)/(1000-U48)*AK48</f>
        <v>1.9249546347803397E-2</v>
      </c>
      <c r="AM48">
        <f>(P48+273.15)</f>
        <v>307.2870048522949</v>
      </c>
      <c r="AN48">
        <f>(O48+273.15)</f>
        <v>304.65002288818357</v>
      </c>
      <c r="AO48">
        <f>(Y48*AG48+Z48*AH48)*AI48</f>
        <v>255.88249428058043</v>
      </c>
      <c r="AP48">
        <f>((AO48+0.00000010773*(AN48^4-AM48^4))-AL48*44100)/(L48*51.4+0.00000043092*AM48^3)</f>
        <v>-5.1063596770693804</v>
      </c>
      <c r="AQ48">
        <f>0.61365*EXP(17.502*J48/(240.97+J48))</f>
        <v>5.3839781164471523</v>
      </c>
      <c r="AR48">
        <f>AQ48*1000/AA48</f>
        <v>60.874004823499341</v>
      </c>
      <c r="AS48">
        <f>(AR48-U48)</f>
        <v>17.101761323743482</v>
      </c>
      <c r="AT48">
        <f>IF(D48,P48,(O48+P48)/2)</f>
        <v>32.818513870239258</v>
      </c>
      <c r="AU48">
        <f>0.61365*EXP(17.502*AT48/(240.97+AT48))</f>
        <v>5.0008167754588229</v>
      </c>
      <c r="AV48">
        <f>IF(AS48&lt;&gt;0,(1000-(AR48+U48)/2)/AS48*AL48,0)</f>
        <v>1.066694219317939</v>
      </c>
      <c r="AW48">
        <f>U48*AA48/1000</f>
        <v>3.8714193651919193</v>
      </c>
      <c r="AX48">
        <f>(AU48-AW48)</f>
        <v>1.1293974102669035</v>
      </c>
      <c r="AY48">
        <f>1/(1.6/F48+1.37/N48)</f>
        <v>0.694320591179858</v>
      </c>
      <c r="AZ48">
        <f>G48*AA48*0.001</f>
        <v>35.165534921060491</v>
      </c>
      <c r="BA48">
        <f>G48/S48</f>
        <v>0.99644170198721826</v>
      </c>
      <c r="BB48">
        <f>(1-AL48*AA48/AQ48/F48)*100</f>
        <v>78.563750255142423</v>
      </c>
      <c r="BC48">
        <f>(S48-E48/(N48/1.35))</f>
        <v>401.36075983452827</v>
      </c>
      <c r="BD48">
        <f>E48*BB48/100/BC48</f>
        <v>-1.307851882406004E-2</v>
      </c>
    </row>
    <row r="49" spans="1:56" x14ac:dyDescent="0.35">
      <c r="A49" s="1" t="s">
        <v>9</v>
      </c>
      <c r="B49" s="1" t="s">
        <v>4830</v>
      </c>
      <c r="K49" s="1">
        <f t="shared" si="0"/>
        <v>2.72</v>
      </c>
    </row>
    <row r="50" spans="1:56" x14ac:dyDescent="0.35">
      <c r="A50" s="1" t="s">
        <v>9</v>
      </c>
      <c r="B50" s="1" t="s">
        <v>4825</v>
      </c>
      <c r="K50" s="1">
        <f t="shared" si="0"/>
        <v>2.72</v>
      </c>
    </row>
    <row r="51" spans="1:56" x14ac:dyDescent="0.35">
      <c r="A51" s="1">
        <v>12</v>
      </c>
      <c r="B51" s="1" t="s">
        <v>4829</v>
      </c>
      <c r="C51" s="1">
        <v>2675.5000014416873</v>
      </c>
      <c r="D51" s="1">
        <v>0</v>
      </c>
      <c r="E51">
        <f>(R51-S51*(1000-T51)/(1000-U51))*AK51</f>
        <v>-6.1432573130913122</v>
      </c>
      <c r="F51">
        <f>IF(AV51&lt;&gt;0,1/(1/AV51-1/N51),0)</f>
        <v>2.1856573631169089</v>
      </c>
      <c r="G51">
        <f>((AY51-AL51/2)*S51-E51)/(AY51+AL51/2)</f>
        <v>396.07094522014643</v>
      </c>
      <c r="H51">
        <f>AL51*1000</f>
        <v>20.420261437541047</v>
      </c>
      <c r="I51">
        <f>(AQ51-AW51)</f>
        <v>1.2279627096750088</v>
      </c>
      <c r="J51">
        <f>(P51+AP51*D51)</f>
        <v>33.498863220214844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31.571935653686523</v>
      </c>
      <c r="P51" s="1">
        <v>33.498863220214844</v>
      </c>
      <c r="Q51" s="1">
        <v>31.5743408203125</v>
      </c>
      <c r="R51" s="1">
        <v>400.00933837890625</v>
      </c>
      <c r="S51" s="1">
        <v>398.20980834960938</v>
      </c>
      <c r="T51" s="1">
        <v>27.209388732910156</v>
      </c>
      <c r="U51" s="1">
        <v>44.861904144287109</v>
      </c>
      <c r="V51" s="1">
        <v>51.631580352783203</v>
      </c>
      <c r="W51" s="1">
        <v>85.128364562988281</v>
      </c>
      <c r="X51" s="1">
        <v>300.53134155273438</v>
      </c>
      <c r="Y51" s="1">
        <v>2000.4849853515625</v>
      </c>
      <c r="Z51" s="1">
        <v>0.1571667492389679</v>
      </c>
      <c r="AA51" s="1">
        <v>88.437942504882813</v>
      </c>
      <c r="AB51" s="1">
        <v>3.0426619052886963</v>
      </c>
      <c r="AC51" s="1">
        <v>1.2514051198959351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1.1048946380615232</v>
      </c>
      <c r="AL51">
        <f>(U51-T51)/(1000-U51)*AK51</f>
        <v>2.0420261437541047E-2</v>
      </c>
      <c r="AM51">
        <f>(P51+273.15)</f>
        <v>306.64886322021482</v>
      </c>
      <c r="AN51">
        <f>(O51+273.15)</f>
        <v>304.7219356536865</v>
      </c>
      <c r="AO51">
        <f>(Y51*AG51+Z51*AH51)*AI51</f>
        <v>320.07759050195818</v>
      </c>
      <c r="AP51">
        <f>((AO51+0.00000010773*(AN51^4-AM51^4))-AL51*44100)/(L51*51.4+0.00000043092*AM51^3)</f>
        <v>-4.934831780689362</v>
      </c>
      <c r="AQ51">
        <f>0.61365*EXP(17.502*J51/(240.97+J51))</f>
        <v>5.1954572090470359</v>
      </c>
      <c r="AR51">
        <f>AQ51*1000/AA51</f>
        <v>58.746925379456734</v>
      </c>
      <c r="AS51">
        <f>(AR51-U51)</f>
        <v>13.885021235169624</v>
      </c>
      <c r="AT51">
        <f>IF(D51,P51,(O51+P51)/2)</f>
        <v>32.535399436950684</v>
      </c>
      <c r="AU51">
        <f>0.61365*EXP(17.502*AT51/(240.97+AT51))</f>
        <v>4.9217098303383704</v>
      </c>
      <c r="AV51">
        <f>IF(AS51&lt;&gt;0,(1000-(AR51+U51)/2)/AS51*AL51,0)</f>
        <v>1.3944812482851252</v>
      </c>
      <c r="AW51">
        <f>U51*AA51/1000</f>
        <v>3.9674944993720271</v>
      </c>
      <c r="AX51">
        <f>(AU51-AW51)</f>
        <v>0.95421533096634326</v>
      </c>
      <c r="AY51">
        <f>1/(1.6/F51+1.37/N51)</f>
        <v>0.91939169981070823</v>
      </c>
      <c r="AZ51">
        <f>G51*AA51*0.001</f>
        <v>35.027699481233896</v>
      </c>
      <c r="BA51">
        <f>G51/S51</f>
        <v>0.99462880349851879</v>
      </c>
      <c r="BB51">
        <f>(1-AL51*AA51/AQ51/F51)*100</f>
        <v>84.096450107548293</v>
      </c>
      <c r="BC51">
        <f>(S51-E51/(N51/1.35))</f>
        <v>400.36264403427242</v>
      </c>
      <c r="BD51">
        <f>E51*BB51/100/BC51</f>
        <v>-1.290395444795768E-2</v>
      </c>
    </row>
    <row r="52" spans="1:56" x14ac:dyDescent="0.35">
      <c r="A52" s="1" t="s">
        <v>9</v>
      </c>
      <c r="B52" s="1" t="s">
        <v>4828</v>
      </c>
      <c r="K52" s="1">
        <v>1.3056000000000001</v>
      </c>
    </row>
    <row r="53" spans="1:56" x14ac:dyDescent="0.35">
      <c r="A53" s="1" t="s">
        <v>9</v>
      </c>
      <c r="B53" s="1" t="s">
        <v>4827</v>
      </c>
      <c r="K53" s="1">
        <v>1.3056000000000001</v>
      </c>
    </row>
    <row r="54" spans="1:56" x14ac:dyDescent="0.35">
      <c r="A54" s="1" t="s">
        <v>9</v>
      </c>
      <c r="B54" s="1" t="s">
        <v>4826</v>
      </c>
    </row>
    <row r="55" spans="1:56" x14ac:dyDescent="0.35">
      <c r="A55" s="1" t="s">
        <v>9</v>
      </c>
      <c r="B55" s="1" t="s">
        <v>4825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4FB9E-5B95-4B2D-8C13-EB8C184735DE}">
  <dimension ref="A1:BD55"/>
  <sheetViews>
    <sheetView zoomScale="4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4824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4823</v>
      </c>
    </row>
    <row r="12" spans="1:56" x14ac:dyDescent="0.35">
      <c r="A12" s="1" t="s">
        <v>9</v>
      </c>
      <c r="B12" s="1" t="s">
        <v>4822</v>
      </c>
    </row>
    <row r="13" spans="1:56" x14ac:dyDescent="0.35">
      <c r="A13" s="1" t="s">
        <v>9</v>
      </c>
      <c r="B13" s="1" t="s">
        <v>4821</v>
      </c>
    </row>
    <row r="14" spans="1:56" x14ac:dyDescent="0.35">
      <c r="A14" s="1" t="s">
        <v>9</v>
      </c>
      <c r="B14" s="1" t="s">
        <v>4820</v>
      </c>
    </row>
    <row r="15" spans="1:56" x14ac:dyDescent="0.35">
      <c r="A15" s="1" t="s">
        <v>9</v>
      </c>
      <c r="B15" s="1" t="s">
        <v>4819</v>
      </c>
    </row>
    <row r="16" spans="1:56" x14ac:dyDescent="0.35">
      <c r="A16" s="1" t="s">
        <v>9</v>
      </c>
      <c r="B16" s="1" t="s">
        <v>4818</v>
      </c>
    </row>
    <row r="17" spans="1:56" x14ac:dyDescent="0.35">
      <c r="A17" s="1" t="s">
        <v>9</v>
      </c>
      <c r="B17" s="1" t="s">
        <v>4817</v>
      </c>
    </row>
    <row r="18" spans="1:56" x14ac:dyDescent="0.35">
      <c r="A18" s="1">
        <v>1</v>
      </c>
      <c r="B18" s="1" t="s">
        <v>4816</v>
      </c>
      <c r="C18" s="1">
        <v>359.50002142414451</v>
      </c>
      <c r="D18" s="1">
        <v>0</v>
      </c>
      <c r="E18">
        <f>(R18-S18*(1000-T18)/(1000-U18))*AK18</f>
        <v>-12.684544205193449</v>
      </c>
      <c r="F18">
        <f>IF(AV18&lt;&gt;0,1/(1/AV18-1/N18),0)</f>
        <v>6.7920820293077391</v>
      </c>
      <c r="G18">
        <f>((AY18-AL18/2)*S18-E18)/(AY18+AL18/2)</f>
        <v>400.0164442656818</v>
      </c>
      <c r="H18">
        <f>AL18*1000</f>
        <v>31.415954473469647</v>
      </c>
      <c r="I18">
        <f>(AQ18-AW18)</f>
        <v>1.0234787147007403</v>
      </c>
      <c r="J18">
        <f>(P18+AP18*D18)</f>
        <v>26.402883529663086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27.86993408203125</v>
      </c>
      <c r="P18" s="1">
        <v>26.402883529663086</v>
      </c>
      <c r="Q18" s="1">
        <v>27.960657119750977</v>
      </c>
      <c r="R18" s="1">
        <v>399.84201049804688</v>
      </c>
      <c r="S18" s="1">
        <v>399.95050048828125</v>
      </c>
      <c r="T18" s="1">
        <v>-0.20106136798858643</v>
      </c>
      <c r="U18" s="1">
        <v>27.486082077026367</v>
      </c>
      <c r="V18" s="1">
        <v>-0.47238051891326904</v>
      </c>
      <c r="W18" s="1">
        <v>64.576751708984375</v>
      </c>
      <c r="X18" s="1">
        <v>300.14895629882813</v>
      </c>
      <c r="Y18" s="1">
        <v>-0.11653444916009903</v>
      </c>
      <c r="Z18" s="1">
        <v>8.1964954733848572E-2</v>
      </c>
      <c r="AA18" s="1">
        <v>88.483482360839844</v>
      </c>
      <c r="AB18" s="1">
        <v>4.4150166511535645</v>
      </c>
      <c r="AC18" s="1">
        <v>0.77732211351394653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1.103488809922162</v>
      </c>
      <c r="AL18">
        <f>(U18-T18)/(1000-U18)*AK18</f>
        <v>3.1415954473469648E-2</v>
      </c>
      <c r="AM18">
        <f>(P18+273.15)</f>
        <v>299.55288352966306</v>
      </c>
      <c r="AN18">
        <f>(O18+273.15)</f>
        <v>301.01993408203123</v>
      </c>
      <c r="AO18">
        <f>(Y18*AG18+Z18*AH18)*AI18</f>
        <v>-1.8645511448856178E-2</v>
      </c>
      <c r="AP18">
        <f>((AO18+0.00000010773*(AN18^4-AM18^4))-AL18*44100)/(L18*51.4+0.00000043092*AM18^3)</f>
        <v>-11.253956800316237</v>
      </c>
      <c r="AQ18">
        <f>0.61365*EXP(17.502*J18/(240.97+J18))</f>
        <v>3.455542973331899</v>
      </c>
      <c r="AR18">
        <f>AQ18*1000/AA18</f>
        <v>39.05297216083823</v>
      </c>
      <c r="AS18">
        <f>(AR18-U18)</f>
        <v>11.566890083811863</v>
      </c>
      <c r="AT18">
        <f>IF(D18,P18,(O18+P18)/2)</f>
        <v>27.136408805847168</v>
      </c>
      <c r="AU18">
        <f>0.61365*EXP(17.502*AT18/(240.97+AT18))</f>
        <v>3.6079350514878006</v>
      </c>
      <c r="AV18">
        <f>IF(AS18&lt;&gt;0,(1000-(AR18+U18)/2)/AS18*AL18,0)</f>
        <v>2.6256634500791192</v>
      </c>
      <c r="AW18">
        <f>U18*AA18/1000</f>
        <v>2.4320642586311587</v>
      </c>
      <c r="AX18">
        <f>(AU18-AW18)</f>
        <v>1.1758707928566419</v>
      </c>
      <c r="AY18">
        <f>1/(1.6/F18+1.37/N18)</f>
        <v>1.7997398926214512</v>
      </c>
      <c r="AZ18">
        <f>G18*AA18*0.001</f>
        <v>35.394847990228328</v>
      </c>
      <c r="BA18">
        <f>G18/S18</f>
        <v>1.0001648798471812</v>
      </c>
      <c r="BB18">
        <f>(1-AL18*AA18/AQ18/F18)*100</f>
        <v>88.156140557462436</v>
      </c>
      <c r="BC18">
        <f>(S18-E18/(N18/1.35))</f>
        <v>403.95114122579196</v>
      </c>
      <c r="BD18">
        <f>E18*BB18/100/BC18</f>
        <v>-2.7682072105728761E-2</v>
      </c>
    </row>
    <row r="19" spans="1:56" x14ac:dyDescent="0.35">
      <c r="A19" s="1" t="s">
        <v>9</v>
      </c>
      <c r="B19" s="1" t="s">
        <v>4815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4814</v>
      </c>
      <c r="K20" s="1">
        <f t="shared" si="0"/>
        <v>2.72</v>
      </c>
    </row>
    <row r="21" spans="1:56" x14ac:dyDescent="0.35">
      <c r="A21" s="1">
        <v>2</v>
      </c>
      <c r="B21" s="1" t="s">
        <v>4813</v>
      </c>
      <c r="C21" s="1">
        <v>564.00002143532038</v>
      </c>
      <c r="D21" s="1">
        <v>0</v>
      </c>
      <c r="E21">
        <f>(R21-S21*(1000-T21)/(1000-U21))*AK21</f>
        <v>-12.977473071054014</v>
      </c>
      <c r="F21">
        <f>IF(AV21&lt;&gt;0,1/(1/AV21-1/N21),0)</f>
        <v>6.602735178918067</v>
      </c>
      <c r="G21">
        <f>((AY21-AL21/2)*S21-E21)/(AY21+AL21/2)</f>
        <v>400.3153380576361</v>
      </c>
      <c r="H21">
        <f>AL21*1000</f>
        <v>31.906168493331695</v>
      </c>
      <c r="I21">
        <f>(AQ21-AW21)</f>
        <v>1.0503882922657581</v>
      </c>
      <c r="J21">
        <f>(P21+AP21*D21)</f>
        <v>26.714641571044922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28.14691162109375</v>
      </c>
      <c r="P21" s="1">
        <v>26.714641571044922</v>
      </c>
      <c r="Q21" s="1">
        <v>28.242721557617188</v>
      </c>
      <c r="R21" s="1">
        <v>400.00994873046875</v>
      </c>
      <c r="S21" s="1">
        <v>400.19903564453125</v>
      </c>
      <c r="T21" s="1">
        <v>-0.20201638340950012</v>
      </c>
      <c r="U21" s="1">
        <v>27.905054092407227</v>
      </c>
      <c r="V21" s="1">
        <v>-0.46703889966011047</v>
      </c>
      <c r="W21" s="1">
        <v>64.513313293457031</v>
      </c>
      <c r="X21" s="1">
        <v>300.14883422851563</v>
      </c>
      <c r="Y21" s="1">
        <v>25.279289245605469</v>
      </c>
      <c r="Z21" s="1">
        <v>0.16754576563835144</v>
      </c>
      <c r="AA21" s="1">
        <v>88.486564636230469</v>
      </c>
      <c r="AB21" s="1">
        <v>4.5205755233764648</v>
      </c>
      <c r="AC21" s="1">
        <v>0.76554250717163086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1.1034883611342483</v>
      </c>
      <c r="AL21">
        <f>(U21-T21)/(1000-U21)*AK21</f>
        <v>3.1906168493331694E-2</v>
      </c>
      <c r="AM21">
        <f>(P21+273.15)</f>
        <v>299.8646415710449</v>
      </c>
      <c r="AN21">
        <f>(O21+273.15)</f>
        <v>301.29691162109373</v>
      </c>
      <c r="AO21">
        <f>(Y21*AG21+Z21*AH21)*AI21</f>
        <v>4.0446861888910917</v>
      </c>
      <c r="AP21">
        <f>((AO21+0.00000010773*(AN21^4-AM21^4))-AL21*44100)/(L21*51.4+0.00000043092*AM21^3)</f>
        <v>-11.397878390970972</v>
      </c>
      <c r="AQ21">
        <f>0.61365*EXP(17.502*J21/(240.97+J21))</f>
        <v>3.5196106648910579</v>
      </c>
      <c r="AR21">
        <f>AQ21*1000/AA21</f>
        <v>39.775650454509417</v>
      </c>
      <c r="AS21">
        <f>(AR21-U21)</f>
        <v>11.870596362102191</v>
      </c>
      <c r="AT21">
        <f>IF(D21,P21,(O21+P21)/2)</f>
        <v>27.430776596069336</v>
      </c>
      <c r="AU21">
        <f>0.61365*EXP(17.502*AT21/(240.97+AT21))</f>
        <v>3.6707207012900769</v>
      </c>
      <c r="AV21">
        <f>IF(AS21&lt;&gt;0,(1000-(AR21+U21)/2)/AS21*AL21,0)</f>
        <v>2.5968747964707908</v>
      </c>
      <c r="AW21">
        <f>U21*AA21/1000</f>
        <v>2.4692223726252998</v>
      </c>
      <c r="AX21">
        <f>(AU21-AW21)</f>
        <v>1.2014983286647771</v>
      </c>
      <c r="AY21">
        <f>1/(1.6/F21+1.37/N21)</f>
        <v>1.7781215470562612</v>
      </c>
      <c r="AZ21">
        <f>G21*AA21*0.001</f>
        <v>35.422529035911467</v>
      </c>
      <c r="BA21">
        <f>G21/S21</f>
        <v>1.0002906114276802</v>
      </c>
      <c r="BB21">
        <f>(1-AL21*AA21/AQ21/F21)*100</f>
        <v>87.851197137340108</v>
      </c>
      <c r="BC21">
        <f>(S21-E21/(N21/1.35))</f>
        <v>404.29206465670103</v>
      </c>
      <c r="BD21">
        <f>E21*BB21/100/BC21</f>
        <v>-2.8199577601845275E-2</v>
      </c>
    </row>
    <row r="22" spans="1:56" x14ac:dyDescent="0.35">
      <c r="A22" s="1" t="s">
        <v>9</v>
      </c>
      <c r="B22" s="1" t="s">
        <v>4812</v>
      </c>
      <c r="K22" s="1">
        <f t="shared" si="0"/>
        <v>2.72</v>
      </c>
    </row>
    <row r="23" spans="1:56" x14ac:dyDescent="0.35">
      <c r="A23" s="1" t="s">
        <v>9</v>
      </c>
      <c r="B23" s="1" t="s">
        <v>4811</v>
      </c>
      <c r="K23" s="1">
        <f t="shared" si="0"/>
        <v>2.72</v>
      </c>
    </row>
    <row r="24" spans="1:56" x14ac:dyDescent="0.35">
      <c r="A24" s="1">
        <v>3</v>
      </c>
      <c r="B24" s="1" t="s">
        <v>4810</v>
      </c>
      <c r="C24" s="1">
        <v>769.00002143532038</v>
      </c>
      <c r="D24" s="1">
        <v>0</v>
      </c>
      <c r="E24">
        <f>(R24-S24*(1000-T24)/(1000-U24))*AK24</f>
        <v>-13.287176513261119</v>
      </c>
      <c r="F24">
        <f>IF(AV24&lt;&gt;0,1/(1/AV24-1/N24),0)</f>
        <v>6.6520804811048455</v>
      </c>
      <c r="G24">
        <f>((AY24-AL24/2)*S24-E24)/(AY24+AL24/2)</f>
        <v>400.31810482515465</v>
      </c>
      <c r="H24">
        <f>AL24*1000</f>
        <v>32.397633239743165</v>
      </c>
      <c r="I24">
        <f>(AQ24-AW24)</f>
        <v>1.0629260804088152</v>
      </c>
      <c r="J24">
        <f>(P24+AP24*D24)</f>
        <v>26.952968597412109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28.417169570922852</v>
      </c>
      <c r="P24" s="1">
        <v>26.952968597412109</v>
      </c>
      <c r="Q24" s="1">
        <v>28.51507568359375</v>
      </c>
      <c r="R24" s="1">
        <v>399.84500122070313</v>
      </c>
      <c r="S24" s="1">
        <v>400.1383056640625</v>
      </c>
      <c r="T24" s="1">
        <v>-0.20459097623825073</v>
      </c>
      <c r="U24" s="1">
        <v>28.324485778808594</v>
      </c>
      <c r="V24" s="1">
        <v>-0.46561694145202637</v>
      </c>
      <c r="W24" s="1">
        <v>64.462081909179688</v>
      </c>
      <c r="X24" s="1">
        <v>300.13436889648438</v>
      </c>
      <c r="Y24" s="1">
        <v>50.188652038574219</v>
      </c>
      <c r="Z24" s="1">
        <v>0.10004182159900665</v>
      </c>
      <c r="AA24" s="1">
        <v>88.487358093261719</v>
      </c>
      <c r="AB24" s="1">
        <v>4.693687915802002</v>
      </c>
      <c r="AC24" s="1">
        <v>0.74751126766204834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1.1034351797664863</v>
      </c>
      <c r="AL24">
        <f>(U24-T24)/(1000-U24)*AK24</f>
        <v>3.2397633239743165E-2</v>
      </c>
      <c r="AM24">
        <f>(P24+273.15)</f>
        <v>300.10296859741209</v>
      </c>
      <c r="AN24">
        <f>(O24+273.15)</f>
        <v>301.56716957092283</v>
      </c>
      <c r="AO24">
        <f>(Y24*AG24+Z24*AH24)*AI24</f>
        <v>8.0301841466832684</v>
      </c>
      <c r="AP24">
        <f>((AO24+0.00000010773*(AN24^4-AM24^4))-AL24*44100)/(L24*51.4+0.00000043092*AM24^3)</f>
        <v>-11.537250595225681</v>
      </c>
      <c r="AQ24">
        <f>0.61365*EXP(17.502*J24/(240.97+J24))</f>
        <v>3.5692849963257505</v>
      </c>
      <c r="AR24">
        <f>AQ24*1000/AA24</f>
        <v>40.336665860945736</v>
      </c>
      <c r="AS24">
        <f>(AR24-U24)</f>
        <v>12.012180082137142</v>
      </c>
      <c r="AT24">
        <f>IF(D24,P24,(O24+P24)/2)</f>
        <v>27.68506908416748</v>
      </c>
      <c r="AU24">
        <f>0.61365*EXP(17.502*AT24/(240.97+AT24))</f>
        <v>3.7257242115215452</v>
      </c>
      <c r="AV24">
        <f>IF(AS24&lt;&gt;0,(1000-(AR24+U24)/2)/AS24*AL24,0)</f>
        <v>2.6044734279287844</v>
      </c>
      <c r="AW24">
        <f>U24*AA24/1000</f>
        <v>2.5063589159169353</v>
      </c>
      <c r="AX24">
        <f>(AU24-AW24)</f>
        <v>1.2193652956046099</v>
      </c>
      <c r="AY24">
        <f>1/(1.6/F24+1.37/N24)</f>
        <v>1.7838231591148692</v>
      </c>
      <c r="AZ24">
        <f>G24*AA24*0.001</f>
        <v>35.423091492879344</v>
      </c>
      <c r="BA24">
        <f>G24/S24</f>
        <v>1.0004493425361858</v>
      </c>
      <c r="BB24">
        <f>(1-AL24*AA24/AQ24/F24)*100</f>
        <v>87.925871539437352</v>
      </c>
      <c r="BC24">
        <f>(S24-E24/(N24/1.35))</f>
        <v>404.32901356696715</v>
      </c>
      <c r="BD24">
        <f>E24*BB24/100/BC24</f>
        <v>-2.8894453181093037E-2</v>
      </c>
    </row>
    <row r="25" spans="1:56" x14ac:dyDescent="0.35">
      <c r="A25" s="1" t="s">
        <v>9</v>
      </c>
      <c r="B25" s="1" t="s">
        <v>4809</v>
      </c>
      <c r="K25" s="1">
        <f t="shared" si="0"/>
        <v>2.72</v>
      </c>
    </row>
    <row r="26" spans="1:56" x14ac:dyDescent="0.35">
      <c r="A26" s="1" t="s">
        <v>9</v>
      </c>
      <c r="B26" s="1" t="s">
        <v>4808</v>
      </c>
      <c r="K26" s="1">
        <f t="shared" si="0"/>
        <v>2.72</v>
      </c>
    </row>
    <row r="27" spans="1:56" x14ac:dyDescent="0.35">
      <c r="A27" s="1">
        <v>4</v>
      </c>
      <c r="B27" s="1" t="s">
        <v>4807</v>
      </c>
      <c r="C27" s="1">
        <v>973.00002143532038</v>
      </c>
      <c r="D27" s="1">
        <v>0</v>
      </c>
      <c r="E27">
        <f>(R27-S27*(1000-T27)/(1000-U27))*AK27</f>
        <v>-13.332269080549498</v>
      </c>
      <c r="F27">
        <f>IF(AV27&lt;&gt;0,1/(1/AV27-1/N27),0)</f>
        <v>6.5978614054922513</v>
      </c>
      <c r="G27">
        <f>((AY27-AL27/2)*S27-E27)/(AY27+AL27/2)</f>
        <v>400.26691974872051</v>
      </c>
      <c r="H27">
        <f>AL27*1000</f>
        <v>32.83386221218074</v>
      </c>
      <c r="I27">
        <f>(AQ27-AW27)</f>
        <v>1.080193939725115</v>
      </c>
      <c r="J27">
        <f>(P27+AP27*D27)</f>
        <v>27.192319869995117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28.671113967895508</v>
      </c>
      <c r="P27" s="1">
        <v>27.192319869995117</v>
      </c>
      <c r="Q27" s="1">
        <v>28.771306991577148</v>
      </c>
      <c r="R27" s="1">
        <v>399.98367309570313</v>
      </c>
      <c r="S27" s="1">
        <v>400.1590576171875</v>
      </c>
      <c r="T27" s="1">
        <v>-0.20602026581764221</v>
      </c>
      <c r="U27" s="1">
        <v>28.699579238891602</v>
      </c>
      <c r="V27" s="1">
        <v>-0.46201527118682861</v>
      </c>
      <c r="W27" s="1">
        <v>64.360870361328125</v>
      </c>
      <c r="X27" s="1">
        <v>300.09756469726563</v>
      </c>
      <c r="Y27" s="1">
        <v>99.945365905761719</v>
      </c>
      <c r="Z27" s="1">
        <v>5.5444635450839996E-2</v>
      </c>
      <c r="AA27" s="1">
        <v>88.488883972167969</v>
      </c>
      <c r="AB27" s="1">
        <v>4.7408022880554199</v>
      </c>
      <c r="AC27" s="1">
        <v>0.73794460296630859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1.103299870210535</v>
      </c>
      <c r="AL27">
        <f>(U27-T27)/(1000-U27)*AK27</f>
        <v>3.2833862212180744E-2</v>
      </c>
      <c r="AM27">
        <f>(P27+273.15)</f>
        <v>300.34231986999509</v>
      </c>
      <c r="AN27">
        <f>(O27+273.15)</f>
        <v>301.82111396789549</v>
      </c>
      <c r="AO27">
        <f>(Y27*AG27+Z27*AH27)*AI27</f>
        <v>15.991258187489393</v>
      </c>
      <c r="AP27">
        <f>((AO27+0.00000010773*(AN27^4-AM27^4))-AL27*44100)/(L27*51.4+0.00000043092*AM27^3)</f>
        <v>-11.625522813505384</v>
      </c>
      <c r="AQ27">
        <f>0.61365*EXP(17.502*J27/(240.97+J27))</f>
        <v>3.6197876770454345</v>
      </c>
      <c r="AR27">
        <f>AQ27*1000/AA27</f>
        <v>40.906693751318535</v>
      </c>
      <c r="AS27">
        <f>(AR27-U27)</f>
        <v>12.207114512426934</v>
      </c>
      <c r="AT27">
        <f>IF(D27,P27,(O27+P27)/2)</f>
        <v>27.931716918945313</v>
      </c>
      <c r="AU27">
        <f>0.61365*EXP(17.502*AT27/(240.97+AT27))</f>
        <v>3.7797598838553843</v>
      </c>
      <c r="AV27">
        <f>IF(AS27&lt;&gt;0,(1000-(AR27+U27)/2)/AS27*AL27,0)</f>
        <v>2.5961205485282317</v>
      </c>
      <c r="AW27">
        <f>U27*AA27/1000</f>
        <v>2.5395937373203195</v>
      </c>
      <c r="AX27">
        <f>(AU27-AW27)</f>
        <v>1.2401661465350649</v>
      </c>
      <c r="AY27">
        <f>1/(1.6/F27+1.37/N27)</f>
        <v>1.7775557731266916</v>
      </c>
      <c r="AZ27">
        <f>G27*AA27*0.001</f>
        <v>35.419173019541596</v>
      </c>
      <c r="BA27">
        <f>G27/S27</f>
        <v>1.0002695481446184</v>
      </c>
      <c r="BB27">
        <f>(1-AL27*AA27/AQ27/F27)*100</f>
        <v>87.834655737717611</v>
      </c>
      <c r="BC27">
        <f>(S27-E27/(N27/1.35))</f>
        <v>404.36398748650532</v>
      </c>
      <c r="BD27">
        <f>E27*BB27/100/BC27</f>
        <v>-2.8959929695315974E-2</v>
      </c>
    </row>
    <row r="28" spans="1:56" x14ac:dyDescent="0.35">
      <c r="A28" s="1" t="s">
        <v>9</v>
      </c>
      <c r="B28" s="1" t="s">
        <v>4806</v>
      </c>
      <c r="K28" s="1">
        <f t="shared" si="0"/>
        <v>2.72</v>
      </c>
    </row>
    <row r="29" spans="1:56" x14ac:dyDescent="0.35">
      <c r="A29" s="1" t="s">
        <v>9</v>
      </c>
      <c r="B29" s="1" t="s">
        <v>4805</v>
      </c>
      <c r="K29" s="1">
        <f t="shared" si="0"/>
        <v>2.72</v>
      </c>
    </row>
    <row r="30" spans="1:56" x14ac:dyDescent="0.35">
      <c r="A30" s="1">
        <v>5</v>
      </c>
      <c r="B30" s="1" t="s">
        <v>4804</v>
      </c>
      <c r="C30" s="1">
        <v>1177.0000214353204</v>
      </c>
      <c r="D30" s="1">
        <v>0</v>
      </c>
      <c r="E30">
        <f>(R30-S30*(1000-T30)/(1000-U30))*AK30</f>
        <v>-13.359306596137042</v>
      </c>
      <c r="F30">
        <f>IF(AV30&lt;&gt;0,1/(1/AV30-1/N30),0)</f>
        <v>6.5801759306908902</v>
      </c>
      <c r="G30">
        <f>((AY30-AL30/2)*S30-E30)/(AY30+AL30/2)</f>
        <v>400.0488541452649</v>
      </c>
      <c r="H30">
        <f>AL30*1000</f>
        <v>33.282575060771272</v>
      </c>
      <c r="I30">
        <f>(AQ30-AW30)</f>
        <v>1.0956014527586118</v>
      </c>
      <c r="J30">
        <f>(P30+AP30*D30)</f>
        <v>27.420787811279297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28.912487030029297</v>
      </c>
      <c r="P30" s="1">
        <v>27.420787811279297</v>
      </c>
      <c r="Q30" s="1">
        <v>29.011938095092773</v>
      </c>
      <c r="R30" s="1">
        <v>399.98223876953125</v>
      </c>
      <c r="S30" s="1">
        <v>400.02346801757813</v>
      </c>
      <c r="T30" s="1">
        <v>-0.20815889537334442</v>
      </c>
      <c r="U30" s="1">
        <v>29.076419830322266</v>
      </c>
      <c r="V30" s="1">
        <v>-0.46033263206481934</v>
      </c>
      <c r="W30" s="1">
        <v>64.300994873046875</v>
      </c>
      <c r="X30" s="1">
        <v>300.14553833007813</v>
      </c>
      <c r="Y30" s="1">
        <v>150.014892578125</v>
      </c>
      <c r="Z30" s="1">
        <v>0.20249626040458679</v>
      </c>
      <c r="AA30" s="1">
        <v>88.490028381347656</v>
      </c>
      <c r="AB30" s="1">
        <v>4.8853535652160645</v>
      </c>
      <c r="AC30" s="1">
        <v>0.72797787189483643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1.103476243860581</v>
      </c>
      <c r="AL30">
        <f>(U30-T30)/(1000-U30)*AK30</f>
        <v>3.3282575060771272E-2</v>
      </c>
      <c r="AM30">
        <f>(P30+273.15)</f>
        <v>300.57078781127927</v>
      </c>
      <c r="AN30">
        <f>(O30+273.15)</f>
        <v>302.06248703002927</v>
      </c>
      <c r="AO30">
        <f>(Y30*AG30+Z30*AH30)*AI30</f>
        <v>24.002382276004937</v>
      </c>
      <c r="AP30">
        <f>((AO30+0.00000010773*(AN30^4-AM30^4))-AL30*44100)/(L30*51.4+0.00000043092*AM30^3)</f>
        <v>-11.718157791745616</v>
      </c>
      <c r="AQ30">
        <f>0.61365*EXP(17.502*J30/(240.97+J30))</f>
        <v>3.668574668771809</v>
      </c>
      <c r="AR30">
        <f>AQ30*1000/AA30</f>
        <v>41.457492283334929</v>
      </c>
      <c r="AS30">
        <f>(AR30-U30)</f>
        <v>12.381072453012663</v>
      </c>
      <c r="AT30">
        <f>IF(D30,P30,(O30+P30)/2)</f>
        <v>28.166637420654297</v>
      </c>
      <c r="AU30">
        <f>0.61365*EXP(17.502*AT30/(240.97+AT30))</f>
        <v>3.8318608215898009</v>
      </c>
      <c r="AV30">
        <f>IF(AS30&lt;&gt;0,(1000-(AR30+U30)/2)/AS30*AL30,0)</f>
        <v>2.593377921864271</v>
      </c>
      <c r="AW30">
        <f>U30*AA30/1000</f>
        <v>2.5729732160131973</v>
      </c>
      <c r="AX30">
        <f>(AU30-AW30)</f>
        <v>1.2588876055766036</v>
      </c>
      <c r="AY30">
        <f>1/(1.6/F30+1.37/N30)</f>
        <v>1.7754987478932827</v>
      </c>
      <c r="AZ30">
        <f>G30*AA30*0.001</f>
        <v>35.400334457240099</v>
      </c>
      <c r="BA30">
        <f>G30/S30</f>
        <v>1.0000634615959223</v>
      </c>
      <c r="BB30">
        <f>(1-AL30*AA30/AQ30/F30)*100</f>
        <v>87.799534918667618</v>
      </c>
      <c r="BC30">
        <f>(S30-E30/(N30/1.35))</f>
        <v>404.2369253818182</v>
      </c>
      <c r="BD30">
        <f>E30*BB30/100/BC30</f>
        <v>-2.90161742366517E-2</v>
      </c>
    </row>
    <row r="31" spans="1:56" x14ac:dyDescent="0.35">
      <c r="A31" s="1" t="s">
        <v>9</v>
      </c>
      <c r="B31" s="1" t="s">
        <v>4803</v>
      </c>
      <c r="K31" s="1">
        <f t="shared" si="0"/>
        <v>2.72</v>
      </c>
    </row>
    <row r="32" spans="1:56" x14ac:dyDescent="0.35">
      <c r="A32" s="1" t="s">
        <v>9</v>
      </c>
      <c r="B32" s="1" t="s">
        <v>1025</v>
      </c>
      <c r="K32" s="1">
        <f t="shared" si="0"/>
        <v>2.72</v>
      </c>
    </row>
    <row r="33" spans="1:56" x14ac:dyDescent="0.35">
      <c r="A33" s="1">
        <v>6</v>
      </c>
      <c r="B33" s="1" t="s">
        <v>4802</v>
      </c>
      <c r="C33" s="1">
        <v>1382.0000214353204</v>
      </c>
      <c r="D33" s="1">
        <v>0</v>
      </c>
      <c r="E33">
        <f>(R33-S33*(1000-T33)/(1000-U33))*AK33</f>
        <v>-12.805003822608342</v>
      </c>
      <c r="F33">
        <f>IF(AV33&lt;&gt;0,1/(1/AV33-1/N33),0)</f>
        <v>6.6639368399435988</v>
      </c>
      <c r="G33">
        <f>((AY33-AL33/2)*S33-E33)/(AY33+AL33/2)</f>
        <v>398.90112657425493</v>
      </c>
      <c r="H33">
        <f>AL33*1000</f>
        <v>33.881750888243012</v>
      </c>
      <c r="I33">
        <f>(AQ33-AW33)</f>
        <v>1.109118711475785</v>
      </c>
      <c r="J33">
        <f>(P33+AP33*D33)</f>
        <v>27.690481185913086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29.140357971191406</v>
      </c>
      <c r="P33" s="1">
        <v>27.690481185913086</v>
      </c>
      <c r="Q33" s="1">
        <v>29.237277984619141</v>
      </c>
      <c r="R33" s="1">
        <v>399.95901489257813</v>
      </c>
      <c r="S33" s="1">
        <v>399.30291748046875</v>
      </c>
      <c r="T33" s="1">
        <v>-0.20941329002380371</v>
      </c>
      <c r="U33" s="1">
        <v>29.583095550537109</v>
      </c>
      <c r="V33" s="1">
        <v>-0.4570370614528656</v>
      </c>
      <c r="W33" s="1">
        <v>64.564056396484375</v>
      </c>
      <c r="X33" s="1">
        <v>300.18295288085938</v>
      </c>
      <c r="Y33" s="1">
        <v>298.86178588867188</v>
      </c>
      <c r="Z33" s="1">
        <v>9.8835721611976624E-2</v>
      </c>
      <c r="AA33" s="1">
        <v>88.489181518554688</v>
      </c>
      <c r="AB33" s="1">
        <v>5.0177631378173828</v>
      </c>
      <c r="AC33" s="1">
        <v>0.69797700643539429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1.1036137973561004</v>
      </c>
      <c r="AL33">
        <f>(U33-T33)/(1000-U33)*AK33</f>
        <v>3.3881750888243009E-2</v>
      </c>
      <c r="AM33">
        <f>(P33+273.15)</f>
        <v>300.84048118591306</v>
      </c>
      <c r="AN33">
        <f>(O33+273.15)</f>
        <v>302.29035797119138</v>
      </c>
      <c r="AO33">
        <f>(Y33*AG33+Z33*AH33)*AI33</f>
        <v>47.817884673374465</v>
      </c>
      <c r="AP33">
        <f>((AO33+0.00000010773*(AN33^4-AM33^4))-AL33*44100)/(L33*51.4+0.00000043092*AM33^3)</f>
        <v>-11.740249461905536</v>
      </c>
      <c r="AQ33">
        <f>0.61365*EXP(17.502*J33/(240.97+J33))</f>
        <v>3.7269026235280109</v>
      </c>
      <c r="AR33">
        <f>AQ33*1000/AA33</f>
        <v>42.117042553349215</v>
      </c>
      <c r="AS33">
        <f>(AR33-U33)</f>
        <v>12.533947002812106</v>
      </c>
      <c r="AT33">
        <f>IF(D33,P33,(O33+P33)/2)</f>
        <v>28.415419578552246</v>
      </c>
      <c r="AU33">
        <f>0.61365*EXP(17.502*AT33/(240.97+AT33))</f>
        <v>3.8877180021531972</v>
      </c>
      <c r="AV33">
        <f>IF(AS33&lt;&gt;0,(1000-(AR33+U33)/2)/AS33*AL33,0)</f>
        <v>2.6062889664340849</v>
      </c>
      <c r="AW33">
        <f>U33*AA33/1000</f>
        <v>2.6177839120522259</v>
      </c>
      <c r="AX33">
        <f>(AU33-AW33)</f>
        <v>1.2699340901009712</v>
      </c>
      <c r="AY33">
        <f>1/(1.6/F33+1.37/N33)</f>
        <v>1.7851859154203797</v>
      </c>
      <c r="AZ33">
        <f>G33*AA33*0.001</f>
        <v>35.298434197385205</v>
      </c>
      <c r="BA33">
        <f>G33/S33</f>
        <v>0.99899376916965932</v>
      </c>
      <c r="BB33">
        <f>(1-AL33*AA33/AQ33/F33)*100</f>
        <v>87.928058971055663</v>
      </c>
      <c r="BC33">
        <f>(S33-E33/(N33/1.35))</f>
        <v>403.34155056873789</v>
      </c>
      <c r="BD33">
        <f>E33*BB33/100/BC33</f>
        <v>-2.7914781644769304E-2</v>
      </c>
    </row>
    <row r="34" spans="1:56" x14ac:dyDescent="0.35">
      <c r="A34" s="1" t="s">
        <v>9</v>
      </c>
      <c r="B34" s="1" t="s">
        <v>4801</v>
      </c>
      <c r="K34" s="1">
        <f t="shared" si="0"/>
        <v>2.72</v>
      </c>
    </row>
    <row r="35" spans="1:56" x14ac:dyDescent="0.35">
      <c r="A35" s="1" t="s">
        <v>9</v>
      </c>
      <c r="B35" s="1" t="s">
        <v>4800</v>
      </c>
      <c r="K35" s="1">
        <f t="shared" si="0"/>
        <v>2.72</v>
      </c>
    </row>
    <row r="36" spans="1:56" x14ac:dyDescent="0.35">
      <c r="A36" s="1">
        <v>7</v>
      </c>
      <c r="B36" s="1" t="s">
        <v>4799</v>
      </c>
      <c r="C36" s="1">
        <v>1587.0000214353204</v>
      </c>
      <c r="D36" s="1">
        <v>0</v>
      </c>
      <c r="E36">
        <f>(R36-S36*(1000-T36)/(1000-U36))*AK36</f>
        <v>-11.878612038373992</v>
      </c>
      <c r="F36">
        <f>IF(AV36&lt;&gt;0,1/(1/AV36-1/N36),0)</f>
        <v>6.9666789654665502</v>
      </c>
      <c r="G36">
        <f>((AY36-AL36/2)*S36-E36)/(AY36+AL36/2)</f>
        <v>397.21847795784538</v>
      </c>
      <c r="H36">
        <f>AL36*1000</f>
        <v>34.641094550103439</v>
      </c>
      <c r="I36">
        <f>(AQ36-AW36)</f>
        <v>1.1139171239044758</v>
      </c>
      <c r="J36">
        <f>(P36+AP36*D36)</f>
        <v>27.975080490112305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29.362960815429688</v>
      </c>
      <c r="P36" s="1">
        <v>27.975080490112305</v>
      </c>
      <c r="Q36" s="1">
        <v>29.452970504760742</v>
      </c>
      <c r="R36" s="1">
        <v>400.00048828125</v>
      </c>
      <c r="S36" s="1">
        <v>398.26272583007813</v>
      </c>
      <c r="T36" s="1">
        <v>-0.2081252783536911</v>
      </c>
      <c r="U36" s="1">
        <v>30.234397888183594</v>
      </c>
      <c r="V36" s="1">
        <v>-0.44842272996902466</v>
      </c>
      <c r="W36" s="1">
        <v>65.1424560546875</v>
      </c>
      <c r="X36" s="1">
        <v>300.15573120117188</v>
      </c>
      <c r="Y36" s="1">
        <v>500.22714233398438</v>
      </c>
      <c r="Z36" s="1">
        <v>0.19405978918075562</v>
      </c>
      <c r="AA36" s="1">
        <v>88.489051818847656</v>
      </c>
      <c r="AB36" s="1">
        <v>4.9331011772155762</v>
      </c>
      <c r="AC36" s="1">
        <v>0.65053552389144897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1.103513717651367</v>
      </c>
      <c r="AL36">
        <f>(U36-T36)/(1000-U36)*AK36</f>
        <v>3.4641094550103439E-2</v>
      </c>
      <c r="AM36">
        <f>(P36+273.15)</f>
        <v>301.12508049011228</v>
      </c>
      <c r="AN36">
        <f>(O36+273.15)</f>
        <v>302.51296081542966</v>
      </c>
      <c r="AO36">
        <f>(Y36*AG36+Z36*AH36)*AI36</f>
        <v>80.036340984485832</v>
      </c>
      <c r="AP36">
        <f>((AO36+0.00000010773*(AN36^4-AM36^4))-AL36*44100)/(L36*51.4+0.00000043092*AM36^3)</f>
        <v>-11.753130706830134</v>
      </c>
      <c r="AQ36">
        <f>0.61365*EXP(17.502*J36/(240.97+J36))</f>
        <v>3.7893303253436121</v>
      </c>
      <c r="AR36">
        <f>AQ36*1000/AA36</f>
        <v>42.82258931987456</v>
      </c>
      <c r="AS36">
        <f>(AR36-U36)</f>
        <v>12.588191431690966</v>
      </c>
      <c r="AT36">
        <f>IF(D36,P36,(O36+P36)/2)</f>
        <v>28.669020652770996</v>
      </c>
      <c r="AU36">
        <f>0.61365*EXP(17.502*AT36/(240.97+AT36))</f>
        <v>3.9453868154491789</v>
      </c>
      <c r="AV36">
        <f>IF(AS36&lt;&gt;0,(1000-(AR36+U36)/2)/AS36*AL36,0)</f>
        <v>2.6513504922851396</v>
      </c>
      <c r="AW36">
        <f>U36*AA36/1000</f>
        <v>2.6754132014391363</v>
      </c>
      <c r="AX36">
        <f>(AU36-AW36)</f>
        <v>1.2699736140100426</v>
      </c>
      <c r="AY36">
        <f>1/(1.6/F36+1.37/N36)</f>
        <v>1.8190678753199967</v>
      </c>
      <c r="AZ36">
        <f>G36*AA36*0.001</f>
        <v>35.149486479415572</v>
      </c>
      <c r="BA36">
        <f>G36/S36</f>
        <v>0.99737799245446268</v>
      </c>
      <c r="BB36">
        <f>(1-AL36*AA36/AQ36/F36)*100</f>
        <v>88.388378150186625</v>
      </c>
      <c r="BC36">
        <f>(S36-E36/(N36/1.35))</f>
        <v>402.00917966058682</v>
      </c>
      <c r="BD36">
        <f>E36*BB36/100/BC36</f>
        <v>-2.611709647112059E-2</v>
      </c>
    </row>
    <row r="37" spans="1:56" x14ac:dyDescent="0.35">
      <c r="A37" s="1" t="s">
        <v>9</v>
      </c>
      <c r="B37" s="1" t="s">
        <v>4798</v>
      </c>
      <c r="K37" s="1">
        <f t="shared" si="0"/>
        <v>2.72</v>
      </c>
    </row>
    <row r="38" spans="1:56" x14ac:dyDescent="0.35">
      <c r="A38" s="1" t="s">
        <v>9</v>
      </c>
      <c r="B38" s="1" t="s">
        <v>1024</v>
      </c>
      <c r="K38" s="1">
        <f t="shared" si="0"/>
        <v>2.72</v>
      </c>
    </row>
    <row r="39" spans="1:56" x14ac:dyDescent="0.35">
      <c r="A39" s="1">
        <v>8</v>
      </c>
      <c r="B39" s="1" t="s">
        <v>4797</v>
      </c>
      <c r="C39" s="1">
        <v>1791.0000214353204</v>
      </c>
      <c r="D39" s="1">
        <v>0</v>
      </c>
      <c r="E39">
        <f>(R39-S39*(1000-T39)/(1000-U39))*AK39</f>
        <v>-10.641804942083469</v>
      </c>
      <c r="F39">
        <f>IF(AV39&lt;&gt;0,1/(1/AV39-1/N39),0)</f>
        <v>7.4271645304015754</v>
      </c>
      <c r="G39">
        <f>((AY39-AL39/2)*S39-E39)/(AY39+AL39/2)</f>
        <v>395.09368863289308</v>
      </c>
      <c r="H39">
        <f>AL39*1000</f>
        <v>35.510359361304779</v>
      </c>
      <c r="I39">
        <f>(AQ39-AW39)</f>
        <v>1.1140799062167392</v>
      </c>
      <c r="J39">
        <f>(P39+AP39*D39)</f>
        <v>28.270933151245117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29.579034805297852</v>
      </c>
      <c r="P39" s="1">
        <v>28.270933151245117</v>
      </c>
      <c r="Q39" s="1">
        <v>29.662162780761719</v>
      </c>
      <c r="R39" s="1">
        <v>400.05477905273438</v>
      </c>
      <c r="S39" s="1">
        <v>396.9254150390625</v>
      </c>
      <c r="T39" s="1">
        <v>-0.2073233425617218</v>
      </c>
      <c r="U39" s="1">
        <v>30.976465225219727</v>
      </c>
      <c r="V39" s="1">
        <v>-0.44116920232772827</v>
      </c>
      <c r="W39" s="1">
        <v>65.915695190429688</v>
      </c>
      <c r="X39" s="1">
        <v>300.14382934570313</v>
      </c>
      <c r="Y39" s="1">
        <v>750.10302734375</v>
      </c>
      <c r="Z39" s="1">
        <v>3.1338348984718323E-2</v>
      </c>
      <c r="AA39" s="1">
        <v>88.490142822265625</v>
      </c>
      <c r="AB39" s="1">
        <v>4.7964878082275391</v>
      </c>
      <c r="AC39" s="1">
        <v>0.53352522850036621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1.1034699608297907</v>
      </c>
      <c r="AL39">
        <f>(U39-T39)/(1000-U39)*AK39</f>
        <v>3.5510359361304776E-2</v>
      </c>
      <c r="AM39">
        <f>(P39+273.15)</f>
        <v>301.42093315124509</v>
      </c>
      <c r="AN39">
        <f>(O39+273.15)</f>
        <v>302.72903480529783</v>
      </c>
      <c r="AO39">
        <f>(Y39*AG39+Z39*AH39)*AI39</f>
        <v>120.01648169242253</v>
      </c>
      <c r="AP39">
        <f>((AO39+0.00000010773*(AN39^4-AM39^4))-AL39*44100)/(L39*51.4+0.00000043092*AM39^3)</f>
        <v>-11.743707352943094</v>
      </c>
      <c r="AQ39">
        <f>0.61365*EXP(17.502*J39/(240.97+J39))</f>
        <v>3.8551917381253773</v>
      </c>
      <c r="AR39">
        <f>AQ39*1000/AA39</f>
        <v>43.566341008948463</v>
      </c>
      <c r="AS39">
        <f>(AR39-U39)</f>
        <v>12.589875783728736</v>
      </c>
      <c r="AT39">
        <f>IF(D39,P39,(O39+P39)/2)</f>
        <v>28.924983978271484</v>
      </c>
      <c r="AU39">
        <f>0.61365*EXP(17.502*AT39/(240.97+AT39))</f>
        <v>4.004347908288743</v>
      </c>
      <c r="AV39">
        <f>IF(AS39&lt;&gt;0,(1000-(AR39+U39)/2)/AS39*AL39,0)</f>
        <v>2.7154230136964834</v>
      </c>
      <c r="AW39">
        <f>U39*AA39/1000</f>
        <v>2.7411118319086381</v>
      </c>
      <c r="AX39">
        <f>(AU39-AW39)</f>
        <v>1.2632360763801049</v>
      </c>
      <c r="AY39">
        <f>1/(1.6/F39+1.37/N39)</f>
        <v>1.8674385773990669</v>
      </c>
      <c r="AZ39">
        <f>G39*AA39*0.001</f>
        <v>34.961896935300452</v>
      </c>
      <c r="BA39">
        <f>G39/S39</f>
        <v>0.9953852125946907</v>
      </c>
      <c r="BB39">
        <f>(1-AL39*AA39/AQ39/F39)*100</f>
        <v>89.02559619544931</v>
      </c>
      <c r="BC39">
        <f>(S39-E39/(N39/1.35))</f>
        <v>400.28178620094553</v>
      </c>
      <c r="BD39">
        <f>E39*BB39/100/BC39</f>
        <v>-2.3668152342286662E-2</v>
      </c>
    </row>
    <row r="40" spans="1:56" x14ac:dyDescent="0.35">
      <c r="A40" s="1" t="s">
        <v>9</v>
      </c>
      <c r="B40" s="1" t="s">
        <v>4796</v>
      </c>
      <c r="K40" s="1">
        <f t="shared" si="0"/>
        <v>2.72</v>
      </c>
    </row>
    <row r="41" spans="1:56" x14ac:dyDescent="0.35">
      <c r="A41" s="1" t="s">
        <v>9</v>
      </c>
      <c r="B41" s="1" t="s">
        <v>4795</v>
      </c>
      <c r="K41" s="1">
        <f t="shared" si="0"/>
        <v>2.72</v>
      </c>
    </row>
    <row r="42" spans="1:56" x14ac:dyDescent="0.35">
      <c r="A42" s="1">
        <v>9</v>
      </c>
      <c r="B42" s="1" t="s">
        <v>4794</v>
      </c>
      <c r="C42" s="1">
        <v>1996.0000214353204</v>
      </c>
      <c r="D42" s="1">
        <v>0</v>
      </c>
      <c r="E42">
        <f>(R42-S42*(1000-T42)/(1000-U42))*AK42</f>
        <v>-9.3006592388102654</v>
      </c>
      <c r="F42">
        <f>IF(AV42&lt;&gt;0,1/(1/AV42-1/N42),0)</f>
        <v>7.9733527550309695</v>
      </c>
      <c r="G42">
        <f>((AY42-AL42/2)*S42-E42)/(AY42+AL42/2)</f>
        <v>392.86940465086911</v>
      </c>
      <c r="H42">
        <f>AL42*1000</f>
        <v>36.442166323257958</v>
      </c>
      <c r="I42">
        <f>(AQ42-AW42)</f>
        <v>1.1137771712551428</v>
      </c>
      <c r="J42">
        <f>(P42+AP42*D42)</f>
        <v>28.577503204345703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29.792564392089844</v>
      </c>
      <c r="P42" s="1">
        <v>28.577503204345703</v>
      </c>
      <c r="Q42" s="1">
        <v>29.867420196533203</v>
      </c>
      <c r="R42" s="1">
        <v>400.13916015625</v>
      </c>
      <c r="S42" s="1">
        <v>395.50662231445313</v>
      </c>
      <c r="T42" s="1">
        <v>-0.20954421162605286</v>
      </c>
      <c r="U42" s="1">
        <v>31.762844085693359</v>
      </c>
      <c r="V42" s="1">
        <v>-0.44044926762580872</v>
      </c>
      <c r="W42" s="1">
        <v>66.763580322265625</v>
      </c>
      <c r="X42" s="1">
        <v>300.17861938476563</v>
      </c>
      <c r="Y42" s="1">
        <v>998.9141845703125</v>
      </c>
      <c r="Z42" s="1">
        <v>0.14222657680511475</v>
      </c>
      <c r="AA42" s="1">
        <v>88.4906005859375</v>
      </c>
      <c r="AB42" s="1">
        <v>4.6559453010559082</v>
      </c>
      <c r="AC42" s="1">
        <v>0.38509830832481384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1.1035978653851675</v>
      </c>
      <c r="AL42">
        <f>(U42-T42)/(1000-U42)*AK42</f>
        <v>3.644216632325796E-2</v>
      </c>
      <c r="AM42">
        <f>(P42+273.15)</f>
        <v>301.72750320434568</v>
      </c>
      <c r="AN42">
        <f>(O42+273.15)</f>
        <v>302.94256439208982</v>
      </c>
      <c r="AO42">
        <f>(Y42*AG42+Z42*AH42)*AI42</f>
        <v>159.82626595885449</v>
      </c>
      <c r="AP42">
        <f>((AO42+0.00000010773*(AN42^4-AM42^4))-AL42*44100)/(L42*51.4+0.00000043092*AM42^3)</f>
        <v>-11.759526592446489</v>
      </c>
      <c r="AQ42">
        <f>0.61365*EXP(17.502*J42/(240.97+J42))</f>
        <v>3.9244903207156412</v>
      </c>
      <c r="AR42">
        <f>AQ42*1000/AA42</f>
        <v>44.349233644361796</v>
      </c>
      <c r="AS42">
        <f>(AR42-U42)</f>
        <v>12.586389558668436</v>
      </c>
      <c r="AT42">
        <f>IF(D42,P42,(O42+P42)/2)</f>
        <v>29.185033798217773</v>
      </c>
      <c r="AU42">
        <f>0.61365*EXP(17.502*AT42/(240.97+AT42))</f>
        <v>4.0650357253636509</v>
      </c>
      <c r="AV42">
        <f>IF(AS42&lt;&gt;0,(1000-(AR42+U42)/2)/AS42*AL42,0)</f>
        <v>2.7851769295660427</v>
      </c>
      <c r="AW42">
        <f>U42*AA42/1000</f>
        <v>2.8107131494604984</v>
      </c>
      <c r="AX42">
        <f>(AU42-AW42)</f>
        <v>1.2543225759031524</v>
      </c>
      <c r="AY42">
        <f>1/(1.6/F42+1.37/N42)</f>
        <v>1.9203594686518801</v>
      </c>
      <c r="AZ42">
        <f>G42*AA42*0.001</f>
        <v>34.765249569395117</v>
      </c>
      <c r="BA42">
        <f>G42/S42</f>
        <v>0.99333205181710649</v>
      </c>
      <c r="BB42">
        <f>(1-AL42*AA42/AQ42/F42)*100</f>
        <v>89.694309684202054</v>
      </c>
      <c r="BC42">
        <f>(S42-E42/(N42/1.35))</f>
        <v>398.44000294166204</v>
      </c>
      <c r="BD42">
        <f>E42*BB42/100/BC42</f>
        <v>-2.0937059629407381E-2</v>
      </c>
    </row>
    <row r="43" spans="1:56" x14ac:dyDescent="0.35">
      <c r="A43" s="1" t="s">
        <v>9</v>
      </c>
      <c r="B43" s="1" t="s">
        <v>4793</v>
      </c>
      <c r="K43" s="1">
        <f t="shared" si="0"/>
        <v>2.72</v>
      </c>
    </row>
    <row r="44" spans="1:56" x14ac:dyDescent="0.35">
      <c r="A44" s="1" t="s">
        <v>9</v>
      </c>
      <c r="B44" s="1" t="s">
        <v>4792</v>
      </c>
      <c r="K44" s="1">
        <f t="shared" si="0"/>
        <v>2.72</v>
      </c>
    </row>
    <row r="45" spans="1:56" x14ac:dyDescent="0.35">
      <c r="A45" s="1">
        <v>10</v>
      </c>
      <c r="B45" s="1" t="s">
        <v>4791</v>
      </c>
      <c r="C45" s="1">
        <v>2201.0000214353204</v>
      </c>
      <c r="D45" s="1">
        <v>0</v>
      </c>
      <c r="E45">
        <f>(R45-S45*(1000-T45)/(1000-U45))*AK45</f>
        <v>-8.2187861538840625</v>
      </c>
      <c r="F45">
        <f>IF(AV45&lt;&gt;0,1/(1/AV45-1/N45),0)</f>
        <v>8.6569555538283893</v>
      </c>
      <c r="G45">
        <f>((AY45-AL45/2)*S45-E45)/(AY45+AL45/2)</f>
        <v>390.89674027732508</v>
      </c>
      <c r="H45">
        <f>AL45*1000</f>
        <v>37.511307482080205</v>
      </c>
      <c r="I45">
        <f>(AQ45-AW45)</f>
        <v>1.1137525716543109</v>
      </c>
      <c r="J45">
        <f>(P45+AP45*D45)</f>
        <v>28.926347732543945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30.003196716308594</v>
      </c>
      <c r="P45" s="1">
        <v>28.926347732543945</v>
      </c>
      <c r="Q45" s="1">
        <v>30.064540863037109</v>
      </c>
      <c r="R45" s="1">
        <v>400.1329345703125</v>
      </c>
      <c r="S45" s="1">
        <v>394.18148803710938</v>
      </c>
      <c r="T45" s="1">
        <v>-0.21229885518550873</v>
      </c>
      <c r="U45" s="1">
        <v>32.669902801513672</v>
      </c>
      <c r="V45" s="1">
        <v>-0.44085875153541565</v>
      </c>
      <c r="W45" s="1">
        <v>67.842155456542969</v>
      </c>
      <c r="X45" s="1">
        <v>300.154541015625</v>
      </c>
      <c r="Y45" s="1">
        <v>1248.97900390625</v>
      </c>
      <c r="Z45" s="1">
        <v>0.14584672451019287</v>
      </c>
      <c r="AA45" s="1">
        <v>88.488525390625</v>
      </c>
      <c r="AB45" s="1">
        <v>4.6896762847900391</v>
      </c>
      <c r="AC45" s="1">
        <v>0.28804400563240051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1.1035093419692092</v>
      </c>
      <c r="AL45">
        <f>(U45-T45)/(1000-U45)*AK45</f>
        <v>3.7511307482080203E-2</v>
      </c>
      <c r="AM45">
        <f>(P45+273.15)</f>
        <v>302.07634773254392</v>
      </c>
      <c r="AN45">
        <f>(O45+273.15)</f>
        <v>303.15319671630857</v>
      </c>
      <c r="AO45">
        <f>(Y45*AG45+Z45*AH45)*AI45</f>
        <v>199.83663615830301</v>
      </c>
      <c r="AP45">
        <f>((AO45+0.00000010773*(AN45^4-AM45^4))-AL45*44100)/(L45*51.4+0.00000043092*AM45^3)</f>
        <v>-11.827343261824298</v>
      </c>
      <c r="AQ45">
        <f>0.61365*EXP(17.502*J45/(240.97+J45))</f>
        <v>4.0046640952153041</v>
      </c>
      <c r="AR45">
        <f>AQ45*1000/AA45</f>
        <v>45.256309533208494</v>
      </c>
      <c r="AS45">
        <f>(AR45-U45)</f>
        <v>12.586406731694822</v>
      </c>
      <c r="AT45">
        <f>IF(D45,P45,(O45+P45)/2)</f>
        <v>29.46477222442627</v>
      </c>
      <c r="AU45">
        <f>0.61365*EXP(17.502*AT45/(240.97+AT45))</f>
        <v>4.1312120793064047</v>
      </c>
      <c r="AV45">
        <f>IF(AS45&lt;&gt;0,(1000-(AR45+U45)/2)/AS45*AL45,0)</f>
        <v>2.8641812706878182</v>
      </c>
      <c r="AW45">
        <f>U45*AA45/1000</f>
        <v>2.8909115235609932</v>
      </c>
      <c r="AX45">
        <f>(AU45-AW45)</f>
        <v>1.2403005557454114</v>
      </c>
      <c r="AY45">
        <f>1/(1.6/F45+1.37/N45)</f>
        <v>1.9806297870610161</v>
      </c>
      <c r="AZ45">
        <f>G45*AA45*0.001</f>
        <v>34.589876127142624</v>
      </c>
      <c r="BA45">
        <f>G45/S45</f>
        <v>0.99166691521679207</v>
      </c>
      <c r="BB45">
        <f>(1-AL45*AA45/AQ45/F45)*100</f>
        <v>90.425460875899333</v>
      </c>
      <c r="BC45">
        <f>(S45-E45/(N45/1.35))</f>
        <v>396.77365139498983</v>
      </c>
      <c r="BD45">
        <f>E45*BB45/100/BC45</f>
        <v>-1.8730768114074696E-2</v>
      </c>
    </row>
    <row r="46" spans="1:56" x14ac:dyDescent="0.35">
      <c r="A46" s="1" t="s">
        <v>9</v>
      </c>
      <c r="B46" s="1" t="s">
        <v>4790</v>
      </c>
      <c r="K46" s="1">
        <f t="shared" si="0"/>
        <v>2.72</v>
      </c>
    </row>
    <row r="47" spans="1:56" x14ac:dyDescent="0.35">
      <c r="A47" s="1" t="s">
        <v>9</v>
      </c>
      <c r="B47" s="1" t="s">
        <v>4789</v>
      </c>
      <c r="K47" s="1">
        <f t="shared" si="0"/>
        <v>2.72</v>
      </c>
    </row>
    <row r="48" spans="1:56" x14ac:dyDescent="0.35">
      <c r="A48" s="1">
        <v>11</v>
      </c>
      <c r="B48" s="1" t="s">
        <v>4788</v>
      </c>
      <c r="C48" s="1">
        <v>2406.5000214241445</v>
      </c>
      <c r="D48" s="1">
        <v>0</v>
      </c>
      <c r="E48">
        <f>(R48-S48*(1000-T48)/(1000-U48))*AK48</f>
        <v>-6.9308153317062491</v>
      </c>
      <c r="F48">
        <f>IF(AV48&lt;&gt;0,1/(1/AV48-1/N48),0)</f>
        <v>10.134318193629291</v>
      </c>
      <c r="G48">
        <f>((AY48-AL48/2)*S48-E48)/(AY48+AL48/2)</f>
        <v>388.56088919027701</v>
      </c>
      <c r="H48">
        <f>AL48*1000</f>
        <v>38.85566729267606</v>
      </c>
      <c r="I48">
        <f>(AQ48-AW48)</f>
        <v>1.0968267795628193</v>
      </c>
      <c r="J48">
        <f>(P48+AP48*D48)</f>
        <v>29.285455703735352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30.218286514282227</v>
      </c>
      <c r="P48" s="1">
        <v>29.285455703735352</v>
      </c>
      <c r="Q48" s="1">
        <v>30.264387130737305</v>
      </c>
      <c r="R48" s="1">
        <v>400.0400390625</v>
      </c>
      <c r="S48" s="1">
        <v>392.5008544921875</v>
      </c>
      <c r="T48" s="1">
        <v>-0.20759370923042297</v>
      </c>
      <c r="U48" s="1">
        <v>33.810821533203125</v>
      </c>
      <c r="V48" s="1">
        <v>-0.42579755187034607</v>
      </c>
      <c r="W48" s="1">
        <v>69.349716186523438</v>
      </c>
      <c r="X48" s="1">
        <v>300.17282104492188</v>
      </c>
      <c r="Y48" s="1">
        <v>1598.5772705078125</v>
      </c>
      <c r="Z48" s="1">
        <v>1.3258468359708786E-2</v>
      </c>
      <c r="AA48" s="1">
        <v>88.488182067871094</v>
      </c>
      <c r="AB48" s="1">
        <v>4.7479968070983887</v>
      </c>
      <c r="AC48" s="1">
        <v>0.15905211865901947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1.1035765479592714</v>
      </c>
      <c r="AL48">
        <f>(U48-T48)/(1000-U48)*AK48</f>
        <v>3.885566729267606E-2</v>
      </c>
      <c r="AM48">
        <f>(P48+273.15)</f>
        <v>302.43545570373533</v>
      </c>
      <c r="AN48">
        <f>(O48+273.15)</f>
        <v>303.3682865142822</v>
      </c>
      <c r="AO48">
        <f>(Y48*AG48+Z48*AH48)*AI48</f>
        <v>255.77235756429218</v>
      </c>
      <c r="AP48">
        <f>((AO48+0.00000010773*(AN48^4-AM48^4))-AL48*44100)/(L48*51.4+0.00000043092*AM48^3)</f>
        <v>-11.864554725821284</v>
      </c>
      <c r="AQ48">
        <f>0.61365*EXP(17.502*J48/(240.97+J48))</f>
        <v>4.0886849112571939</v>
      </c>
      <c r="AR48">
        <f>AQ48*1000/AA48</f>
        <v>46.205999668081581</v>
      </c>
      <c r="AS48">
        <f>(AR48-U48)</f>
        <v>12.395178134878456</v>
      </c>
      <c r="AT48">
        <f>IF(D48,P48,(O48+P48)/2)</f>
        <v>29.751871109008789</v>
      </c>
      <c r="AU48">
        <f>0.61365*EXP(17.502*AT48/(240.97+AT48))</f>
        <v>4.2001042736996492</v>
      </c>
      <c r="AV48">
        <f>IF(AS48&lt;&gt;0,(1000-(AR48+U48)/2)/AS48*AL48,0)</f>
        <v>3.0093245450428929</v>
      </c>
      <c r="AW48">
        <f>U48*AA48/1000</f>
        <v>2.9918581316943746</v>
      </c>
      <c r="AX48">
        <f>(AU48-AW48)</f>
        <v>1.2082461420052746</v>
      </c>
      <c r="AY48">
        <f>1/(1.6/F48+1.37/N48)</f>
        <v>2.0922829670804775</v>
      </c>
      <c r="AZ48">
        <f>G48*AA48*0.001</f>
        <v>34.383046707123121</v>
      </c>
      <c r="BA48">
        <f>G48/S48</f>
        <v>0.98996189369572718</v>
      </c>
      <c r="BB48">
        <f>(1-AL48*AA48/AQ48/F48)*100</f>
        <v>91.702228617308933</v>
      </c>
      <c r="BC48">
        <f>(S48-E48/(N48/1.35))</f>
        <v>394.68679840248069</v>
      </c>
      <c r="BD48">
        <f>E48*BB48/100/BC48</f>
        <v>-1.6103178890831672E-2</v>
      </c>
    </row>
    <row r="49" spans="1:56" x14ac:dyDescent="0.35">
      <c r="A49" s="1" t="s">
        <v>9</v>
      </c>
      <c r="B49" s="1" t="s">
        <v>4787</v>
      </c>
      <c r="K49" s="1">
        <f t="shared" si="0"/>
        <v>2.72</v>
      </c>
    </row>
    <row r="50" spans="1:56" x14ac:dyDescent="0.35">
      <c r="A50" s="1" t="s">
        <v>9</v>
      </c>
      <c r="B50" s="1" t="s">
        <v>4782</v>
      </c>
      <c r="K50" s="1">
        <f t="shared" si="0"/>
        <v>2.72</v>
      </c>
    </row>
    <row r="51" spans="1:56" x14ac:dyDescent="0.35">
      <c r="A51" s="1">
        <v>12</v>
      </c>
      <c r="B51" s="1" t="s">
        <v>4786</v>
      </c>
      <c r="C51" s="1">
        <v>2611.5000214241445</v>
      </c>
      <c r="D51" s="1">
        <v>0</v>
      </c>
      <c r="E51">
        <f>(R51-S51*(1000-T51)/(1000-U51))*AK51</f>
        <v>-5.5728473497122026</v>
      </c>
      <c r="F51">
        <f>IF(AV51&lt;&gt;0,1/(1/AV51-1/N51),0)</f>
        <v>12.161687434423868</v>
      </c>
      <c r="G51">
        <f>((AY51-AL51/2)*S51-E51)/(AY51+AL51/2)</f>
        <v>386.1987629971884</v>
      </c>
      <c r="H51">
        <f>AL51*1000</f>
        <v>40.361580048812655</v>
      </c>
      <c r="I51">
        <f>(AQ51-AW51)</f>
        <v>1.0816490113747235</v>
      </c>
      <c r="J51">
        <f>(P51+AP51*D51)</f>
        <v>29.700456619262695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30.441186904907227</v>
      </c>
      <c r="P51" s="1">
        <v>29.700456619262695</v>
      </c>
      <c r="Q51" s="1">
        <v>30.469108581542969</v>
      </c>
      <c r="R51" s="1">
        <v>400.00613403320313</v>
      </c>
      <c r="S51" s="1">
        <v>390.7633056640625</v>
      </c>
      <c r="T51" s="1">
        <v>-0.19480410218238831</v>
      </c>
      <c r="U51" s="1">
        <v>35.099056243896484</v>
      </c>
      <c r="V51" s="1">
        <v>-0.39451831579208374</v>
      </c>
      <c r="W51" s="1">
        <v>71.082801818847656</v>
      </c>
      <c r="X51" s="1">
        <v>300.13775634765625</v>
      </c>
      <c r="Y51" s="1">
        <v>1998.8819580078125</v>
      </c>
      <c r="Z51" s="1">
        <v>4.3391093611717224E-2</v>
      </c>
      <c r="AA51" s="1">
        <v>88.493682861328125</v>
      </c>
      <c r="AB51" s="1">
        <v>4.9060273170471191</v>
      </c>
      <c r="AC51" s="1">
        <v>1.3183245435357094E-2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1.1034476336310888</v>
      </c>
      <c r="AL51">
        <f>(U51-T51)/(1000-U51)*AK51</f>
        <v>4.0361580048812656E-2</v>
      </c>
      <c r="AM51">
        <f>(P51+273.15)</f>
        <v>302.85045661926267</v>
      </c>
      <c r="AN51">
        <f>(O51+273.15)</f>
        <v>303.5911869049072</v>
      </c>
      <c r="AO51">
        <f>(Y51*AG51+Z51*AH51)*AI51</f>
        <v>319.82110613269106</v>
      </c>
      <c r="AP51">
        <f>((AO51+0.00000010773*(AN51^4-AM51^4))-AL51*44100)/(L51*51.4+0.00000043092*AM51^3)</f>
        <v>-11.897770637144657</v>
      </c>
      <c r="AQ51">
        <f>0.61365*EXP(17.502*J51/(240.97+J51))</f>
        <v>4.1876937633540177</v>
      </c>
      <c r="AR51">
        <f>AQ51*1000/AA51</f>
        <v>47.32195144275147</v>
      </c>
      <c r="AS51">
        <f>(AR51-U51)</f>
        <v>12.222895198854985</v>
      </c>
      <c r="AT51">
        <f>IF(D51,P51,(O51+P51)/2)</f>
        <v>30.070821762084961</v>
      </c>
      <c r="AU51">
        <f>0.61365*EXP(17.502*AT51/(240.97+AT51))</f>
        <v>4.2778117955112194</v>
      </c>
      <c r="AV51">
        <f>IF(AS51&lt;&gt;0,(1000-(AR51+U51)/2)/AS51*AL51,0)</f>
        <v>3.166046862834397</v>
      </c>
      <c r="AW51">
        <f>U51*AA51/1000</f>
        <v>3.1060447519792942</v>
      </c>
      <c r="AX51">
        <f>(AU51-AW51)</f>
        <v>1.1717670435319252</v>
      </c>
      <c r="AY51">
        <f>1/(1.6/F51+1.37/N51)</f>
        <v>2.2142110946221445</v>
      </c>
      <c r="AZ51">
        <f>G51*AA51*0.001</f>
        <v>34.176150854110411</v>
      </c>
      <c r="BA51">
        <f>G51/S51</f>
        <v>0.98831890660993071</v>
      </c>
      <c r="BB51">
        <f>(1-AL51*AA51/AQ51/F51)*100</f>
        <v>92.986873440129798</v>
      </c>
      <c r="BC51">
        <f>(S51-E51/(N51/1.35))</f>
        <v>392.52095337851949</v>
      </c>
      <c r="BD51">
        <f>E51*BB51/100/BC51</f>
        <v>-1.3201885064951787E-2</v>
      </c>
    </row>
    <row r="52" spans="1:56" x14ac:dyDescent="0.35">
      <c r="A52" s="1" t="s">
        <v>9</v>
      </c>
      <c r="B52" s="1" t="s">
        <v>4785</v>
      </c>
      <c r="K52" s="1">
        <v>2.4752000000000001</v>
      </c>
    </row>
    <row r="53" spans="1:56" x14ac:dyDescent="0.35">
      <c r="A53" s="1" t="s">
        <v>9</v>
      </c>
      <c r="B53" s="1" t="s">
        <v>4784</v>
      </c>
      <c r="K53" s="1">
        <v>2.4752000000000001</v>
      </c>
    </row>
    <row r="54" spans="1:56" x14ac:dyDescent="0.35">
      <c r="A54" s="1" t="s">
        <v>9</v>
      </c>
      <c r="B54" s="1" t="s">
        <v>4783</v>
      </c>
      <c r="K54" s="1">
        <v>2.4752000000000001</v>
      </c>
    </row>
    <row r="55" spans="1:56" x14ac:dyDescent="0.35">
      <c r="A55" s="1" t="s">
        <v>9</v>
      </c>
      <c r="B55" s="1" t="s">
        <v>4782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BC14D-EB7E-43A6-8A0A-D1444641297E}">
  <dimension ref="A1:BD55"/>
  <sheetViews>
    <sheetView zoomScale="4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4781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4780</v>
      </c>
    </row>
    <row r="12" spans="1:56" x14ac:dyDescent="0.35">
      <c r="A12" s="1" t="s">
        <v>9</v>
      </c>
      <c r="B12" s="1" t="s">
        <v>4779</v>
      </c>
    </row>
    <row r="13" spans="1:56" x14ac:dyDescent="0.35">
      <c r="A13" s="1" t="s">
        <v>9</v>
      </c>
      <c r="B13" s="1" t="s">
        <v>4778</v>
      </c>
    </row>
    <row r="14" spans="1:56" x14ac:dyDescent="0.35">
      <c r="A14" s="1" t="s">
        <v>9</v>
      </c>
      <c r="B14" s="1" t="s">
        <v>4777</v>
      </c>
    </row>
    <row r="15" spans="1:56" x14ac:dyDescent="0.35">
      <c r="A15" s="1" t="s">
        <v>9</v>
      </c>
      <c r="B15" s="1" t="s">
        <v>4776</v>
      </c>
    </row>
    <row r="16" spans="1:56" x14ac:dyDescent="0.35">
      <c r="A16" s="1" t="s">
        <v>9</v>
      </c>
      <c r="B16" s="1" t="s">
        <v>4775</v>
      </c>
    </row>
    <row r="17" spans="1:56" x14ac:dyDescent="0.35">
      <c r="A17" s="1" t="s">
        <v>9</v>
      </c>
      <c r="B17" s="1" t="s">
        <v>4774</v>
      </c>
    </row>
    <row r="18" spans="1:56" x14ac:dyDescent="0.35">
      <c r="A18" s="1">
        <v>1</v>
      </c>
      <c r="B18" s="1" t="s">
        <v>4773</v>
      </c>
      <c r="C18" s="1">
        <v>459.00000259280205</v>
      </c>
      <c r="D18" s="1">
        <v>0</v>
      </c>
      <c r="E18">
        <f>(R18-S18*(1000-T18)/(1000-U18))*AK18</f>
        <v>-5.8210058145317696</v>
      </c>
      <c r="F18">
        <f>IF(AV18&lt;&gt;0,1/(1/AV18-1/N18),0)</f>
        <v>6.7348641455568563</v>
      </c>
      <c r="G18">
        <f>((AY18-AL18/2)*S18-E18)/(AY18+AL18/2)</f>
        <v>387.76541712993787</v>
      </c>
      <c r="H18">
        <f>AL18*1000</f>
        <v>36.394012942919979</v>
      </c>
      <c r="I18">
        <f>(AQ18-AW18)</f>
        <v>1.1833252670181422</v>
      </c>
      <c r="J18">
        <f>(P18+AP18*D18)</f>
        <v>28.877693176269531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30.753532409667969</v>
      </c>
      <c r="P18" s="1">
        <v>28.877693176269531</v>
      </c>
      <c r="Q18" s="1">
        <v>30.866344451904297</v>
      </c>
      <c r="R18" s="1">
        <v>400.10394287109375</v>
      </c>
      <c r="S18" s="1">
        <v>392.43637084960938</v>
      </c>
      <c r="T18" s="1">
        <v>-0.17820116877555847</v>
      </c>
      <c r="U18" s="1">
        <v>31.754434585571289</v>
      </c>
      <c r="V18" s="1">
        <v>-0.3545055091381073</v>
      </c>
      <c r="W18" s="1">
        <v>63.170864105224609</v>
      </c>
      <c r="X18" s="1">
        <v>300.15777587890625</v>
      </c>
      <c r="Y18" s="1">
        <v>-6.5315067768096924E-2</v>
      </c>
      <c r="Z18" s="1">
        <v>0.16874480247497559</v>
      </c>
      <c r="AA18" s="1">
        <v>88.49383544921875</v>
      </c>
      <c r="AB18" s="1">
        <v>5.9585542678833008</v>
      </c>
      <c r="AC18" s="1">
        <v>0.6702762246131897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1.1035212348489196</v>
      </c>
      <c r="AL18">
        <f>(U18-T18)/(1000-U18)*AK18</f>
        <v>3.6394012942919982E-2</v>
      </c>
      <c r="AM18">
        <f>(P18+273.15)</f>
        <v>302.02769317626951</v>
      </c>
      <c r="AN18">
        <f>(O18+273.15)</f>
        <v>303.90353240966795</v>
      </c>
      <c r="AO18">
        <f>(Y18*AG18+Z18*AH18)*AI18</f>
        <v>-1.0450410609310623E-2</v>
      </c>
      <c r="AP18">
        <f>((AO18+0.00000010773*(AN18^4-AM18^4))-AL18*44100)/(L18*51.4+0.00000043092*AM18^3)</f>
        <v>-12.984431335656193</v>
      </c>
      <c r="AQ18">
        <f>0.61365*EXP(17.502*J18/(240.97+J18))</f>
        <v>3.9933969760166685</v>
      </c>
      <c r="AR18">
        <f>AQ18*1000/AA18</f>
        <v>45.12627298551476</v>
      </c>
      <c r="AS18">
        <f>(AR18-U18)</f>
        <v>13.371838399943471</v>
      </c>
      <c r="AT18">
        <f>IF(D18,P18,(O18+P18)/2)</f>
        <v>29.81561279296875</v>
      </c>
      <c r="AU18">
        <f>0.61365*EXP(17.502*AT18/(240.97+AT18))</f>
        <v>4.2155348406062654</v>
      </c>
      <c r="AV18">
        <f>IF(AS18&lt;&gt;0,(1000-(AR18+U18)/2)/AS18*AL18,0)</f>
        <v>2.6170682865765449</v>
      </c>
      <c r="AW18">
        <f>U18*AA18/1000</f>
        <v>2.8100717089985263</v>
      </c>
      <c r="AX18">
        <f>(AU18-AW18)</f>
        <v>1.4054631316077391</v>
      </c>
      <c r="AY18">
        <f>1/(1.6/F18+1.37/N18)</f>
        <v>1.7932807030607403</v>
      </c>
      <c r="AZ18">
        <f>G18*AA18*0.001</f>
        <v>34.314849016394398</v>
      </c>
      <c r="BA18">
        <f>G18/S18</f>
        <v>0.98809755143347422</v>
      </c>
      <c r="BB18">
        <f>(1-AL18*AA18/AQ18/F18)*100</f>
        <v>88.025107061941483</v>
      </c>
      <c r="BC18">
        <f>(S18-E18/(N18/1.35))</f>
        <v>394.2722864819084</v>
      </c>
      <c r="BD18">
        <f>E18*BB18/100/BC18</f>
        <v>-1.2995959330655484E-2</v>
      </c>
    </row>
    <row r="19" spans="1:56" x14ac:dyDescent="0.35">
      <c r="A19" s="1" t="s">
        <v>9</v>
      </c>
      <c r="B19" s="1" t="s">
        <v>4772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4771</v>
      </c>
      <c r="K20" s="1">
        <f t="shared" si="0"/>
        <v>2.72</v>
      </c>
    </row>
    <row r="21" spans="1:56" x14ac:dyDescent="0.35">
      <c r="A21" s="1">
        <v>2</v>
      </c>
      <c r="B21" s="1" t="s">
        <v>4770</v>
      </c>
      <c r="C21" s="1">
        <v>663.50000260397792</v>
      </c>
      <c r="D21" s="1">
        <v>0</v>
      </c>
      <c r="E21">
        <f>(R21-S21*(1000-T21)/(1000-U21))*AK21</f>
        <v>-5.2484352046194509</v>
      </c>
      <c r="F21">
        <f>IF(AV21&lt;&gt;0,1/(1/AV21-1/N21),0)</f>
        <v>5.9784876554804027</v>
      </c>
      <c r="G21">
        <f>((AY21-AL21/2)*S21-E21)/(AY21+AL21/2)</f>
        <v>386.98030167426901</v>
      </c>
      <c r="H21">
        <f>AL21*1000</f>
        <v>35.72726442684251</v>
      </c>
      <c r="I21">
        <f>(AQ21-AW21)</f>
        <v>1.2192177405799836</v>
      </c>
      <c r="J21">
        <f>(P21+AP21*D21)</f>
        <v>28.818035125732422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30.790306091308594</v>
      </c>
      <c r="P21" s="1">
        <v>28.818035125732422</v>
      </c>
      <c r="Q21" s="1">
        <v>30.929370880126953</v>
      </c>
      <c r="R21" s="1">
        <v>400.01400756835938</v>
      </c>
      <c r="S21" s="1">
        <v>392.07461547851563</v>
      </c>
      <c r="T21" s="1">
        <v>-0.17988684773445129</v>
      </c>
      <c r="U21" s="1">
        <v>31.192964553833008</v>
      </c>
      <c r="V21" s="1">
        <v>-0.35711023211479187</v>
      </c>
      <c r="W21" s="1">
        <v>61.924079895019531</v>
      </c>
      <c r="X21" s="1">
        <v>300.09030151367188</v>
      </c>
      <c r="Y21" s="1">
        <v>26.091535568237305</v>
      </c>
      <c r="Z21" s="1">
        <v>2.4105873890221119E-3</v>
      </c>
      <c r="AA21" s="1">
        <v>88.494369506835938</v>
      </c>
      <c r="AB21" s="1">
        <v>5.9668335914611816</v>
      </c>
      <c r="AC21" s="1">
        <v>0.71889978647232056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1.1032731673296758</v>
      </c>
      <c r="AL21">
        <f>(U21-T21)/(1000-U21)*AK21</f>
        <v>3.5727264426842507E-2</v>
      </c>
      <c r="AM21">
        <f>(P21+273.15)</f>
        <v>301.9680351257324</v>
      </c>
      <c r="AN21">
        <f>(O21+273.15)</f>
        <v>303.94030609130857</v>
      </c>
      <c r="AO21">
        <f>(Y21*AG21+Z21*AH21)*AI21</f>
        <v>4.1746455976073662</v>
      </c>
      <c r="AP21">
        <f>((AO21+0.00000010773*(AN21^4-AM21^4))-AL21*44100)/(L21*51.4+0.00000043092*AM21^3)</f>
        <v>-12.700110117089132</v>
      </c>
      <c r="AQ21">
        <f>0.61365*EXP(17.502*J21/(240.97+J21))</f>
        <v>3.9796194718205173</v>
      </c>
      <c r="AR21">
        <f>AQ21*1000/AA21</f>
        <v>44.970312732869445</v>
      </c>
      <c r="AS21">
        <f>(AR21-U21)</f>
        <v>13.777348179036437</v>
      </c>
      <c r="AT21">
        <f>IF(D21,P21,(O21+P21)/2)</f>
        <v>29.804170608520508</v>
      </c>
      <c r="AU21">
        <f>0.61365*EXP(17.502*AT21/(240.97+AT21))</f>
        <v>4.212761287052043</v>
      </c>
      <c r="AV21">
        <f>IF(AS21&lt;&gt;0,(1000-(AR21+U21)/2)/AS21*AL21,0)</f>
        <v>2.4944358817552641</v>
      </c>
      <c r="AW21">
        <f>U21*AA21/1000</f>
        <v>2.7604017312405338</v>
      </c>
      <c r="AX21">
        <f>(AU21-AW21)</f>
        <v>1.4523595558115092</v>
      </c>
      <c r="AY21">
        <f>1/(1.6/F21+1.37/N21)</f>
        <v>1.7015668140092639</v>
      </c>
      <c r="AZ21">
        <f>G21*AA21*0.001</f>
        <v>34.245577808229605</v>
      </c>
      <c r="BA21">
        <f>G21/S21</f>
        <v>0.98700677472315024</v>
      </c>
      <c r="BB21">
        <f>(1-AL21*AA21/AQ21/F21)*100</f>
        <v>86.711299307280015</v>
      </c>
      <c r="BC21">
        <f>(S21-E21/(N21/1.35))</f>
        <v>393.72994525214585</v>
      </c>
      <c r="BD21">
        <f>E21*BB21/100/BC21</f>
        <v>-1.1558649307996528E-2</v>
      </c>
    </row>
    <row r="22" spans="1:56" x14ac:dyDescent="0.35">
      <c r="A22" s="1" t="s">
        <v>9</v>
      </c>
      <c r="B22" s="1" t="s">
        <v>4769</v>
      </c>
      <c r="K22" s="1">
        <f t="shared" si="0"/>
        <v>2.72</v>
      </c>
    </row>
    <row r="23" spans="1:56" x14ac:dyDescent="0.35">
      <c r="A23" s="1" t="s">
        <v>9</v>
      </c>
      <c r="B23" s="1" t="s">
        <v>4768</v>
      </c>
      <c r="K23" s="1">
        <f t="shared" si="0"/>
        <v>2.72</v>
      </c>
    </row>
    <row r="24" spans="1:56" x14ac:dyDescent="0.35">
      <c r="A24" s="1">
        <v>3</v>
      </c>
      <c r="B24" s="1" t="s">
        <v>4767</v>
      </c>
      <c r="C24" s="1">
        <v>868.50000260397792</v>
      </c>
      <c r="D24" s="1">
        <v>0</v>
      </c>
      <c r="E24">
        <f>(R24-S24*(1000-T24)/(1000-U24))*AK24</f>
        <v>-4.4352041980477317</v>
      </c>
      <c r="F24">
        <f>IF(AV24&lt;&gt;0,1/(1/AV24-1/N24),0)</f>
        <v>5.1570097894135927</v>
      </c>
      <c r="G24">
        <f>((AY24-AL24/2)*S24-E24)/(AY24+AL24/2)</f>
        <v>385.88807039542439</v>
      </c>
      <c r="H24">
        <f>AL24*1000</f>
        <v>35.00021279386452</v>
      </c>
      <c r="I24">
        <f>(AQ24-AW24)</f>
        <v>1.2742121253092678</v>
      </c>
      <c r="J24">
        <f>(P24+AP24*D24)</f>
        <v>28.818626403808594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30.813997268676758</v>
      </c>
      <c r="P24" s="1">
        <v>28.818626403808594</v>
      </c>
      <c r="Q24" s="1">
        <v>30.96441650390625</v>
      </c>
      <c r="R24" s="1">
        <v>400.07257080078125</v>
      </c>
      <c r="S24" s="1">
        <v>391.66949462890625</v>
      </c>
      <c r="T24" s="1">
        <v>-0.17327861487865448</v>
      </c>
      <c r="U24" s="1">
        <v>30.572772979736328</v>
      </c>
      <c r="V24" s="1">
        <v>-0.34352985024452209</v>
      </c>
      <c r="W24" s="1">
        <v>60.611404418945313</v>
      </c>
      <c r="X24" s="1">
        <v>300.16873168945313</v>
      </c>
      <c r="Y24" s="1">
        <v>50.043933868408203</v>
      </c>
      <c r="Z24" s="1">
        <v>6.8701647222042084E-2</v>
      </c>
      <c r="AA24" s="1">
        <v>88.495201110839844</v>
      </c>
      <c r="AB24" s="1">
        <v>5.9457335472106934</v>
      </c>
      <c r="AC24" s="1">
        <v>0.746482253074646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1.1035615135641657</v>
      </c>
      <c r="AL24">
        <f>(U24-T24)/(1000-U24)*AK24</f>
        <v>3.5000212793864519E-2</v>
      </c>
      <c r="AM24">
        <f>(P24+273.15)</f>
        <v>301.96862640380857</v>
      </c>
      <c r="AN24">
        <f>(O24+273.15)</f>
        <v>303.96399726867674</v>
      </c>
      <c r="AO24">
        <f>(Y24*AG24+Z24*AH24)*AI24</f>
        <v>8.0070292399742584</v>
      </c>
      <c r="AP24">
        <f>((AO24+0.00000010773*(AN24^4-AM24^4))-AL24*44100)/(L24*51.4+0.00000043092*AM24^3)</f>
        <v>-12.403270771013542</v>
      </c>
      <c r="AQ24">
        <f>0.61365*EXP(17.502*J24/(240.97+J24))</f>
        <v>3.9797558186670843</v>
      </c>
      <c r="AR24">
        <f>AQ24*1000/AA24</f>
        <v>44.971430865301478</v>
      </c>
      <c r="AS24">
        <f>(AR24-U24)</f>
        <v>14.39865788556515</v>
      </c>
      <c r="AT24">
        <f>IF(D24,P24,(O24+P24)/2)</f>
        <v>29.816311836242676</v>
      </c>
      <c r="AU24">
        <f>0.61365*EXP(17.502*AT24/(240.97+AT24))</f>
        <v>4.2157043383179396</v>
      </c>
      <c r="AV24">
        <f>IF(AS24&lt;&gt;0,(1000-(AR24+U24)/2)/AS24*AL24,0)</f>
        <v>2.3389805811462225</v>
      </c>
      <c r="AW24">
        <f>U24*AA24/1000</f>
        <v>2.7055436933578165</v>
      </c>
      <c r="AX24">
        <f>(AU24-AW24)</f>
        <v>1.510160644960123</v>
      </c>
      <c r="AY24">
        <f>1/(1.6/F24+1.37/N24)</f>
        <v>1.5864838055818951</v>
      </c>
      <c r="AZ24">
        <f>G24*AA24*0.001</f>
        <v>34.149242395917007</v>
      </c>
      <c r="BA24">
        <f>G24/S24</f>
        <v>0.98523902342979364</v>
      </c>
      <c r="BB24">
        <f>(1-AL24*AA24/AQ24/F24)*100</f>
        <v>84.908374377430846</v>
      </c>
      <c r="BC24">
        <f>(S24-E24/(N24/1.35))</f>
        <v>393.0683354785935</v>
      </c>
      <c r="BD24">
        <f>E24*BB24/100/BC24</f>
        <v>-9.5806745162940916E-3</v>
      </c>
    </row>
    <row r="25" spans="1:56" x14ac:dyDescent="0.35">
      <c r="A25" s="1" t="s">
        <v>9</v>
      </c>
      <c r="B25" s="1" t="s">
        <v>4766</v>
      </c>
      <c r="K25" s="1">
        <f t="shared" si="0"/>
        <v>2.72</v>
      </c>
    </row>
    <row r="26" spans="1:56" x14ac:dyDescent="0.35">
      <c r="A26" s="1" t="s">
        <v>9</v>
      </c>
      <c r="B26" s="1" t="s">
        <v>4765</v>
      </c>
      <c r="K26" s="1">
        <f t="shared" si="0"/>
        <v>2.72</v>
      </c>
    </row>
    <row r="27" spans="1:56" x14ac:dyDescent="0.35">
      <c r="A27" s="1">
        <v>4</v>
      </c>
      <c r="B27" s="1" t="s">
        <v>4764</v>
      </c>
      <c r="C27" s="1">
        <v>1072.5000026039779</v>
      </c>
      <c r="D27" s="1">
        <v>0</v>
      </c>
      <c r="E27">
        <f>(R27-S27*(1000-T27)/(1000-U27))*AK27</f>
        <v>-3.7105082659942417</v>
      </c>
      <c r="F27">
        <f>IF(AV27&lt;&gt;0,1/(1/AV27-1/N27),0)</f>
        <v>4.3616116687679467</v>
      </c>
      <c r="G27">
        <f>((AY27-AL27/2)*S27-E27)/(AY27+AL27/2)</f>
        <v>384.7342735620764</v>
      </c>
      <c r="H27">
        <f>AL27*1000</f>
        <v>34.164940935741875</v>
      </c>
      <c r="I27">
        <f>(AQ27-AW27)</f>
        <v>1.3470878497264658</v>
      </c>
      <c r="J27">
        <f>(P27+AP27*D27)</f>
        <v>28.864627838134766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30.840272903442383</v>
      </c>
      <c r="P27" s="1">
        <v>28.864627838134766</v>
      </c>
      <c r="Q27" s="1">
        <v>30.995079040527344</v>
      </c>
      <c r="R27" s="1">
        <v>400.04379272460938</v>
      </c>
      <c r="S27" s="1">
        <v>391.29141235351563</v>
      </c>
      <c r="T27" s="1">
        <v>-0.1674286425113678</v>
      </c>
      <c r="U27" s="1">
        <v>29.869298934936523</v>
      </c>
      <c r="V27" s="1">
        <v>-0.33143439888954163</v>
      </c>
      <c r="W27" s="1">
        <v>59.127952575683594</v>
      </c>
      <c r="X27" s="1">
        <v>300.14230346679688</v>
      </c>
      <c r="Y27" s="1">
        <v>99.91510009765625</v>
      </c>
      <c r="Z27" s="1">
        <v>6.3881754875183105E-2</v>
      </c>
      <c r="AA27" s="1">
        <v>88.495155334472656</v>
      </c>
      <c r="AB27" s="1">
        <v>5.8521041870117188</v>
      </c>
      <c r="AC27" s="1">
        <v>0.77035939693450928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1.1034643509808706</v>
      </c>
      <c r="AL27">
        <f>(U27-T27)/(1000-U27)*AK27</f>
        <v>3.4164940935741878E-2</v>
      </c>
      <c r="AM27">
        <f>(P27+273.15)</f>
        <v>302.01462783813474</v>
      </c>
      <c r="AN27">
        <f>(O27+273.15)</f>
        <v>303.99027290344236</v>
      </c>
      <c r="AO27">
        <f>(Y27*AG27+Z27*AH27)*AI27</f>
        <v>15.986415658300757</v>
      </c>
      <c r="AP27">
        <f>((AO27+0.00000010773*(AN27^4-AM27^4))-AL27*44100)/(L27*51.4+0.00000043092*AM27^3)</f>
        <v>-12.036879392623312</v>
      </c>
      <c r="AQ27">
        <f>0.61365*EXP(17.502*J27/(240.97+J27))</f>
        <v>3.9903760987054722</v>
      </c>
      <c r="AR27">
        <f>AQ27*1000/AA27</f>
        <v>45.091463861762946</v>
      </c>
      <c r="AS27">
        <f>(AR27-U27)</f>
        <v>15.222164926826423</v>
      </c>
      <c r="AT27">
        <f>IF(D27,P27,(O27+P27)/2)</f>
        <v>29.852450370788574</v>
      </c>
      <c r="AU27">
        <f>0.61365*EXP(17.502*AT27/(240.97+AT27))</f>
        <v>4.2244749795430732</v>
      </c>
      <c r="AV27">
        <f>IF(AS27&lt;&gt;0,(1000-(AR27+U27)/2)/AS27*AL27,0)</f>
        <v>2.1602988850202962</v>
      </c>
      <c r="AW27">
        <f>U27*AA27/1000</f>
        <v>2.6432882489790064</v>
      </c>
      <c r="AX27">
        <f>(AU27-AW27)</f>
        <v>1.5811867305640668</v>
      </c>
      <c r="AY27">
        <f>1/(1.6/F27+1.37/N27)</f>
        <v>1.4558068541161509</v>
      </c>
      <c r="AZ27">
        <f>G27*AA27*0.001</f>
        <v>34.047119301371445</v>
      </c>
      <c r="BA27">
        <f>G27/S27</f>
        <v>0.98324231356880609</v>
      </c>
      <c r="BB27">
        <f>(1-AL27*AA27/AQ27/F27)*100</f>
        <v>82.62841908301327</v>
      </c>
      <c r="BC27">
        <f>(S27-E27/(N27/1.35))</f>
        <v>392.46168779153481</v>
      </c>
      <c r="BD27">
        <f>E27*BB27/100/BC27</f>
        <v>-7.8120601717539193E-3</v>
      </c>
    </row>
    <row r="28" spans="1:56" x14ac:dyDescent="0.35">
      <c r="A28" s="1" t="s">
        <v>9</v>
      </c>
      <c r="B28" s="1" t="s">
        <v>4763</v>
      </c>
      <c r="K28" s="1">
        <f t="shared" si="0"/>
        <v>2.72</v>
      </c>
    </row>
    <row r="29" spans="1:56" x14ac:dyDescent="0.35">
      <c r="A29" s="1" t="s">
        <v>9</v>
      </c>
      <c r="B29" s="1" t="s">
        <v>4762</v>
      </c>
      <c r="K29" s="1">
        <f t="shared" si="0"/>
        <v>2.72</v>
      </c>
    </row>
    <row r="30" spans="1:56" x14ac:dyDescent="0.35">
      <c r="A30" s="1">
        <v>5</v>
      </c>
      <c r="B30" s="1" t="s">
        <v>4761</v>
      </c>
      <c r="C30" s="1">
        <v>1276.5000026039779</v>
      </c>
      <c r="D30" s="1">
        <v>0</v>
      </c>
      <c r="E30">
        <f>(R30-S30*(1000-T30)/(1000-U30))*AK30</f>
        <v>-3.0482308172450088</v>
      </c>
      <c r="F30">
        <f>IF(AV30&lt;&gt;0,1/(1/AV30-1/N30),0)</f>
        <v>3.5596100902412253</v>
      </c>
      <c r="G30">
        <f>((AY30-AL30/2)*S30-E30)/(AY30+AL30/2)</f>
        <v>383.5228248000488</v>
      </c>
      <c r="H30">
        <f>AL30*1000</f>
        <v>33.172338454270218</v>
      </c>
      <c r="I30">
        <f>(AQ30-AW30)</f>
        <v>1.4542930320405856</v>
      </c>
      <c r="J30">
        <f>(P30+AP30*D30)</f>
        <v>29.007219314575195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30.87542724609375</v>
      </c>
      <c r="P30" s="1">
        <v>29.007219314575195</v>
      </c>
      <c r="Q30" s="1">
        <v>31.028314590454102</v>
      </c>
      <c r="R30" s="1">
        <v>400.05780029296875</v>
      </c>
      <c r="S30" s="1">
        <v>391.0638427734375</v>
      </c>
      <c r="T30" s="1">
        <v>-0.15895847976207733</v>
      </c>
      <c r="U30" s="1">
        <v>29.031011581420898</v>
      </c>
      <c r="V30" s="1">
        <v>-0.31404337286949158</v>
      </c>
      <c r="W30" s="1">
        <v>57.354579925537109</v>
      </c>
      <c r="X30" s="1">
        <v>300.13504028320313</v>
      </c>
      <c r="Y30" s="1">
        <v>149.94027709960938</v>
      </c>
      <c r="Z30" s="1">
        <v>2.5311216711997986E-2</v>
      </c>
      <c r="AA30" s="1">
        <v>88.497093200683594</v>
      </c>
      <c r="AB30" s="1">
        <v>5.7435088157653809</v>
      </c>
      <c r="AC30" s="1">
        <v>0.79222953319549561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1.1034376481000112</v>
      </c>
      <c r="AL30">
        <f>(U30-T30)/(1000-U30)*AK30</f>
        <v>3.3172338454270214E-2</v>
      </c>
      <c r="AM30">
        <f>(P30+273.15)</f>
        <v>302.15721931457517</v>
      </c>
      <c r="AN30">
        <f>(O30+273.15)</f>
        <v>304.02542724609373</v>
      </c>
      <c r="AO30">
        <f>(Y30*AG30+Z30*AH30)*AI30</f>
        <v>23.990443799709283</v>
      </c>
      <c r="AP30">
        <f>((AO30+0.00000010773*(AN30^4-AM30^4))-AL30*44100)/(L30*51.4+0.00000043092*AM30^3)</f>
        <v>-11.620840696544223</v>
      </c>
      <c r="AQ30">
        <f>0.61365*EXP(17.502*J30/(240.97+J30))</f>
        <v>4.0234531696717157</v>
      </c>
      <c r="AR30">
        <f>AQ30*1000/AA30</f>
        <v>45.464240961539701</v>
      </c>
      <c r="AS30">
        <f>(AR30-U30)</f>
        <v>16.433229380118803</v>
      </c>
      <c r="AT30">
        <f>IF(D30,P30,(O30+P30)/2)</f>
        <v>29.941323280334473</v>
      </c>
      <c r="AU30">
        <f>0.61365*EXP(17.502*AT30/(240.97+AT30))</f>
        <v>4.2461116676054296</v>
      </c>
      <c r="AV30">
        <f>IF(AS30&lt;&gt;0,(1000-(AR30+U30)/2)/AS30*AL30,0)</f>
        <v>1.9434249258159884</v>
      </c>
      <c r="AW30">
        <f>U30*AA30/1000</f>
        <v>2.5691601376311302</v>
      </c>
      <c r="AX30">
        <f>(AU30-AW30)</f>
        <v>1.6769515299742994</v>
      </c>
      <c r="AY30">
        <f>1/(1.6/F30+1.37/N30)</f>
        <v>1.2994525098324419</v>
      </c>
      <c r="AZ30">
        <f>G30*AA30*0.001</f>
        <v>33.940655170919364</v>
      </c>
      <c r="BA30">
        <f>G30/S30</f>
        <v>0.98071665761808213</v>
      </c>
      <c r="BB30">
        <f>(1-AL30*AA30/AQ30/F30)*100</f>
        <v>79.50236696335746</v>
      </c>
      <c r="BC30">
        <f>(S30-E30/(N30/1.35))</f>
        <v>392.02523927200565</v>
      </c>
      <c r="BD30">
        <f>E30*BB30/100/BC30</f>
        <v>-6.18178476140103E-3</v>
      </c>
    </row>
    <row r="31" spans="1:56" x14ac:dyDescent="0.35">
      <c r="A31" s="1" t="s">
        <v>9</v>
      </c>
      <c r="B31" s="1" t="s">
        <v>4760</v>
      </c>
      <c r="K31" s="1">
        <f t="shared" si="0"/>
        <v>2.72</v>
      </c>
    </row>
    <row r="32" spans="1:56" x14ac:dyDescent="0.35">
      <c r="A32" s="1" t="s">
        <v>9</v>
      </c>
      <c r="B32" s="1" t="s">
        <v>4759</v>
      </c>
      <c r="K32" s="1">
        <f t="shared" si="0"/>
        <v>2.72</v>
      </c>
    </row>
    <row r="33" spans="1:56" x14ac:dyDescent="0.35">
      <c r="A33" s="1">
        <v>6</v>
      </c>
      <c r="B33" s="1" t="s">
        <v>4758</v>
      </c>
      <c r="C33" s="1">
        <v>1481.5000026039779</v>
      </c>
      <c r="D33" s="1">
        <v>0</v>
      </c>
      <c r="E33">
        <f>(R33-S33*(1000-T33)/(1000-U33))*AK33</f>
        <v>-2.5571938487389705</v>
      </c>
      <c r="F33">
        <f>IF(AV33&lt;&gt;0,1/(1/AV33-1/N33),0)</f>
        <v>3.017927219893068</v>
      </c>
      <c r="G33">
        <f>((AY33-AL33/2)*S33-E33)/(AY33+AL33/2)</f>
        <v>382.49040441211156</v>
      </c>
      <c r="H33">
        <f>AL33*1000</f>
        <v>32.401680081759068</v>
      </c>
      <c r="I33">
        <f>(AQ33-AW33)</f>
        <v>1.5598458915751761</v>
      </c>
      <c r="J33">
        <f>(P33+AP33*D33)</f>
        <v>29.211673736572266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30.923818588256836</v>
      </c>
      <c r="P33" s="1">
        <v>29.211673736572266</v>
      </c>
      <c r="Q33" s="1">
        <v>31.071306228637695</v>
      </c>
      <c r="R33" s="1">
        <v>400.13204956054688</v>
      </c>
      <c r="S33" s="1">
        <v>390.97021484375</v>
      </c>
      <c r="T33" s="1">
        <v>-0.14899563789367676</v>
      </c>
      <c r="U33" s="1">
        <v>28.37809944152832</v>
      </c>
      <c r="V33" s="1">
        <v>-0.29355725646018982</v>
      </c>
      <c r="W33" s="1">
        <v>55.911685943603516</v>
      </c>
      <c r="X33" s="1">
        <v>300.1761474609375</v>
      </c>
      <c r="Y33" s="1">
        <v>299.89242553710938</v>
      </c>
      <c r="Z33" s="1">
        <v>1.0847607627511024E-2</v>
      </c>
      <c r="AA33" s="1">
        <v>88.499649047851563</v>
      </c>
      <c r="AB33" s="1">
        <v>5.6001706123352051</v>
      </c>
      <c r="AC33" s="1">
        <v>0.81593579053878784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1.1035887774299169</v>
      </c>
      <c r="AL33">
        <f>(U33-T33)/(1000-U33)*AK33</f>
        <v>3.2401680081759067E-2</v>
      </c>
      <c r="AM33">
        <f>(P33+273.15)</f>
        <v>302.36167373657224</v>
      </c>
      <c r="AN33">
        <f>(O33+273.15)</f>
        <v>304.07381858825681</v>
      </c>
      <c r="AO33">
        <f>(Y33*AG33+Z33*AH33)*AI33</f>
        <v>47.98278701343861</v>
      </c>
      <c r="AP33">
        <f>((AO33+0.00000010773*(AN33^4-AM33^4))-AL33*44100)/(L33*51.4+0.00000043092*AM33^3)</f>
        <v>-11.158129959970848</v>
      </c>
      <c r="AQ33">
        <f>0.61365*EXP(17.502*J33/(240.97+J33))</f>
        <v>4.0712977327954647</v>
      </c>
      <c r="AR33">
        <f>AQ33*1000/AA33</f>
        <v>46.003546642248523</v>
      </c>
      <c r="AS33">
        <f>(AR33-U33)</f>
        <v>17.625447200720203</v>
      </c>
      <c r="AT33">
        <f>IF(D33,P33,(O33+P33)/2)</f>
        <v>30.067746162414551</v>
      </c>
      <c r="AU33">
        <f>0.61365*EXP(17.502*AT33/(240.97+AT33))</f>
        <v>4.277056530592156</v>
      </c>
      <c r="AV33">
        <f>IF(AS33&lt;&gt;0,(1000-(AR33+U33)/2)/AS33*AL33,0)</f>
        <v>1.7699769303047097</v>
      </c>
      <c r="AW33">
        <f>U33*AA33/1000</f>
        <v>2.5114518412202886</v>
      </c>
      <c r="AX33">
        <f>(AU33-AW33)</f>
        <v>1.7656046893718673</v>
      </c>
      <c r="AY33">
        <f>1/(1.6/F33+1.37/N33)</f>
        <v>1.1761486889533923</v>
      </c>
      <c r="AZ33">
        <f>G33*AA33*0.001</f>
        <v>33.850266554642687</v>
      </c>
      <c r="BA33">
        <f>G33/S33</f>
        <v>0.97831085307859733</v>
      </c>
      <c r="BB33">
        <f>(1-AL33*AA33/AQ33/F33)*100</f>
        <v>76.661794874727079</v>
      </c>
      <c r="BC33">
        <f>(S33-E33/(N33/1.35))</f>
        <v>391.77674077952531</v>
      </c>
      <c r="BD33">
        <f>E33*BB33/100/BC33</f>
        <v>-5.0038465759064286E-3</v>
      </c>
    </row>
    <row r="34" spans="1:56" x14ac:dyDescent="0.35">
      <c r="A34" s="1" t="s">
        <v>9</v>
      </c>
      <c r="B34" s="1" t="s">
        <v>4757</v>
      </c>
      <c r="K34" s="1">
        <f t="shared" si="0"/>
        <v>2.72</v>
      </c>
    </row>
    <row r="35" spans="1:56" x14ac:dyDescent="0.35">
      <c r="A35" s="1" t="s">
        <v>9</v>
      </c>
      <c r="B35" s="1" t="s">
        <v>4756</v>
      </c>
      <c r="K35" s="1">
        <f t="shared" si="0"/>
        <v>2.72</v>
      </c>
    </row>
    <row r="36" spans="1:56" x14ac:dyDescent="0.35">
      <c r="A36" s="1">
        <v>7</v>
      </c>
      <c r="B36" s="1" t="s">
        <v>4755</v>
      </c>
      <c r="C36" s="1">
        <v>1686.5000026039779</v>
      </c>
      <c r="D36" s="1">
        <v>0</v>
      </c>
      <c r="E36">
        <f>(R36-S36*(1000-T36)/(1000-U36))*AK36</f>
        <v>-2.2872401521919272</v>
      </c>
      <c r="F36">
        <f>IF(AV36&lt;&gt;0,1/(1/AV36-1/N36),0)</f>
        <v>2.5384300066251959</v>
      </c>
      <c r="G36">
        <f>((AY36-AL36/2)*S36-E36)/(AY36+AL36/2)</f>
        <v>381.51521804400784</v>
      </c>
      <c r="H36">
        <f>AL36*1000</f>
        <v>31.611353440297112</v>
      </c>
      <c r="I36">
        <f>(AQ36-AW36)</f>
        <v>1.6902418749952655</v>
      </c>
      <c r="J36">
        <f>(P36+AP36*D36)</f>
        <v>29.512462615966797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30.993518829345703</v>
      </c>
      <c r="P36" s="1">
        <v>29.512462615966797</v>
      </c>
      <c r="Q36" s="1">
        <v>31.129873275756836</v>
      </c>
      <c r="R36" s="1">
        <v>400.070068359375</v>
      </c>
      <c r="S36" s="1">
        <v>390.94488525390625</v>
      </c>
      <c r="T36" s="1">
        <v>-0.13804402947425842</v>
      </c>
      <c r="U36" s="1">
        <v>27.710670471191406</v>
      </c>
      <c r="V36" s="1">
        <v>-0.2708965539932251</v>
      </c>
      <c r="W36" s="1">
        <v>54.379203796386719</v>
      </c>
      <c r="X36" s="1">
        <v>300.19424438476563</v>
      </c>
      <c r="Y36" s="1">
        <v>501.05191040039063</v>
      </c>
      <c r="Z36" s="1">
        <v>7.1113832294940948E-2</v>
      </c>
      <c r="AA36" s="1">
        <v>88.49822998046875</v>
      </c>
      <c r="AB36" s="1">
        <v>5.5752072334289551</v>
      </c>
      <c r="AC36" s="1">
        <v>0.84258651733398438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1.1036553102381086</v>
      </c>
      <c r="AL36">
        <f>(U36-T36)/(1000-U36)*AK36</f>
        <v>3.1611353440297113E-2</v>
      </c>
      <c r="AM36">
        <f>(P36+273.15)</f>
        <v>302.66246261596677</v>
      </c>
      <c r="AN36">
        <f>(O36+273.15)</f>
        <v>304.14351882934568</v>
      </c>
      <c r="AO36">
        <f>(Y36*AG36+Z36*AH36)*AI36</f>
        <v>80.168303872161232</v>
      </c>
      <c r="AP36">
        <f>((AO36+0.00000010773*(AN36^4-AM36^4))-AL36*44100)/(L36*51.4+0.00000043092*AM36^3)</f>
        <v>-10.627656812301652</v>
      </c>
      <c r="AQ36">
        <f>0.61365*EXP(17.502*J36/(240.97+J36))</f>
        <v>4.1425871632677467</v>
      </c>
      <c r="AR36">
        <f>AQ36*1000/AA36</f>
        <v>46.809830707145224</v>
      </c>
      <c r="AS36">
        <f>(AR36-U36)</f>
        <v>19.099160235953818</v>
      </c>
      <c r="AT36">
        <f>IF(D36,P36,(O36+P36)/2)</f>
        <v>30.25299072265625</v>
      </c>
      <c r="AU36">
        <f>0.61365*EXP(17.502*AT36/(240.97+AT36))</f>
        <v>4.3227542636087586</v>
      </c>
      <c r="AV36">
        <f>IF(AS36&lt;&gt;0,(1000-(AR36+U36)/2)/AS36*AL36,0)</f>
        <v>1.5934473617514533</v>
      </c>
      <c r="AW36">
        <f>U36*AA36/1000</f>
        <v>2.4523452882724812</v>
      </c>
      <c r="AX36">
        <f>(AU36-AW36)</f>
        <v>1.8704089753362774</v>
      </c>
      <c r="AY36">
        <f>1/(1.6/F36+1.37/N36)</f>
        <v>1.0522125859682807</v>
      </c>
      <c r="AZ36">
        <f>G36*AA36*0.001</f>
        <v>33.763421507507289</v>
      </c>
      <c r="BA36">
        <f>G36/S36</f>
        <v>0.97587980412181596</v>
      </c>
      <c r="BB36">
        <f>(1-AL36*AA36/AQ36/F36)*100</f>
        <v>73.396374403132057</v>
      </c>
      <c r="BC36">
        <f>(S36-E36/(N36/1.35))</f>
        <v>391.66626916658817</v>
      </c>
      <c r="BD36">
        <f>E36*BB36/100/BC36</f>
        <v>-4.2861779983599455E-3</v>
      </c>
    </row>
    <row r="37" spans="1:56" x14ac:dyDescent="0.35">
      <c r="A37" s="1" t="s">
        <v>9</v>
      </c>
      <c r="B37" s="1" t="s">
        <v>4754</v>
      </c>
      <c r="K37" s="1">
        <f t="shared" si="0"/>
        <v>2.72</v>
      </c>
    </row>
    <row r="38" spans="1:56" x14ac:dyDescent="0.35">
      <c r="A38" s="1" t="s">
        <v>9</v>
      </c>
      <c r="B38" s="1" t="s">
        <v>903</v>
      </c>
      <c r="K38" s="1">
        <f t="shared" si="0"/>
        <v>2.72</v>
      </c>
    </row>
    <row r="39" spans="1:56" x14ac:dyDescent="0.35">
      <c r="A39" s="1">
        <v>8</v>
      </c>
      <c r="B39" s="1" t="s">
        <v>4753</v>
      </c>
      <c r="C39" s="1">
        <v>1890.0000026151538</v>
      </c>
      <c r="D39" s="1">
        <v>0</v>
      </c>
      <c r="E39">
        <f>(R39-S39*(1000-T39)/(1000-U39))*AK39</f>
        <v>-2.3770416742838925</v>
      </c>
      <c r="F39">
        <f>IF(AV39&lt;&gt;0,1/(1/AV39-1/N39),0)</f>
        <v>1.7288372407418864</v>
      </c>
      <c r="G39">
        <f>((AY39-AL39/2)*S39-E39)/(AY39+AL39/2)</f>
        <v>381.23278172629193</v>
      </c>
      <c r="H39">
        <f>AL39*1000</f>
        <v>28.597109124455148</v>
      </c>
      <c r="I39">
        <f>(AQ39-AW39)</f>
        <v>1.9804363170091381</v>
      </c>
      <c r="J39">
        <f>(P39+AP39*D39)</f>
        <v>29.772127151489258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31.089382171630859</v>
      </c>
      <c r="P39" s="1">
        <v>29.772127151489258</v>
      </c>
      <c r="Q39" s="1">
        <v>31.211505889892578</v>
      </c>
      <c r="R39" s="1">
        <v>400.04928588867188</v>
      </c>
      <c r="S39" s="1">
        <v>392.04373168945313</v>
      </c>
      <c r="T39" s="1">
        <v>-0.1257527768611908</v>
      </c>
      <c r="U39" s="1">
        <v>25.137311935424805</v>
      </c>
      <c r="V39" s="1">
        <v>-0.24542695283889771</v>
      </c>
      <c r="W39" s="1">
        <v>49.059543609619141</v>
      </c>
      <c r="X39" s="1">
        <v>300.156982421875</v>
      </c>
      <c r="Y39" s="1">
        <v>750.730224609375</v>
      </c>
      <c r="Z39" s="1">
        <v>1.9284704700112343E-2</v>
      </c>
      <c r="AA39" s="1">
        <v>88.49658203125</v>
      </c>
      <c r="AB39" s="1">
        <v>5.0570464134216309</v>
      </c>
      <c r="AC39" s="1">
        <v>0.93141144514083862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1.1035183177274812</v>
      </c>
      <c r="AL39">
        <f>(U39-T39)/(1000-U39)*AK39</f>
        <v>2.8597109124455147E-2</v>
      </c>
      <c r="AM39">
        <f>(P39+273.15)</f>
        <v>302.92212715148924</v>
      </c>
      <c r="AN39">
        <f>(O39+273.15)</f>
        <v>304.23938217163084</v>
      </c>
      <c r="AO39">
        <f>(Y39*AG39+Z39*AH39)*AI39</f>
        <v>120.1168332526795</v>
      </c>
      <c r="AP39">
        <f>((AO39+0.00000010773*(AN39^4-AM39^4))-AL39*44100)/(L39*51.4+0.00000043092*AM39^3)</f>
        <v>-9.2236897386298455</v>
      </c>
      <c r="AQ39">
        <f>0.61365*EXP(17.502*J39/(240.97+J39))</f>
        <v>4.2050025047475792</v>
      </c>
      <c r="AR39">
        <f>AQ39*1000/AA39</f>
        <v>47.515987716482705</v>
      </c>
      <c r="AS39">
        <f>(AR39-U39)</f>
        <v>22.3786757810579</v>
      </c>
      <c r="AT39">
        <f>IF(D39,P39,(O39+P39)/2)</f>
        <v>30.430754661560059</v>
      </c>
      <c r="AU39">
        <f>0.61365*EXP(17.502*AT39/(240.97+AT39))</f>
        <v>4.3670060511249531</v>
      </c>
      <c r="AV39">
        <f>IF(AS39&lt;&gt;0,(1000-(AR39+U39)/2)/AS39*AL39,0)</f>
        <v>1.2314523086563849</v>
      </c>
      <c r="AW39">
        <f>U39*AA39/1000</f>
        <v>2.2245661877384411</v>
      </c>
      <c r="AX39">
        <f>(AU39-AW39)</f>
        <v>2.142439863386512</v>
      </c>
      <c r="AY39">
        <f>1/(1.6/F39+1.37/N39)</f>
        <v>0.8028614297593416</v>
      </c>
      <c r="AZ39">
        <f>G39*AA39*0.001</f>
        <v>33.737798141042418</v>
      </c>
      <c r="BA39">
        <f>G39/S39</f>
        <v>0.97242412238917064</v>
      </c>
      <c r="BB39">
        <f>(1-AL39*AA39/AQ39/F39)*100</f>
        <v>65.188057128591453</v>
      </c>
      <c r="BC39">
        <f>(S39-E39/(N39/1.35))</f>
        <v>392.79343854553451</v>
      </c>
      <c r="BD39">
        <f>E39*BB39/100/BC39</f>
        <v>-3.9449418766779615E-3</v>
      </c>
    </row>
    <row r="40" spans="1:56" x14ac:dyDescent="0.35">
      <c r="A40" s="1" t="s">
        <v>9</v>
      </c>
      <c r="B40" s="1" t="s">
        <v>4752</v>
      </c>
      <c r="K40" s="1">
        <f t="shared" si="0"/>
        <v>2.72</v>
      </c>
    </row>
    <row r="41" spans="1:56" x14ac:dyDescent="0.35">
      <c r="A41" s="1" t="s">
        <v>9</v>
      </c>
      <c r="B41" s="1" t="s">
        <v>4751</v>
      </c>
      <c r="K41" s="1">
        <f t="shared" si="0"/>
        <v>2.72</v>
      </c>
    </row>
    <row r="42" spans="1:56" x14ac:dyDescent="0.35">
      <c r="A42" s="1">
        <v>9</v>
      </c>
      <c r="B42" s="1" t="s">
        <v>899</v>
      </c>
      <c r="C42" s="1">
        <v>2093.5000026263297</v>
      </c>
      <c r="D42" s="1">
        <v>0</v>
      </c>
      <c r="E42">
        <f>(R42-S42*(1000-T42)/(1000-U42))*AK42</f>
        <v>-2.0946970277395853</v>
      </c>
      <c r="F42">
        <f>IF(AV42&lt;&gt;0,1/(1/AV42-1/N42),0)</f>
        <v>1.0099022715606594</v>
      </c>
      <c r="G42">
        <f>((AY42-AL42/2)*S42-E42)/(AY42+AL42/2)</f>
        <v>380.27646825357942</v>
      </c>
      <c r="H42">
        <f>AL42*1000</f>
        <v>23.506749366563884</v>
      </c>
      <c r="I42">
        <f>(AQ42-AW42)</f>
        <v>2.4576078345230221</v>
      </c>
      <c r="J42">
        <f>(P42+AP42*D42)</f>
        <v>30.134983062744141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31.216342926025391</v>
      </c>
      <c r="P42" s="1">
        <v>30.134983062744141</v>
      </c>
      <c r="Q42" s="1">
        <v>31.314523696899414</v>
      </c>
      <c r="R42" s="1">
        <v>400.09597778320313</v>
      </c>
      <c r="S42" s="1">
        <v>393.60916137695313</v>
      </c>
      <c r="T42" s="1">
        <v>-0.11407306045293808</v>
      </c>
      <c r="U42" s="1">
        <v>20.747207641601563</v>
      </c>
      <c r="V42" s="1">
        <v>-0.22101956605911255</v>
      </c>
      <c r="W42" s="1">
        <v>40.198261260986328</v>
      </c>
      <c r="X42" s="1">
        <v>300.13409423828125</v>
      </c>
      <c r="Y42" s="1">
        <v>1001.3009033203125</v>
      </c>
      <c r="Z42" s="1">
        <v>5.0621457397937775E-2</v>
      </c>
      <c r="AA42" s="1">
        <v>88.493179321289063</v>
      </c>
      <c r="AB42" s="1">
        <v>4.2320480346679688</v>
      </c>
      <c r="AC42" s="1">
        <v>1.0145831108093262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1.1034341699936807</v>
      </c>
      <c r="AL42">
        <f>(U42-T42)/(1000-U42)*AK42</f>
        <v>2.3506749366563884E-2</v>
      </c>
      <c r="AM42">
        <f>(P42+273.15)</f>
        <v>303.28498306274412</v>
      </c>
      <c r="AN42">
        <f>(O42+273.15)</f>
        <v>304.36634292602537</v>
      </c>
      <c r="AO42">
        <f>(Y42*AG42+Z42*AH42)*AI42</f>
        <v>160.20814095031892</v>
      </c>
      <c r="AP42">
        <f>((AO42+0.00000010773*(AN42^4-AM42^4))-AL42*44100)/(L42*51.4+0.00000043092*AM42^3)</f>
        <v>-7.0752889050477847</v>
      </c>
      <c r="AQ42">
        <f>0.61365*EXP(17.502*J42/(240.97+J42))</f>
        <v>4.2935942007672878</v>
      </c>
      <c r="AR42">
        <f>AQ42*1000/AA42</f>
        <v>48.518928054089756</v>
      </c>
      <c r="AS42">
        <f>(AR42-U42)</f>
        <v>27.771720412488193</v>
      </c>
      <c r="AT42">
        <f>IF(D42,P42,(O42+P42)/2)</f>
        <v>30.675662994384766</v>
      </c>
      <c r="AU42">
        <f>0.61365*EXP(17.502*AT42/(240.97+AT42))</f>
        <v>4.4286187150629086</v>
      </c>
      <c r="AV42">
        <f>IF(AS42&lt;&gt;0,(1000-(AR42+U42)/2)/AS42*AL42,0)</f>
        <v>0.81711317065777123</v>
      </c>
      <c r="AW42">
        <f>U42*AA42/1000</f>
        <v>1.8359863662442657</v>
      </c>
      <c r="AX42">
        <f>(AU42-AW42)</f>
        <v>2.5926323488186429</v>
      </c>
      <c r="AY42">
        <f>1/(1.6/F42+1.37/N42)</f>
        <v>0.52510551878239864</v>
      </c>
      <c r="AZ42">
        <f>G42*AA42*0.001</f>
        <v>33.651873696830492</v>
      </c>
      <c r="BA42">
        <f>G42/S42</f>
        <v>0.96612707621760563</v>
      </c>
      <c r="BB42">
        <f>(1-AL42*AA42/AQ42/F42)*100</f>
        <v>52.026430843065476</v>
      </c>
      <c r="BC42">
        <f>(S42-E42/(N42/1.35))</f>
        <v>394.26981816732376</v>
      </c>
      <c r="BD42">
        <f>E42*BB42/100/BC42</f>
        <v>-2.7640870548355945E-3</v>
      </c>
    </row>
    <row r="43" spans="1:56" x14ac:dyDescent="0.35">
      <c r="A43" s="1" t="s">
        <v>9</v>
      </c>
      <c r="B43" s="1" t="s">
        <v>4750</v>
      </c>
      <c r="K43" s="1">
        <f t="shared" si="0"/>
        <v>2.72</v>
      </c>
    </row>
    <row r="44" spans="1:56" x14ac:dyDescent="0.35">
      <c r="A44" s="1" t="s">
        <v>9</v>
      </c>
      <c r="B44" s="1" t="s">
        <v>3358</v>
      </c>
      <c r="K44" s="1">
        <f t="shared" si="0"/>
        <v>2.72</v>
      </c>
    </row>
    <row r="45" spans="1:56" x14ac:dyDescent="0.35">
      <c r="A45" s="1">
        <v>10</v>
      </c>
      <c r="B45" s="1" t="s">
        <v>4749</v>
      </c>
      <c r="C45" s="1">
        <v>2297.5000026263297</v>
      </c>
      <c r="D45" s="1">
        <v>0</v>
      </c>
      <c r="E45">
        <f>(R45-S45*(1000-T45)/(1000-U45))*AK45</f>
        <v>-1.612964169929648</v>
      </c>
      <c r="F45">
        <f>IF(AV45&lt;&gt;0,1/(1/AV45-1/N45),0)</f>
        <v>0.61507391847067949</v>
      </c>
      <c r="G45">
        <f>((AY45-AL45/2)*S45-E45)/(AY45+AL45/2)</f>
        <v>378.54380747790572</v>
      </c>
      <c r="H45">
        <f>AL45*1000</f>
        <v>18.561033522647982</v>
      </c>
      <c r="I45">
        <f>(AQ45-AW45)</f>
        <v>2.9529001519648097</v>
      </c>
      <c r="J45">
        <f>(P45+AP45*D45)</f>
        <v>30.594390869140625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31.358957290649414</v>
      </c>
      <c r="P45" s="1">
        <v>30.594390869140625</v>
      </c>
      <c r="Q45" s="1">
        <v>31.435451507568359</v>
      </c>
      <c r="R45" s="1">
        <v>399.97747802734375</v>
      </c>
      <c r="S45" s="1">
        <v>394.79852294921875</v>
      </c>
      <c r="T45" s="1">
        <v>-9.9098131060600281E-2</v>
      </c>
      <c r="U45" s="1">
        <v>16.444658279418945</v>
      </c>
      <c r="V45" s="1">
        <v>-0.1904468834400177</v>
      </c>
      <c r="W45" s="1">
        <v>31.603361129760742</v>
      </c>
      <c r="X45" s="1">
        <v>300.148193359375</v>
      </c>
      <c r="Y45" s="1">
        <v>1249.4639892578125</v>
      </c>
      <c r="Z45" s="1">
        <v>8.7988972663879395E-2</v>
      </c>
      <c r="AA45" s="1">
        <v>88.490081787109375</v>
      </c>
      <c r="AB45" s="1">
        <v>3.4938781261444092</v>
      </c>
      <c r="AC45" s="1">
        <v>1.0665514469146729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1.103486004997702</v>
      </c>
      <c r="AL45">
        <f>(U45-T45)/(1000-U45)*AK45</f>
        <v>1.8561033522647982E-2</v>
      </c>
      <c r="AM45">
        <f>(P45+273.15)</f>
        <v>303.7443908691406</v>
      </c>
      <c r="AN45">
        <f>(O45+273.15)</f>
        <v>304.50895729064939</v>
      </c>
      <c r="AO45">
        <f>(Y45*AG45+Z45*AH45)*AI45</f>
        <v>199.91423381281857</v>
      </c>
      <c r="AP45">
        <f>((AO45+0.00000010773*(AN45^4-AM45^4))-AL45*44100)/(L45*51.4+0.00000043092*AM45^3)</f>
        <v>-4.991440635684909</v>
      </c>
      <c r="AQ45">
        <f>0.61365*EXP(17.502*J45/(240.97+J45))</f>
        <v>4.4080893080716574</v>
      </c>
      <c r="AR45">
        <f>AQ45*1000/AA45</f>
        <v>49.814501456521398</v>
      </c>
      <c r="AS45">
        <f>(AR45-U45)</f>
        <v>33.369843177102453</v>
      </c>
      <c r="AT45">
        <f>IF(D45,P45,(O45+P45)/2)</f>
        <v>30.97667407989502</v>
      </c>
      <c r="AU45">
        <f>0.61365*EXP(17.502*AT45/(240.97+AT45))</f>
        <v>4.5053817090135055</v>
      </c>
      <c r="AV45">
        <f>IF(AS45&lt;&gt;0,(1000-(AR45+U45)/2)/AS45*AL45,0)</f>
        <v>0.53779438473482299</v>
      </c>
      <c r="AW45">
        <f>U45*AA45/1000</f>
        <v>1.4551891561068477</v>
      </c>
      <c r="AX45">
        <f>(AU45-AW45)</f>
        <v>3.0501925529066578</v>
      </c>
      <c r="AY45">
        <f>1/(1.6/F45+1.37/N45)</f>
        <v>0.34230388711880494</v>
      </c>
      <c r="AZ45">
        <f>G45*AA45*0.001</f>
        <v>33.497372483723659</v>
      </c>
      <c r="BA45">
        <f>G45/S45</f>
        <v>0.95882782096070862</v>
      </c>
      <c r="BB45">
        <f>(1-AL45*AA45/AQ45/F45)*100</f>
        <v>39.421424709795829</v>
      </c>
      <c r="BC45">
        <f>(S45-E45/(N45/1.35))</f>
        <v>395.30724364599581</v>
      </c>
      <c r="BD45">
        <f>E45*BB45/100/BC45</f>
        <v>-1.6085044381686482E-3</v>
      </c>
    </row>
    <row r="46" spans="1:56" x14ac:dyDescent="0.35">
      <c r="A46" s="1" t="s">
        <v>9</v>
      </c>
      <c r="B46" s="1" t="s">
        <v>4748</v>
      </c>
      <c r="K46" s="1">
        <f t="shared" si="0"/>
        <v>2.72</v>
      </c>
    </row>
    <row r="47" spans="1:56" x14ac:dyDescent="0.35">
      <c r="A47" s="1" t="s">
        <v>9</v>
      </c>
      <c r="B47" s="1" t="s">
        <v>3356</v>
      </c>
      <c r="K47" s="1">
        <f t="shared" si="0"/>
        <v>2.72</v>
      </c>
    </row>
    <row r="48" spans="1:56" x14ac:dyDescent="0.35">
      <c r="A48" s="1">
        <v>11</v>
      </c>
      <c r="B48" s="1" t="s">
        <v>3355</v>
      </c>
      <c r="C48" s="1">
        <v>2500.0000026375055</v>
      </c>
      <c r="D48" s="1">
        <v>0</v>
      </c>
      <c r="E48">
        <f>(R48-S48*(1000-T48)/(1000-U48))*AK48</f>
        <v>-1.2813181093882007</v>
      </c>
      <c r="F48">
        <f>IF(AV48&lt;&gt;0,1/(1/AV48-1/N48),0)</f>
        <v>0.39227989457795565</v>
      </c>
      <c r="G48">
        <f>((AY48-AL48/2)*S48-E48)/(AY48+AL48/2)</f>
        <v>377.35710421475778</v>
      </c>
      <c r="H48">
        <f>AL48*1000</f>
        <v>14.307635522833891</v>
      </c>
      <c r="I48">
        <f>(AQ48-AW48)</f>
        <v>3.4105101949162742</v>
      </c>
      <c r="J48">
        <f>(P48+AP48*D48)</f>
        <v>31.096797943115234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31.511445999145508</v>
      </c>
      <c r="P48" s="1">
        <v>31.096797943115234</v>
      </c>
      <c r="Q48" s="1">
        <v>31.560688018798828</v>
      </c>
      <c r="R48" s="1">
        <v>400.03317260742188</v>
      </c>
      <c r="S48" s="1">
        <v>396.05880737304688</v>
      </c>
      <c r="T48" s="1">
        <v>-7.8940331935882568E-2</v>
      </c>
      <c r="U48" s="1">
        <v>12.722851753234863</v>
      </c>
      <c r="V48" s="1">
        <v>-0.1503959447145462</v>
      </c>
      <c r="W48" s="1">
        <v>24.239387512207031</v>
      </c>
      <c r="X48" s="1">
        <v>300.12701416015625</v>
      </c>
      <c r="Y48" s="1">
        <v>1599.1219482421875</v>
      </c>
      <c r="Z48" s="1">
        <v>0.18561258912086487</v>
      </c>
      <c r="AA48" s="1">
        <v>88.48858642578125</v>
      </c>
      <c r="AB48" s="1">
        <v>2.7503554821014404</v>
      </c>
      <c r="AC48" s="1">
        <v>1.0849993228912354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1.1034081402946918</v>
      </c>
      <c r="AL48">
        <f>(U48-T48)/(1000-U48)*AK48</f>
        <v>1.4307635522833892E-2</v>
      </c>
      <c r="AM48">
        <f>(P48+273.15)</f>
        <v>304.24679794311521</v>
      </c>
      <c r="AN48">
        <f>(O48+273.15)</f>
        <v>304.66144599914549</v>
      </c>
      <c r="AO48">
        <f>(Y48*AG48+Z48*AH48)*AI48</f>
        <v>255.85950599984426</v>
      </c>
      <c r="AP48">
        <f>((AO48+0.00000010773*(AN48^4-AM48^4))-AL48*44100)/(L48*51.4+0.00000043092*AM48^3)</f>
        <v>-3.0298180601905718</v>
      </c>
      <c r="AQ48">
        <f>0.61365*EXP(17.502*J48/(240.97+J48))</f>
        <v>4.5363373618648</v>
      </c>
      <c r="AR48">
        <f>AQ48*1000/AA48</f>
        <v>51.264660733049446</v>
      </c>
      <c r="AS48">
        <f>(AR48-U48)</f>
        <v>38.541808979814583</v>
      </c>
      <c r="AT48">
        <f>IF(D48,P48,(O48+P48)/2)</f>
        <v>31.304121971130371</v>
      </c>
      <c r="AU48">
        <f>0.61365*EXP(17.502*AT48/(240.97+AT48))</f>
        <v>4.5902002196733225</v>
      </c>
      <c r="AV48">
        <f>IF(AS48&lt;&gt;0,(1000-(AR48+U48)/2)/AS48*AL48,0)</f>
        <v>0.35934692444649369</v>
      </c>
      <c r="AW48">
        <f>U48*AA48/1000</f>
        <v>1.1258271669485258</v>
      </c>
      <c r="AX48">
        <f>(AU48-AW48)</f>
        <v>3.4643730527247967</v>
      </c>
      <c r="AY48">
        <f>1/(1.6/F48+1.37/N48)</f>
        <v>0.22733535763595469</v>
      </c>
      <c r="AZ48">
        <f>G48*AA48*0.001</f>
        <v>33.391796729690135</v>
      </c>
      <c r="BA48">
        <f>G48/S48</f>
        <v>0.95278048913409463</v>
      </c>
      <c r="BB48">
        <f>(1-AL48*AA48/AQ48/F48)*100</f>
        <v>28.853468771965108</v>
      </c>
      <c r="BC48">
        <f>(S48-E48/(N48/1.35))</f>
        <v>396.46292858885136</v>
      </c>
      <c r="BD48">
        <f>E48*BB48/100/BC48</f>
        <v>-9.32507666928066E-4</v>
      </c>
    </row>
    <row r="49" spans="1:56" x14ac:dyDescent="0.35">
      <c r="A49" s="1" t="s">
        <v>9</v>
      </c>
      <c r="B49" s="1" t="s">
        <v>4747</v>
      </c>
      <c r="K49" s="1">
        <f t="shared" si="0"/>
        <v>2.72</v>
      </c>
    </row>
    <row r="50" spans="1:56" x14ac:dyDescent="0.35">
      <c r="A50" s="1" t="s">
        <v>9</v>
      </c>
      <c r="B50" s="1" t="s">
        <v>3353</v>
      </c>
      <c r="K50" s="1">
        <f t="shared" si="0"/>
        <v>2.72</v>
      </c>
    </row>
    <row r="51" spans="1:56" x14ac:dyDescent="0.35">
      <c r="A51" s="1">
        <v>12</v>
      </c>
      <c r="B51" s="1" t="s">
        <v>3352</v>
      </c>
      <c r="C51" s="1">
        <v>2702.5000026486814</v>
      </c>
      <c r="D51" s="1">
        <v>0</v>
      </c>
      <c r="E51">
        <f>(R51-S51*(1000-T51)/(1000-U51))*AK51</f>
        <v>-0.94706360222431685</v>
      </c>
      <c r="F51">
        <f>IF(AV51&lt;&gt;0,1/(1/AV51-1/N51),0)</f>
        <v>0.2441034163387534</v>
      </c>
      <c r="G51">
        <f>((AY51-AL51/2)*S51-E51)/(AY51+AL51/2)</f>
        <v>376.07447050916386</v>
      </c>
      <c r="H51">
        <f>AL51*1000</f>
        <v>10.404576467728154</v>
      </c>
      <c r="I51">
        <f>(AQ51-AW51)</f>
        <v>3.8626409511347077</v>
      </c>
      <c r="J51">
        <f>(P51+AP51*D51)</f>
        <v>31.662887573242188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31.7032470703125</v>
      </c>
      <c r="P51" s="1">
        <v>31.662887573242188</v>
      </c>
      <c r="Q51" s="1">
        <v>31.712194442749023</v>
      </c>
      <c r="R51" s="1">
        <v>400.10687255859375</v>
      </c>
      <c r="S51" s="1">
        <v>397.21981811523438</v>
      </c>
      <c r="T51" s="1">
        <v>-5.0652407109737396E-2</v>
      </c>
      <c r="U51" s="1">
        <v>9.2905263900756836</v>
      </c>
      <c r="V51" s="1">
        <v>-9.5454655587673187E-2</v>
      </c>
      <c r="W51" s="1">
        <v>17.508033752441406</v>
      </c>
      <c r="X51" s="1">
        <v>300.14971923828125</v>
      </c>
      <c r="Y51" s="1">
        <v>1998.9556884765625</v>
      </c>
      <c r="Z51" s="1">
        <v>0.10606410354375839</v>
      </c>
      <c r="AA51" s="1">
        <v>88.486190795898438</v>
      </c>
      <c r="AB51" s="1">
        <v>2.0488128662109375</v>
      </c>
      <c r="AC51" s="1">
        <v>1.0810426473617554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1.1034916148466218</v>
      </c>
      <c r="AL51">
        <f>(U51-T51)/(1000-U51)*AK51</f>
        <v>1.0404576467728154E-2</v>
      </c>
      <c r="AM51">
        <f>(P51+273.15)</f>
        <v>304.81288757324216</v>
      </c>
      <c r="AN51">
        <f>(O51+273.15)</f>
        <v>304.85324707031248</v>
      </c>
      <c r="AO51">
        <f>(Y51*AG51+Z51*AH51)*AI51</f>
        <v>319.83290300742738</v>
      </c>
      <c r="AP51">
        <f>((AO51+0.00000010773*(AN51^4-AM51^4))-AL51*44100)/(L51*51.4+0.00000043092*AM51^3)</f>
        <v>-1.1334396083879763</v>
      </c>
      <c r="AQ51">
        <f>0.61365*EXP(17.502*J51/(240.97+J51))</f>
        <v>4.6847242418812742</v>
      </c>
      <c r="AR51">
        <f>AQ51*1000/AA51</f>
        <v>52.942998220897799</v>
      </c>
      <c r="AS51">
        <f>(AR51-U51)</f>
        <v>43.652471830822115</v>
      </c>
      <c r="AT51">
        <f>IF(D51,P51,(O51+P51)/2)</f>
        <v>31.683067321777344</v>
      </c>
      <c r="AU51">
        <f>0.61365*EXP(17.502*AT51/(240.97+AT51))</f>
        <v>4.6900909805681357</v>
      </c>
      <c r="AV51">
        <f>IF(AS51&lt;&gt;0,(1000-(AR51+U51)/2)/AS51*AL51,0)</f>
        <v>0.23093353737129579</v>
      </c>
      <c r="AW51">
        <f>U51*AA51/1000</f>
        <v>0.8220832907465665</v>
      </c>
      <c r="AX51">
        <f>(AU51-AW51)</f>
        <v>3.8680076898215692</v>
      </c>
      <c r="AY51">
        <f>1/(1.6/F51+1.37/N51)</f>
        <v>0.14546160385264326</v>
      </c>
      <c r="AZ51">
        <f>G51*AA51*0.001</f>
        <v>33.277397350940355</v>
      </c>
      <c r="BA51">
        <f>G51/S51</f>
        <v>0.94676663489147417</v>
      </c>
      <c r="BB51">
        <f>(1-AL51*AA51/AQ51/F51)*100</f>
        <v>19.491447836995736</v>
      </c>
      <c r="BC51">
        <f>(S51-E51/(N51/1.35))</f>
        <v>397.51851715926631</v>
      </c>
      <c r="BD51">
        <f>E51*BB51/100/BC51</f>
        <v>-4.6437184695163951E-4</v>
      </c>
    </row>
    <row r="52" spans="1:56" x14ac:dyDescent="0.35">
      <c r="A52" s="1" t="s">
        <v>9</v>
      </c>
      <c r="B52" s="1" t="s">
        <v>4746</v>
      </c>
      <c r="K52" s="1">
        <v>0.87856000000000001</v>
      </c>
    </row>
    <row r="53" spans="1:56" x14ac:dyDescent="0.35">
      <c r="A53" s="1" t="s">
        <v>9</v>
      </c>
      <c r="B53" s="1" t="s">
        <v>4745</v>
      </c>
    </row>
    <row r="54" spans="1:56" x14ac:dyDescent="0.35">
      <c r="A54" s="1" t="s">
        <v>9</v>
      </c>
      <c r="B54" s="1" t="s">
        <v>4744</v>
      </c>
    </row>
    <row r="55" spans="1:56" x14ac:dyDescent="0.35">
      <c r="A55" s="1" t="s">
        <v>9</v>
      </c>
      <c r="B55" s="1" t="s">
        <v>3353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D3290-0A9B-47B4-835A-8D08184A5FC6}">
  <dimension ref="A1:BH55"/>
  <sheetViews>
    <sheetView topLeftCell="A5" zoomScale="55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3677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3676</v>
      </c>
    </row>
    <row r="12" spans="1:60" x14ac:dyDescent="0.35">
      <c r="A12" s="1" t="s">
        <v>9</v>
      </c>
      <c r="B12" s="1" t="s">
        <v>3675</v>
      </c>
    </row>
    <row r="13" spans="1:60" x14ac:dyDescent="0.35">
      <c r="A13" s="1" t="s">
        <v>9</v>
      </c>
      <c r="B13" s="1" t="s">
        <v>3674</v>
      </c>
    </row>
    <row r="14" spans="1:60" x14ac:dyDescent="0.35">
      <c r="A14" s="1" t="s">
        <v>9</v>
      </c>
      <c r="B14" s="1" t="s">
        <v>3673</v>
      </c>
    </row>
    <row r="15" spans="1:60" x14ac:dyDescent="0.35">
      <c r="A15" s="1" t="s">
        <v>9</v>
      </c>
      <c r="B15" s="1" t="s">
        <v>3672</v>
      </c>
    </row>
    <row r="16" spans="1:60" x14ac:dyDescent="0.35">
      <c r="A16" s="1" t="s">
        <v>9</v>
      </c>
      <c r="B16" s="1" t="s">
        <v>3671</v>
      </c>
    </row>
    <row r="17" spans="1:60" x14ac:dyDescent="0.35">
      <c r="A17" s="1" t="s">
        <v>9</v>
      </c>
      <c r="B17" s="1" t="s">
        <v>3670</v>
      </c>
    </row>
    <row r="18" spans="1:60" x14ac:dyDescent="0.35">
      <c r="A18" s="1">
        <v>1</v>
      </c>
      <c r="B18" s="1" t="s">
        <v>3669</v>
      </c>
      <c r="C18" s="1">
        <v>483.50001364573836</v>
      </c>
      <c r="D18" s="1">
        <v>0</v>
      </c>
      <c r="E18">
        <f>(R18-S18*(1000-T18)/(1000-U18))*AO18</f>
        <v>-5.257036707260113</v>
      </c>
      <c r="F18">
        <f>IF(AZ18&lt;&gt;0,1/(1/AZ18-1/N18),0)</f>
        <v>3.9483281398607324</v>
      </c>
      <c r="G18">
        <f>((BC18-AP18/2)*S18-E18)/(BC18+AP18/2)</f>
        <v>388.38758070494424</v>
      </c>
      <c r="H18">
        <f>AP18*1000</f>
        <v>31.088313454681767</v>
      </c>
      <c r="I18">
        <f>(AU18-BA18)</f>
        <v>1.2901614669667136</v>
      </c>
      <c r="J18">
        <f>(P18+AT18*D18)</f>
        <v>27.704231262207031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29.17889404296875</v>
      </c>
      <c r="P18" s="1">
        <v>27.704231262207031</v>
      </c>
      <c r="Q18" s="1">
        <v>29.273059844970703</v>
      </c>
      <c r="R18" s="1">
        <v>399.70474243164063</v>
      </c>
      <c r="S18" s="1">
        <v>393.3885498046875</v>
      </c>
      <c r="T18" s="1">
        <v>0.24132803082466125</v>
      </c>
      <c r="U18" s="1">
        <v>27.624420166015625</v>
      </c>
      <c r="V18" s="1">
        <v>0.52450209856033325</v>
      </c>
      <c r="W18" s="1">
        <v>60.038887023925781</v>
      </c>
      <c r="X18" s="1">
        <v>300.27392578125</v>
      </c>
      <c r="Y18" s="1">
        <v>0.25275588035583496</v>
      </c>
      <c r="Z18" s="1">
        <v>0.2263772189617157</v>
      </c>
      <c r="AA18" s="1">
        <v>88.318107604980469</v>
      </c>
      <c r="AB18" s="1">
        <v>11.899595260620117</v>
      </c>
      <c r="AC18" s="1">
        <v>1.7335613965988159</v>
      </c>
      <c r="AD18" s="1">
        <v>4.134586825966835E-2</v>
      </c>
      <c r="AE18" s="1">
        <v>6.9871288724243641E-3</v>
      </c>
      <c r="AF18" s="1">
        <v>3.1991049647331238E-2</v>
      </c>
      <c r="AG18" s="1">
        <v>1.2835103087127209E-2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1.1039482565487131</v>
      </c>
      <c r="AP18">
        <f>(U18-T18)/(1000-U18)*AO18</f>
        <v>3.1088313454681767E-2</v>
      </c>
      <c r="AQ18">
        <f>(P18+273.15)</f>
        <v>300.85423126220701</v>
      </c>
      <c r="AR18">
        <f>(O18+273.15)</f>
        <v>302.32889404296873</v>
      </c>
      <c r="AS18">
        <f>(Y18*AK18+Z18*AL18)*AM18</f>
        <v>4.0440939953008126E-2</v>
      </c>
      <c r="AT18">
        <f>((AS18+0.00000010773*(AR18^4-AQ18^4))-AP18*44100)/(L18*0.92*2*29.3+0.00000043092*AQ18^3)</f>
        <v>-10.647964345268662</v>
      </c>
      <c r="AU18">
        <f>0.61365*EXP(17.502*J18/(240.97+J18))</f>
        <v>3.7298979797140741</v>
      </c>
      <c r="AV18">
        <f>AU18*1000/AA18</f>
        <v>42.232539632718947</v>
      </c>
      <c r="AW18">
        <f>(AV18-U18)</f>
        <v>14.608119466703322</v>
      </c>
      <c r="AX18">
        <f>IF(D18,P18,(O18+P18)/2)</f>
        <v>28.441562652587891</v>
      </c>
      <c r="AY18">
        <f>0.61365*EXP(17.502*AX18/(240.97+AX18))</f>
        <v>3.8936287397846536</v>
      </c>
      <c r="AZ18">
        <f>IF(AW18&lt;&gt;0,(1000-(AV18+U18)/2)/AW18*AP18,0)</f>
        <v>2.0538198630877891</v>
      </c>
      <c r="BA18">
        <f>U18*AA18/1000</f>
        <v>2.4397365127473605</v>
      </c>
      <c r="BB18">
        <f>(AY18-BA18)</f>
        <v>1.4538922270372932</v>
      </c>
      <c r="BC18">
        <f>1/(1.6/F18+1.37/N18)</f>
        <v>1.378735571757415</v>
      </c>
      <c r="BD18">
        <f>G18*AA18*0.001</f>
        <v>34.301656145137301</v>
      </c>
      <c r="BE18">
        <f>G18/S18</f>
        <v>0.98728745637811222</v>
      </c>
      <c r="BF18">
        <f>(1-AP18*AA18/AU18/F18)*100</f>
        <v>81.35610172060548</v>
      </c>
      <c r="BG18">
        <f>(S18-E18/(N18/1.35))</f>
        <v>395.04659244850933</v>
      </c>
      <c r="BH18">
        <f>E18*BF18/100/BG18</f>
        <v>-1.082636887092138E-2</v>
      </c>
    </row>
    <row r="19" spans="1:60" x14ac:dyDescent="0.35">
      <c r="A19" s="1" t="s">
        <v>9</v>
      </c>
      <c r="B19" s="1" t="s">
        <v>3668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3667</v>
      </c>
      <c r="K20" s="1">
        <f t="shared" si="0"/>
        <v>2.72</v>
      </c>
    </row>
    <row r="21" spans="1:60" x14ac:dyDescent="0.35">
      <c r="A21" s="1">
        <v>2</v>
      </c>
      <c r="B21" s="1" t="s">
        <v>3666</v>
      </c>
      <c r="C21" s="1">
        <v>689.00001365691423</v>
      </c>
      <c r="D21" s="1">
        <v>0</v>
      </c>
      <c r="E21">
        <f>(R21-S21*(1000-T21)/(1000-U21))*AO21</f>
        <v>-4.9503985562072401</v>
      </c>
      <c r="F21">
        <f>IF(AZ21&lt;&gt;0,1/(1/AZ21-1/N21),0)</f>
        <v>3.2094552891290804</v>
      </c>
      <c r="G21">
        <f>((BC21-AP21/2)*S21-E21)/(BC21+AP21/2)</f>
        <v>388.10007278826703</v>
      </c>
      <c r="H21">
        <f>AP21*1000</f>
        <v>30.292069479266324</v>
      </c>
      <c r="I21">
        <f>(AU21-BA21)</f>
        <v>1.4077032975049502</v>
      </c>
      <c r="J21">
        <f>(P21+AT21*D21)</f>
        <v>27.966644287109375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29.415142059326172</v>
      </c>
      <c r="P21" s="1">
        <v>27.966644287109375</v>
      </c>
      <c r="Q21" s="1">
        <v>29.530237197875977</v>
      </c>
      <c r="R21" s="1">
        <v>400.06051635742188</v>
      </c>
      <c r="S21" s="1">
        <v>393.7413330078125</v>
      </c>
      <c r="T21" s="1">
        <v>0.24758663773536682</v>
      </c>
      <c r="U21" s="1">
        <v>26.944955825805664</v>
      </c>
      <c r="V21" s="1">
        <v>0.53082239627838135</v>
      </c>
      <c r="W21" s="1">
        <v>57.769618988037109</v>
      </c>
      <c r="X21" s="1">
        <v>300.30792236328125</v>
      </c>
      <c r="Y21" s="1">
        <v>25.201944351196289</v>
      </c>
      <c r="Z21" s="1">
        <v>0.11547394096851349</v>
      </c>
      <c r="AA21" s="1">
        <v>88.319442749023438</v>
      </c>
      <c r="AB21" s="1">
        <v>12.167588233947754</v>
      </c>
      <c r="AC21" s="1">
        <v>1.7486071586608887</v>
      </c>
      <c r="AD21" s="1">
        <v>5.5621333420276642E-2</v>
      </c>
      <c r="AE21" s="1">
        <v>1.9808376207947731E-2</v>
      </c>
      <c r="AF21" s="1">
        <v>5.3921341896057129E-2</v>
      </c>
      <c r="AG21" s="1">
        <v>8.677641861140728E-3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1.1040732439826513</v>
      </c>
      <c r="AP21">
        <f>(U21-T21)/(1000-U21)*AO21</f>
        <v>3.0292069479266322E-2</v>
      </c>
      <c r="AQ21">
        <f>(P21+273.15)</f>
        <v>301.11664428710935</v>
      </c>
      <c r="AR21">
        <f>(O21+273.15)</f>
        <v>302.56514205932615</v>
      </c>
      <c r="AS21">
        <f>(Y21*AK21+Z21*AL21)*AM21</f>
        <v>4.0323110060622298</v>
      </c>
      <c r="AT21">
        <f>((AS21+0.00000010773*(AR21^4-AQ21^4))-AP21*44100)/(L21*0.92*2*29.3+0.00000043092*AQ21^3)</f>
        <v>-10.339920276434759</v>
      </c>
      <c r="AU21">
        <f>0.61365*EXP(17.502*J21/(240.97+J21))</f>
        <v>3.7874667809371592</v>
      </c>
      <c r="AV21">
        <f>AU21*1000/AA21</f>
        <v>42.883725972999727</v>
      </c>
      <c r="AW21">
        <f>(AV21-U21)</f>
        <v>15.938770147194063</v>
      </c>
      <c r="AX21">
        <f>IF(D21,P21,(O21+P21)/2)</f>
        <v>28.690893173217773</v>
      </c>
      <c r="AY21">
        <f>0.61365*EXP(17.502*AX21/(240.97+AX21))</f>
        <v>3.9503953870297681</v>
      </c>
      <c r="AZ21">
        <f>IF(AW21&lt;&gt;0,(1000-(AV21+U21)/2)/AW21*AP21,0)</f>
        <v>1.8341717440517453</v>
      </c>
      <c r="BA21">
        <f>U21*AA21/1000</f>
        <v>2.379763483432209</v>
      </c>
      <c r="BB21">
        <f>(AY21-BA21)</f>
        <v>1.5706319035975591</v>
      </c>
      <c r="BC21">
        <f>1/(1.6/F21+1.37/N21)</f>
        <v>1.2216062136234798</v>
      </c>
      <c r="BD21">
        <f>G21*AA21*0.001</f>
        <v>34.276782159515179</v>
      </c>
      <c r="BE21">
        <f>G21/S21</f>
        <v>0.98567267455399832</v>
      </c>
      <c r="BF21">
        <f>(1-AP21*AA21/AU21/F21)*100</f>
        <v>77.990757165043178</v>
      </c>
      <c r="BG21">
        <f>(S21-E21/(N21/1.35))</f>
        <v>395.30266353814153</v>
      </c>
      <c r="BH21">
        <f>E21*BF21/100/BG21</f>
        <v>-9.7668284906480794E-3</v>
      </c>
    </row>
    <row r="22" spans="1:60" x14ac:dyDescent="0.35">
      <c r="A22" s="1" t="s">
        <v>9</v>
      </c>
      <c r="B22" s="1" t="s">
        <v>3665</v>
      </c>
      <c r="K22" s="1">
        <f t="shared" si="0"/>
        <v>2.72</v>
      </c>
    </row>
    <row r="23" spans="1:60" x14ac:dyDescent="0.35">
      <c r="A23" s="1" t="s">
        <v>9</v>
      </c>
      <c r="B23" s="1" t="s">
        <v>3664</v>
      </c>
      <c r="K23" s="1">
        <f t="shared" si="0"/>
        <v>2.72</v>
      </c>
    </row>
    <row r="24" spans="1:60" x14ac:dyDescent="0.35">
      <c r="A24" s="1">
        <v>3</v>
      </c>
      <c r="B24" s="1" t="s">
        <v>3663</v>
      </c>
      <c r="C24" s="1">
        <v>894.00001365691423</v>
      </c>
      <c r="D24" s="1">
        <v>0</v>
      </c>
      <c r="E24">
        <f>(R24-S24*(1000-T24)/(1000-U24))*AO24</f>
        <v>-4.4470320708211659</v>
      </c>
      <c r="F24">
        <f>IF(AZ24&lt;&gt;0,1/(1/AZ24-1/N24),0)</f>
        <v>2.3052194225214895</v>
      </c>
      <c r="G24">
        <f>((BC24-AP24/2)*S24-E24)/(BC24+AP24/2)</f>
        <v>387.05470521992874</v>
      </c>
      <c r="H24">
        <f>AP24*1000</f>
        <v>28.547402615332167</v>
      </c>
      <c r="I24">
        <f>(AU24-BA24)</f>
        <v>1.6245088416980056</v>
      </c>
      <c r="J24">
        <f>(P24+AT24*D24)</f>
        <v>28.347448348999023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29.623737335205078</v>
      </c>
      <c r="P24" s="1">
        <v>28.347448348999023</v>
      </c>
      <c r="Q24" s="1">
        <v>29.748577117919922</v>
      </c>
      <c r="R24" s="1">
        <v>400.00518798828125</v>
      </c>
      <c r="S24" s="1">
        <v>393.84881591796875</v>
      </c>
      <c r="T24" s="1">
        <v>0.24983629584312439</v>
      </c>
      <c r="U24" s="1">
        <v>25.451009750366211</v>
      </c>
      <c r="V24" s="1">
        <v>0.52925735712051392</v>
      </c>
      <c r="W24" s="1">
        <v>53.915843963623047</v>
      </c>
      <c r="X24" s="1">
        <v>300.27447509765625</v>
      </c>
      <c r="Y24" s="1">
        <v>49.849071502685547</v>
      </c>
      <c r="Z24" s="1">
        <v>0.14520533382892609</v>
      </c>
      <c r="AA24" s="1">
        <v>88.321762084960938</v>
      </c>
      <c r="AB24" s="1">
        <v>12.452492713928223</v>
      </c>
      <c r="AC24" s="1">
        <v>1.7340018749237061</v>
      </c>
      <c r="AD24" s="1">
        <v>8.4748163819313049E-2</v>
      </c>
      <c r="AE24" s="1">
        <v>3.0258417129516602E-2</v>
      </c>
      <c r="AF24" s="1">
        <v>4.1741065680980682E-2</v>
      </c>
      <c r="AG24" s="1">
        <v>9.7412262111902237E-3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1.1039502760943243</v>
      </c>
      <c r="AP24">
        <f>(U24-T24)/(1000-U24)*AO24</f>
        <v>2.8547402615332167E-2</v>
      </c>
      <c r="AQ24">
        <f>(P24+273.15)</f>
        <v>301.497448348999</v>
      </c>
      <c r="AR24">
        <f>(O24+273.15)</f>
        <v>302.77373733520506</v>
      </c>
      <c r="AS24">
        <f>(Y24*AK24+Z24*AL24)*AM24</f>
        <v>7.9758512621555155</v>
      </c>
      <c r="AT24">
        <f>((AS24+0.00000010773*(AR24^4-AQ24^4))-AP24*44100)/(L24*0.92*2*29.3+0.00000043092*AQ24^3)</f>
        <v>-9.7160628519324348</v>
      </c>
      <c r="AU24">
        <f>0.61365*EXP(17.502*J24/(240.97+J24))</f>
        <v>3.8723868696918711</v>
      </c>
      <c r="AV24">
        <f>AU24*1000/AA24</f>
        <v>43.844085288593277</v>
      </c>
      <c r="AW24">
        <f>(AV24-U24)</f>
        <v>18.393075538227066</v>
      </c>
      <c r="AX24">
        <f>IF(D24,P24,(O24+P24)/2)</f>
        <v>28.985592842102051</v>
      </c>
      <c r="AY24">
        <f>0.61365*EXP(17.502*AX24/(240.97+AX24))</f>
        <v>4.0184211292317285</v>
      </c>
      <c r="AZ24">
        <f>IF(AW24&lt;&gt;0,(1000-(AV24+U24)/2)/AW24*AP24,0)</f>
        <v>1.4982978278637631</v>
      </c>
      <c r="BA24">
        <f>U24*AA24/1000</f>
        <v>2.2478780279938655</v>
      </c>
      <c r="BB24">
        <f>(AY24-BA24)</f>
        <v>1.770543101237863</v>
      </c>
      <c r="BC24">
        <f>1/(1.6/F24+1.37/N24)</f>
        <v>0.98605275035311302</v>
      </c>
      <c r="BD24">
        <f>G24*AA24*0.001</f>
        <v>34.185353588299236</v>
      </c>
      <c r="BE24">
        <f>G24/S24</f>
        <v>0.98274944490513561</v>
      </c>
      <c r="BF24">
        <f>(1-AP24*AA24/AU24/F24)*100</f>
        <v>71.754887025921676</v>
      </c>
      <c r="BG24">
        <f>(S24-E24/(N24/1.35))</f>
        <v>395.25138721858036</v>
      </c>
      <c r="BH24">
        <f>E24*BF24/100/BG24</f>
        <v>-8.0732489286864401E-3</v>
      </c>
    </row>
    <row r="25" spans="1:60" x14ac:dyDescent="0.35">
      <c r="A25" s="1" t="s">
        <v>9</v>
      </c>
      <c r="B25" s="1" t="s">
        <v>3662</v>
      </c>
      <c r="K25" s="1">
        <f t="shared" si="0"/>
        <v>2.72</v>
      </c>
    </row>
    <row r="26" spans="1:60" x14ac:dyDescent="0.35">
      <c r="A26" s="1" t="s">
        <v>9</v>
      </c>
      <c r="B26" s="1" t="s">
        <v>3661</v>
      </c>
      <c r="K26" s="1">
        <f t="shared" si="0"/>
        <v>2.72</v>
      </c>
    </row>
    <row r="27" spans="1:60" x14ac:dyDescent="0.35">
      <c r="A27" s="1">
        <v>4</v>
      </c>
      <c r="B27" s="1" t="s">
        <v>3660</v>
      </c>
      <c r="C27" s="1">
        <v>1098.5000136680901</v>
      </c>
      <c r="D27" s="1">
        <v>0</v>
      </c>
      <c r="E27">
        <f>(R27-S27*(1000-T27)/(1000-U27))*AO27</f>
        <v>-3.3951498366558388</v>
      </c>
      <c r="F27">
        <f>IF(AZ27&lt;&gt;0,1/(1/AZ27-1/N27),0)</f>
        <v>1.7309817111583683</v>
      </c>
      <c r="G27">
        <f>((BC27-AP27/2)*S27-E27)/(BC27+AP27/2)</f>
        <v>384.68983565004822</v>
      </c>
      <c r="H27">
        <f>AP27*1000</f>
        <v>26.710428109205822</v>
      </c>
      <c r="I27">
        <f>(AU27-BA27)</f>
        <v>1.8482418240286091</v>
      </c>
      <c r="J27">
        <f>(P27+AT27*D27)</f>
        <v>28.716697692871094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29.821504592895508</v>
      </c>
      <c r="P27" s="1">
        <v>28.716697692871094</v>
      </c>
      <c r="Q27" s="1">
        <v>29.949087142944336</v>
      </c>
      <c r="R27" s="1">
        <v>399.8382568359375</v>
      </c>
      <c r="S27" s="1">
        <v>393.39608764648438</v>
      </c>
      <c r="T27" s="1">
        <v>0.25380146503448486</v>
      </c>
      <c r="U27" s="1">
        <v>23.868967056274414</v>
      </c>
      <c r="V27" s="1">
        <v>0.53155183792114258</v>
      </c>
      <c r="W27" s="1">
        <v>49.990222930908203</v>
      </c>
      <c r="X27" s="1">
        <v>300.3079833984375</v>
      </c>
      <c r="Y27" s="1">
        <v>100.52689361572266</v>
      </c>
      <c r="Z27" s="1">
        <v>1.2576784938573837E-2</v>
      </c>
      <c r="AA27" s="1">
        <v>88.318428039550781</v>
      </c>
      <c r="AB27" s="1">
        <v>12.267638206481934</v>
      </c>
      <c r="AC27" s="1">
        <v>1.7002115249633789</v>
      </c>
      <c r="AD27" s="1">
        <v>9.7178630530834198E-2</v>
      </c>
      <c r="AE27" s="1">
        <v>2.0399261265993118E-2</v>
      </c>
      <c r="AF27" s="1">
        <v>4.319768026471138E-2</v>
      </c>
      <c r="AG27" s="1">
        <v>4.840116947889328E-3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1.1040734683766082</v>
      </c>
      <c r="AP27">
        <f>(U27-T27)/(1000-U27)*AO27</f>
        <v>2.6710428109205823E-2</v>
      </c>
      <c r="AQ27">
        <f>(P27+273.15)</f>
        <v>301.86669769287107</v>
      </c>
      <c r="AR27">
        <f>(O27+273.15)</f>
        <v>302.97150459289549</v>
      </c>
      <c r="AS27">
        <f>(Y27*AK27+Z27*AL27)*AM27</f>
        <v>16.084302619003438</v>
      </c>
      <c r="AT27">
        <f>((AS27+0.00000010773*(AR27^4-AQ27^4))-AP27*44100)/(L27*0.92*2*29.3+0.00000043092*AQ27^3)</f>
        <v>-9.0280413408335587</v>
      </c>
      <c r="AU27">
        <f>0.61365*EXP(17.502*J27/(240.97+J27))</f>
        <v>3.9563114733665894</v>
      </c>
      <c r="AV27">
        <f>AU27*1000/AA27</f>
        <v>44.795990612456023</v>
      </c>
      <c r="AW27">
        <f>(AV27-U27)</f>
        <v>20.927023556181609</v>
      </c>
      <c r="AX27">
        <f>IF(D27,P27,(O27+P27)/2)</f>
        <v>29.269101142883301</v>
      </c>
      <c r="AY27">
        <f>0.61365*EXP(17.502*AX27/(240.97+AX27))</f>
        <v>4.0848252830888665</v>
      </c>
      <c r="AZ27">
        <f>IF(AW27&lt;&gt;0,(1000-(AV27+U27)/2)/AW27*AP27,0)</f>
        <v>1.2325399659556744</v>
      </c>
      <c r="BA27">
        <f>U27*AA27/1000</f>
        <v>2.1080696493379802</v>
      </c>
      <c r="BB27">
        <f>(AY27-BA27)</f>
        <v>1.9767556337508863</v>
      </c>
      <c r="BC27">
        <f>1/(1.6/F27+1.37/N27)</f>
        <v>0.80360116209669319</v>
      </c>
      <c r="BD27">
        <f>G27*AA27*0.001</f>
        <v>33.975201567405399</v>
      </c>
      <c r="BE27">
        <f>G27/S27</f>
        <v>0.97786899191468368</v>
      </c>
      <c r="BF27">
        <f>(1-AP27*AA27/AU27/F27)*100</f>
        <v>65.55317294855007</v>
      </c>
      <c r="BG27">
        <f>(S27-E27/(N27/1.35))</f>
        <v>394.46690063958482</v>
      </c>
      <c r="BH27">
        <f>E27*BF27/100/BG27</f>
        <v>-5.6421170969650552E-3</v>
      </c>
    </row>
    <row r="28" spans="1:60" x14ac:dyDescent="0.35">
      <c r="A28" s="1" t="s">
        <v>9</v>
      </c>
      <c r="B28" s="1" t="s">
        <v>3659</v>
      </c>
      <c r="K28" s="1">
        <f t="shared" si="0"/>
        <v>2.72</v>
      </c>
    </row>
    <row r="29" spans="1:60" x14ac:dyDescent="0.35">
      <c r="A29" s="1" t="s">
        <v>9</v>
      </c>
      <c r="B29" s="1" t="s">
        <v>3658</v>
      </c>
      <c r="K29" s="1">
        <f t="shared" si="0"/>
        <v>2.72</v>
      </c>
    </row>
    <row r="30" spans="1:60" x14ac:dyDescent="0.35">
      <c r="A30" s="1">
        <v>5</v>
      </c>
      <c r="B30" s="1" t="s">
        <v>3657</v>
      </c>
      <c r="C30" s="1">
        <v>1303.5000136680901</v>
      </c>
      <c r="D30" s="1">
        <v>0</v>
      </c>
      <c r="E30">
        <f>(R30-S30*(1000-T30)/(1000-U30))*AO30</f>
        <v>-2.277654685932653</v>
      </c>
      <c r="F30">
        <f>IF(AZ30&lt;&gt;0,1/(1/AZ30-1/N30),0)</f>
        <v>1.406465333210664</v>
      </c>
      <c r="G30">
        <f>((BC30-AP30/2)*S30-E30)/(BC30+AP30/2)</f>
        <v>382.17221260902335</v>
      </c>
      <c r="H30">
        <f>AP30*1000</f>
        <v>25.259942628826249</v>
      </c>
      <c r="I30">
        <f>(AU30-BA30)</f>
        <v>2.0355143185337581</v>
      </c>
      <c r="J30">
        <f>(P30+AT30*D30)</f>
        <v>29.049491882324219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29.999763488769531</v>
      </c>
      <c r="P30" s="1">
        <v>29.049491882324219</v>
      </c>
      <c r="Q30" s="1">
        <v>30.130397796630859</v>
      </c>
      <c r="R30" s="1">
        <v>400.05755615234375</v>
      </c>
      <c r="S30" s="1">
        <v>393.12564086914063</v>
      </c>
      <c r="T30" s="1">
        <v>0.25614473223686218</v>
      </c>
      <c r="U30" s="1">
        <v>22.619447708129883</v>
      </c>
      <c r="V30" s="1">
        <v>0.53101140260696411</v>
      </c>
      <c r="W30" s="1">
        <v>46.892181396484375</v>
      </c>
      <c r="X30" s="1">
        <v>300.28179931640625</v>
      </c>
      <c r="Y30" s="1">
        <v>149.87960815429688</v>
      </c>
      <c r="Z30" s="1">
        <v>6.8600424565374851E-3</v>
      </c>
      <c r="AA30" s="1">
        <v>88.321815490722656</v>
      </c>
      <c r="AB30" s="1">
        <v>12.354991912841797</v>
      </c>
      <c r="AC30" s="1">
        <v>1.6821389198303223</v>
      </c>
      <c r="AD30" s="1">
        <v>7.0951953530311584E-2</v>
      </c>
      <c r="AE30" s="1">
        <v>2.4692326784133911E-2</v>
      </c>
      <c r="AF30" s="1">
        <v>4.3471530079841614E-2</v>
      </c>
      <c r="AG30" s="1">
        <v>1.3863108120858669E-2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1.1039772033691404</v>
      </c>
      <c r="AP30">
        <f>(U30-T30)/(1000-U30)*AO30</f>
        <v>2.5259942628826249E-2</v>
      </c>
      <c r="AQ30">
        <f>(P30+273.15)</f>
        <v>302.1994918823242</v>
      </c>
      <c r="AR30">
        <f>(O30+273.15)</f>
        <v>303.14976348876951</v>
      </c>
      <c r="AS30">
        <f>(Y30*AK30+Z30*AL30)*AM30</f>
        <v>23.980736768676252</v>
      </c>
      <c r="AT30">
        <f>((AS30+0.00000010773*(AR30^4-AQ30^4))-AP30*44100)/(L30*0.92*2*29.3+0.00000043092*AQ30^3)</f>
        <v>-8.4748709119019701</v>
      </c>
      <c r="AU30">
        <f>0.61365*EXP(17.502*J30/(240.97+J30))</f>
        <v>4.0333050055132551</v>
      </c>
      <c r="AV30">
        <f>AU30*1000/AA30</f>
        <v>45.666011088018394</v>
      </c>
      <c r="AW30">
        <f>(AV30-U30)</f>
        <v>23.046563379888511</v>
      </c>
      <c r="AX30">
        <f>IF(D30,P30,(O30+P30)/2)</f>
        <v>29.524627685546875</v>
      </c>
      <c r="AY30">
        <f>0.61365*EXP(17.502*AX30/(240.97+AX30))</f>
        <v>4.1454931353336155</v>
      </c>
      <c r="AZ30">
        <f>IF(AW30&lt;&gt;0,(1000-(AV30+U30)/2)/AW30*AP30,0)</f>
        <v>1.0586176707078911</v>
      </c>
      <c r="BA30">
        <f>U30*AA30/1000</f>
        <v>1.997790686979497</v>
      </c>
      <c r="BB30">
        <f>(AY30-BA30)</f>
        <v>2.1477024483541185</v>
      </c>
      <c r="BC30">
        <f>1/(1.6/F30+1.37/N30)</f>
        <v>0.68602585283579098</v>
      </c>
      <c r="BD30">
        <f>G30*AA30*0.001</f>
        <v>33.754143647735397</v>
      </c>
      <c r="BE30">
        <f>G30/S30</f>
        <v>0.97213758879756373</v>
      </c>
      <c r="BF30">
        <f>(1-AP30*AA30/AU30/F30)*100</f>
        <v>60.671240337295494</v>
      </c>
      <c r="BG30">
        <f>(S30-E30/(N30/1.35))</f>
        <v>393.84400157450943</v>
      </c>
      <c r="BH30">
        <f>E30*BF30/100/BG30</f>
        <v>-3.5087022857562588E-3</v>
      </c>
    </row>
    <row r="31" spans="1:60" x14ac:dyDescent="0.35">
      <c r="A31" s="1" t="s">
        <v>9</v>
      </c>
      <c r="B31" s="1" t="s">
        <v>3656</v>
      </c>
      <c r="K31" s="1">
        <f t="shared" si="0"/>
        <v>2.72</v>
      </c>
    </row>
    <row r="32" spans="1:60" x14ac:dyDescent="0.35">
      <c r="A32" s="1" t="s">
        <v>9</v>
      </c>
      <c r="B32" s="1" t="s">
        <v>3655</v>
      </c>
      <c r="K32" s="1">
        <f t="shared" si="0"/>
        <v>2.72</v>
      </c>
    </row>
    <row r="33" spans="1:60" x14ac:dyDescent="0.35">
      <c r="A33" s="1">
        <v>6</v>
      </c>
      <c r="B33" s="1" t="s">
        <v>3654</v>
      </c>
      <c r="C33" s="1">
        <v>1507.000013679266</v>
      </c>
      <c r="D33" s="1">
        <v>0</v>
      </c>
      <c r="E33">
        <f>(R33-S33*(1000-T33)/(1000-U33))*AO33</f>
        <v>-1.82447815115261</v>
      </c>
      <c r="F33">
        <f>IF(AZ33&lt;&gt;0,1/(1/AZ33-1/N33),0)</f>
        <v>0.95589315380864037</v>
      </c>
      <c r="G33">
        <f>((BC33-AP33/2)*S33-E33)/(BC33+AP33/2)</f>
        <v>380.7830046768251</v>
      </c>
      <c r="H33">
        <f>AP33*1000</f>
        <v>21.72061922269819</v>
      </c>
      <c r="I33">
        <f>(AU33-BA33)</f>
        <v>2.3739773791870906</v>
      </c>
      <c r="J33">
        <f>(P33+AT33*D33)</f>
        <v>29.33586311340332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30.178382873535156</v>
      </c>
      <c r="P33" s="1">
        <v>29.33586311340332</v>
      </c>
      <c r="Q33" s="1">
        <v>30.29998779296875</v>
      </c>
      <c r="R33" s="1">
        <v>400.0185546875</v>
      </c>
      <c r="S33" s="1">
        <v>393.92086791992188</v>
      </c>
      <c r="T33" s="1">
        <v>0.26020875573158264</v>
      </c>
      <c r="U33" s="1">
        <v>19.550380706787109</v>
      </c>
      <c r="V33" s="1">
        <v>0.53390252590179443</v>
      </c>
      <c r="W33" s="1">
        <v>40.113937377929688</v>
      </c>
      <c r="X33" s="1">
        <v>300.28268432617188</v>
      </c>
      <c r="Y33" s="1">
        <v>301.14178466796875</v>
      </c>
      <c r="Z33" s="1">
        <v>0.11433371156454086</v>
      </c>
      <c r="AA33" s="1">
        <v>88.316619873046875</v>
      </c>
      <c r="AB33" s="1">
        <v>12.287092208862305</v>
      </c>
      <c r="AC33" s="1">
        <v>1.6290591955184937</v>
      </c>
      <c r="AD33" s="1">
        <v>7.8340999782085419E-2</v>
      </c>
      <c r="AE33" s="1">
        <v>7.1892403066158295E-2</v>
      </c>
      <c r="AF33" s="1">
        <v>4.2289178818464279E-2</v>
      </c>
      <c r="AG33" s="1">
        <v>5.870036780834198E-2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1.1039804570815139</v>
      </c>
      <c r="AP33">
        <f>(U33-T33)/(1000-U33)*AO33</f>
        <v>2.172061922269819E-2</v>
      </c>
      <c r="AQ33">
        <f>(P33+273.15)</f>
        <v>302.4858631134033</v>
      </c>
      <c r="AR33">
        <f>(O33+273.15)</f>
        <v>303.32838287353513</v>
      </c>
      <c r="AS33">
        <f>(Y33*AK33+Z33*AL33)*AM33</f>
        <v>48.182684469908054</v>
      </c>
      <c r="AT33">
        <f>((AS33+0.00000010773*(AR33^4-AQ33^4))-AP33*44100)/(L33*0.92*2*29.3+0.00000043092*AQ33^3)</f>
        <v>-7.066402688626539</v>
      </c>
      <c r="AU33">
        <f>0.61365*EXP(17.502*J33/(240.97+J33))</f>
        <v>4.1006009204417575</v>
      </c>
      <c r="AV33">
        <f>AU33*1000/AA33</f>
        <v>46.430682314792818</v>
      </c>
      <c r="AW33">
        <f>(AV33-U33)</f>
        <v>26.880301608005709</v>
      </c>
      <c r="AX33">
        <f>IF(D33,P33,(O33+P33)/2)</f>
        <v>29.757122993469238</v>
      </c>
      <c r="AY33">
        <f>0.61365*EXP(17.502*AX33/(240.97+AX33))</f>
        <v>4.2013737845228931</v>
      </c>
      <c r="AZ33">
        <f>IF(AW33&lt;&gt;0,(1000-(AV33+U33)/2)/AW33*AP33,0)</f>
        <v>0.7813916955285316</v>
      </c>
      <c r="BA33">
        <f>U33*AA33/1000</f>
        <v>1.7266235412546667</v>
      </c>
      <c r="BB33">
        <f>(AY33-BA33)</f>
        <v>2.4747502432682262</v>
      </c>
      <c r="BC33">
        <f>1/(1.6/F33+1.37/N33)</f>
        <v>0.5015310054944726</v>
      </c>
      <c r="BD33">
        <f>G33*AA33*0.001</f>
        <v>33.629467878159794</v>
      </c>
      <c r="BE33">
        <f>G33/S33</f>
        <v>0.96664847101787077</v>
      </c>
      <c r="BF33">
        <f>(1-AP33*AA33/AU33/F33)*100</f>
        <v>51.060696388835161</v>
      </c>
      <c r="BG33">
        <f>(S33-E33/(N33/1.35))</f>
        <v>394.49629905076307</v>
      </c>
      <c r="BH33">
        <f>E33*BF33/100/BG33</f>
        <v>-2.3614701878883577E-3</v>
      </c>
    </row>
    <row r="34" spans="1:60" x14ac:dyDescent="0.35">
      <c r="A34" s="1" t="s">
        <v>9</v>
      </c>
      <c r="B34" s="1" t="s">
        <v>3653</v>
      </c>
      <c r="K34" s="1">
        <f t="shared" si="0"/>
        <v>2.72</v>
      </c>
    </row>
    <row r="35" spans="1:60" x14ac:dyDescent="0.35">
      <c r="A35" s="1" t="s">
        <v>9</v>
      </c>
      <c r="B35" s="1" t="s">
        <v>3652</v>
      </c>
      <c r="K35" s="1">
        <f t="shared" si="0"/>
        <v>2.72</v>
      </c>
    </row>
    <row r="36" spans="1:60" x14ac:dyDescent="0.35">
      <c r="A36" s="1">
        <v>7</v>
      </c>
      <c r="B36" s="1" t="s">
        <v>3651</v>
      </c>
      <c r="C36" s="1">
        <v>1710.5000136904418</v>
      </c>
      <c r="D36" s="1">
        <v>0</v>
      </c>
      <c r="E36">
        <f>(R36-S36*(1000-T36)/(1000-U36))*AO36</f>
        <v>-0.84327475931521145</v>
      </c>
      <c r="F36">
        <f>IF(AZ36&lt;&gt;0,1/(1/AZ36-1/N36),0)</f>
        <v>0.50043518556867406</v>
      </c>
      <c r="G36">
        <f>((BC36-AP36/2)*S36-E36)/(BC36+AP36/2)</f>
        <v>377.39791913725793</v>
      </c>
      <c r="H36">
        <f>AP36*1000</f>
        <v>15.409586795358862</v>
      </c>
      <c r="I36">
        <f>(AU36-BA36)</f>
        <v>2.9442775375757386</v>
      </c>
      <c r="J36">
        <f>(P36+AT36*D36)</f>
        <v>29.681369781494141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30.3695068359375</v>
      </c>
      <c r="P36" s="1">
        <v>29.681369781494141</v>
      </c>
      <c r="Q36" s="1">
        <v>30.472057342529297</v>
      </c>
      <c r="R36" s="1">
        <v>400.12860107421875</v>
      </c>
      <c r="S36" s="1">
        <v>395.37396240234375</v>
      </c>
      <c r="T36" s="1">
        <v>0.26481446623802185</v>
      </c>
      <c r="U36" s="1">
        <v>14.026588439941406</v>
      </c>
      <c r="V36" s="1">
        <v>0.53744792938232422</v>
      </c>
      <c r="W36" s="1">
        <v>28.467330932617188</v>
      </c>
      <c r="X36" s="1">
        <v>300.29678344726563</v>
      </c>
      <c r="Y36" s="1">
        <v>500.61346435546875</v>
      </c>
      <c r="Z36" s="1">
        <v>8.4606513381004333E-2</v>
      </c>
      <c r="AA36" s="1">
        <v>88.319206237792969</v>
      </c>
      <c r="AB36" s="1">
        <v>12.189804077148438</v>
      </c>
      <c r="AC36" s="1">
        <v>1.4765300750732422</v>
      </c>
      <c r="AD36" s="1">
        <v>7.5326457619667053E-2</v>
      </c>
      <c r="AE36" s="1">
        <v>7.7015601098537445E-2</v>
      </c>
      <c r="AF36" s="1">
        <v>2.4658964946866035E-2</v>
      </c>
      <c r="AG36" s="1">
        <v>6.2299635261297226E-2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1.104032292085535</v>
      </c>
      <c r="AP36">
        <f>(U36-T36)/(1000-U36)*AO36</f>
        <v>1.5409586795358862E-2</v>
      </c>
      <c r="AQ36">
        <f>(P36+273.15)</f>
        <v>302.83136978149412</v>
      </c>
      <c r="AR36">
        <f>(O36+273.15)</f>
        <v>303.51950683593748</v>
      </c>
      <c r="AS36">
        <f>(Y36*AK36+Z36*AL36)*AM36</f>
        <v>80.098152506541737</v>
      </c>
      <c r="AT36">
        <f>((AS36+0.00000010773*(AR36^4-AQ36^4))-AP36*44100)/(L36*0.92*2*29.3+0.00000043092*AQ36^3)</f>
        <v>-4.6423912731943826</v>
      </c>
      <c r="AU36">
        <f>0.61365*EXP(17.502*J36/(240.97+J36))</f>
        <v>4.1830946948155665</v>
      </c>
      <c r="AV36">
        <f>AU36*1000/AA36</f>
        <v>47.363363791482584</v>
      </c>
      <c r="AW36">
        <f>(AV36-U36)</f>
        <v>33.336775351541178</v>
      </c>
      <c r="AX36">
        <f>IF(D36,P36,(O36+P36)/2)</f>
        <v>30.02543830871582</v>
      </c>
      <c r="AY36">
        <f>0.61365*EXP(17.502*AX36/(240.97+AX36))</f>
        <v>4.2666789174652706</v>
      </c>
      <c r="AZ36">
        <f>IF(AW36&lt;&gt;0,(1000-(AV36+U36)/2)/AW36*AP36,0)</f>
        <v>0.44805143086617716</v>
      </c>
      <c r="BA36">
        <f>U36*AA36/1000</f>
        <v>1.2388171572398279</v>
      </c>
      <c r="BB36">
        <f>(AY36-BA36)</f>
        <v>3.0278617602254427</v>
      </c>
      <c r="BC36">
        <f>1/(1.6/F36+1.37/N36)</f>
        <v>0.28431022645622328</v>
      </c>
      <c r="BD36">
        <f>G36*AA36*0.001</f>
        <v>33.331484653997393</v>
      </c>
      <c r="BE36">
        <f>G36/S36</f>
        <v>0.95453407413108082</v>
      </c>
      <c r="BF36">
        <f>(1-AP36*AA36/AU36/F36)*100</f>
        <v>34.986938567650569</v>
      </c>
      <c r="BG36">
        <f>(S36-E36/(N36/1.35))</f>
        <v>395.63992697312034</v>
      </c>
      <c r="BH36">
        <f>E36*BF36/100/BG36</f>
        <v>-7.4571852304017045E-4</v>
      </c>
    </row>
    <row r="37" spans="1:60" x14ac:dyDescent="0.35">
      <c r="A37" s="1" t="s">
        <v>9</v>
      </c>
      <c r="B37" s="1" t="s">
        <v>3650</v>
      </c>
      <c r="K37" s="1">
        <f t="shared" si="0"/>
        <v>2.72</v>
      </c>
    </row>
    <row r="38" spans="1:60" x14ac:dyDescent="0.35">
      <c r="A38" s="1" t="s">
        <v>9</v>
      </c>
      <c r="B38" s="1" t="s">
        <v>3649</v>
      </c>
      <c r="K38" s="1">
        <f t="shared" si="0"/>
        <v>2.72</v>
      </c>
    </row>
    <row r="39" spans="1:60" x14ac:dyDescent="0.35">
      <c r="A39" s="1">
        <v>8</v>
      </c>
      <c r="B39" s="1" t="s">
        <v>3648</v>
      </c>
      <c r="C39" s="1">
        <v>1914.5000136904418</v>
      </c>
      <c r="D39" s="1">
        <v>0</v>
      </c>
      <c r="E39">
        <f>(R39-S39*(1000-T39)/(1000-U39))*AO39</f>
        <v>-0.56963709354540482</v>
      </c>
      <c r="F39">
        <f>IF(AZ39&lt;&gt;0,1/(1/AZ39-1/N39),0)</f>
        <v>0.26101370265792662</v>
      </c>
      <c r="G39">
        <f>((BC39-AP39/2)*S39-E39)/(BC39+AP39/2)</f>
        <v>375.86547423662262</v>
      </c>
      <c r="H39">
        <f>AP39*1000</f>
        <v>9.9499736790962885</v>
      </c>
      <c r="I39">
        <f>(AU39-BA39)</f>
        <v>3.4691584274952483</v>
      </c>
      <c r="J39">
        <f>(P39+AT39*D39)</f>
        <v>30.085243225097656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30.568304061889648</v>
      </c>
      <c r="P39" s="1">
        <v>30.085243225097656</v>
      </c>
      <c r="Q39" s="1">
        <v>30.646324157714844</v>
      </c>
      <c r="R39" s="1">
        <v>400.052978515625</v>
      </c>
      <c r="S39" s="1">
        <v>396.99130249023438</v>
      </c>
      <c r="T39" s="1">
        <v>0.26700723171234131</v>
      </c>
      <c r="U39" s="1">
        <v>9.1959247589111328</v>
      </c>
      <c r="V39" s="1">
        <v>0.53577971458435059</v>
      </c>
      <c r="W39" s="1">
        <v>18.452644348144531</v>
      </c>
      <c r="X39" s="1">
        <v>300.31692504882813</v>
      </c>
      <c r="Y39" s="1">
        <v>750.29925537109375</v>
      </c>
      <c r="Z39" s="1">
        <v>8.6896151304244995E-2</v>
      </c>
      <c r="AA39" s="1">
        <v>88.321334838867188</v>
      </c>
      <c r="AB39" s="1">
        <v>11.956445693969727</v>
      </c>
      <c r="AC39" s="1">
        <v>1.3053112030029297</v>
      </c>
      <c r="AD39" s="1">
        <v>0.11078133434057236</v>
      </c>
      <c r="AE39" s="1">
        <v>5.6274767965078354E-2</v>
      </c>
      <c r="AF39" s="1">
        <v>3.4677069634199142E-2</v>
      </c>
      <c r="AG39" s="1">
        <v>4.9299854785203934E-2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1.1041063420912798</v>
      </c>
      <c r="AP39">
        <f>(U39-T39)/(1000-U39)*AO39</f>
        <v>9.9499736790962887E-3</v>
      </c>
      <c r="AQ39">
        <f>(P39+273.15)</f>
        <v>303.23524322509763</v>
      </c>
      <c r="AR39">
        <f>(O39+273.15)</f>
        <v>303.71830406188963</v>
      </c>
      <c r="AS39">
        <f>(Y39*AK39+Z39*AL39)*AM39</f>
        <v>120.04787817609576</v>
      </c>
      <c r="AT39">
        <f>((AS39+0.00000010773*(AR39^4-AQ39^4))-AP39*44100)/(L39*0.92*2*29.3+0.00000043092*AQ39^3)</f>
        <v>-2.456332872492315</v>
      </c>
      <c r="AU39">
        <f>0.61365*EXP(17.502*J39/(240.97+J39))</f>
        <v>4.2813547772800673</v>
      </c>
      <c r="AV39">
        <f>AU39*1000/AA39</f>
        <v>48.474751713059369</v>
      </c>
      <c r="AW39">
        <f>(AV39-U39)</f>
        <v>39.278826954148236</v>
      </c>
      <c r="AX39">
        <f>IF(D39,P39,(O39+P39)/2)</f>
        <v>30.326773643493652</v>
      </c>
      <c r="AY39">
        <f>0.61365*EXP(17.502*AX39/(240.97+AX39))</f>
        <v>4.3410738031461324</v>
      </c>
      <c r="AZ39">
        <f>IF(AW39&lt;&gt;0,(1000-(AV39+U39)/2)/AW39*AP39,0)</f>
        <v>0.24601200117051564</v>
      </c>
      <c r="BA39">
        <f>U39*AA39/1000</f>
        <v>0.81219634978481914</v>
      </c>
      <c r="BB39">
        <f>(AY39-BA39)</f>
        <v>3.5288774533613134</v>
      </c>
      <c r="BC39">
        <f>1/(1.6/F39+1.37/N39)</f>
        <v>0.15503842785270877</v>
      </c>
      <c r="BD39">
        <f>G39*AA39*0.001</f>
        <v>33.196940404422357</v>
      </c>
      <c r="BE39">
        <f>G39/S39</f>
        <v>0.94678516098187959</v>
      </c>
      <c r="BF39">
        <f>(1-AP39*AA39/AU39/F39)*100</f>
        <v>21.360085774595028</v>
      </c>
      <c r="BG39">
        <f>(S39-E39/(N39/1.35))</f>
        <v>397.17096313275886</v>
      </c>
      <c r="BH39">
        <f>E39*BF39/100/BG39</f>
        <v>-3.0635414740663551E-4</v>
      </c>
    </row>
    <row r="40" spans="1:60" x14ac:dyDescent="0.35">
      <c r="A40" s="1" t="s">
        <v>9</v>
      </c>
      <c r="B40" s="1" t="s">
        <v>3647</v>
      </c>
      <c r="K40" s="1">
        <f t="shared" si="0"/>
        <v>2.72</v>
      </c>
    </row>
    <row r="41" spans="1:60" x14ac:dyDescent="0.35">
      <c r="A41" s="1" t="s">
        <v>9</v>
      </c>
      <c r="B41" s="1" t="s">
        <v>3646</v>
      </c>
      <c r="K41" s="1">
        <f t="shared" si="0"/>
        <v>2.72</v>
      </c>
    </row>
    <row r="42" spans="1:60" x14ac:dyDescent="0.35">
      <c r="A42" s="1">
        <v>9</v>
      </c>
      <c r="B42" s="1" t="s">
        <v>3645</v>
      </c>
      <c r="C42" s="1">
        <v>2118.0000137016177</v>
      </c>
      <c r="D42" s="1">
        <v>0</v>
      </c>
      <c r="E42">
        <f>(R42-S42*(1000-T42)/(1000-U42))*AO42</f>
        <v>-0.16444115717657026</v>
      </c>
      <c r="F42">
        <f>IF(AZ42&lt;&gt;0,1/(1/AZ42-1/N42),0)</f>
        <v>0.13076619021798491</v>
      </c>
      <c r="G42">
        <f>((BC42-AP42/2)*S42-E42)/(BC42+AP42/2)</f>
        <v>372.41861842361277</v>
      </c>
      <c r="H42">
        <f>AP42*1000</f>
        <v>5.7462695119099472</v>
      </c>
      <c r="I42">
        <f>(AU42-BA42)</f>
        <v>3.8898088771414869</v>
      </c>
      <c r="J42">
        <f>(P42+AT42*D42)</f>
        <v>30.44671630859375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30.781806945800781</v>
      </c>
      <c r="P42" s="1">
        <v>30.44671630859375</v>
      </c>
      <c r="Q42" s="1">
        <v>30.832696914672852</v>
      </c>
      <c r="R42" s="1">
        <v>400.07479858398438</v>
      </c>
      <c r="S42" s="1">
        <v>398.15155029296875</v>
      </c>
      <c r="T42" s="1">
        <v>0.27201849222183228</v>
      </c>
      <c r="U42" s="1">
        <v>5.4481792449951172</v>
      </c>
      <c r="V42" s="1">
        <v>0.53921449184417725</v>
      </c>
      <c r="W42" s="1">
        <v>10.799770355224609</v>
      </c>
      <c r="X42" s="1">
        <v>300.31329345703125</v>
      </c>
      <c r="Y42" s="1">
        <v>1000.4189453125</v>
      </c>
      <c r="Z42" s="1">
        <v>3.4300661645829678E-3</v>
      </c>
      <c r="AA42" s="1">
        <v>88.321220397949219</v>
      </c>
      <c r="AB42" s="1">
        <v>11.791485786437988</v>
      </c>
      <c r="AC42" s="1">
        <v>1.1328787803649902</v>
      </c>
      <c r="AD42" s="1">
        <v>6.8048655986785889E-2</v>
      </c>
      <c r="AE42" s="1">
        <v>4.7804698348045349E-2</v>
      </c>
      <c r="AF42" s="1">
        <v>4.2796626687049866E-2</v>
      </c>
      <c r="AG42" s="1">
        <v>3.098076768219471E-2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1.1040929906508499</v>
      </c>
      <c r="AP42">
        <f>(U42-T42)/(1000-U42)*AO42</f>
        <v>5.7462695119099468E-3</v>
      </c>
      <c r="AQ42">
        <f>(P42+273.15)</f>
        <v>303.59671630859373</v>
      </c>
      <c r="AR42">
        <f>(O42+273.15)</f>
        <v>303.93180694580076</v>
      </c>
      <c r="AS42">
        <f>(Y42*AK42+Z42*AL42)*AM42</f>
        <v>160.06702767222305</v>
      </c>
      <c r="AT42">
        <f>((AS42+0.00000010773*(AR42^4-AQ42^4))-AP42*44100)/(L42*0.92*2*29.3+0.00000043092*AQ42^3)</f>
        <v>-0.70069472820361955</v>
      </c>
      <c r="AU42">
        <f>0.61365*EXP(17.502*J42/(240.97+J42))</f>
        <v>4.3709987170062332</v>
      </c>
      <c r="AV42">
        <f>AU42*1000/AA42</f>
        <v>49.489790758232388</v>
      </c>
      <c r="AW42">
        <f>(AV42-U42)</f>
        <v>44.041611513237271</v>
      </c>
      <c r="AX42">
        <f>IF(D42,P42,(O42+P42)/2)</f>
        <v>30.614261627197266</v>
      </c>
      <c r="AY42">
        <f>0.61365*EXP(17.502*AX42/(240.97+AX42))</f>
        <v>4.4131010052436048</v>
      </c>
      <c r="AZ42">
        <f>IF(AW42&lt;&gt;0,(1000-(AV42+U42)/2)/AW42*AP42,0)</f>
        <v>0.12688966477060878</v>
      </c>
      <c r="BA42">
        <f>U42*AA42/1000</f>
        <v>0.48118983986474634</v>
      </c>
      <c r="BB42">
        <f>(AY42-BA42)</f>
        <v>3.9319111653788585</v>
      </c>
      <c r="BC42">
        <f>1/(1.6/F42+1.37/N42)</f>
        <v>7.9645443701103963E-2</v>
      </c>
      <c r="BD42">
        <f>G42*AA42*0.001</f>
        <v>32.892466878091653</v>
      </c>
      <c r="BE42">
        <f>G42/S42</f>
        <v>0.93536900245541899</v>
      </c>
      <c r="BF42">
        <f>(1-AP42*AA42/AU42/F42)*100</f>
        <v>11.207782387348397</v>
      </c>
      <c r="BG42">
        <f>(S42-E42/(N42/1.35))</f>
        <v>398.20341419770841</v>
      </c>
      <c r="BH42">
        <f>E42*BF42/100/BG42</f>
        <v>-4.628339786769613E-5</v>
      </c>
    </row>
    <row r="43" spans="1:60" x14ac:dyDescent="0.35">
      <c r="A43" s="1" t="s">
        <v>9</v>
      </c>
      <c r="B43" s="1" t="s">
        <v>3644</v>
      </c>
      <c r="K43" s="1">
        <f t="shared" si="0"/>
        <v>2.72</v>
      </c>
    </row>
    <row r="44" spans="1:60" x14ac:dyDescent="0.35">
      <c r="A44" s="1" t="s">
        <v>9</v>
      </c>
      <c r="B44" s="1" t="s">
        <v>3643</v>
      </c>
      <c r="K44" s="1">
        <f t="shared" si="0"/>
        <v>2.72</v>
      </c>
    </row>
    <row r="45" spans="1:60" x14ac:dyDescent="0.35">
      <c r="A45" s="1">
        <v>10</v>
      </c>
      <c r="B45" s="1" t="s">
        <v>3642</v>
      </c>
      <c r="C45" s="1">
        <v>2321.0000137016177</v>
      </c>
      <c r="D45" s="1">
        <v>0</v>
      </c>
      <c r="E45">
        <f>(R45-S45*(1000-T45)/(1000-U45))*AO45</f>
        <v>0.41316392665203172</v>
      </c>
      <c r="F45">
        <f>IF(AZ45&lt;&gt;0,1/(1/AZ45-1/N45),0)</f>
        <v>6.570629280668755E-2</v>
      </c>
      <c r="G45">
        <f>((BC45-AP45/2)*S45-E45)/(BC45+AP45/2)</f>
        <v>359.02899535860422</v>
      </c>
      <c r="H45">
        <f>AP45*1000</f>
        <v>3.143939425108274</v>
      </c>
      <c r="I45">
        <f>(AU45-BA45)</f>
        <v>4.1759281480714465</v>
      </c>
      <c r="J45">
        <f>(P45+AT45*D45)</f>
        <v>30.763734817504883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30.994243621826172</v>
      </c>
      <c r="P45" s="1">
        <v>30.763734817504883</v>
      </c>
      <c r="Q45" s="1">
        <v>31.019765853881836</v>
      </c>
      <c r="R45" s="1">
        <v>400.11367797851563</v>
      </c>
      <c r="S45" s="1">
        <v>398.60452270507813</v>
      </c>
      <c r="T45" s="1">
        <v>0.27562990784645081</v>
      </c>
      <c r="U45" s="1">
        <v>3.1141154766082764</v>
      </c>
      <c r="V45" s="1">
        <v>0.53976845741271973</v>
      </c>
      <c r="W45" s="1">
        <v>6.0984001159667969</v>
      </c>
      <c r="X45" s="1">
        <v>300.3321533203125</v>
      </c>
      <c r="Y45" s="1">
        <v>1248.78662109375</v>
      </c>
      <c r="Z45" s="1">
        <v>4.5734304003417492E-3</v>
      </c>
      <c r="AA45" s="1">
        <v>88.317718505859375</v>
      </c>
      <c r="AB45" s="1">
        <v>11.631001472473145</v>
      </c>
      <c r="AC45" s="1">
        <v>0.99982011318206787</v>
      </c>
      <c r="AD45" s="1">
        <v>0.10510582476854324</v>
      </c>
      <c r="AE45" s="1">
        <v>1.7530396580696106E-2</v>
      </c>
      <c r="AF45" s="1">
        <v>2.0518757402896881E-2</v>
      </c>
      <c r="AG45" s="1">
        <v>1.4272091910243034E-2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1.1041623283835016</v>
      </c>
      <c r="AP45">
        <f>(U45-T45)/(1000-U45)*AO45</f>
        <v>3.1439394251082738E-3</v>
      </c>
      <c r="AQ45">
        <f>(P45+273.15)</f>
        <v>303.91373481750486</v>
      </c>
      <c r="AR45">
        <f>(O45+273.15)</f>
        <v>304.14424362182615</v>
      </c>
      <c r="AS45">
        <f>(Y45*AK45+Z45*AL45)*AM45</f>
        <v>199.80585490899102</v>
      </c>
      <c r="AT45">
        <f>((AS45+0.00000010773*(AR45^4-AQ45^4))-AP45*44100)/(L45*0.92*2*29.3+0.00000043092*AQ45^3)</f>
        <v>0.50165488352228826</v>
      </c>
      <c r="AU45">
        <f>0.61365*EXP(17.502*J45/(240.97+J45))</f>
        <v>4.4509597221292765</v>
      </c>
      <c r="AV45">
        <f>AU45*1000/AA45</f>
        <v>50.397132052658044</v>
      </c>
      <c r="AW45">
        <f>(AV45-U45)</f>
        <v>47.283016576049768</v>
      </c>
      <c r="AX45">
        <f>IF(D45,P45,(O45+P45)/2)</f>
        <v>30.878989219665527</v>
      </c>
      <c r="AY45">
        <f>0.61365*EXP(17.502*AX45/(240.97+AX45))</f>
        <v>4.4803443511274379</v>
      </c>
      <c r="AZ45">
        <f>IF(AW45&lt;&gt;0,(1000-(AV45+U45)/2)/AW45*AP45,0)</f>
        <v>6.4712905103883944E-2</v>
      </c>
      <c r="BA45">
        <f>U45*AA45/1000</f>
        <v>0.27503157405782985</v>
      </c>
      <c r="BB45">
        <f>(AY45-BA45)</f>
        <v>4.2053127770696079</v>
      </c>
      <c r="BC45">
        <f>1/(1.6/F45+1.37/N45)</f>
        <v>4.0533657485347589E-2</v>
      </c>
      <c r="BD45">
        <f>G45*AA45*0.001</f>
        <v>31.708621747522699</v>
      </c>
      <c r="BE45">
        <f>G45/S45</f>
        <v>0.90071480604911425</v>
      </c>
      <c r="BF45">
        <f>(1-AP45*AA45/AU45/F45)*100</f>
        <v>5.0573427976062462</v>
      </c>
      <c r="BG45">
        <f>(S45-E45/(N45/1.35))</f>
        <v>398.47421290367765</v>
      </c>
      <c r="BH45">
        <f>E45*BF45/100/BG45</f>
        <v>5.2437812561523553E-5</v>
      </c>
    </row>
    <row r="46" spans="1:60" x14ac:dyDescent="0.35">
      <c r="A46" s="1" t="s">
        <v>9</v>
      </c>
      <c r="B46" s="1" t="s">
        <v>3641</v>
      </c>
      <c r="K46" s="1">
        <f t="shared" si="0"/>
        <v>2.72</v>
      </c>
    </row>
    <row r="47" spans="1:60" x14ac:dyDescent="0.35">
      <c r="A47" s="1" t="s">
        <v>9</v>
      </c>
      <c r="B47" s="1" t="s">
        <v>3640</v>
      </c>
      <c r="K47" s="1">
        <f t="shared" si="0"/>
        <v>2.72</v>
      </c>
    </row>
    <row r="48" spans="1:60" x14ac:dyDescent="0.35">
      <c r="A48" s="1">
        <v>11</v>
      </c>
      <c r="B48" s="1" t="s">
        <v>3639</v>
      </c>
      <c r="C48" s="1">
        <v>2523.5000137127936</v>
      </c>
      <c r="D48" s="1">
        <v>0</v>
      </c>
      <c r="E48">
        <f>(R48-S48*(1000-T48)/(1000-U48))*AO48</f>
        <v>1.1281018950806196</v>
      </c>
      <c r="F48">
        <f>IF(AZ48&lt;&gt;0,1/(1/AZ48-1/N48),0)</f>
        <v>3.824740270546384E-2</v>
      </c>
      <c r="G48">
        <f>((BC48-AP48/2)*S48-E48)/(BC48+AP48/2)</f>
        <v>321.62401508230602</v>
      </c>
      <c r="H48">
        <f>AP48*1000</f>
        <v>1.9209797087555447</v>
      </c>
      <c r="I48">
        <f>(AU48-BA48)</f>
        <v>4.3559463273352002</v>
      </c>
      <c r="J48">
        <f>(P48+AT48*D48)</f>
        <v>31.08765983581543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31.210617065429688</v>
      </c>
      <c r="P48" s="1">
        <v>31.08765983581543</v>
      </c>
      <c r="Q48" s="1">
        <v>31.210927963256836</v>
      </c>
      <c r="R48" s="1">
        <v>400.04074096679688</v>
      </c>
      <c r="S48" s="1">
        <v>398.32583618164063</v>
      </c>
      <c r="T48" s="1">
        <v>0.27932807803153992</v>
      </c>
      <c r="U48" s="1">
        <v>2.015817403793335</v>
      </c>
      <c r="V48" s="1">
        <v>0.54030030965805054</v>
      </c>
      <c r="W48" s="1">
        <v>3.8991668224334717</v>
      </c>
      <c r="X48" s="1">
        <v>300.2916259765625</v>
      </c>
      <c r="Y48" s="1">
        <v>1599.937255859375</v>
      </c>
      <c r="Z48" s="1">
        <v>6.8600952625274658E-2</v>
      </c>
      <c r="AA48" s="1">
        <v>88.316368103027344</v>
      </c>
      <c r="AB48" s="1">
        <v>11.865755081176758</v>
      </c>
      <c r="AC48" s="1">
        <v>0.93368244171142578</v>
      </c>
      <c r="AD48" s="1">
        <v>4.9954205751419067E-2</v>
      </c>
      <c r="AE48" s="1">
        <v>1.069224625825882E-2</v>
      </c>
      <c r="AF48" s="1">
        <v>2.9919639229774475E-2</v>
      </c>
      <c r="AG48" s="1">
        <v>3.0340002849698067E-3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1.1040133307961852</v>
      </c>
      <c r="AP48">
        <f>(U48-T48)/(1000-U48)*AO48</f>
        <v>1.9209797087555447E-3</v>
      </c>
      <c r="AQ48">
        <f>(P48+273.15)</f>
        <v>304.23765983581541</v>
      </c>
      <c r="AR48">
        <f>(O48+273.15)</f>
        <v>304.36061706542966</v>
      </c>
      <c r="AS48">
        <f>(Y48*AK48+Z48*AL48)*AM48</f>
        <v>255.98995521567849</v>
      </c>
      <c r="AT48">
        <f>((AS48+0.00000010773*(AR48^4-AQ48^4))-AP48*44100)/(L48*0.92*2*29.3+0.00000043092*AQ48^3)</f>
        <v>1.3548715670810085</v>
      </c>
      <c r="AU48">
        <f>0.61365*EXP(17.502*J48/(240.97+J48))</f>
        <v>4.5339759991971009</v>
      </c>
      <c r="AV48">
        <f>AU48*1000/AA48</f>
        <v>51.337890094256309</v>
      </c>
      <c r="AW48">
        <f>(AV48-U48)</f>
        <v>49.322072690462974</v>
      </c>
      <c r="AX48">
        <f>IF(D48,P48,(O48+P48)/2)</f>
        <v>31.149138450622559</v>
      </c>
      <c r="AY48">
        <f>0.61365*EXP(17.502*AX48/(240.97+AX48))</f>
        <v>4.5498832321626423</v>
      </c>
      <c r="AZ48">
        <f>IF(AW48&lt;&gt;0,(1000-(AV48+U48)/2)/AW48*AP48,0)</f>
        <v>3.79086666885304E-2</v>
      </c>
      <c r="BA48">
        <f>U48*AA48/1000</f>
        <v>0.17802967186190108</v>
      </c>
      <c r="BB48">
        <f>(AY48-BA48)</f>
        <v>4.3718535603007416</v>
      </c>
      <c r="BC48">
        <f>1/(1.6/F48+1.37/N48)</f>
        <v>2.3723118914268017E-2</v>
      </c>
      <c r="BD48">
        <f>G48*AA48*0.001</f>
        <v>28.404664906782557</v>
      </c>
      <c r="BE48">
        <f>G48/S48</f>
        <v>0.80743950270813514</v>
      </c>
      <c r="BF48">
        <f>(1-AP48*AA48/AU48/F48)*100</f>
        <v>2.1675762651029218</v>
      </c>
      <c r="BG48">
        <f>(S48-E48/(N48/1.35))</f>
        <v>397.97003858067717</v>
      </c>
      <c r="BH48">
        <f>E48*BF48/100/BG48</f>
        <v>6.1442989555573604E-5</v>
      </c>
    </row>
    <row r="49" spans="1:60" x14ac:dyDescent="0.35">
      <c r="A49" s="1" t="s">
        <v>9</v>
      </c>
      <c r="B49" s="1" t="s">
        <v>3638</v>
      </c>
      <c r="K49" s="1">
        <f t="shared" si="0"/>
        <v>2.72</v>
      </c>
    </row>
    <row r="50" spans="1:60" x14ac:dyDescent="0.35">
      <c r="A50" s="1" t="s">
        <v>9</v>
      </c>
      <c r="B50" s="1" t="s">
        <v>3637</v>
      </c>
      <c r="K50" s="1">
        <f t="shared" si="0"/>
        <v>2.72</v>
      </c>
    </row>
    <row r="51" spans="1:60" x14ac:dyDescent="0.35">
      <c r="A51" s="1">
        <v>12</v>
      </c>
      <c r="B51" s="1" t="s">
        <v>3636</v>
      </c>
      <c r="C51" s="1">
        <v>2726.5000137127936</v>
      </c>
      <c r="D51" s="1">
        <v>0</v>
      </c>
      <c r="E51">
        <f>(R51-S51*(1000-T51)/(1000-U51))*AO51</f>
        <v>1.3013277145309299</v>
      </c>
      <c r="F51">
        <f>IF(AZ51&lt;&gt;0,1/(1/AZ51-1/N51),0)</f>
        <v>2.5622010732231151E-2</v>
      </c>
      <c r="G51">
        <f>((BC51-AP51/2)*S51-E51)/(BC51+AP51/2)</f>
        <v>288.05971212994444</v>
      </c>
      <c r="H51">
        <f>AP51*1000</f>
        <v>1.3316480531736625</v>
      </c>
      <c r="I51">
        <f>(AU51-BA51)</f>
        <v>4.4931085195987501</v>
      </c>
      <c r="J51">
        <f>(P51+AT51*D51)</f>
        <v>31.435482025146484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31.435419082641602</v>
      </c>
      <c r="P51" s="1">
        <v>31.435482025146484</v>
      </c>
      <c r="Q51" s="1">
        <v>31.406414031982422</v>
      </c>
      <c r="R51" s="1">
        <v>400.08761596679688</v>
      </c>
      <c r="S51" s="1">
        <v>398.42861938476563</v>
      </c>
      <c r="T51" s="1">
        <v>0.28489801287651062</v>
      </c>
      <c r="U51" s="1">
        <v>1.4890667200088501</v>
      </c>
      <c r="V51" s="1">
        <v>0.54406243562698364</v>
      </c>
      <c r="W51" s="1">
        <v>2.843632698059082</v>
      </c>
      <c r="X51" s="1">
        <v>300.34738159179688</v>
      </c>
      <c r="Y51" s="1">
        <v>1999.7435302734375</v>
      </c>
      <c r="Z51" s="1">
        <v>0.10061708092689514</v>
      </c>
      <c r="AA51" s="1">
        <v>88.314773559570313</v>
      </c>
      <c r="AB51" s="1">
        <v>11.989748001098633</v>
      </c>
      <c r="AC51" s="1">
        <v>0.89839494228363037</v>
      </c>
      <c r="AD51" s="1">
        <v>7.2686880826950073E-2</v>
      </c>
      <c r="AE51" s="1">
        <v>6.7377770319581032E-3</v>
      </c>
      <c r="AF51" s="1">
        <v>4.2714975774288177E-2</v>
      </c>
      <c r="AG51" s="1">
        <v>1.4769909903407097E-3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1.1042183146757236</v>
      </c>
      <c r="AP51">
        <f>(U51-T51)/(1000-U51)*AO51</f>
        <v>1.3316480531736625E-3</v>
      </c>
      <c r="AQ51">
        <f>(P51+273.15)</f>
        <v>304.58548202514646</v>
      </c>
      <c r="AR51">
        <f>(O51+273.15)</f>
        <v>304.58541908264158</v>
      </c>
      <c r="AS51">
        <f>(Y51*AK51+Z51*AL51)*AM51</f>
        <v>319.95895769210983</v>
      </c>
      <c r="AT51">
        <f>((AS51+0.00000010773*(AR51^4-AQ51^4))-AP51*44100)/(L51*0.92*2*29.3+0.00000043092*AQ51^3)</f>
        <v>2.047957074831702</v>
      </c>
      <c r="AU51">
        <f>0.61365*EXP(17.502*J51/(240.97+J51))</f>
        <v>4.6246151097914234</v>
      </c>
      <c r="AV51">
        <f>AU51*1000/AA51</f>
        <v>52.365135790921954</v>
      </c>
      <c r="AW51">
        <f>(AV51-U51)</f>
        <v>50.876069070913104</v>
      </c>
      <c r="AX51">
        <f>IF(D51,P51,(O51+P51)/2)</f>
        <v>31.435450553894043</v>
      </c>
      <c r="AY51">
        <f>0.61365*EXP(17.502*AX51/(240.97+AX51))</f>
        <v>4.6246068378347163</v>
      </c>
      <c r="AZ51">
        <f>IF(AW51&lt;&gt;0,(1000-(AV51+U51)/2)/AW51*AP51,0)</f>
        <v>2.5469550908170338E-2</v>
      </c>
      <c r="BA51">
        <f>U51*AA51/1000</f>
        <v>0.13150659019267369</v>
      </c>
      <c r="BB51">
        <f>(AY51-BA51)</f>
        <v>4.493100247642043</v>
      </c>
      <c r="BC51">
        <f>1/(1.6/F51+1.37/N51)</f>
        <v>1.593209703132327E-2</v>
      </c>
      <c r="BD51">
        <f>G51*AA51*0.001</f>
        <v>25.439928248391055</v>
      </c>
      <c r="BE51">
        <f>G51/S51</f>
        <v>0.72298950957577401</v>
      </c>
      <c r="BF51">
        <f>(1-AP51*AA51/AU51/F51)*100</f>
        <v>0.7492000836571644</v>
      </c>
      <c r="BG51">
        <f>(S51-E51/(N51/1.35))</f>
        <v>398.01818724125411</v>
      </c>
      <c r="BH51">
        <f>E51*BF51/100/BG51</f>
        <v>2.4495233229153965E-5</v>
      </c>
    </row>
    <row r="52" spans="1:60" x14ac:dyDescent="0.35">
      <c r="A52" s="1" t="s">
        <v>9</v>
      </c>
      <c r="B52" s="1" t="s">
        <v>3635</v>
      </c>
      <c r="K52" s="1">
        <v>1.0934399999999997</v>
      </c>
    </row>
    <row r="53" spans="1:60" x14ac:dyDescent="0.35">
      <c r="A53" s="1" t="s">
        <v>9</v>
      </c>
      <c r="B53" s="1" t="s">
        <v>3634</v>
      </c>
      <c r="K53" s="1">
        <v>1.0934399999999997</v>
      </c>
    </row>
    <row r="54" spans="1:60" x14ac:dyDescent="0.35">
      <c r="A54" s="1" t="s">
        <v>9</v>
      </c>
      <c r="B54" s="1" t="s">
        <v>3633</v>
      </c>
    </row>
    <row r="55" spans="1:60" x14ac:dyDescent="0.35">
      <c r="A55" s="1" t="s">
        <v>9</v>
      </c>
      <c r="B55" s="1" t="s">
        <v>3632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4343D-55E6-4883-9F9B-7331E40BD347}">
  <dimension ref="A1:BH55"/>
  <sheetViews>
    <sheetView topLeftCell="A8" zoomScale="53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3722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3721</v>
      </c>
    </row>
    <row r="12" spans="1:60" x14ac:dyDescent="0.35">
      <c r="A12" s="1" t="s">
        <v>9</v>
      </c>
      <c r="B12" s="1" t="s">
        <v>3720</v>
      </c>
    </row>
    <row r="13" spans="1:60" x14ac:dyDescent="0.35">
      <c r="A13" s="1" t="s">
        <v>9</v>
      </c>
      <c r="B13" s="1" t="s">
        <v>3719</v>
      </c>
    </row>
    <row r="14" spans="1:60" x14ac:dyDescent="0.35">
      <c r="A14" s="1" t="s">
        <v>9</v>
      </c>
      <c r="B14" s="1" t="s">
        <v>3718</v>
      </c>
    </row>
    <row r="15" spans="1:60" x14ac:dyDescent="0.35">
      <c r="A15" s="1" t="s">
        <v>9</v>
      </c>
      <c r="B15" s="1" t="s">
        <v>3717</v>
      </c>
    </row>
    <row r="16" spans="1:60" x14ac:dyDescent="0.35">
      <c r="A16" s="1" t="s">
        <v>9</v>
      </c>
      <c r="B16" s="1" t="s">
        <v>3716</v>
      </c>
    </row>
    <row r="17" spans="1:60" x14ac:dyDescent="0.35">
      <c r="A17" s="1" t="s">
        <v>9</v>
      </c>
      <c r="B17" s="1" t="s">
        <v>3715</v>
      </c>
    </row>
    <row r="18" spans="1:60" x14ac:dyDescent="0.35">
      <c r="A18" s="1">
        <v>1</v>
      </c>
      <c r="B18" s="1" t="s">
        <v>3714</v>
      </c>
      <c r="C18" s="1">
        <v>411.50000258162618</v>
      </c>
      <c r="D18" s="1">
        <v>0</v>
      </c>
      <c r="E18">
        <f>(R18-S18*(1000-T18)/(1000-U18))*AO18</f>
        <v>-9.3169716287055362</v>
      </c>
      <c r="F18">
        <f>IF(AZ18&lt;&gt;0,1/(1/AZ18-1/N18),0)</f>
        <v>108.05746775032812</v>
      </c>
      <c r="G18">
        <f>((BC18-AP18/2)*S18-E18)/(BC18+AP18/2)</f>
        <v>391.60303956457727</v>
      </c>
      <c r="H18">
        <f>AP18*1000</f>
        <v>40.954606958565662</v>
      </c>
      <c r="I18">
        <f>(AU18-BA18)</f>
        <v>0.84258820675901536</v>
      </c>
      <c r="J18">
        <f>(P18+AT18*D18)</f>
        <v>29.025205612182617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31.513839721679688</v>
      </c>
      <c r="P18" s="1">
        <v>29.025205612182617</v>
      </c>
      <c r="Q18" s="1">
        <v>31.645526885986328</v>
      </c>
      <c r="R18" s="1">
        <v>400.04034423828125</v>
      </c>
      <c r="S18" s="1">
        <v>393.8692626953125</v>
      </c>
      <c r="T18" s="1">
        <v>0.31141757965087891</v>
      </c>
      <c r="U18" s="1">
        <v>36.065280914306641</v>
      </c>
      <c r="V18" s="1">
        <v>0.59205418825149536</v>
      </c>
      <c r="W18" s="1">
        <v>68.565818786621094</v>
      </c>
      <c r="X18" s="1">
        <v>300.32833862304688</v>
      </c>
      <c r="Y18" s="1">
        <v>0.24783261120319366</v>
      </c>
      <c r="Z18" s="1">
        <v>0.10290227830410004</v>
      </c>
      <c r="AA18" s="1">
        <v>88.313583374023438</v>
      </c>
      <c r="AB18" s="1">
        <v>13.808714866638184</v>
      </c>
      <c r="AC18" s="1">
        <v>1.8004344701766968</v>
      </c>
      <c r="AD18" s="1">
        <v>0.14553666114807129</v>
      </c>
      <c r="AE18" s="1">
        <v>6.4693647436797619E-3</v>
      </c>
      <c r="AF18" s="1">
        <v>4.9808785319328308E-2</v>
      </c>
      <c r="AG18" s="1">
        <v>1.4739199541509151E-2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1.1041483037612014</v>
      </c>
      <c r="AP18">
        <f>(U18-T18)/(1000-U18)*AO18</f>
        <v>4.0954606958565662E-2</v>
      </c>
      <c r="AQ18">
        <f>(P18+273.15)</f>
        <v>302.17520561218259</v>
      </c>
      <c r="AR18">
        <f>(O18+273.15)</f>
        <v>304.66383972167966</v>
      </c>
      <c r="AS18">
        <f>(Y18*AK18+Z18*AL18)*AM18</f>
        <v>3.9653216906192501E-2</v>
      </c>
      <c r="AT18">
        <f>((AS18+0.00000010773*(AR18^4-AQ18^4))-AP18*44100)/(L18*0.92*2*29.3+0.00000043092*AQ18^3)</f>
        <v>-13.9552936706376</v>
      </c>
      <c r="AU18">
        <f>0.61365*EXP(17.502*J18/(240.97+J18))</f>
        <v>4.0276423996922111</v>
      </c>
      <c r="AV18">
        <f>AU18*1000/AA18</f>
        <v>45.606148520035056</v>
      </c>
      <c r="AW18">
        <f>(AV18-U18)</f>
        <v>9.5408676057284154</v>
      </c>
      <c r="AX18">
        <f>IF(D18,P18,(O18+P18)/2)</f>
        <v>30.269522666931152</v>
      </c>
      <c r="AY18">
        <f>0.61365*EXP(17.502*AX18/(240.97+AX18))</f>
        <v>4.3268531084988959</v>
      </c>
      <c r="AZ18">
        <f>IF(AW18&lt;&gt;0,(1000-(AV18+U18)/2)/AW18*AP18,0)</f>
        <v>4.1172562009839089</v>
      </c>
      <c r="BA18">
        <f>U18*AA18/1000</f>
        <v>3.1850541929331957</v>
      </c>
      <c r="BB18">
        <f>(AY18-BA18)</f>
        <v>1.1417989155657002</v>
      </c>
      <c r="BC18">
        <f>1/(1.6/F18+1.37/N18)</f>
        <v>2.9861945134438934</v>
      </c>
      <c r="BD18">
        <f>G18*AA18*0.001</f>
        <v>34.583867684107297</v>
      </c>
      <c r="BE18">
        <f>G18/S18</f>
        <v>0.99424625543200018</v>
      </c>
      <c r="BF18">
        <f>(1-AP18*AA18/AU18/F18)*100</f>
        <v>99.168954926728489</v>
      </c>
      <c r="BG18">
        <f>(S18-E18/(N18/1.35))</f>
        <v>396.80778816734085</v>
      </c>
      <c r="BH18">
        <f>E18*BF18/100/BG18</f>
        <v>-2.3284682585692083E-2</v>
      </c>
    </row>
    <row r="19" spans="1:60" x14ac:dyDescent="0.35">
      <c r="A19" s="1" t="s">
        <v>9</v>
      </c>
      <c r="B19" s="1" t="s">
        <v>3713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3712</v>
      </c>
      <c r="K20" s="1">
        <f t="shared" si="0"/>
        <v>2.72</v>
      </c>
    </row>
    <row r="21" spans="1:60" x14ac:dyDescent="0.35">
      <c r="A21" s="1">
        <v>2</v>
      </c>
      <c r="B21" s="1" t="s">
        <v>3711</v>
      </c>
      <c r="C21" s="1">
        <v>616.00000259280205</v>
      </c>
      <c r="D21" s="1">
        <v>0</v>
      </c>
      <c r="E21">
        <f>(R21-S21*(1000-T21)/(1000-U21))*AO21</f>
        <v>-10.566051937644682</v>
      </c>
      <c r="F21">
        <f>IF(AZ21&lt;&gt;0,1/(1/AZ21-1/N21),0)</f>
        <v>49.441479427088012</v>
      </c>
      <c r="G21">
        <f>((BC21-AP21/2)*S21-E21)/(BC21+AP21/2)</f>
        <v>393.03457383109867</v>
      </c>
      <c r="H21">
        <f>AP21*1000</f>
        <v>40.460195406531341</v>
      </c>
      <c r="I21">
        <f>(AU21-BA21)</f>
        <v>0.87027752033836103</v>
      </c>
      <c r="J21">
        <f>(P21+AT21*D21)</f>
        <v>28.992670059204102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31.481060028076172</v>
      </c>
      <c r="P21" s="1">
        <v>28.992670059204102</v>
      </c>
      <c r="Q21" s="1">
        <v>31.658885955810547</v>
      </c>
      <c r="R21" s="1">
        <v>399.83154296875</v>
      </c>
      <c r="S21" s="1">
        <v>394.9287109375</v>
      </c>
      <c r="T21" s="1">
        <v>0.32353100180625916</v>
      </c>
      <c r="U21" s="1">
        <v>35.664455413818359</v>
      </c>
      <c r="V21" s="1">
        <v>0.61625635623931885</v>
      </c>
      <c r="W21" s="1">
        <v>67.933052062988281</v>
      </c>
      <c r="X21" s="1">
        <v>300.29434204101563</v>
      </c>
      <c r="Y21" s="1">
        <v>25.588916778564453</v>
      </c>
      <c r="Z21" s="1">
        <v>0.14520594477653503</v>
      </c>
      <c r="AA21" s="1">
        <v>88.317337036132813</v>
      </c>
      <c r="AB21" s="1">
        <v>13.962961196899414</v>
      </c>
      <c r="AC21" s="1">
        <v>1.8267816305160522</v>
      </c>
      <c r="AD21" s="1">
        <v>6.0686621814966202E-2</v>
      </c>
      <c r="AE21" s="1">
        <v>1.3110286556184292E-2</v>
      </c>
      <c r="AF21" s="1">
        <v>4.8297271132469177E-2</v>
      </c>
      <c r="AG21" s="1">
        <v>7.3900967836380005E-3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1.104023316327263</v>
      </c>
      <c r="AP21">
        <f>(U21-T21)/(1000-U21)*AO21</f>
        <v>4.0460195406531341E-2</v>
      </c>
      <c r="AQ21">
        <f>(P21+273.15)</f>
        <v>302.14267005920408</v>
      </c>
      <c r="AR21">
        <f>(O21+273.15)</f>
        <v>304.63106002807615</v>
      </c>
      <c r="AS21">
        <f>(Y21*AK21+Z21*AL21)*AM21</f>
        <v>4.0942265930572148</v>
      </c>
      <c r="AT21">
        <f>((AS21+0.00000010773*(AR21^4-AQ21^4))-AP21*44100)/(L21*0.92*2*29.3+0.00000043092*AQ21^3)</f>
        <v>-13.752633700907538</v>
      </c>
      <c r="AU21">
        <f>0.61365*EXP(17.502*J21/(240.97+J21))</f>
        <v>4.0200672493306886</v>
      </c>
      <c r="AV21">
        <f>AU21*1000/AA21</f>
        <v>45.518438216564199</v>
      </c>
      <c r="AW21">
        <f>(AV21-U21)</f>
        <v>9.8539828027458398</v>
      </c>
      <c r="AX21">
        <f>IF(D21,P21,(O21+P21)/2)</f>
        <v>30.236865043640137</v>
      </c>
      <c r="AY21">
        <f>0.61365*EXP(17.502*AX21/(240.97+AX21))</f>
        <v>4.3187594061888923</v>
      </c>
      <c r="AZ21">
        <f>IF(AW21&lt;&gt;0,(1000-(AV21+U21)/2)/AW21*AP21,0)</f>
        <v>3.9393064016448425</v>
      </c>
      <c r="BA21">
        <f>U21*AA21/1000</f>
        <v>3.1497897289923276</v>
      </c>
      <c r="BB21">
        <f>(AY21-BA21)</f>
        <v>1.1689696771965647</v>
      </c>
      <c r="BC21">
        <f>1/(1.6/F21+1.37/N21)</f>
        <v>2.8374515665453899</v>
      </c>
      <c r="BD21">
        <f>G21*AA21*0.001</f>
        <v>34.711766923893961</v>
      </c>
      <c r="BE21">
        <f>G21/S21</f>
        <v>0.99520385058380556</v>
      </c>
      <c r="BF21">
        <f>(1-AP21*AA21/AU21/F21)*100</f>
        <v>98.202167753664099</v>
      </c>
      <c r="BG21">
        <f>(S21-E21/(N21/1.35))</f>
        <v>398.26118998701037</v>
      </c>
      <c r="BH21">
        <f>E21*BF21/100/BG21</f>
        <v>-2.6053485274534358E-2</v>
      </c>
    </row>
    <row r="22" spans="1:60" x14ac:dyDescent="0.35">
      <c r="A22" s="1" t="s">
        <v>9</v>
      </c>
      <c r="B22" s="1" t="s">
        <v>3710</v>
      </c>
      <c r="K22" s="1">
        <f t="shared" si="0"/>
        <v>2.72</v>
      </c>
    </row>
    <row r="23" spans="1:60" x14ac:dyDescent="0.35">
      <c r="A23" s="1" t="s">
        <v>9</v>
      </c>
      <c r="B23" s="1" t="s">
        <v>3709</v>
      </c>
      <c r="K23" s="1">
        <f t="shared" si="0"/>
        <v>2.72</v>
      </c>
    </row>
    <row r="24" spans="1:60" x14ac:dyDescent="0.35">
      <c r="A24" s="1">
        <v>3</v>
      </c>
      <c r="B24" s="1" t="s">
        <v>3708</v>
      </c>
      <c r="C24" s="1">
        <v>821.50000258162618</v>
      </c>
      <c r="D24" s="1">
        <v>0</v>
      </c>
      <c r="E24">
        <f>(R24-S24*(1000-T24)/(1000-U24))*AO24</f>
        <v>-11.006155463605886</v>
      </c>
      <c r="F24">
        <f>IF(AZ24&lt;&gt;0,1/(1/AZ24-1/N24),0)</f>
        <v>44.447300359964828</v>
      </c>
      <c r="G24">
        <f>((BC24-AP24/2)*S24-E24)/(BC24+AP24/2)</f>
        <v>394.11867170896238</v>
      </c>
      <c r="H24">
        <f>AP24*1000</f>
        <v>40.117867681816996</v>
      </c>
      <c r="I24">
        <f>(AU24-BA24)</f>
        <v>0.87092111874463329</v>
      </c>
      <c r="J24">
        <f>(P24+AT24*D24)</f>
        <v>28.887248992919922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31.421457290649414</v>
      </c>
      <c r="P24" s="1">
        <v>28.887248992919922</v>
      </c>
      <c r="Q24" s="1">
        <v>31.623458862304688</v>
      </c>
      <c r="R24" s="1">
        <v>400.25631713867188</v>
      </c>
      <c r="S24" s="1">
        <v>395.84188842773438</v>
      </c>
      <c r="T24" s="1">
        <v>0.33080673217773438</v>
      </c>
      <c r="U24" s="1">
        <v>35.379165649414063</v>
      </c>
      <c r="V24" s="1">
        <v>0.63227182626724243</v>
      </c>
      <c r="W24" s="1">
        <v>67.62030029296875</v>
      </c>
      <c r="X24" s="1">
        <v>300.32791137695313</v>
      </c>
      <c r="Y24" s="1">
        <v>50.710884094238281</v>
      </c>
      <c r="Z24" s="1">
        <v>5.3738661110401154E-2</v>
      </c>
      <c r="AA24" s="1">
        <v>88.319961547851563</v>
      </c>
      <c r="AB24" s="1">
        <v>14.096138000488281</v>
      </c>
      <c r="AC24" s="1">
        <v>1.8375221490859985</v>
      </c>
      <c r="AD24" s="1">
        <v>7.4355915188789368E-2</v>
      </c>
      <c r="AE24" s="1">
        <v>4.8828586004674435E-3</v>
      </c>
      <c r="AF24" s="1">
        <v>5.2437666803598404E-2</v>
      </c>
      <c r="AG24" s="1">
        <v>1.1625364422798157E-2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1.1041467330035037</v>
      </c>
      <c r="AP24">
        <f>(U24-T24)/(1000-U24)*AO24</f>
        <v>4.0117867681816993E-2</v>
      </c>
      <c r="AQ24">
        <f>(P24+273.15)</f>
        <v>302.0372489929199</v>
      </c>
      <c r="AR24">
        <f>(O24+273.15)</f>
        <v>304.57145729064939</v>
      </c>
      <c r="AS24">
        <f>(Y24*AK24+Z24*AL24)*AM24</f>
        <v>8.113741273721871</v>
      </c>
      <c r="AT24">
        <f>((AS24+0.00000010773*(AR24^4-AQ24^4))-AP24*44100)/(L24*0.92*2*29.3+0.00000043092*AQ24^3)</f>
        <v>-13.59962048445413</v>
      </c>
      <c r="AU24">
        <f>0.61365*EXP(17.502*J24/(240.97+J24))</f>
        <v>3.9956076684959543</v>
      </c>
      <c r="AV24">
        <f>AU24*1000/AA24</f>
        <v>45.240142754490932</v>
      </c>
      <c r="AW24">
        <f>(AV24-U24)</f>
        <v>9.86097710507687</v>
      </c>
      <c r="AX24">
        <f>IF(D24,P24,(O24+P24)/2)</f>
        <v>30.154353141784668</v>
      </c>
      <c r="AY24">
        <f>0.61365*EXP(17.502*AX24/(240.97+AX24))</f>
        <v>4.298368816003256</v>
      </c>
      <c r="AZ24">
        <f>IF(AW24&lt;&gt;0,(1000-(AV24+U24)/2)/AW24*AP24,0)</f>
        <v>3.9043524691302016</v>
      </c>
      <c r="BA24">
        <f>U24*AA24/1000</f>
        <v>3.124686549751321</v>
      </c>
      <c r="BB24">
        <f>(AY24-BA24)</f>
        <v>1.1736822662519351</v>
      </c>
      <c r="BC24">
        <f>1/(1.6/F24+1.37/N24)</f>
        <v>2.8084750434360841</v>
      </c>
      <c r="BD24">
        <f>G24*AA24*0.001</f>
        <v>34.808545930625897</v>
      </c>
      <c r="BE24">
        <f>G24/S24</f>
        <v>0.99564670448189163</v>
      </c>
      <c r="BF24">
        <f>(1-AP24*AA24/AU24/F24)*100</f>
        <v>98.004882458566172</v>
      </c>
      <c r="BG24">
        <f>(S24-E24/(N24/1.35))</f>
        <v>399.31317389127116</v>
      </c>
      <c r="BH24">
        <f>E24*BF24/100/BG24</f>
        <v>-2.7012807066192805E-2</v>
      </c>
    </row>
    <row r="25" spans="1:60" x14ac:dyDescent="0.35">
      <c r="A25" s="1" t="s">
        <v>9</v>
      </c>
      <c r="B25" s="1" t="s">
        <v>3707</v>
      </c>
      <c r="K25" s="1">
        <f t="shared" si="0"/>
        <v>2.72</v>
      </c>
    </row>
    <row r="26" spans="1:60" x14ac:dyDescent="0.35">
      <c r="A26" s="1" t="s">
        <v>9</v>
      </c>
      <c r="B26" s="1" t="s">
        <v>3706</v>
      </c>
      <c r="K26" s="1">
        <f t="shared" si="0"/>
        <v>2.72</v>
      </c>
    </row>
    <row r="27" spans="1:60" x14ac:dyDescent="0.35">
      <c r="A27" s="1">
        <v>4</v>
      </c>
      <c r="B27" s="1" t="s">
        <v>3705</v>
      </c>
      <c r="C27" s="1">
        <v>1027.5000025816262</v>
      </c>
      <c r="D27" s="1">
        <v>0</v>
      </c>
      <c r="E27">
        <f>(R27-S27*(1000-T27)/(1000-U27))*AO27</f>
        <v>-10.469550739506666</v>
      </c>
      <c r="F27">
        <f>IF(AZ27&lt;&gt;0,1/(1/AZ27-1/N27),0)</f>
        <v>39.611589793710287</v>
      </c>
      <c r="G27">
        <f>((BC27-AP27/2)*S27-E27)/(BC27+AP27/2)</f>
        <v>393.2982310104706</v>
      </c>
      <c r="H27">
        <f>AP27*1000</f>
        <v>39.920990804877057</v>
      </c>
      <c r="I27">
        <f>(AU27-BA27)</f>
        <v>0.87602297429881437</v>
      </c>
      <c r="J27">
        <f>(P27+AT27*D27)</f>
        <v>28.851673126220703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31.379562377929688</v>
      </c>
      <c r="P27" s="1">
        <v>28.851673126220703</v>
      </c>
      <c r="Q27" s="1">
        <v>31.590192794799805</v>
      </c>
      <c r="R27" s="1">
        <v>400.00482177734375</v>
      </c>
      <c r="S27" s="1">
        <v>395.19757080078125</v>
      </c>
      <c r="T27" s="1">
        <v>0.34247758984565735</v>
      </c>
      <c r="U27" s="1">
        <v>35.229396820068359</v>
      </c>
      <c r="V27" s="1">
        <v>0.65611833333969116</v>
      </c>
      <c r="W27" s="1">
        <v>67.492454528808594</v>
      </c>
      <c r="X27" s="1">
        <v>300.28363037109375</v>
      </c>
      <c r="Y27" s="1">
        <v>100.33790588378906</v>
      </c>
      <c r="Z27" s="1">
        <v>0.25725787878036499</v>
      </c>
      <c r="AA27" s="1">
        <v>88.317146301269531</v>
      </c>
      <c r="AB27" s="1">
        <v>13.958755493164063</v>
      </c>
      <c r="AC27" s="1">
        <v>1.8453140258789063</v>
      </c>
      <c r="AD27" s="1">
        <v>8.7869346141815186E-2</v>
      </c>
      <c r="AE27" s="1">
        <v>1.3652526773512363E-2</v>
      </c>
      <c r="AF27" s="1">
        <v>6.0432069003582001E-2</v>
      </c>
      <c r="AG27" s="1">
        <v>1.3031544163823128E-2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1.1039839351878444</v>
      </c>
      <c r="AP27">
        <f>(U27-T27)/(1000-U27)*AO27</f>
        <v>3.9920990804877057E-2</v>
      </c>
      <c r="AQ27">
        <f>(P27+273.15)</f>
        <v>302.00167312622068</v>
      </c>
      <c r="AR27">
        <f>(O27+273.15)</f>
        <v>304.52956237792966</v>
      </c>
      <c r="AS27">
        <f>(Y27*AK27+Z27*AL27)*AM27</f>
        <v>16.054064582569936</v>
      </c>
      <c r="AT27">
        <f>((AS27+0.00000010773*(AR27^4-AQ27^4))-AP27*44100)/(L27*0.92*2*29.3+0.00000043092*AQ27^3)</f>
        <v>-13.470128371209533</v>
      </c>
      <c r="AU27">
        <f>0.61365*EXP(17.502*J27/(240.97+J27))</f>
        <v>3.9873827673622713</v>
      </c>
      <c r="AV27">
        <f>AU27*1000/AA27</f>
        <v>45.148455700328192</v>
      </c>
      <c r="AW27">
        <f>(AV27-U27)</f>
        <v>9.9190588802598327</v>
      </c>
      <c r="AX27">
        <f>IF(D27,P27,(O27+P27)/2)</f>
        <v>30.115617752075195</v>
      </c>
      <c r="AY27">
        <f>0.61365*EXP(17.502*AX27/(240.97+AX27))</f>
        <v>4.2888253816384356</v>
      </c>
      <c r="AZ27">
        <f>IF(AW27&lt;&gt;0,(1000-(AV27+U27)/2)/AW27*AP27,0)</f>
        <v>3.8629278756919811</v>
      </c>
      <c r="BA27">
        <f>U27*AA27/1000</f>
        <v>3.1113597930634569</v>
      </c>
      <c r="BB27">
        <f>(AY27-BA27)</f>
        <v>1.1774655885749787</v>
      </c>
      <c r="BC27">
        <f>1/(1.6/F27+1.37/N27)</f>
        <v>2.7742356129583103</v>
      </c>
      <c r="BD27">
        <f>G27*AA27*0.001</f>
        <v>34.734977408182232</v>
      </c>
      <c r="BE27">
        <f>G27/S27</f>
        <v>0.99519394872174427</v>
      </c>
      <c r="BF27">
        <f>(1-AP27*AA27/AU27/F27)*100</f>
        <v>97.767784401049667</v>
      </c>
      <c r="BG27">
        <f>(S27-E27/(N27/1.35))</f>
        <v>398.49961386313714</v>
      </c>
      <c r="BH27">
        <f>E27*BF27/100/BG27</f>
        <v>-2.5685966657610949E-2</v>
      </c>
    </row>
    <row r="28" spans="1:60" x14ac:dyDescent="0.35">
      <c r="A28" s="1" t="s">
        <v>9</v>
      </c>
      <c r="B28" s="1" t="s">
        <v>3704</v>
      </c>
      <c r="K28" s="1">
        <f t="shared" si="0"/>
        <v>2.72</v>
      </c>
    </row>
    <row r="29" spans="1:60" x14ac:dyDescent="0.35">
      <c r="A29" s="1" t="s">
        <v>9</v>
      </c>
      <c r="B29" s="1" t="s">
        <v>3703</v>
      </c>
      <c r="K29" s="1">
        <f t="shared" si="0"/>
        <v>2.72</v>
      </c>
    </row>
    <row r="30" spans="1:60" x14ac:dyDescent="0.35">
      <c r="A30" s="1">
        <v>5</v>
      </c>
      <c r="B30" s="1" t="s">
        <v>3702</v>
      </c>
      <c r="C30" s="1">
        <v>1233.0000025704503</v>
      </c>
      <c r="D30" s="1">
        <v>0</v>
      </c>
      <c r="E30">
        <f>(R30-S30*(1000-T30)/(1000-U30))*AO30</f>
        <v>-9.9309686080850081</v>
      </c>
      <c r="F30">
        <f>IF(AZ30&lt;&gt;0,1/(1/AZ30-1/N30),0)</f>
        <v>35.583945112542274</v>
      </c>
      <c r="G30">
        <f>((BC30-AP30/2)*S30-E30)/(BC30+AP30/2)</f>
        <v>392.50766520811794</v>
      </c>
      <c r="H30">
        <f>AP30*1000</f>
        <v>39.852011223611427</v>
      </c>
      <c r="I30">
        <f>(AU30-BA30)</f>
        <v>0.88422616344961824</v>
      </c>
      <c r="J30">
        <f>(P30+AT30*D30)</f>
        <v>28.866371154785156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31.360179901123047</v>
      </c>
      <c r="P30" s="1">
        <v>28.866371154785156</v>
      </c>
      <c r="Q30" s="1">
        <v>31.567354202270508</v>
      </c>
      <c r="R30" s="1">
        <v>399.85577392578125</v>
      </c>
      <c r="S30" s="1">
        <v>394.60772705078125</v>
      </c>
      <c r="T30" s="1">
        <v>0.35123807191848755</v>
      </c>
      <c r="U30" s="1">
        <v>35.172805786132813</v>
      </c>
      <c r="V30" s="1">
        <v>0.67368513345718384</v>
      </c>
      <c r="W30" s="1">
        <v>67.462493896484375</v>
      </c>
      <c r="X30" s="1">
        <v>300.344970703125</v>
      </c>
      <c r="Y30" s="1">
        <v>150.50341796875</v>
      </c>
      <c r="Z30" s="1">
        <v>0.12348171323537827</v>
      </c>
      <c r="AA30" s="1">
        <v>88.322578430175781</v>
      </c>
      <c r="AB30" s="1">
        <v>14.172813415527344</v>
      </c>
      <c r="AC30" s="1">
        <v>1.8355495929718018</v>
      </c>
      <c r="AD30" s="1">
        <v>0.10178955644369125</v>
      </c>
      <c r="AE30" s="1">
        <v>2.2969281300902367E-2</v>
      </c>
      <c r="AF30" s="1">
        <v>2.950182743370533E-2</v>
      </c>
      <c r="AG30" s="1">
        <v>1.2602385133504868E-2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1.10420945111443</v>
      </c>
      <c r="AP30">
        <f>(U30-T30)/(1000-U30)*AO30</f>
        <v>3.9852011223611428E-2</v>
      </c>
      <c r="AQ30">
        <f>(P30+273.15)</f>
        <v>302.01637115478513</v>
      </c>
      <c r="AR30">
        <f>(O30+273.15)</f>
        <v>304.51017990112302</v>
      </c>
      <c r="AS30">
        <f>(Y30*AK30+Z30*AL30)*AM30</f>
        <v>24.080546336757834</v>
      </c>
      <c r="AT30">
        <f>((AS30+0.00000010773*(AR30^4-AQ30^4))-AP30*44100)/(L30*0.92*2*29.3+0.00000043092*AQ30^3)</f>
        <v>-13.386188693062328</v>
      </c>
      <c r="AU30">
        <f>0.61365*EXP(17.502*J30/(240.97+J30))</f>
        <v>3.9907790611046741</v>
      </c>
      <c r="AV30">
        <f>AU30*1000/AA30</f>
        <v>45.184132212123096</v>
      </c>
      <c r="AW30">
        <f>(AV30-U30)</f>
        <v>10.011326425990283</v>
      </c>
      <c r="AX30">
        <f>IF(D30,P30,(O30+P30)/2)</f>
        <v>30.113275527954102</v>
      </c>
      <c r="AY30">
        <f>0.61365*EXP(17.502*AX30/(240.97+AX30))</f>
        <v>4.2882489084939381</v>
      </c>
      <c r="AZ30">
        <f>IF(AW30&lt;&gt;0,(1000-(AV30+U30)/2)/AW30*AP30,0)</f>
        <v>3.8207542935377843</v>
      </c>
      <c r="BA30">
        <f>U30*AA30/1000</f>
        <v>3.1065528976550558</v>
      </c>
      <c r="BB30">
        <f>(AY30-BA30)</f>
        <v>1.1816960108388823</v>
      </c>
      <c r="BC30">
        <f>1/(1.6/F30+1.37/N30)</f>
        <v>2.73948937994522</v>
      </c>
      <c r="BD30">
        <f>G30*AA30*0.001</f>
        <v>34.667289044789179</v>
      </c>
      <c r="BE30">
        <f>G30/S30</f>
        <v>0.9946781025846636</v>
      </c>
      <c r="BF30">
        <f>(1-AP30*AA30/AU30/F30)*100</f>
        <v>97.521378557404944</v>
      </c>
      <c r="BG30">
        <f>(S30-E30/(N30/1.35))</f>
        <v>397.73990404774247</v>
      </c>
      <c r="BH30">
        <f>E30*BF30/100/BG30</f>
        <v>-2.4349624948733127E-2</v>
      </c>
    </row>
    <row r="31" spans="1:60" x14ac:dyDescent="0.35">
      <c r="A31" s="1" t="s">
        <v>9</v>
      </c>
      <c r="B31" s="1" t="s">
        <v>3701</v>
      </c>
      <c r="K31" s="1">
        <f t="shared" si="0"/>
        <v>2.72</v>
      </c>
    </row>
    <row r="32" spans="1:60" x14ac:dyDescent="0.35">
      <c r="A32" s="1" t="s">
        <v>9</v>
      </c>
      <c r="B32" s="1" t="s">
        <v>3700</v>
      </c>
      <c r="K32" s="1">
        <f t="shared" si="0"/>
        <v>2.72</v>
      </c>
    </row>
    <row r="33" spans="1:60" x14ac:dyDescent="0.35">
      <c r="A33" s="1">
        <v>6</v>
      </c>
      <c r="B33" s="1" t="s">
        <v>3699</v>
      </c>
      <c r="C33" s="1">
        <v>1438.5000025816262</v>
      </c>
      <c r="D33" s="1">
        <v>0</v>
      </c>
      <c r="E33">
        <f>(R33-S33*(1000-T33)/(1000-U33))*AO33</f>
        <v>-8.6901120280123081</v>
      </c>
      <c r="F33">
        <f>IF(AZ33&lt;&gt;0,1/(1/AZ33-1/N33),0)</f>
        <v>39.962253639239762</v>
      </c>
      <c r="G33">
        <f>((BC33-AP33/2)*S33-E33)/(BC33+AP33/2)</f>
        <v>391.09410611284125</v>
      </c>
      <c r="H33">
        <f>AP33*1000</f>
        <v>40.05671820957776</v>
      </c>
      <c r="I33">
        <f>(AU33-BA33)</f>
        <v>0.87812762995029825</v>
      </c>
      <c r="J33">
        <f>(P33+AT33*D33)</f>
        <v>28.912508010864258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31.364801406860352</v>
      </c>
      <c r="P33" s="1">
        <v>28.912508010864258</v>
      </c>
      <c r="Q33" s="1">
        <v>31.564794540405273</v>
      </c>
      <c r="R33" s="1">
        <v>400.0345458984375</v>
      </c>
      <c r="S33" s="1">
        <v>393.6243896484375</v>
      </c>
      <c r="T33" s="1">
        <v>0.36614242196083069</v>
      </c>
      <c r="U33" s="1">
        <v>35.364402770996094</v>
      </c>
      <c r="V33" s="1">
        <v>0.70205461978912354</v>
      </c>
      <c r="W33" s="1">
        <v>67.808975219726563</v>
      </c>
      <c r="X33" s="1">
        <v>300.30398559570313</v>
      </c>
      <c r="Y33" s="1">
        <v>301.21029663085938</v>
      </c>
      <c r="Z33" s="1">
        <v>4.8021063208580017E-2</v>
      </c>
      <c r="AA33" s="1">
        <v>88.318435668945313</v>
      </c>
      <c r="AB33" s="1">
        <v>14.302309036254883</v>
      </c>
      <c r="AC33" s="1">
        <v>1.8382459878921509</v>
      </c>
      <c r="AD33" s="1">
        <v>6.9100633263587952E-2</v>
      </c>
      <c r="AE33" s="1">
        <v>1.0553386062383652E-2</v>
      </c>
      <c r="AF33" s="1">
        <v>3.5488300025463104E-2</v>
      </c>
      <c r="AG33" s="1">
        <v>1.0903110727667809E-2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1.1040587705724376</v>
      </c>
      <c r="AP33">
        <f>(U33-T33)/(1000-U33)*AO33</f>
        <v>4.0056718209577763E-2</v>
      </c>
      <c r="AQ33">
        <f>(P33+273.15)</f>
        <v>302.06250801086424</v>
      </c>
      <c r="AR33">
        <f>(O33+273.15)</f>
        <v>304.51480140686033</v>
      </c>
      <c r="AS33">
        <f>(Y33*AK33+Z33*AL33)*AM33</f>
        <v>48.193646383725536</v>
      </c>
      <c r="AT33">
        <f>((AS33+0.00000010773*(AR33^4-AQ33^4))-AP33*44100)/(L33*0.92*2*29.3+0.00000043092*AQ33^3)</f>
        <v>-13.270935979168664</v>
      </c>
      <c r="AU33">
        <f>0.61365*EXP(17.502*J33/(240.97+J33))</f>
        <v>4.0014563610511882</v>
      </c>
      <c r="AV33">
        <f>AU33*1000/AA33</f>
        <v>45.307147151590542</v>
      </c>
      <c r="AW33">
        <f>(AV33-U33)</f>
        <v>9.9427443805944478</v>
      </c>
      <c r="AX33">
        <f>IF(D33,P33,(O33+P33)/2)</f>
        <v>30.138654708862305</v>
      </c>
      <c r="AY33">
        <f>0.61365*EXP(17.502*AX33/(240.97+AX33))</f>
        <v>4.2944988856577666</v>
      </c>
      <c r="AZ33">
        <f>IF(AW33&lt;&gt;0,(1000-(AV33+U33)/2)/AW33*AP33,0)</f>
        <v>3.8662363193420464</v>
      </c>
      <c r="BA33">
        <f>U33*AA33/1000</f>
        <v>3.1233287311008899</v>
      </c>
      <c r="BB33">
        <f>(AY33-BA33)</f>
        <v>1.1711701545568767</v>
      </c>
      <c r="BC33">
        <f>1/(1.6/F33+1.37/N33)</f>
        <v>2.7769661788550528</v>
      </c>
      <c r="BD33">
        <f>G33*AA33*0.001</f>
        <v>34.540819651230642</v>
      </c>
      <c r="BE33">
        <f>G33/S33</f>
        <v>0.9935718324317856</v>
      </c>
      <c r="BF33">
        <f>(1-AP33*AA33/AU33/F33)*100</f>
        <v>97.787625335207537</v>
      </c>
      <c r="BG33">
        <f>(S33-E33/(N33/1.35))</f>
        <v>396.36520679018105</v>
      </c>
      <c r="BH33">
        <f>E33*BF33/100/BG33</f>
        <v>-2.1439455445595872E-2</v>
      </c>
    </row>
    <row r="34" spans="1:60" x14ac:dyDescent="0.35">
      <c r="A34" s="1" t="s">
        <v>9</v>
      </c>
      <c r="B34" s="1" t="s">
        <v>3698</v>
      </c>
      <c r="K34" s="1">
        <f t="shared" si="0"/>
        <v>2.72</v>
      </c>
    </row>
    <row r="35" spans="1:60" x14ac:dyDescent="0.35">
      <c r="A35" s="1" t="s">
        <v>9</v>
      </c>
      <c r="B35" s="1" t="s">
        <v>3697</v>
      </c>
      <c r="K35" s="1">
        <f t="shared" si="0"/>
        <v>2.72</v>
      </c>
    </row>
    <row r="36" spans="1:60" x14ac:dyDescent="0.35">
      <c r="A36" s="1">
        <v>7</v>
      </c>
      <c r="B36" s="1" t="s">
        <v>3696</v>
      </c>
      <c r="C36" s="1">
        <v>1644.5000025816262</v>
      </c>
      <c r="D36" s="1">
        <v>0</v>
      </c>
      <c r="E36">
        <f>(R36-S36*(1000-T36)/(1000-U36))*AO36</f>
        <v>-7.1796635194840421</v>
      </c>
      <c r="F36">
        <f>IF(AZ36&lt;&gt;0,1/(1/AZ36-1/N36),0)</f>
        <v>5.0188147062821029E-2</v>
      </c>
      <c r="G36">
        <f>((BC36-AP36/2)*S36-E36)/(BC36+AP36/2)</f>
        <v>222.90815182861516</v>
      </c>
      <c r="H36">
        <f>AP36*1000</f>
        <v>40.431241194247967</v>
      </c>
      <c r="I36">
        <f>(AU36-BA36)</f>
        <v>49.31767265329902</v>
      </c>
      <c r="J36">
        <f>(P36+AT36*D36)</f>
        <v>82.122200012207031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31.411405563354492</v>
      </c>
      <c r="P36" s="1">
        <v>82.122200012207031</v>
      </c>
      <c r="Q36" s="1">
        <v>31.597612380981445</v>
      </c>
      <c r="R36" s="1">
        <v>399.83468627929688</v>
      </c>
      <c r="S36" s="1">
        <v>391.98190307617188</v>
      </c>
      <c r="T36" s="1">
        <v>0.38005858659744263</v>
      </c>
      <c r="U36" s="1">
        <v>35.698535919189453</v>
      </c>
      <c r="V36" s="1">
        <v>0.72683358192443848</v>
      </c>
      <c r="W36" s="1">
        <v>68.270782470703125</v>
      </c>
      <c r="X36" s="1">
        <v>300.25955200195313</v>
      </c>
      <c r="Y36" s="1">
        <v>499.76693725585938</v>
      </c>
      <c r="Z36" s="1">
        <v>4.5732613652944565E-3</v>
      </c>
      <c r="AA36" s="1">
        <v>88.32135009765625</v>
      </c>
      <c r="AB36" s="1">
        <v>14.206456184387207</v>
      </c>
      <c r="AC36" s="1">
        <v>1.8260027170181274</v>
      </c>
      <c r="AD36" s="1">
        <v>7.1908950805664063E-2</v>
      </c>
      <c r="AE36" s="1">
        <v>6.2799127772450447E-3</v>
      </c>
      <c r="AF36" s="1">
        <v>3.7517685443162918E-2</v>
      </c>
      <c r="AG36" s="1">
        <v>1.7141977325081825E-2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1.1038954117718862</v>
      </c>
      <c r="AP36">
        <f>(U36-T36)/(1000-U36)*AO36</f>
        <v>4.0431241194247965E-2</v>
      </c>
      <c r="AQ36">
        <f>(P36+273.15)</f>
        <v>355.27220001220701</v>
      </c>
      <c r="AR36">
        <f>(O36+273.15)</f>
        <v>304.56140556335447</v>
      </c>
      <c r="AS36">
        <f>(Y36*AK36+Z36*AL36)*AM36</f>
        <v>79.962708173631654</v>
      </c>
      <c r="AT36">
        <f>((AS36+0.00000010773*(AR36^4-AQ36^4))-AP36*44100)/(L36*0.92*2*29.3+0.00000043092*AQ36^3)</f>
        <v>-18.502763090225763</v>
      </c>
      <c r="AU36">
        <f>0.61365*EXP(17.502*J36/(240.97+J36))</f>
        <v>52.47061554219151</v>
      </c>
      <c r="AV36">
        <f>AU36*1000/AA36</f>
        <v>594.08756188820871</v>
      </c>
      <c r="AW36">
        <f>(AV36-U36)</f>
        <v>558.38902596901926</v>
      </c>
      <c r="AX36">
        <f>IF(D36,P36,(O36+P36)/2)</f>
        <v>56.766802787780762</v>
      </c>
      <c r="AY36">
        <f>0.61365*EXP(17.502*AX36/(240.97+AX36))</f>
        <v>17.263917717423478</v>
      </c>
      <c r="AZ36">
        <f>IF(AW36&lt;&gt;0,(1000-(AV36+U36)/2)/AW36*AP36,0)</f>
        <v>4.9606498508026259E-2</v>
      </c>
      <c r="BA36">
        <f>U36*AA36/1000</f>
        <v>3.1529428888924884</v>
      </c>
      <c r="BB36">
        <f>(AY36-BA36)</f>
        <v>14.11097482853099</v>
      </c>
      <c r="BC36">
        <f>1/(1.6/F36+1.37/N36)</f>
        <v>3.1055799618048309E-2</v>
      </c>
      <c r="BD36">
        <f>G36*AA36*0.001</f>
        <v>19.687548917276636</v>
      </c>
      <c r="BE36">
        <f>G36/S36</f>
        <v>0.56866949744182083</v>
      </c>
      <c r="BF36">
        <f>(1-AP36*AA36/AU36/F36)*100</f>
        <v>-35.601799269558086</v>
      </c>
      <c r="BG36">
        <f>(S36-E36/(N36/1.35))</f>
        <v>394.24633243942066</v>
      </c>
      <c r="BH36">
        <f>E36*BF36/100/BG36</f>
        <v>6.4834830006418971E-3</v>
      </c>
    </row>
    <row r="37" spans="1:60" x14ac:dyDescent="0.35">
      <c r="A37" s="1" t="s">
        <v>9</v>
      </c>
      <c r="B37" s="1" t="s">
        <v>3695</v>
      </c>
      <c r="K37" s="1">
        <f t="shared" si="0"/>
        <v>2.72</v>
      </c>
    </row>
    <row r="38" spans="1:60" x14ac:dyDescent="0.35">
      <c r="A38" s="1" t="s">
        <v>9</v>
      </c>
      <c r="B38" s="1" t="s">
        <v>3694</v>
      </c>
      <c r="K38" s="1">
        <f t="shared" si="0"/>
        <v>2.72</v>
      </c>
    </row>
    <row r="39" spans="1:60" x14ac:dyDescent="0.35">
      <c r="A39" s="1">
        <v>8</v>
      </c>
      <c r="B39" s="1" t="s">
        <v>3693</v>
      </c>
      <c r="C39" s="1">
        <v>1849.5000025816262</v>
      </c>
      <c r="D39" s="1">
        <v>0</v>
      </c>
      <c r="E39">
        <f>(R39-S39*(1000-T39)/(1000-U39))*AO39</f>
        <v>-6.0703199060821653</v>
      </c>
      <c r="F39">
        <f>IF(AZ39&lt;&gt;0,1/(1/AZ39-1/N39),0)</f>
        <v>47.359643450155033</v>
      </c>
      <c r="G39">
        <f>((BC39-AP39/2)*S39-E39)/(BC39+AP39/2)</f>
        <v>387.55361654834149</v>
      </c>
      <c r="H39">
        <f>AP39*1000</f>
        <v>40.909479309520712</v>
      </c>
      <c r="I39">
        <f>(AU39-BA39)</f>
        <v>0.88253311612661145</v>
      </c>
      <c r="J39">
        <f>(P39+AT39*D39)</f>
        <v>29.21473503112793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31.484657287597656</v>
      </c>
      <c r="P39" s="1">
        <v>29.21473503112793</v>
      </c>
      <c r="Q39" s="1">
        <v>31.655158996582031</v>
      </c>
      <c r="R39" s="1">
        <v>400.03173828125</v>
      </c>
      <c r="S39" s="1">
        <v>391.04104614257813</v>
      </c>
      <c r="T39" s="1">
        <v>0.40143409371376038</v>
      </c>
      <c r="U39" s="1">
        <v>36.114410400390625</v>
      </c>
      <c r="V39" s="1">
        <v>0.76447814702987671</v>
      </c>
      <c r="W39" s="1">
        <v>68.775123596191406</v>
      </c>
      <c r="X39" s="1">
        <v>300.3255615234375</v>
      </c>
      <c r="Y39" s="1">
        <v>750.052490234375</v>
      </c>
      <c r="Z39" s="1">
        <v>0.10061988234519958</v>
      </c>
      <c r="AA39" s="1">
        <v>88.316123962402344</v>
      </c>
      <c r="AB39" s="1">
        <v>14.243049621582031</v>
      </c>
      <c r="AC39" s="1">
        <v>1.8092998266220093</v>
      </c>
      <c r="AD39" s="1">
        <v>4.6363353729248047E-2</v>
      </c>
      <c r="AE39" s="1">
        <v>1.309279166162014E-2</v>
      </c>
      <c r="AF39" s="1">
        <v>4.7470949590206146E-2</v>
      </c>
      <c r="AG39" s="1">
        <v>1.6274755820631981E-2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1.1041380938361671</v>
      </c>
      <c r="AP39">
        <f>(U39-T39)/(1000-U39)*AO39</f>
        <v>4.0909479309520713E-2</v>
      </c>
      <c r="AQ39">
        <f>(P39+273.15)</f>
        <v>302.36473503112791</v>
      </c>
      <c r="AR39">
        <f>(O39+273.15)</f>
        <v>304.63465728759763</v>
      </c>
      <c r="AS39">
        <f>(Y39*AK39+Z39*AL39)*AM39</f>
        <v>120.00839575510327</v>
      </c>
      <c r="AT39">
        <f>((AS39+0.00000010773*(AR39^4-AQ39^4))-AP39*44100)/(L39*0.92*2*29.3+0.00000043092*AQ39^3)</f>
        <v>-13.015258166881219</v>
      </c>
      <c r="AU39">
        <f>0.61365*EXP(17.502*J39/(240.97+J39))</f>
        <v>4.0720178618765823</v>
      </c>
      <c r="AV39">
        <f>AU39*1000/AA39</f>
        <v>46.107298182720392</v>
      </c>
      <c r="AW39">
        <f>(AV39-U39)</f>
        <v>9.9928877823297668</v>
      </c>
      <c r="AX39">
        <f>IF(D39,P39,(O39+P39)/2)</f>
        <v>30.349696159362793</v>
      </c>
      <c r="AY39">
        <f>0.61365*EXP(17.502*AX39/(240.97+AX39))</f>
        <v>4.3467789835704931</v>
      </c>
      <c r="AZ39">
        <f>IF(AW39&lt;&gt;0,(1000-(AV39+U39)/2)/AW39*AP39,0)</f>
        <v>3.9255575085961758</v>
      </c>
      <c r="BA39">
        <f>U39*AA39/1000</f>
        <v>3.1894847457499709</v>
      </c>
      <c r="BB39">
        <f>(AY39-BA39)</f>
        <v>1.1572942378205222</v>
      </c>
      <c r="BC39">
        <f>1/(1.6/F39+1.37/N39)</f>
        <v>2.8260444976822154</v>
      </c>
      <c r="BD39">
        <f>G39*AA39*0.001</f>
        <v>34.227233241160668</v>
      </c>
      <c r="BE39">
        <f>G39/S39</f>
        <v>0.99108167894741905</v>
      </c>
      <c r="BF39">
        <f>(1-AP39*AA39/AU39/F39)*100</f>
        <v>98.126533836261615</v>
      </c>
      <c r="BG39">
        <f>(S39-E39/(N39/1.35))</f>
        <v>392.95559417151333</v>
      </c>
      <c r="BH39">
        <f>E39*BF39/100/BG39</f>
        <v>-1.5158441831499073E-2</v>
      </c>
    </row>
    <row r="40" spans="1:60" x14ac:dyDescent="0.35">
      <c r="A40" s="1" t="s">
        <v>9</v>
      </c>
      <c r="B40" s="1" t="s">
        <v>3692</v>
      </c>
      <c r="K40" s="1">
        <f t="shared" si="0"/>
        <v>2.72</v>
      </c>
    </row>
    <row r="41" spans="1:60" x14ac:dyDescent="0.35">
      <c r="A41" s="1" t="s">
        <v>9</v>
      </c>
      <c r="B41" s="1" t="s">
        <v>3691</v>
      </c>
      <c r="K41" s="1">
        <f t="shared" si="0"/>
        <v>2.72</v>
      </c>
    </row>
    <row r="42" spans="1:60" x14ac:dyDescent="0.35">
      <c r="A42" s="1">
        <v>9</v>
      </c>
      <c r="B42" s="1" t="s">
        <v>3690</v>
      </c>
      <c r="C42" s="1">
        <v>2056.0000025704503</v>
      </c>
      <c r="D42" s="1">
        <v>0</v>
      </c>
      <c r="E42">
        <f>(R42-S42*(1000-T42)/(1000-U42))*AO42</f>
        <v>-4.7317979548755202</v>
      </c>
      <c r="F42">
        <f>IF(AZ42&lt;&gt;0,1/(1/AZ42-1/N42),0)</f>
        <v>53.184432331098726</v>
      </c>
      <c r="G42">
        <f>((BC42-AP42/2)*S42-E42)/(BC42+AP42/2)</f>
        <v>385.62232313396692</v>
      </c>
      <c r="H42">
        <f>AP42*1000</f>
        <v>41.382665145091075</v>
      </c>
      <c r="I42">
        <f>(AU42-BA42)</f>
        <v>0.88427017505262784</v>
      </c>
      <c r="J42">
        <f>(P42+AT42*D42)</f>
        <v>29.379798889160156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31.573091506958008</v>
      </c>
      <c r="P42" s="1">
        <v>29.379798889160156</v>
      </c>
      <c r="Q42" s="1">
        <v>31.725980758666992</v>
      </c>
      <c r="R42" s="1">
        <v>399.89773559570313</v>
      </c>
      <c r="S42" s="1">
        <v>389.5819091796875</v>
      </c>
      <c r="T42" s="1">
        <v>0.42485898733139038</v>
      </c>
      <c r="U42" s="1">
        <v>36.535015106201172</v>
      </c>
      <c r="V42" s="1">
        <v>0.80506163835525513</v>
      </c>
      <c r="W42" s="1">
        <v>69.229888916015625</v>
      </c>
      <c r="X42" s="1">
        <v>300.32669067382813</v>
      </c>
      <c r="Y42" s="1">
        <v>1000.2581176757813</v>
      </c>
      <c r="Z42" s="1">
        <v>1.257683988660574E-2</v>
      </c>
      <c r="AA42" s="1">
        <v>88.31915283203125</v>
      </c>
      <c r="AB42" s="1">
        <v>14.181012153625488</v>
      </c>
      <c r="AC42" s="1">
        <v>1.7889620065689087</v>
      </c>
      <c r="AD42" s="1">
        <v>6.9655835628509521E-2</v>
      </c>
      <c r="AE42" s="1">
        <v>5.0333156250417233E-3</v>
      </c>
      <c r="AF42" s="1">
        <v>6.2571585178375244E-2</v>
      </c>
      <c r="AG42" s="1">
        <v>1.613706536591053E-2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1.1041422451243679</v>
      </c>
      <c r="AP42">
        <f>(U42-T42)/(1000-U42)*AO42</f>
        <v>4.1382665145091077E-2</v>
      </c>
      <c r="AQ42">
        <f>(P42+273.15)</f>
        <v>302.52979888916013</v>
      </c>
      <c r="AR42">
        <f>(O42+273.15)</f>
        <v>304.72309150695799</v>
      </c>
      <c r="AS42">
        <f>(Y42*AK42+Z42*AL42)*AM42</f>
        <v>160.04129525092321</v>
      </c>
      <c r="AT42">
        <f>((AS42+0.00000010773*(AR42^4-AQ42^4))-AP42*44100)/(L42*0.92*2*29.3+0.00000043092*AQ42^3)</f>
        <v>-12.869715809612533</v>
      </c>
      <c r="AU42">
        <f>0.61365*EXP(17.502*J42/(240.97+J42))</f>
        <v>4.1110117579377796</v>
      </c>
      <c r="AV42">
        <f>AU42*1000/AA42</f>
        <v>46.547228161894388</v>
      </c>
      <c r="AW42">
        <f>(AV42-U42)</f>
        <v>10.012213055693216</v>
      </c>
      <c r="AX42">
        <f>IF(D42,P42,(O42+P42)/2)</f>
        <v>30.476445198059082</v>
      </c>
      <c r="AY42">
        <f>0.61365*EXP(17.502*AX42/(240.97+AX42))</f>
        <v>4.3784436169522154</v>
      </c>
      <c r="AZ42">
        <f>IF(AW42&lt;&gt;0,(1000-(AV42+U42)/2)/AW42*AP42,0)</f>
        <v>3.9615200553691761</v>
      </c>
      <c r="BA42">
        <f>U42*AA42/1000</f>
        <v>3.2267415828851518</v>
      </c>
      <c r="BB42">
        <f>(AY42-BA42)</f>
        <v>1.1517020340670636</v>
      </c>
      <c r="BC42">
        <f>1/(1.6/F42+1.37/N42)</f>
        <v>2.8559072834881216</v>
      </c>
      <c r="BD42">
        <f>G42*AA42*0.001</f>
        <v>34.057836892311769</v>
      </c>
      <c r="BE42">
        <f>G42/S42</f>
        <v>0.98983631951992335</v>
      </c>
      <c r="BF42">
        <f>(1-AP42*AA42/AU42/F42)*100</f>
        <v>98.328370200932881</v>
      </c>
      <c r="BG42">
        <f>(S42-E42/(N42/1.35))</f>
        <v>391.07429419200776</v>
      </c>
      <c r="BH42">
        <f>E42*BF42/100/BG42</f>
        <v>-1.1897227404943707E-2</v>
      </c>
    </row>
    <row r="43" spans="1:60" x14ac:dyDescent="0.35">
      <c r="A43" s="1" t="s">
        <v>9</v>
      </c>
      <c r="B43" s="1" t="s">
        <v>3689</v>
      </c>
      <c r="K43" s="1">
        <f t="shared" si="0"/>
        <v>2.72</v>
      </c>
    </row>
    <row r="44" spans="1:60" x14ac:dyDescent="0.35">
      <c r="A44" s="1" t="s">
        <v>9</v>
      </c>
      <c r="B44" s="1" t="s">
        <v>3688</v>
      </c>
      <c r="K44" s="1">
        <f t="shared" si="0"/>
        <v>2.72</v>
      </c>
    </row>
    <row r="45" spans="1:60" x14ac:dyDescent="0.35">
      <c r="A45" s="1">
        <v>10</v>
      </c>
      <c r="B45" s="1" t="s">
        <v>3687</v>
      </c>
      <c r="C45" s="1">
        <v>2262.0000025704503</v>
      </c>
      <c r="D45" s="1">
        <v>0</v>
      </c>
      <c r="E45">
        <f>(R45-S45*(1000-T45)/(1000-U45))*AO45</f>
        <v>-4.0108465999716323</v>
      </c>
      <c r="F45">
        <f>IF(AZ45&lt;&gt;0,1/(1/AZ45-1/N45),0)</f>
        <v>31.913799384783403</v>
      </c>
      <c r="G45">
        <f>((BC45-AP45/2)*S45-E45)/(BC45+AP45/2)</f>
        <v>384.45620995952709</v>
      </c>
      <c r="H45">
        <f>AP45*1000</f>
        <v>41.686794005823941</v>
      </c>
      <c r="I45">
        <f>(AU45-BA45)</f>
        <v>0.93445957081262998</v>
      </c>
      <c r="J45">
        <f>(P45+AT45*D45)</f>
        <v>29.695356369018555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31.674543380737305</v>
      </c>
      <c r="P45" s="1">
        <v>29.695356369018555</v>
      </c>
      <c r="Q45" s="1">
        <v>31.808233261108398</v>
      </c>
      <c r="R45" s="1">
        <v>399.99050903320313</v>
      </c>
      <c r="S45" s="1">
        <v>388.93911743164063</v>
      </c>
      <c r="T45" s="1">
        <v>0.45676982402801514</v>
      </c>
      <c r="U45" s="1">
        <v>36.820140838623047</v>
      </c>
      <c r="V45" s="1">
        <v>0.86058133840560913</v>
      </c>
      <c r="W45" s="1">
        <v>69.371322631835938</v>
      </c>
      <c r="X45" s="1">
        <v>300.3382568359375</v>
      </c>
      <c r="Y45" s="1">
        <v>1249.6376953125</v>
      </c>
      <c r="Z45" s="1">
        <v>0.18751735985279083</v>
      </c>
      <c r="AA45" s="1">
        <v>88.321357727050781</v>
      </c>
      <c r="AB45" s="1">
        <v>14.381415367126465</v>
      </c>
      <c r="AC45" s="1">
        <v>1.7853142023086548</v>
      </c>
      <c r="AD45" s="1">
        <v>8.0139361321926117E-2</v>
      </c>
      <c r="AE45" s="1">
        <v>7.0584565401077271E-3</v>
      </c>
      <c r="AF45" s="1">
        <v>5.6549098342657089E-2</v>
      </c>
      <c r="AG45" s="1">
        <v>1.1183666996657848E-2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1.1041847677791816</v>
      </c>
      <c r="AP45">
        <f>(U45-T45)/(1000-U45)*AO45</f>
        <v>4.1686794005823945E-2</v>
      </c>
      <c r="AQ45">
        <f>(P45+273.15)</f>
        <v>302.84535636901853</v>
      </c>
      <c r="AR45">
        <f>(O45+273.15)</f>
        <v>304.82454338073728</v>
      </c>
      <c r="AS45">
        <f>(Y45*AK45+Z45*AL45)*AM45</f>
        <v>199.94202678094734</v>
      </c>
      <c r="AT45">
        <f>((AS45+0.00000010773*(AR45^4-AQ45^4))-AP45*44100)/(L45*0.92*2*29.3+0.00000043092*AQ45^3)</f>
        <v>-12.677833246796032</v>
      </c>
      <c r="AU45">
        <f>0.61365*EXP(17.502*J45/(240.97+J45))</f>
        <v>4.1864644013810475</v>
      </c>
      <c r="AV45">
        <f>AU45*1000/AA45</f>
        <v>47.400362824119391</v>
      </c>
      <c r="AW45">
        <f>(AV45-U45)</f>
        <v>10.580221985496344</v>
      </c>
      <c r="AX45">
        <f>IF(D45,P45,(O45+P45)/2)</f>
        <v>30.68494987487793</v>
      </c>
      <c r="AY45">
        <f>0.61365*EXP(17.502*AX45/(240.97+AX45))</f>
        <v>4.430969883079789</v>
      </c>
      <c r="AZ45">
        <f>IF(AW45&lt;&gt;0,(1000-(AV45+U45)/2)/AW45*AP45,0)</f>
        <v>3.7741507377572217</v>
      </c>
      <c r="BA45">
        <f>U45*AA45/1000</f>
        <v>3.2520048305684175</v>
      </c>
      <c r="BB45">
        <f>(AY45-BA45)</f>
        <v>1.1789650525113715</v>
      </c>
      <c r="BC45">
        <f>1/(1.6/F45+1.37/N45)</f>
        <v>2.7012244451546312</v>
      </c>
      <c r="BD45">
        <f>G45*AA45*0.001</f>
        <v>33.955694450221536</v>
      </c>
      <c r="BE45">
        <f>G45/S45</f>
        <v>0.98847401232944521</v>
      </c>
      <c r="BF45">
        <f>(1-AP45*AA45/AU45/F45)*100</f>
        <v>97.244259495667961</v>
      </c>
      <c r="BG45">
        <f>(S45-E45/(N45/1.35))</f>
        <v>390.20411805288353</v>
      </c>
      <c r="BH45">
        <f>E45*BF45/100/BG45</f>
        <v>-9.9955840935563572E-3</v>
      </c>
    </row>
    <row r="46" spans="1:60" x14ac:dyDescent="0.35">
      <c r="A46" s="1" t="s">
        <v>9</v>
      </c>
      <c r="B46" s="1" t="s">
        <v>3686</v>
      </c>
      <c r="K46" s="1">
        <f t="shared" si="0"/>
        <v>2.72</v>
      </c>
    </row>
    <row r="47" spans="1:60" x14ac:dyDescent="0.35">
      <c r="A47" s="1" t="s">
        <v>9</v>
      </c>
      <c r="B47" s="1" t="s">
        <v>3685</v>
      </c>
      <c r="K47" s="1">
        <f t="shared" si="0"/>
        <v>2.72</v>
      </c>
    </row>
    <row r="48" spans="1:60" x14ac:dyDescent="0.35">
      <c r="A48" s="1">
        <v>11</v>
      </c>
      <c r="B48" s="1" t="s">
        <v>3684</v>
      </c>
      <c r="C48" s="1">
        <v>2468.0000025704503</v>
      </c>
      <c r="D48" s="1">
        <v>0</v>
      </c>
      <c r="E48">
        <f>(R48-S48*(1000-T48)/(1000-U48))*AO48</f>
        <v>-3.1705681823319396</v>
      </c>
      <c r="F48">
        <f>IF(AZ48&lt;&gt;0,1/(1/AZ48-1/N48),0)</f>
        <v>30.034889356425534</v>
      </c>
      <c r="G48">
        <f>((BC48-AP48/2)*S48-E48)/(BC48+AP48/2)</f>
        <v>383.39031698235578</v>
      </c>
      <c r="H48">
        <f>AP48*1000</f>
        <v>41.96271568581691</v>
      </c>
      <c r="I48">
        <f>(AU48-BA48)</f>
        <v>0.94722590617688063</v>
      </c>
      <c r="J48">
        <f>(P48+AT48*D48)</f>
        <v>29.853212356567383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31.794965744018555</v>
      </c>
      <c r="P48" s="1">
        <v>29.853212356567383</v>
      </c>
      <c r="Q48" s="1">
        <v>31.903285980224609</v>
      </c>
      <c r="R48" s="1">
        <v>400.13681030273438</v>
      </c>
      <c r="S48" s="1">
        <v>388.25100708007813</v>
      </c>
      <c r="T48" s="1">
        <v>0.50845992565155029</v>
      </c>
      <c r="U48" s="1">
        <v>37.108863830566406</v>
      </c>
      <c r="V48" s="1">
        <v>0.95142799615859985</v>
      </c>
      <c r="W48" s="1">
        <v>69.437934875488281</v>
      </c>
      <c r="X48" s="1">
        <v>300.2781982421875</v>
      </c>
      <c r="Y48" s="1">
        <v>1600.007080078125</v>
      </c>
      <c r="Z48" s="1">
        <v>5.2594859153032303E-2</v>
      </c>
      <c r="AA48" s="1">
        <v>88.319442749023438</v>
      </c>
      <c r="AB48" s="1">
        <v>14.347527503967285</v>
      </c>
      <c r="AC48" s="1">
        <v>1.7961018085479736</v>
      </c>
      <c r="AD48" s="1">
        <v>7.0762395858764648E-2</v>
      </c>
      <c r="AE48" s="1">
        <v>1.0393848642706871E-2</v>
      </c>
      <c r="AF48" s="1">
        <v>3.8786720484495163E-2</v>
      </c>
      <c r="AG48" s="1">
        <v>9.4974534586071968E-3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1.1039639641256891</v>
      </c>
      <c r="AP48">
        <f>(U48-T48)/(1000-U48)*AO48</f>
        <v>4.1962715685816908E-2</v>
      </c>
      <c r="AQ48">
        <f>(P48+273.15)</f>
        <v>303.00321235656736</v>
      </c>
      <c r="AR48">
        <f>(O48+273.15)</f>
        <v>304.94496574401853</v>
      </c>
      <c r="AS48">
        <f>(Y48*AK48+Z48*AL48)*AM48</f>
        <v>256.00112709042878</v>
      </c>
      <c r="AT48">
        <f>((AS48+0.00000010773*(AR48^4-AQ48^4))-AP48*44100)/(L48*0.92*2*29.3+0.00000043092*AQ48^3)</f>
        <v>-12.33467116220449</v>
      </c>
      <c r="AU48">
        <f>0.61365*EXP(17.502*J48/(240.97+J48))</f>
        <v>4.2246600807418968</v>
      </c>
      <c r="AV48">
        <f>AU48*1000/AA48</f>
        <v>47.833862502360617</v>
      </c>
      <c r="AW48">
        <f>(AV48-U48)</f>
        <v>10.724998671794211</v>
      </c>
      <c r="AX48">
        <f>IF(D48,P48,(O48+P48)/2)</f>
        <v>30.824089050292969</v>
      </c>
      <c r="AY48">
        <f>0.61365*EXP(17.502*AX48/(240.97+AX48))</f>
        <v>4.46632629771561</v>
      </c>
      <c r="AZ48">
        <f>IF(AW48&lt;&gt;0,(1000-(AV48+U48)/2)/AW48*AP48,0)</f>
        <v>3.7464342120754437</v>
      </c>
      <c r="BA48">
        <f>U48*AA48/1000</f>
        <v>3.2774341745650162</v>
      </c>
      <c r="BB48">
        <f>(AY48-BA48)</f>
        <v>1.1888921231505938</v>
      </c>
      <c r="BC48">
        <f>1/(1.6/F48+1.37/N48)</f>
        <v>2.6785321224857714</v>
      </c>
      <c r="BD48">
        <f>G48*AA48*0.001</f>
        <v>33.860819151253118</v>
      </c>
      <c r="BE48">
        <f>G48/S48</f>
        <v>0.98748054735445978</v>
      </c>
      <c r="BF48">
        <f>(1-AP48*AA48/AU48/F48)*100</f>
        <v>97.079198121410599</v>
      </c>
      <c r="BG48">
        <f>(S48-E48/(N48/1.35))</f>
        <v>389.25098816147158</v>
      </c>
      <c r="BH48">
        <f>E48*BF48/100/BG48</f>
        <v>-7.9073971830833506E-3</v>
      </c>
    </row>
    <row r="49" spans="1:60" x14ac:dyDescent="0.35">
      <c r="A49" s="1" t="s">
        <v>9</v>
      </c>
      <c r="B49" s="1" t="s">
        <v>3683</v>
      </c>
      <c r="K49" s="1">
        <f t="shared" si="0"/>
        <v>2.72</v>
      </c>
    </row>
    <row r="50" spans="1:60" x14ac:dyDescent="0.35">
      <c r="A50" s="1" t="s">
        <v>9</v>
      </c>
      <c r="B50" s="1" t="s">
        <v>3678</v>
      </c>
      <c r="K50" s="1">
        <f t="shared" si="0"/>
        <v>2.72</v>
      </c>
    </row>
    <row r="51" spans="1:60" x14ac:dyDescent="0.35">
      <c r="A51" s="1">
        <v>12</v>
      </c>
      <c r="B51" s="1" t="s">
        <v>3682</v>
      </c>
      <c r="C51" s="1">
        <v>2674.0000025704503</v>
      </c>
      <c r="D51" s="1">
        <v>0</v>
      </c>
      <c r="E51">
        <f>(R51-S51*(1000-T51)/(1000-U51))*AO51</f>
        <v>-2.5151592355297168</v>
      </c>
      <c r="F51">
        <f>IF(AZ51&lt;&gt;0,1/(1/AZ51-1/N51),0)</f>
        <v>15.346709450354489</v>
      </c>
      <c r="G51">
        <f>((BC51-AP51/2)*S51-E51)/(BC51+AP51/2)</f>
        <v>381.85638282825937</v>
      </c>
      <c r="H51">
        <f>AP51*1000</f>
        <v>41.877704970878575</v>
      </c>
      <c r="I51">
        <f>(AU51-BA51)</f>
        <v>1.0574589740845814</v>
      </c>
      <c r="J51">
        <f>(P51+AT51*D51)</f>
        <v>30.301637649536133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31.947114944458008</v>
      </c>
      <c r="P51" s="1">
        <v>30.301637649536133</v>
      </c>
      <c r="Q51" s="1">
        <v>32.019805908203125</v>
      </c>
      <c r="R51" s="1">
        <v>400.04913330078125</v>
      </c>
      <c r="S51" s="1">
        <v>387.62588500976563</v>
      </c>
      <c r="T51" s="1">
        <v>0.59000933170318604</v>
      </c>
      <c r="U51" s="1">
        <v>37.108543395996094</v>
      </c>
      <c r="V51" s="1">
        <v>1.0945340394973755</v>
      </c>
      <c r="W51" s="1">
        <v>68.840545654296875</v>
      </c>
      <c r="X51" s="1">
        <v>300.341796875</v>
      </c>
      <c r="Y51" s="1">
        <v>2001.062744140625</v>
      </c>
      <c r="Z51" s="1">
        <v>4.5735601335763931E-2</v>
      </c>
      <c r="AA51" s="1">
        <v>88.318374633789063</v>
      </c>
      <c r="AB51" s="1">
        <v>14.587926864624023</v>
      </c>
      <c r="AC51" s="1">
        <v>1.81758713722229</v>
      </c>
      <c r="AD51" s="1">
        <v>0.14569015800952911</v>
      </c>
      <c r="AE51" s="1">
        <v>1.4871255494654179E-2</v>
      </c>
      <c r="AF51" s="1">
        <v>5.3166348487138748E-2</v>
      </c>
      <c r="AG51" s="1">
        <v>4.727658350020647E-3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1.1041977826286762</v>
      </c>
      <c r="AP51">
        <f>(U51-T51)/(1000-U51)*AO51</f>
        <v>4.1877704970878574E-2</v>
      </c>
      <c r="AQ51">
        <f>(P51+273.15)</f>
        <v>303.45163764953611</v>
      </c>
      <c r="AR51">
        <f>(O51+273.15)</f>
        <v>305.09711494445799</v>
      </c>
      <c r="AS51">
        <f>(Y51*AK51+Z51*AL51)*AM51</f>
        <v>320.17003190614196</v>
      </c>
      <c r="AT51">
        <f>((AS51+0.00000010773*(AR51^4-AQ51^4))-AP51*44100)/(L51*0.92*2*29.3+0.00000043092*AQ51^3)</f>
        <v>-11.824175935182804</v>
      </c>
      <c r="AU51">
        <f>0.61365*EXP(17.502*J51/(240.97+J51))</f>
        <v>4.3348252118463835</v>
      </c>
      <c r="AV51">
        <f>AU51*1000/AA51</f>
        <v>49.081804662061288</v>
      </c>
      <c r="AW51">
        <f>(AV51-U51)</f>
        <v>11.973261266065194</v>
      </c>
      <c r="AX51">
        <f>IF(D51,P51,(O51+P51)/2)</f>
        <v>31.12437629699707</v>
      </c>
      <c r="AY51">
        <f>0.61365*EXP(17.502*AX51/(240.97+AX51))</f>
        <v>4.5434703327557697</v>
      </c>
      <c r="AZ51">
        <f>IF(AW51&lt;&gt;0,(1000-(AV51+U51)/2)/AW51*AP51,0)</f>
        <v>3.3468724265457821</v>
      </c>
      <c r="BA51">
        <f>U51*AA51/1000</f>
        <v>3.277366237761802</v>
      </c>
      <c r="BB51">
        <f>(AY51-BA51)</f>
        <v>1.2661040949939677</v>
      </c>
      <c r="BC51">
        <f>1/(1.6/F51+1.37/N51)</f>
        <v>2.3566879833195729</v>
      </c>
      <c r="BD51">
        <f>G51*AA51*0.001</f>
        <v>33.724935074929789</v>
      </c>
      <c r="BE51">
        <f>G51/S51</f>
        <v>0.9851157974618725</v>
      </c>
      <c r="BF51">
        <f>(1-AP51*AA51/AU51/F51)*100</f>
        <v>94.440354771537599</v>
      </c>
      <c r="BG51">
        <f>(S51-E51/(N51/1.35))</f>
        <v>388.41915344229369</v>
      </c>
      <c r="BH51">
        <f>E51*BF51/100/BG51</f>
        <v>-6.1153660525040329E-3</v>
      </c>
    </row>
    <row r="52" spans="1:60" x14ac:dyDescent="0.35">
      <c r="A52" s="1" t="s">
        <v>9</v>
      </c>
      <c r="B52" s="1" t="s">
        <v>3681</v>
      </c>
      <c r="K52" s="1">
        <v>2.6356799999999998</v>
      </c>
    </row>
    <row r="53" spans="1:60" x14ac:dyDescent="0.35">
      <c r="A53" s="1" t="s">
        <v>9</v>
      </c>
      <c r="B53" s="1" t="s">
        <v>3680</v>
      </c>
    </row>
    <row r="54" spans="1:60" x14ac:dyDescent="0.35">
      <c r="A54" s="1" t="s">
        <v>9</v>
      </c>
      <c r="B54" s="1" t="s">
        <v>3679</v>
      </c>
    </row>
    <row r="55" spans="1:60" x14ac:dyDescent="0.35">
      <c r="A55" s="1" t="s">
        <v>9</v>
      </c>
      <c r="B55" s="1" t="s">
        <v>3678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01EE2-9C12-4E90-BB94-0594682492B0}">
  <dimension ref="A1:BH55"/>
  <sheetViews>
    <sheetView topLeftCell="A3" zoomScale="52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3766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3765</v>
      </c>
    </row>
    <row r="12" spans="1:60" x14ac:dyDescent="0.35">
      <c r="A12" s="1" t="s">
        <v>9</v>
      </c>
      <c r="B12" s="1" t="s">
        <v>3764</v>
      </c>
    </row>
    <row r="13" spans="1:60" x14ac:dyDescent="0.35">
      <c r="A13" s="1" t="s">
        <v>9</v>
      </c>
      <c r="B13" s="1" t="s">
        <v>3763</v>
      </c>
    </row>
    <row r="14" spans="1:60" x14ac:dyDescent="0.35">
      <c r="A14" s="1" t="s">
        <v>9</v>
      </c>
      <c r="B14" s="1" t="s">
        <v>3762</v>
      </c>
    </row>
    <row r="15" spans="1:60" x14ac:dyDescent="0.35">
      <c r="A15" s="1" t="s">
        <v>9</v>
      </c>
      <c r="B15" s="1" t="s">
        <v>3761</v>
      </c>
    </row>
    <row r="16" spans="1:60" x14ac:dyDescent="0.35">
      <c r="A16" s="1" t="s">
        <v>9</v>
      </c>
      <c r="B16" s="1" t="s">
        <v>3760</v>
      </c>
    </row>
    <row r="17" spans="1:60" x14ac:dyDescent="0.35">
      <c r="A17" s="1" t="s">
        <v>9</v>
      </c>
      <c r="B17" s="1" t="s">
        <v>3759</v>
      </c>
    </row>
    <row r="18" spans="1:60" x14ac:dyDescent="0.35">
      <c r="A18" s="1">
        <v>1</v>
      </c>
      <c r="B18" s="1" t="s">
        <v>3758</v>
      </c>
      <c r="C18" s="1">
        <v>477.00000129640102</v>
      </c>
      <c r="D18" s="1">
        <v>0</v>
      </c>
      <c r="E18">
        <f>(R18-S18*(1000-T18)/(1000-U18))*AO18</f>
        <v>-7.5178407010638209</v>
      </c>
      <c r="F18">
        <f>IF(AZ18&lt;&gt;0,1/(1/AZ18-1/N18),0)</f>
        <v>280.40490467321439</v>
      </c>
      <c r="G18">
        <f>((BC18-AP18/2)*S18-E18)/(BC18+AP18/2)</f>
        <v>389.43702764681996</v>
      </c>
      <c r="H18">
        <f>AP18*1000</f>
        <v>41.392980655938487</v>
      </c>
      <c r="I18">
        <f>(AU18-BA18)</f>
        <v>0.83060718463132455</v>
      </c>
      <c r="J18">
        <f>(P18+AT18*D18)</f>
        <v>29.455024719238281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32.126007080078125</v>
      </c>
      <c r="P18" s="1">
        <v>29.455024719238281</v>
      </c>
      <c r="Q18" s="1">
        <v>32.278430938720703</v>
      </c>
      <c r="R18" s="1">
        <v>400.15512084960938</v>
      </c>
      <c r="S18" s="1">
        <v>392.25839233398438</v>
      </c>
      <c r="T18" s="1">
        <v>1.2579833269119263</v>
      </c>
      <c r="U18" s="1">
        <v>37.347541809082031</v>
      </c>
      <c r="V18" s="1">
        <v>2.310063362121582</v>
      </c>
      <c r="W18" s="1">
        <v>68.582138061523438</v>
      </c>
      <c r="X18" s="1">
        <v>300.31951904296875</v>
      </c>
      <c r="Y18" s="1">
        <v>0.13192842900753021</v>
      </c>
      <c r="Z18" s="1">
        <v>1.6006734222173691E-2</v>
      </c>
      <c r="AA18" s="1">
        <v>88.313262939453125</v>
      </c>
      <c r="AB18" s="1">
        <v>14.973623275756836</v>
      </c>
      <c r="AC18" s="1">
        <v>1.846843957901001</v>
      </c>
      <c r="AD18" s="1">
        <v>4.5668568462133408E-2</v>
      </c>
      <c r="AE18" s="1">
        <v>7.8858230262994766E-3</v>
      </c>
      <c r="AF18" s="1">
        <v>3.2317601144313812E-2</v>
      </c>
      <c r="AG18" s="1">
        <v>2.1457528695464134E-2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1.1041158788344436</v>
      </c>
      <c r="AP18">
        <f>(U18-T18)/(1000-U18)*AO18</f>
        <v>4.1392980655938487E-2</v>
      </c>
      <c r="AQ18">
        <f>(P18+273.15)</f>
        <v>302.60502471923826</v>
      </c>
      <c r="AR18">
        <f>(O18+273.15)</f>
        <v>305.2760070800781</v>
      </c>
      <c r="AS18">
        <f>(Y18*AK18+Z18*AL18)*AM18</f>
        <v>2.1108548169392005E-2</v>
      </c>
      <c r="AT18">
        <f>((AS18+0.00000010773*(AR18^4-AQ18^4))-AP18*44100)/(L18*0.92*2*29.3+0.00000043092*AQ18^3)</f>
        <v>-14.083164943708544</v>
      </c>
      <c r="AU18">
        <f>0.61365*EXP(17.502*J18/(240.97+J18))</f>
        <v>4.1288904645590048</v>
      </c>
      <c r="AV18">
        <f>AU18*1000/AA18</f>
        <v>46.752778995265288</v>
      </c>
      <c r="AW18">
        <f>(AV18-U18)</f>
        <v>9.4052371861832569</v>
      </c>
      <c r="AX18">
        <f>IF(D18,P18,(O18+P18)/2)</f>
        <v>30.790515899658203</v>
      </c>
      <c r="AY18">
        <f>0.61365*EXP(17.502*AX18/(240.97+AX18))</f>
        <v>4.4577726641880222</v>
      </c>
      <c r="AZ18">
        <f>IF(AW18&lt;&gt;0,(1000-(AV18+U18)/2)/AW18*AP18,0)</f>
        <v>4.2159914093483435</v>
      </c>
      <c r="BA18">
        <f>U18*AA18/1000</f>
        <v>3.2982832799276802</v>
      </c>
      <c r="BB18">
        <f>(AY18-BA18)</f>
        <v>1.159489384260342</v>
      </c>
      <c r="BC18">
        <f>1/(1.6/F18+1.37/N18)</f>
        <v>3.0696177057107148</v>
      </c>
      <c r="BD18">
        <f>G18*AA18*0.001</f>
        <v>34.392454620932689</v>
      </c>
      <c r="BE18">
        <f>G18/S18</f>
        <v>0.99280738221972265</v>
      </c>
      <c r="BF18">
        <f>(1-AP18*AA18/AU18/F18)*100</f>
        <v>99.684257048599306</v>
      </c>
      <c r="BG18">
        <f>(S18-E18/(N18/1.35))</f>
        <v>394.62948106056848</v>
      </c>
      <c r="BH18">
        <f>E18*BF18/100/BG18</f>
        <v>-1.8990227564378216E-2</v>
      </c>
    </row>
    <row r="19" spans="1:60" x14ac:dyDescent="0.35">
      <c r="A19" s="1" t="s">
        <v>9</v>
      </c>
      <c r="B19" s="1" t="s">
        <v>3757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3756</v>
      </c>
      <c r="K20" s="1">
        <f t="shared" si="0"/>
        <v>2.72</v>
      </c>
    </row>
    <row r="21" spans="1:60" x14ac:dyDescent="0.35">
      <c r="A21" s="1">
        <v>2</v>
      </c>
      <c r="B21" s="1" t="s">
        <v>3755</v>
      </c>
      <c r="C21" s="1">
        <v>683.00000129640102</v>
      </c>
      <c r="D21" s="1">
        <v>0</v>
      </c>
      <c r="E21">
        <f>(R21-S21*(1000-T21)/(1000-U21))*AO21</f>
        <v>-7.4452954567183953</v>
      </c>
      <c r="F21">
        <f>IF(AZ21&lt;&gt;0,1/(1/AZ21-1/N21),0)</f>
        <v>66.167825415945671</v>
      </c>
      <c r="G21">
        <f>((BC21-AP21/2)*S21-E21)/(BC21+AP21/2)</f>
        <v>389.62582690281005</v>
      </c>
      <c r="H21">
        <f>AP21*1000</f>
        <v>40.261700030748841</v>
      </c>
      <c r="I21">
        <f>(AU21-BA21)</f>
        <v>0.8474958010497522</v>
      </c>
      <c r="J21">
        <f>(P21+AT21*D21)</f>
        <v>29.355632781982422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32.086765289306641</v>
      </c>
      <c r="P21" s="1">
        <v>29.355632781982422</v>
      </c>
      <c r="Q21" s="1">
        <v>32.285739898681641</v>
      </c>
      <c r="R21" s="1">
        <v>400.05169677734375</v>
      </c>
      <c r="S21" s="1">
        <v>392.48281860351563</v>
      </c>
      <c r="T21" s="1">
        <v>1.7709141969680786</v>
      </c>
      <c r="U21" s="1">
        <v>36.891555786132813</v>
      </c>
      <c r="V21" s="1">
        <v>3.2589683532714844</v>
      </c>
      <c r="W21" s="1">
        <v>67.890594482421875</v>
      </c>
      <c r="X21" s="1">
        <v>300.312744140625</v>
      </c>
      <c r="Y21" s="1">
        <v>25.210521697998047</v>
      </c>
      <c r="Z21" s="1">
        <v>0.14292000234127045</v>
      </c>
      <c r="AA21" s="1">
        <v>88.307113647460938</v>
      </c>
      <c r="AB21" s="1">
        <v>14.905002593994141</v>
      </c>
      <c r="AC21" s="1">
        <v>1.8616106510162354</v>
      </c>
      <c r="AD21" s="1">
        <v>9.6589222550392151E-2</v>
      </c>
      <c r="AE21" s="1">
        <v>6.4716958440840244E-3</v>
      </c>
      <c r="AF21" s="1">
        <v>1.8844094127416611E-2</v>
      </c>
      <c r="AG21" s="1">
        <v>9.1285789385437965E-3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1.1040909711052387</v>
      </c>
      <c r="AP21">
        <f>(U21-T21)/(1000-U21)*AO21</f>
        <v>4.0261700030748838E-2</v>
      </c>
      <c r="AQ21">
        <f>(P21+273.15)</f>
        <v>302.5056327819824</v>
      </c>
      <c r="AR21">
        <f>(O21+273.15)</f>
        <v>305.23676528930662</v>
      </c>
      <c r="AS21">
        <f>(Y21*AK21+Z21*AL21)*AM21</f>
        <v>4.0336833815198361</v>
      </c>
      <c r="AT21">
        <f>((AS21+0.00000010773*(AR21^4-AQ21^4))-AP21*44100)/(L21*0.92*2*29.3+0.00000043092*AQ21^3)</f>
        <v>-13.655534131222495</v>
      </c>
      <c r="AU21">
        <f>0.61365*EXP(17.502*J21/(240.97+J21))</f>
        <v>4.1052826104874276</v>
      </c>
      <c r="AV21">
        <f>AU21*1000/AA21</f>
        <v>46.488696560466337</v>
      </c>
      <c r="AW21">
        <f>(AV21-U21)</f>
        <v>9.5971407743335249</v>
      </c>
      <c r="AX21">
        <f>IF(D21,P21,(O21+P21)/2)</f>
        <v>30.721199035644531</v>
      </c>
      <c r="AY21">
        <f>0.61365*EXP(17.502*AX21/(240.97+AX21))</f>
        <v>4.4401575255369252</v>
      </c>
      <c r="AZ21">
        <f>IF(AW21&lt;&gt;0,(1000-(AV21+U21)/2)/AW21*AP21,0)</f>
        <v>4.0202791210171442</v>
      </c>
      <c r="BA21">
        <f>U21*AA21/1000</f>
        <v>3.2577868094376754</v>
      </c>
      <c r="BB21">
        <f>(AY21-BA21)</f>
        <v>1.1823707160992498</v>
      </c>
      <c r="BC21">
        <f>1/(1.6/F21+1.37/N21)</f>
        <v>2.9048794155220801</v>
      </c>
      <c r="BD21">
        <f>G21*AA21*0.001</f>
        <v>34.406732176292387</v>
      </c>
      <c r="BE21">
        <f>G21/S21</f>
        <v>0.99272072160796498</v>
      </c>
      <c r="BF21">
        <f>(1-AP21*AA21/AU21/F21)*100</f>
        <v>98.69112589033719</v>
      </c>
      <c r="BG21">
        <f>(S21-E21/(N21/1.35))</f>
        <v>394.83102692894806</v>
      </c>
      <c r="BH21">
        <f>E21*BF21/100/BG21</f>
        <v>-1.8610102577930866E-2</v>
      </c>
    </row>
    <row r="22" spans="1:60" x14ac:dyDescent="0.35">
      <c r="A22" s="1" t="s">
        <v>9</v>
      </c>
      <c r="B22" s="1" t="s">
        <v>3754</v>
      </c>
      <c r="K22" s="1">
        <f t="shared" si="0"/>
        <v>2.72</v>
      </c>
    </row>
    <row r="23" spans="1:60" x14ac:dyDescent="0.35">
      <c r="A23" s="1" t="s">
        <v>9</v>
      </c>
      <c r="B23" s="1" t="s">
        <v>3753</v>
      </c>
      <c r="K23" s="1">
        <f t="shared" si="0"/>
        <v>2.72</v>
      </c>
    </row>
    <row r="24" spans="1:60" x14ac:dyDescent="0.35">
      <c r="A24" s="1">
        <v>3</v>
      </c>
      <c r="B24" s="1" t="s">
        <v>3752</v>
      </c>
      <c r="C24" s="1">
        <v>888.50000130757689</v>
      </c>
      <c r="D24" s="1">
        <v>0</v>
      </c>
      <c r="E24">
        <f>(R24-S24*(1000-T24)/(1000-U24))*AO24</f>
        <v>-6.9557787203825159</v>
      </c>
      <c r="F24">
        <f>IF(AZ24&lt;&gt;0,1/(1/AZ24-1/N24),0)</f>
        <v>37.22550601511778</v>
      </c>
      <c r="G24">
        <f>((BC24-AP24/2)*S24-E24)/(BC24+AP24/2)</f>
        <v>389.46018153657639</v>
      </c>
      <c r="H24">
        <f>AP24*1000</f>
        <v>38.914932432905971</v>
      </c>
      <c r="I24">
        <f>(AU24-BA24)</f>
        <v>0.85819946203066078</v>
      </c>
      <c r="J24">
        <f>(P24+AT24*D24)</f>
        <v>29.239429473876953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31.990303039550781</v>
      </c>
      <c r="P24" s="1">
        <v>29.239429473876953</v>
      </c>
      <c r="Q24" s="1">
        <v>32.214008331298828</v>
      </c>
      <c r="R24" s="1">
        <v>399.99075317382813</v>
      </c>
      <c r="S24" s="1">
        <v>392.4583740234375</v>
      </c>
      <c r="T24" s="1">
        <v>2.4985260963439941</v>
      </c>
      <c r="U24" s="1">
        <v>36.458488464355469</v>
      </c>
      <c r="V24" s="1">
        <v>4.6232657432556152</v>
      </c>
      <c r="W24" s="1">
        <v>67.462684631347656</v>
      </c>
      <c r="X24" s="1">
        <v>300.3228759765625</v>
      </c>
      <c r="Y24" s="1">
        <v>50.100791931152344</v>
      </c>
      <c r="Z24" s="1">
        <v>0.13606575131416321</v>
      </c>
      <c r="AA24" s="1">
        <v>88.309516906738281</v>
      </c>
      <c r="AB24" s="1">
        <v>14.849313735961914</v>
      </c>
      <c r="AC24" s="1">
        <v>1.8681169748306274</v>
      </c>
      <c r="AD24" s="1">
        <v>7.1195632219314575E-2</v>
      </c>
      <c r="AE24" s="1">
        <v>7.3812180198729038E-3</v>
      </c>
      <c r="AF24" s="1">
        <v>3.8488093763589859E-2</v>
      </c>
      <c r="AG24" s="1">
        <v>1.1027310974895954E-2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1.1041282205020677</v>
      </c>
      <c r="AP24">
        <f>(U24-T24)/(1000-U24)*AO24</f>
        <v>3.8914932432905974E-2</v>
      </c>
      <c r="AQ24">
        <f>(P24+273.15)</f>
        <v>302.38942947387693</v>
      </c>
      <c r="AR24">
        <f>(O24+273.15)</f>
        <v>305.14030303955076</v>
      </c>
      <c r="AS24">
        <f>(Y24*AK24+Z24*AL24)*AM24</f>
        <v>8.0161265298099806</v>
      </c>
      <c r="AT24">
        <f>((AS24+0.00000010773*(AR24^4-AQ24^4))-AP24*44100)/(L24*0.92*2*29.3+0.00000043092*AQ24^3)</f>
        <v>-13.157553184643197</v>
      </c>
      <c r="AU24">
        <f>0.61365*EXP(17.502*J24/(240.97+J24))</f>
        <v>4.0778309654677827</v>
      </c>
      <c r="AV24">
        <f>AU24*1000/AA24</f>
        <v>46.176574261801129</v>
      </c>
      <c r="AW24">
        <f>(AV24-U24)</f>
        <v>9.71808579744566</v>
      </c>
      <c r="AX24">
        <f>IF(D24,P24,(O24+P24)/2)</f>
        <v>30.614866256713867</v>
      </c>
      <c r="AY24">
        <f>0.61365*EXP(17.502*AX24/(240.97+AX24))</f>
        <v>4.4132535794824337</v>
      </c>
      <c r="AZ24">
        <f>IF(AW24&lt;&gt;0,(1000-(AV24+U24)/2)/AW24*AP24,0)</f>
        <v>3.8389312740399189</v>
      </c>
      <c r="BA24">
        <f>U24*AA24/1000</f>
        <v>3.2196315034371219</v>
      </c>
      <c r="BB24">
        <f>(AY24-BA24)</f>
        <v>1.1936220760453118</v>
      </c>
      <c r="BC24">
        <f>1/(1.6/F24+1.37/N24)</f>
        <v>2.7544512884461323</v>
      </c>
      <c r="BD24">
        <f>G24*AA24*0.001</f>
        <v>34.393040485905651</v>
      </c>
      <c r="BE24">
        <f>G24/S24</f>
        <v>0.99236048283000311</v>
      </c>
      <c r="BF24">
        <f>(1-AP24*AA24/AU24/F24)*100</f>
        <v>97.736117093315258</v>
      </c>
      <c r="BG24">
        <f>(S24-E24/(N24/1.35))</f>
        <v>394.6521912595727</v>
      </c>
      <c r="BH24">
        <f>E24*BF24/100/BG24</f>
        <v>-1.7226074466247021E-2</v>
      </c>
    </row>
    <row r="25" spans="1:60" x14ac:dyDescent="0.35">
      <c r="A25" s="1" t="s">
        <v>9</v>
      </c>
      <c r="B25" s="1" t="s">
        <v>3751</v>
      </c>
      <c r="K25" s="1">
        <f t="shared" si="0"/>
        <v>2.72</v>
      </c>
    </row>
    <row r="26" spans="1:60" x14ac:dyDescent="0.35">
      <c r="A26" s="1" t="s">
        <v>9</v>
      </c>
      <c r="B26" s="1" t="s">
        <v>3750</v>
      </c>
      <c r="K26" s="1">
        <f t="shared" si="0"/>
        <v>2.72</v>
      </c>
    </row>
    <row r="27" spans="1:60" x14ac:dyDescent="0.35">
      <c r="A27" s="1">
        <v>4</v>
      </c>
      <c r="B27" s="1" t="s">
        <v>3749</v>
      </c>
      <c r="C27" s="1">
        <v>1095.000001296401</v>
      </c>
      <c r="D27" s="1">
        <v>0</v>
      </c>
      <c r="E27">
        <f>(R27-S27*(1000-T27)/(1000-U27))*AO27</f>
        <v>-5.9860718643255542</v>
      </c>
      <c r="F27">
        <f>IF(AZ27&lt;&gt;0,1/(1/AZ27-1/N27),0)</f>
        <v>25.782746885647722</v>
      </c>
      <c r="G27">
        <f>((BC27-AP27/2)*S27-E27)/(BC27+AP27/2)</f>
        <v>388.70331849990527</v>
      </c>
      <c r="H27">
        <f>AP27*1000</f>
        <v>37.672721120335744</v>
      </c>
      <c r="I27">
        <f>(AU27-BA27)</f>
        <v>0.86880505035721667</v>
      </c>
      <c r="J27">
        <f>(P27+AT27*D27)</f>
        <v>29.258501052856445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31.913190841674805</v>
      </c>
      <c r="P27" s="1">
        <v>29.258501052856445</v>
      </c>
      <c r="Q27" s="1">
        <v>32.141510009765625</v>
      </c>
      <c r="R27" s="1">
        <v>399.99020385742188</v>
      </c>
      <c r="S27" s="1">
        <v>392.0355224609375</v>
      </c>
      <c r="T27" s="1">
        <v>3.5123212337493896</v>
      </c>
      <c r="U27" s="1">
        <v>36.390613555908203</v>
      </c>
      <c r="V27" s="1">
        <v>6.5273895263671875</v>
      </c>
      <c r="W27" s="1">
        <v>67.629264831542969</v>
      </c>
      <c r="X27" s="1">
        <v>300.32235717773438</v>
      </c>
      <c r="Y27" s="1">
        <v>101.08481597900391</v>
      </c>
      <c r="Z27" s="1">
        <v>0.1715036928653717</v>
      </c>
      <c r="AA27" s="1">
        <v>88.306297302246094</v>
      </c>
      <c r="AB27" s="1">
        <v>14.602426528930664</v>
      </c>
      <c r="AC27" s="1">
        <v>1.879726767539978</v>
      </c>
      <c r="AD27" s="1">
        <v>5.3309090435504913E-2</v>
      </c>
      <c r="AE27" s="1">
        <v>6.2002008780837059E-3</v>
      </c>
      <c r="AF27" s="1">
        <v>6.4451396465301514E-2</v>
      </c>
      <c r="AG27" s="1">
        <v>1.0407294146716595E-2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1.1041263131534351</v>
      </c>
      <c r="AP27">
        <f>(U27-T27)/(1000-U27)*AO27</f>
        <v>3.7672721120335748E-2</v>
      </c>
      <c r="AQ27">
        <f>(P27+273.15)</f>
        <v>302.40850105285642</v>
      </c>
      <c r="AR27">
        <f>(O27+273.15)</f>
        <v>305.06319084167478</v>
      </c>
      <c r="AS27">
        <f>(Y27*AK27+Z27*AL27)*AM27</f>
        <v>16.173570195133152</v>
      </c>
      <c r="AT27">
        <f>((AS27+0.00000010773*(AR27^4-AQ27^4))-AP27*44100)/(L27*0.92*2*29.3+0.00000043092*AQ27^3)</f>
        <v>-12.672098284676263</v>
      </c>
      <c r="AU27">
        <f>0.61365*EXP(17.502*J27/(240.97+J27))</f>
        <v>4.0823253900363934</v>
      </c>
      <c r="AV27">
        <f>AU27*1000/AA27</f>
        <v>46.229153692899295</v>
      </c>
      <c r="AW27">
        <f>(AV27-U27)</f>
        <v>9.8385401369910923</v>
      </c>
      <c r="AX27">
        <f>IF(D27,P27,(O27+P27)/2)</f>
        <v>30.585845947265625</v>
      </c>
      <c r="AY27">
        <f>0.61365*EXP(17.502*AX27/(240.97+AX27))</f>
        <v>4.4059356782916046</v>
      </c>
      <c r="AZ27">
        <f>IF(AW27&lt;&gt;0,(1000-(AV27+U27)/2)/AW27*AP27,0)</f>
        <v>3.6709171169865771</v>
      </c>
      <c r="BA27">
        <f>U27*AA27/1000</f>
        <v>3.2135203396791767</v>
      </c>
      <c r="BB27">
        <f>(AY27-BA27)</f>
        <v>1.1924153386124279</v>
      </c>
      <c r="BC27">
        <f>1/(1.6/F27+1.37/N27)</f>
        <v>2.6169485869763975</v>
      </c>
      <c r="BD27">
        <f>G27*AA27*0.001</f>
        <v>34.324950805822283</v>
      </c>
      <c r="BE27">
        <f>G27/S27</f>
        <v>0.99150024992604013</v>
      </c>
      <c r="BF27">
        <f>(1-AP27*AA27/AU27/F27)*100</f>
        <v>96.839310289591296</v>
      </c>
      <c r="BG27">
        <f>(S27-E27/(N27/1.35))</f>
        <v>393.92349908592985</v>
      </c>
      <c r="BH27">
        <f>E27*BF27/100/BG27</f>
        <v>-1.4715727089913023E-2</v>
      </c>
    </row>
    <row r="28" spans="1:60" x14ac:dyDescent="0.35">
      <c r="A28" s="1" t="s">
        <v>9</v>
      </c>
      <c r="B28" s="1" t="s">
        <v>3748</v>
      </c>
      <c r="K28" s="1">
        <f t="shared" si="0"/>
        <v>2.72</v>
      </c>
    </row>
    <row r="29" spans="1:60" x14ac:dyDescent="0.35">
      <c r="A29" s="1" t="s">
        <v>9</v>
      </c>
      <c r="B29" s="1" t="s">
        <v>3747</v>
      </c>
      <c r="K29" s="1">
        <f t="shared" si="0"/>
        <v>2.72</v>
      </c>
    </row>
    <row r="30" spans="1:60" x14ac:dyDescent="0.35">
      <c r="A30" s="1">
        <v>5</v>
      </c>
      <c r="B30" s="1" t="s">
        <v>3746</v>
      </c>
      <c r="C30" s="1">
        <v>1301.000001296401</v>
      </c>
      <c r="D30" s="1">
        <v>0</v>
      </c>
      <c r="E30">
        <f>(R30-S30*(1000-T30)/(1000-U30))*AO30</f>
        <v>-4.9771689546658928</v>
      </c>
      <c r="F30">
        <f>IF(AZ30&lt;&gt;0,1/(1/AZ30-1/N30),0)</f>
        <v>19.137309728814273</v>
      </c>
      <c r="G30">
        <f>((BC30-AP30/2)*S30-E30)/(BC30+AP30/2)</f>
        <v>387.86634845433548</v>
      </c>
      <c r="H30">
        <f>AP30*1000</f>
        <v>36.373051519418624</v>
      </c>
      <c r="I30">
        <f>(AU30-BA30)</f>
        <v>0.88017907616826374</v>
      </c>
      <c r="J30">
        <f>(P30+AT30*D30)</f>
        <v>29.338596343994141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31.875543594360352</v>
      </c>
      <c r="P30" s="1">
        <v>29.338596343994141</v>
      </c>
      <c r="Q30" s="1">
        <v>32.094345092773438</v>
      </c>
      <c r="R30" s="1">
        <v>399.97235107421875</v>
      </c>
      <c r="S30" s="1">
        <v>391.57943725585938</v>
      </c>
      <c r="T30" s="1">
        <v>4.730748176574707</v>
      </c>
      <c r="U30" s="1">
        <v>36.475627899169922</v>
      </c>
      <c r="V30" s="1">
        <v>8.8106269836425781</v>
      </c>
      <c r="W30" s="1">
        <v>67.932838439941406</v>
      </c>
      <c r="X30" s="1">
        <v>300.28778076171875</v>
      </c>
      <c r="Y30" s="1">
        <v>150.54203796386719</v>
      </c>
      <c r="Z30" s="1">
        <v>0.29956811666488647</v>
      </c>
      <c r="AA30" s="1">
        <v>88.307426452636719</v>
      </c>
      <c r="AB30" s="1">
        <v>14.770708084106445</v>
      </c>
      <c r="AC30" s="1">
        <v>1.8721866607666016</v>
      </c>
      <c r="AD30" s="1">
        <v>5.5315762758255005E-2</v>
      </c>
      <c r="AE30" s="1">
        <v>7.3958835564553738E-3</v>
      </c>
      <c r="AF30" s="1">
        <v>4.1508946567773819E-2</v>
      </c>
      <c r="AG30" s="1">
        <v>1.7942225560545921E-2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1.1039991939769069</v>
      </c>
      <c r="AP30">
        <f>(U30-T30)/(1000-U30)*AO30</f>
        <v>3.6373051519418623E-2</v>
      </c>
      <c r="AQ30">
        <f>(P30+273.15)</f>
        <v>302.48859634399412</v>
      </c>
      <c r="AR30">
        <f>(O30+273.15)</f>
        <v>305.02554359436033</v>
      </c>
      <c r="AS30">
        <f>(Y30*AK30+Z30*AL30)*AM30</f>
        <v>24.086725535838468</v>
      </c>
      <c r="AT30">
        <f>((AS30+0.00000010773*(AR30^4-AQ30^4))-AP30*44100)/(L30*0.92*2*29.3+0.00000043092*AQ30^3)</f>
        <v>-12.169904430946005</v>
      </c>
      <c r="AU30">
        <f>0.61365*EXP(17.502*J30/(240.97+J30))</f>
        <v>4.1012479041879555</v>
      </c>
      <c r="AV30">
        <f>AU30*1000/AA30</f>
        <v>46.442842566447574</v>
      </c>
      <c r="AW30">
        <f>(AV30-U30)</f>
        <v>9.967214667277652</v>
      </c>
      <c r="AX30">
        <f>IF(D30,P30,(O30+P30)/2)</f>
        <v>30.607069969177246</v>
      </c>
      <c r="AY30">
        <f>0.61365*EXP(17.502*AX30/(240.97+AX30))</f>
        <v>4.4112865905215619</v>
      </c>
      <c r="AZ30">
        <f>IF(AW30&lt;&gt;0,(1000-(AV30+U30)/2)/AW30*AP30,0)</f>
        <v>3.4979734844882873</v>
      </c>
      <c r="BA30">
        <f>U30*AA30/1000</f>
        <v>3.2210688280196917</v>
      </c>
      <c r="BB30">
        <f>(AY30-BA30)</f>
        <v>1.1902177625018702</v>
      </c>
      <c r="BC30">
        <f>1/(1.6/F30+1.37/N30)</f>
        <v>2.4772480264070813</v>
      </c>
      <c r="BD30">
        <f>G30*AA30*0.001</f>
        <v>34.251479039583998</v>
      </c>
      <c r="BE30">
        <f>G30/S30</f>
        <v>0.99051766142894337</v>
      </c>
      <c r="BF30">
        <f>(1-AP30*AA30/AU30/F30)*100</f>
        <v>95.907581315958595</v>
      </c>
      <c r="BG30">
        <f>(S30-E30/(N30/1.35))</f>
        <v>393.14921103372654</v>
      </c>
      <c r="BH30">
        <f>E30*BF30/100/BG30</f>
        <v>-1.2141655708471819E-2</v>
      </c>
    </row>
    <row r="31" spans="1:60" x14ac:dyDescent="0.35">
      <c r="A31" s="1" t="s">
        <v>9</v>
      </c>
      <c r="B31" s="1" t="s">
        <v>3745</v>
      </c>
      <c r="K31" s="1">
        <f t="shared" si="0"/>
        <v>2.72</v>
      </c>
    </row>
    <row r="32" spans="1:60" x14ac:dyDescent="0.35">
      <c r="A32" s="1" t="s">
        <v>9</v>
      </c>
      <c r="B32" s="1" t="s">
        <v>3744</v>
      </c>
      <c r="K32" s="1">
        <f t="shared" si="0"/>
        <v>2.72</v>
      </c>
    </row>
    <row r="33" spans="1:60" x14ac:dyDescent="0.35">
      <c r="A33" s="1">
        <v>6</v>
      </c>
      <c r="B33" s="1" t="s">
        <v>3743</v>
      </c>
      <c r="C33" s="1">
        <v>1507.000001296401</v>
      </c>
      <c r="D33" s="1">
        <v>0</v>
      </c>
      <c r="E33">
        <f>(R33-S33*(1000-T33)/(1000-U33))*AO33</f>
        <v>-3.6355856759468672</v>
      </c>
      <c r="F33">
        <f>IF(AZ33&lt;&gt;0,1/(1/AZ33-1/N33),0)</f>
        <v>16.313893681263735</v>
      </c>
      <c r="G33">
        <f>((BC33-AP33/2)*S33-E33)/(BC33+AP33/2)</f>
        <v>386.69810718962316</v>
      </c>
      <c r="H33">
        <f>AP33*1000</f>
        <v>35.311065611112625</v>
      </c>
      <c r="I33">
        <f>(AU33-BA33)</f>
        <v>0.8810308048223634</v>
      </c>
      <c r="J33">
        <f>(P33+AT33*D33)</f>
        <v>29.524188995361328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31.901323318481445</v>
      </c>
      <c r="P33" s="1">
        <v>29.524188995361328</v>
      </c>
      <c r="Q33" s="1">
        <v>32.099903106689453</v>
      </c>
      <c r="R33" s="1">
        <v>400.12823486328125</v>
      </c>
      <c r="S33" s="1">
        <v>390.918701171875</v>
      </c>
      <c r="T33" s="1">
        <v>6.1671056747436523</v>
      </c>
      <c r="U33" s="1">
        <v>36.966835021972656</v>
      </c>
      <c r="V33" s="1">
        <v>11.468652725219727</v>
      </c>
      <c r="W33" s="1">
        <v>68.745338439941406</v>
      </c>
      <c r="X33" s="1">
        <v>300.31295776367188</v>
      </c>
      <c r="Y33" s="1">
        <v>299.68011474609375</v>
      </c>
      <c r="Z33" s="1">
        <v>0.19666090607643127</v>
      </c>
      <c r="AA33" s="1">
        <v>88.305030822753906</v>
      </c>
      <c r="AB33" s="1">
        <v>14.665176391601563</v>
      </c>
      <c r="AC33" s="1">
        <v>1.8779315948486328</v>
      </c>
      <c r="AD33" s="1">
        <v>4.58693727850914E-2</v>
      </c>
      <c r="AE33" s="1">
        <v>1.184501126408577E-2</v>
      </c>
      <c r="AF33" s="1">
        <v>1.5478412620723248E-2</v>
      </c>
      <c r="AG33" s="1">
        <v>1.9224375486373901E-2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1.1040917564840875</v>
      </c>
      <c r="AP33">
        <f>(U33-T33)/(1000-U33)*AO33</f>
        <v>3.5311065611112621E-2</v>
      </c>
      <c r="AQ33">
        <f>(P33+273.15)</f>
        <v>302.67418899536131</v>
      </c>
      <c r="AR33">
        <f>(O33+273.15)</f>
        <v>305.05132331848142</v>
      </c>
      <c r="AS33">
        <f>(Y33*AK33+Z33*AL33)*AM33</f>
        <v>47.948817287635393</v>
      </c>
      <c r="AT33">
        <f>((AS33+0.00000010773*(AR33^4-AQ33^4))-AP33*44100)/(L33*0.92*2*29.3+0.00000043092*AQ33^3)</f>
        <v>-11.627511854834149</v>
      </c>
      <c r="AU33">
        <f>0.61365*EXP(17.502*J33/(240.97+J33))</f>
        <v>4.1453883108573173</v>
      </c>
      <c r="AV33">
        <f>AU33*1000/AA33</f>
        <v>46.943965391710826</v>
      </c>
      <c r="AW33">
        <f>(AV33-U33)</f>
        <v>9.9771303697381697</v>
      </c>
      <c r="AX33">
        <f>IF(D33,P33,(O33+P33)/2)</f>
        <v>30.712756156921387</v>
      </c>
      <c r="AY33">
        <f>0.61365*EXP(17.502*AX33/(240.97+AX33))</f>
        <v>4.4380161285137705</v>
      </c>
      <c r="AZ33">
        <f>IF(AW33&lt;&gt;0,(1000-(AV33+U33)/2)/AW33*AP33,0)</f>
        <v>3.3907120051550592</v>
      </c>
      <c r="BA33">
        <f>U33*AA33/1000</f>
        <v>3.2643575060349539</v>
      </c>
      <c r="BB33">
        <f>(AY33-BA33)</f>
        <v>1.1736586224788166</v>
      </c>
      <c r="BC33">
        <f>1/(1.6/F33+1.37/N33)</f>
        <v>2.3915243770607764</v>
      </c>
      <c r="BD33">
        <f>G33*AA33*0.001</f>
        <v>34.147388274480271</v>
      </c>
      <c r="BE33">
        <f>G33/S33</f>
        <v>0.98920339710123983</v>
      </c>
      <c r="BF33">
        <f>(1-AP33*AA33/AU33/F33)*100</f>
        <v>95.389230367114507</v>
      </c>
      <c r="BG33">
        <f>(S33-E33/(N33/1.35))</f>
        <v>392.06534640599767</v>
      </c>
      <c r="BH33">
        <f>E33*BF33/100/BG33</f>
        <v>-8.8453550598465314E-3</v>
      </c>
    </row>
    <row r="34" spans="1:60" x14ac:dyDescent="0.35">
      <c r="A34" s="1" t="s">
        <v>9</v>
      </c>
      <c r="B34" s="1" t="s">
        <v>3742</v>
      </c>
      <c r="K34" s="1">
        <f t="shared" si="0"/>
        <v>2.72</v>
      </c>
    </row>
    <row r="35" spans="1:60" x14ac:dyDescent="0.35">
      <c r="A35" s="1" t="s">
        <v>9</v>
      </c>
      <c r="B35" s="1" t="s">
        <v>3741</v>
      </c>
      <c r="K35" s="1">
        <f t="shared" si="0"/>
        <v>2.72</v>
      </c>
    </row>
    <row r="36" spans="1:60" x14ac:dyDescent="0.35">
      <c r="A36" s="1">
        <v>7</v>
      </c>
      <c r="B36" s="1" t="s">
        <v>3740</v>
      </c>
      <c r="C36" s="1">
        <v>1713.000001296401</v>
      </c>
      <c r="D36" s="1">
        <v>0</v>
      </c>
      <c r="E36">
        <f>(R36-S36*(1000-T36)/(1000-U36))*AO36</f>
        <v>-2.216285284174631</v>
      </c>
      <c r="F36">
        <f>IF(AZ36&lt;&gt;0,1/(1/AZ36-1/N36),0)</f>
        <v>13.339157505832588</v>
      </c>
      <c r="G36">
        <f>((BC36-AP36/2)*S36-E36)/(BC36+AP36/2)</f>
        <v>385.1199217978359</v>
      </c>
      <c r="H36">
        <f>AP36*1000</f>
        <v>34.084347192293897</v>
      </c>
      <c r="I36">
        <f>(AU36-BA36)</f>
        <v>0.88920415603425251</v>
      </c>
      <c r="J36">
        <f>(P36+AT36*D36)</f>
        <v>29.766679763793945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31.941267013549805</v>
      </c>
      <c r="P36" s="1">
        <v>29.766679763793945</v>
      </c>
      <c r="Q36" s="1">
        <v>32.123912811279297</v>
      </c>
      <c r="R36" s="1">
        <v>399.98703002929688</v>
      </c>
      <c r="S36" s="1">
        <v>389.95687866210938</v>
      </c>
      <c r="T36" s="1">
        <v>7.827512264251709</v>
      </c>
      <c r="U36" s="1">
        <v>37.537139892578125</v>
      </c>
      <c r="V36" s="1">
        <v>14.522494316101074</v>
      </c>
      <c r="W36" s="1">
        <v>69.6431884765625</v>
      </c>
      <c r="X36" s="1">
        <v>300.3382568359375</v>
      </c>
      <c r="Y36" s="1">
        <v>499.46963500976563</v>
      </c>
      <c r="Z36" s="1">
        <v>0.1257745772600174</v>
      </c>
      <c r="AA36" s="1">
        <v>88.298698425292969</v>
      </c>
      <c r="AB36" s="1">
        <v>14.589573860168457</v>
      </c>
      <c r="AC36" s="1">
        <v>1.8760015964508057</v>
      </c>
      <c r="AD36" s="1">
        <v>6.276259571313858E-2</v>
      </c>
      <c r="AE36" s="1">
        <v>5.3468542173504829E-3</v>
      </c>
      <c r="AF36" s="1">
        <v>3.1748056411743164E-2</v>
      </c>
      <c r="AG36" s="1">
        <v>1.5297270379960537E-2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1.1041847677791816</v>
      </c>
      <c r="AP36">
        <f>(U36-T36)/(1000-U36)*AO36</f>
        <v>3.4084347192293897E-2</v>
      </c>
      <c r="AQ36">
        <f>(P36+273.15)</f>
        <v>302.91667976379392</v>
      </c>
      <c r="AR36">
        <f>(O36+273.15)</f>
        <v>305.09126701354978</v>
      </c>
      <c r="AS36">
        <f>(Y36*AK36+Z36*AL36)*AM36</f>
        <v>79.91513981531989</v>
      </c>
      <c r="AT36">
        <f>((AS36+0.00000010773*(AR36^4-AQ36^4))-AP36*44100)/(L36*0.92*2*29.3+0.00000043092*AQ36^3)</f>
        <v>-10.968062211778218</v>
      </c>
      <c r="AU36">
        <f>0.61365*EXP(17.502*J36/(240.97+J36))</f>
        <v>4.2036847511570423</v>
      </c>
      <c r="AV36">
        <f>AU36*1000/AA36</f>
        <v>47.60755057690529</v>
      </c>
      <c r="AW36">
        <f>(AV36-U36)</f>
        <v>10.070410684327165</v>
      </c>
      <c r="AX36">
        <f>IF(D36,P36,(O36+P36)/2)</f>
        <v>30.853973388671875</v>
      </c>
      <c r="AY36">
        <f>0.61365*EXP(17.502*AX36/(240.97+AX36))</f>
        <v>4.4739521340797133</v>
      </c>
      <c r="AZ36">
        <f>IF(AW36&lt;&gt;0,(1000-(AV36+U36)/2)/AW36*AP36,0)</f>
        <v>3.2405129859610184</v>
      </c>
      <c r="BA36">
        <f>U36*AA36/1000</f>
        <v>3.3144805951227898</v>
      </c>
      <c r="BB36">
        <f>(AY36-BA36)</f>
        <v>1.1594715389569235</v>
      </c>
      <c r="BC36">
        <f>1/(1.6/F36+1.37/N36)</f>
        <v>2.2726496034735351</v>
      </c>
      <c r="BD36">
        <f>G36*AA36*0.001</f>
        <v>34.005587832399527</v>
      </c>
      <c r="BE36">
        <f>G36/S36</f>
        <v>0.98759617504153685</v>
      </c>
      <c r="BF36">
        <f>(1-AP36*AA36/AU36/F36)*100</f>
        <v>94.63276337530489</v>
      </c>
      <c r="BG36">
        <f>(S36-E36/(N36/1.35))</f>
        <v>390.65588377024596</v>
      </c>
      <c r="BH36">
        <f>E36*BF36/100/BG36</f>
        <v>-5.3687454760777981E-3</v>
      </c>
    </row>
    <row r="37" spans="1:60" x14ac:dyDescent="0.35">
      <c r="A37" s="1" t="s">
        <v>9</v>
      </c>
      <c r="B37" s="1" t="s">
        <v>3739</v>
      </c>
      <c r="K37" s="1">
        <f t="shared" si="0"/>
        <v>2.72</v>
      </c>
    </row>
    <row r="38" spans="1:60" x14ac:dyDescent="0.35">
      <c r="A38" s="1" t="s">
        <v>9</v>
      </c>
      <c r="B38" s="1" t="s">
        <v>3738</v>
      </c>
      <c r="K38" s="1">
        <f t="shared" si="0"/>
        <v>2.72</v>
      </c>
    </row>
    <row r="39" spans="1:60" x14ac:dyDescent="0.35">
      <c r="A39" s="1">
        <v>8</v>
      </c>
      <c r="B39" s="1" t="s">
        <v>3737</v>
      </c>
      <c r="C39" s="1">
        <v>1919.000001296401</v>
      </c>
      <c r="D39" s="1">
        <v>0</v>
      </c>
      <c r="E39">
        <f>(R39-S39*(1000-T39)/(1000-U39))*AO39</f>
        <v>-1.1490777766224538</v>
      </c>
      <c r="F39">
        <f>IF(AZ39&lt;&gt;0,1/(1/AZ39-1/N39),0)</f>
        <v>11.095873508278537</v>
      </c>
      <c r="G39">
        <f>((BC39-AP39/2)*S39-E39)/(BC39+AP39/2)</f>
        <v>384.11156584731123</v>
      </c>
      <c r="H39">
        <f>AP39*1000</f>
        <v>32.772642766266415</v>
      </c>
      <c r="I39">
        <f>(AU39-BA39)</f>
        <v>0.89625751748490012</v>
      </c>
      <c r="J39">
        <f>(P39+AT39*D39)</f>
        <v>30.058422088623047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31.996196746826172</v>
      </c>
      <c r="P39" s="1">
        <v>30.058422088623047</v>
      </c>
      <c r="Q39" s="1">
        <v>32.158706665039063</v>
      </c>
      <c r="R39" s="1">
        <v>399.98028564453125</v>
      </c>
      <c r="S39" s="1">
        <v>389.463134765625</v>
      </c>
      <c r="T39" s="1">
        <v>9.7219724655151367</v>
      </c>
      <c r="U39" s="1">
        <v>38.262351989746094</v>
      </c>
      <c r="V39" s="1">
        <v>17.981273651123047</v>
      </c>
      <c r="W39" s="1">
        <v>70.768135070800781</v>
      </c>
      <c r="X39" s="1">
        <v>300.38430786132813</v>
      </c>
      <c r="Y39" s="1">
        <v>749.88397216796875</v>
      </c>
      <c r="Z39" s="1">
        <v>1.1433819308876991E-2</v>
      </c>
      <c r="AA39" s="1">
        <v>88.298545837402344</v>
      </c>
      <c r="AB39" s="1">
        <v>14.505517959594727</v>
      </c>
      <c r="AC39" s="1">
        <v>1.8971668481826782</v>
      </c>
      <c r="AD39" s="1">
        <v>7.2083927690982819E-2</v>
      </c>
      <c r="AE39" s="1">
        <v>6.8968846462666988E-3</v>
      </c>
      <c r="AF39" s="1">
        <v>2.9898865148425102E-2</v>
      </c>
      <c r="AG39" s="1">
        <v>1.5558102168142796E-2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1.1043540730195884</v>
      </c>
      <c r="AP39">
        <f>(U39-T39)/(1000-U39)*AO39</f>
        <v>3.2772642766266416E-2</v>
      </c>
      <c r="AQ39">
        <f>(P39+273.15)</f>
        <v>303.20842208862302</v>
      </c>
      <c r="AR39">
        <f>(O39+273.15)</f>
        <v>305.14619674682615</v>
      </c>
      <c r="AS39">
        <f>(Y39*AK39+Z39*AL39)*AM39</f>
        <v>119.98143286508093</v>
      </c>
      <c r="AT39">
        <f>((AS39+0.00000010773*(AR39^4-AQ39^4))-AP39*44100)/(L39*0.92*2*29.3+0.00000043092*AQ39^3)</f>
        <v>-10.218686484918781</v>
      </c>
      <c r="AU39">
        <f>0.61365*EXP(17.502*J39/(240.97+J39))</f>
        <v>4.2747675584983185</v>
      </c>
      <c r="AV39">
        <f>AU39*1000/AA39</f>
        <v>48.412660910295209</v>
      </c>
      <c r="AW39">
        <f>(AV39-U39)</f>
        <v>10.150308920549115</v>
      </c>
      <c r="AX39">
        <f>IF(D39,P39,(O39+P39)/2)</f>
        <v>31.027309417724609</v>
      </c>
      <c r="AY39">
        <f>0.61365*EXP(17.502*AX39/(240.97+AX39))</f>
        <v>4.5184078168462785</v>
      </c>
      <c r="AZ39">
        <f>IF(AW39&lt;&gt;0,(1000-(AV39+U39)/2)/AW39*AP39,0)</f>
        <v>3.0888082711972289</v>
      </c>
      <c r="BA39">
        <f>U39*AA39/1000</f>
        <v>3.3785100410134183</v>
      </c>
      <c r="BB39">
        <f>(AY39-BA39)</f>
        <v>1.1398977758328601</v>
      </c>
      <c r="BC39">
        <f>1/(1.6/F39+1.37/N39)</f>
        <v>2.1539414062361057</v>
      </c>
      <c r="BD39">
        <f>G39*AA39*0.001</f>
        <v>33.916492703645197</v>
      </c>
      <c r="BE39">
        <f>G39/S39</f>
        <v>0.98625911301840086</v>
      </c>
      <c r="BF39">
        <f>(1-AP39*AA39/AU39/F39)*100</f>
        <v>93.899140642154904</v>
      </c>
      <c r="BG39">
        <f>(S39-E39/(N39/1.35))</f>
        <v>389.82554805295791</v>
      </c>
      <c r="BH39">
        <f>E39*BF39/100/BG39</f>
        <v>-2.7678384932633654E-3</v>
      </c>
    </row>
    <row r="40" spans="1:60" x14ac:dyDescent="0.35">
      <c r="A40" s="1" t="s">
        <v>9</v>
      </c>
      <c r="B40" s="1" t="s">
        <v>3736</v>
      </c>
      <c r="K40" s="1">
        <f t="shared" si="0"/>
        <v>2.72</v>
      </c>
    </row>
    <row r="41" spans="1:60" x14ac:dyDescent="0.35">
      <c r="A41" s="1" t="s">
        <v>9</v>
      </c>
      <c r="B41" s="1" t="s">
        <v>3735</v>
      </c>
      <c r="K41" s="1">
        <f t="shared" si="0"/>
        <v>2.72</v>
      </c>
    </row>
    <row r="42" spans="1:60" x14ac:dyDescent="0.35">
      <c r="A42" s="1">
        <v>9</v>
      </c>
      <c r="B42" s="1" t="s">
        <v>3734</v>
      </c>
      <c r="C42" s="1">
        <v>2125.000001296401</v>
      </c>
      <c r="D42" s="1">
        <v>0</v>
      </c>
      <c r="E42">
        <f>(R42-S42*(1000-T42)/(1000-U42))*AO42</f>
        <v>-0.33849946820007654</v>
      </c>
      <c r="F42">
        <f>IF(AZ42&lt;&gt;0,1/(1/AZ42-1/N42),0)</f>
        <v>8.4225821898536299</v>
      </c>
      <c r="G42">
        <f>((BC42-AP42/2)*S42-E42)/(BC42+AP42/2)</f>
        <v>383.08752437178561</v>
      </c>
      <c r="H42">
        <f>AP42*1000</f>
        <v>31.243372103466328</v>
      </c>
      <c r="I42">
        <f>(AU42-BA42)</f>
        <v>0.92911093599727046</v>
      </c>
      <c r="J42">
        <f>(P42+AT42*D42)</f>
        <v>30.411026000976563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32.055618286132813</v>
      </c>
      <c r="P42" s="1">
        <v>30.411026000976563</v>
      </c>
      <c r="Q42" s="1">
        <v>32.198246002197266</v>
      </c>
      <c r="R42" s="1">
        <v>399.7696533203125</v>
      </c>
      <c r="S42" s="1">
        <v>389.06707763671875</v>
      </c>
      <c r="T42" s="1">
        <v>11.684478759765625</v>
      </c>
      <c r="U42" s="1">
        <v>38.880569458007813</v>
      </c>
      <c r="V42" s="1">
        <v>21.537643432617188</v>
      </c>
      <c r="W42" s="1">
        <v>71.667366027832031</v>
      </c>
      <c r="X42" s="1">
        <v>300.32928466796875</v>
      </c>
      <c r="Y42" s="1">
        <v>1000.7901611328125</v>
      </c>
      <c r="Z42" s="1">
        <v>1.0290388949215412E-2</v>
      </c>
      <c r="AA42" s="1">
        <v>88.295120239257813</v>
      </c>
      <c r="AB42" s="1">
        <v>14.445222854614258</v>
      </c>
      <c r="AC42" s="1">
        <v>1.9022960662841797</v>
      </c>
      <c r="AD42" s="1">
        <v>6.3006207346916199E-2</v>
      </c>
      <c r="AE42" s="1">
        <v>5.6914780288934708E-3</v>
      </c>
      <c r="AF42" s="1">
        <v>4.1874170303344727E-2</v>
      </c>
      <c r="AG42" s="1">
        <v>1.4421995729207993E-2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1.1041517818675319</v>
      </c>
      <c r="AP42">
        <f>(U42-T42)/(1000-U42)*AO42</f>
        <v>3.1243372103466328E-2</v>
      </c>
      <c r="AQ42">
        <f>(P42+273.15)</f>
        <v>303.56102600097654</v>
      </c>
      <c r="AR42">
        <f>(O42+273.15)</f>
        <v>305.20561828613279</v>
      </c>
      <c r="AS42">
        <f>(Y42*AK42+Z42*AL42)*AM42</f>
        <v>160.12642220214548</v>
      </c>
      <c r="AT42">
        <f>((AS42+0.00000010773*(AR42^4-AQ42^4))-AP42*44100)/(L42*0.92*2*29.3+0.00000043092*AQ42^3)</f>
        <v>-9.3986662988777301</v>
      </c>
      <c r="AU42">
        <f>0.61365*EXP(17.502*J42/(240.97+J42))</f>
        <v>4.3620754912628854</v>
      </c>
      <c r="AV42">
        <f>AU42*1000/AA42</f>
        <v>49.403358639104241</v>
      </c>
      <c r="AW42">
        <f>(AV42-U42)</f>
        <v>10.522789181096428</v>
      </c>
      <c r="AX42">
        <f>IF(D42,P42,(O42+P42)/2)</f>
        <v>31.233322143554688</v>
      </c>
      <c r="AY42">
        <f>0.61365*EXP(17.502*AX42/(240.97+AX42))</f>
        <v>4.5717441111512604</v>
      </c>
      <c r="AZ42">
        <f>IF(AW42&lt;&gt;0,(1000-(AV42+U42)/2)/AW42*AP42,0)</f>
        <v>2.8380525145337692</v>
      </c>
      <c r="BA42">
        <f>U42*AA42/1000</f>
        <v>3.4329645552656149</v>
      </c>
      <c r="BB42">
        <f>(AY42-BA42)</f>
        <v>1.1387795558856455</v>
      </c>
      <c r="BC42">
        <f>1/(1.6/F42+1.37/N42)</f>
        <v>1.9606577261434748</v>
      </c>
      <c r="BD42">
        <f>G42*AA42*0.001</f>
        <v>33.824759026566419</v>
      </c>
      <c r="BE42">
        <f>G42/S42</f>
        <v>0.98463104793843181</v>
      </c>
      <c r="BF42">
        <f>(1-AP42*AA42/AU42/F42)*100</f>
        <v>92.491448418673286</v>
      </c>
      <c r="BG42">
        <f>(S42-E42/(N42/1.35))</f>
        <v>389.17383864761518</v>
      </c>
      <c r="BH42">
        <f>E42*BF42/100/BG42</f>
        <v>-8.0448126245002852E-4</v>
      </c>
    </row>
    <row r="43" spans="1:60" x14ac:dyDescent="0.35">
      <c r="A43" s="1" t="s">
        <v>9</v>
      </c>
      <c r="B43" s="1" t="s">
        <v>3733</v>
      </c>
      <c r="K43" s="1">
        <f t="shared" si="0"/>
        <v>2.72</v>
      </c>
    </row>
    <row r="44" spans="1:60" x14ac:dyDescent="0.35">
      <c r="A44" s="1" t="s">
        <v>9</v>
      </c>
      <c r="B44" s="1" t="s">
        <v>3350</v>
      </c>
      <c r="K44" s="1">
        <f t="shared" si="0"/>
        <v>2.72</v>
      </c>
    </row>
    <row r="45" spans="1:60" x14ac:dyDescent="0.35">
      <c r="A45" s="1">
        <v>10</v>
      </c>
      <c r="B45" s="1" t="s">
        <v>3732</v>
      </c>
      <c r="C45" s="1">
        <v>2331.000001296401</v>
      </c>
      <c r="D45" s="1">
        <v>0</v>
      </c>
      <c r="E45">
        <f>(R45-S45*(1000-T45)/(1000-U45))*AO45</f>
        <v>0.36028584896990101</v>
      </c>
      <c r="F45">
        <f>IF(AZ45&lt;&gt;0,1/(1/AZ45-1/N45),0)</f>
        <v>6.8159767354389693</v>
      </c>
      <c r="G45">
        <f>((BC45-AP45/2)*S45-E45)/(BC45+AP45/2)</f>
        <v>382.43724600268672</v>
      </c>
      <c r="H45">
        <f>AP45*1000</f>
        <v>29.804917046115555</v>
      </c>
      <c r="I45">
        <f>(AU45-BA45)</f>
        <v>0.95593125081144503</v>
      </c>
      <c r="J45">
        <f>(P45+AT45*D45)</f>
        <v>30.727607727050781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32.133358001708984</v>
      </c>
      <c r="P45" s="1">
        <v>30.727607727050781</v>
      </c>
      <c r="Q45" s="1">
        <v>32.250438690185547</v>
      </c>
      <c r="R45" s="1">
        <v>399.84231567382813</v>
      </c>
      <c r="S45" s="1">
        <v>389.01553344726563</v>
      </c>
      <c r="T45" s="1">
        <v>13.554696083068848</v>
      </c>
      <c r="U45" s="1">
        <v>39.481472015380859</v>
      </c>
      <c r="V45" s="1">
        <v>24.874134063720703</v>
      </c>
      <c r="W45" s="1">
        <v>72.452186584472656</v>
      </c>
      <c r="X45" s="1">
        <v>300.34060668945313</v>
      </c>
      <c r="Y45" s="1">
        <v>1250.022705078125</v>
      </c>
      <c r="Z45" s="1">
        <v>1.8294308334589005E-2</v>
      </c>
      <c r="AA45" s="1">
        <v>88.290840148925781</v>
      </c>
      <c r="AB45" s="1">
        <v>14.512035369873047</v>
      </c>
      <c r="AC45" s="1">
        <v>1.9084815979003906</v>
      </c>
      <c r="AD45" s="1">
        <v>9.6333369612693787E-2</v>
      </c>
      <c r="AE45" s="1">
        <v>1.1743687093257904E-2</v>
      </c>
      <c r="AF45" s="1">
        <v>2.7908630669116974E-2</v>
      </c>
      <c r="AG45" s="1">
        <v>1.3892714865505695E-2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1.1041934069465185</v>
      </c>
      <c r="AP45">
        <f>(U45-T45)/(1000-U45)*AO45</f>
        <v>2.9804917046115556E-2</v>
      </c>
      <c r="AQ45">
        <f>(P45+273.15)</f>
        <v>303.87760772705076</v>
      </c>
      <c r="AR45">
        <f>(O45+273.15)</f>
        <v>305.28335800170896</v>
      </c>
      <c r="AS45">
        <f>(Y45*AK45+Z45*AL45)*AM45</f>
        <v>200.00362834207044</v>
      </c>
      <c r="AT45">
        <f>((AS45+0.00000010773*(AR45^4-AQ45^4))-AP45*44100)/(L45*0.92*2*29.3+0.00000043092*AQ45^3)</f>
        <v>-8.6079212137787202</v>
      </c>
      <c r="AU45">
        <f>0.61365*EXP(17.502*J45/(240.97+J45))</f>
        <v>4.441783585365723</v>
      </c>
      <c r="AV45">
        <f>AU45*1000/AA45</f>
        <v>50.308543648168758</v>
      </c>
      <c r="AW45">
        <f>(AV45-U45)</f>
        <v>10.827071632787899</v>
      </c>
      <c r="AX45">
        <f>IF(D45,P45,(O45+P45)/2)</f>
        <v>31.430482864379883</v>
      </c>
      <c r="AY45">
        <f>0.61365*EXP(17.502*AX45/(240.97+AX45))</f>
        <v>4.623301283524464</v>
      </c>
      <c r="AZ45">
        <f>IF(AW45&lt;&gt;0,(1000-(AV45+U45)/2)/AW45*AP45,0)</f>
        <v>2.6292266300056597</v>
      </c>
      <c r="BA45">
        <f>U45*AA45/1000</f>
        <v>3.485852334554278</v>
      </c>
      <c r="BB45">
        <f>(AY45-BA45)</f>
        <v>1.137448948970186</v>
      </c>
      <c r="BC45">
        <f>1/(1.6/F45+1.37/N45)</f>
        <v>1.802418790165732</v>
      </c>
      <c r="BD45">
        <f>G45*AA45*0.001</f>
        <v>33.765705753818622</v>
      </c>
      <c r="BE45">
        <f>G45/S45</f>
        <v>0.98308991061029016</v>
      </c>
      <c r="BF45">
        <f>(1-AP45*AA45/AU45/F45)*100</f>
        <v>91.30803292327208</v>
      </c>
      <c r="BG45">
        <f>(S45-E45/(N45/1.35))</f>
        <v>388.90190112266481</v>
      </c>
      <c r="BH45">
        <f>E45*BF45/100/BG45</f>
        <v>8.4589435188069714E-4</v>
      </c>
    </row>
    <row r="46" spans="1:60" x14ac:dyDescent="0.35">
      <c r="A46" s="1" t="s">
        <v>9</v>
      </c>
      <c r="B46" s="1" t="s">
        <v>3731</v>
      </c>
      <c r="K46" s="1">
        <f t="shared" si="0"/>
        <v>2.72</v>
      </c>
    </row>
    <row r="47" spans="1:60" x14ac:dyDescent="0.35">
      <c r="A47" s="1" t="s">
        <v>9</v>
      </c>
      <c r="B47" s="1" t="s">
        <v>3730</v>
      </c>
      <c r="K47" s="1">
        <f t="shared" si="0"/>
        <v>2.72</v>
      </c>
    </row>
    <row r="48" spans="1:60" x14ac:dyDescent="0.35">
      <c r="A48" s="1">
        <v>11</v>
      </c>
      <c r="B48" s="1" t="s">
        <v>3346</v>
      </c>
      <c r="C48" s="1">
        <v>2537.5000012852252</v>
      </c>
      <c r="D48" s="1">
        <v>0</v>
      </c>
      <c r="E48">
        <f>(R48-S48*(1000-T48)/(1000-U48))*AO48</f>
        <v>1.0395532840804516</v>
      </c>
      <c r="F48">
        <f>IF(AZ48&lt;&gt;0,1/(1/AZ48-1/N48),0)</f>
        <v>6.4816101953752341</v>
      </c>
      <c r="G48">
        <f>((BC48-AP48/2)*S48-E48)/(BC48+AP48/2)</f>
        <v>381.7906629090719</v>
      </c>
      <c r="H48">
        <f>AP48*1000</f>
        <v>29.116241268166313</v>
      </c>
      <c r="I48">
        <f>(AU48-BA48)</f>
        <v>0.95143072377022975</v>
      </c>
      <c r="J48">
        <f>(P48+AT48*D48)</f>
        <v>31.046451568603516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32.238780975341797</v>
      </c>
      <c r="P48" s="1">
        <v>31.046451568603516</v>
      </c>
      <c r="Q48" s="1">
        <v>32.325153350830078</v>
      </c>
      <c r="R48" s="1">
        <v>399.93267822265625</v>
      </c>
      <c r="S48" s="1">
        <v>388.73941040039063</v>
      </c>
      <c r="T48" s="1">
        <v>15.153451919555664</v>
      </c>
      <c r="U48" s="1">
        <v>40.458168029785156</v>
      </c>
      <c r="V48" s="1">
        <v>27.641429901123047</v>
      </c>
      <c r="W48" s="1">
        <v>73.799789428710938</v>
      </c>
      <c r="X48" s="1">
        <v>300.30783081054688</v>
      </c>
      <c r="Y48" s="1">
        <v>1600.872802734375</v>
      </c>
      <c r="Z48" s="1">
        <v>9.2615298926830292E-2</v>
      </c>
      <c r="AA48" s="1">
        <v>88.2864990234375</v>
      </c>
      <c r="AB48" s="1">
        <v>14.522745132446289</v>
      </c>
      <c r="AC48" s="1">
        <v>1.9425376653671265</v>
      </c>
      <c r="AD48" s="1">
        <v>3.8407742977142334E-2</v>
      </c>
      <c r="AE48" s="1">
        <v>7.0237955078482628E-3</v>
      </c>
      <c r="AF48" s="1">
        <v>1.8106052652001381E-2</v>
      </c>
      <c r="AG48" s="1">
        <v>1.6057549044489861E-2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1.1040729073917162</v>
      </c>
      <c r="AP48">
        <f>(U48-T48)/(1000-U48)*AO48</f>
        <v>2.9116241268166313E-2</v>
      </c>
      <c r="AQ48">
        <f>(P48+273.15)</f>
        <v>304.19645156860349</v>
      </c>
      <c r="AR48">
        <f>(O48+273.15)</f>
        <v>305.38878097534177</v>
      </c>
      <c r="AS48">
        <f>(Y48*AK48+Z48*AL48)*AM48</f>
        <v>256.13964271233272</v>
      </c>
      <c r="AT48">
        <f>((AS48+0.00000010773*(AR48^4-AQ48^4))-AP48*44100)/(L48*0.92*2*29.3+0.00000043092*AQ48^3)</f>
        <v>-7.947066033690577</v>
      </c>
      <c r="AU48">
        <f>0.61365*EXP(17.502*J48/(240.97+J48))</f>
        <v>4.5233407360219271</v>
      </c>
      <c r="AV48">
        <f>AU48*1000/AA48</f>
        <v>51.234795648892039</v>
      </c>
      <c r="AW48">
        <f>(AV48-U48)</f>
        <v>10.776627619106883</v>
      </c>
      <c r="AX48">
        <f>IF(D48,P48,(O48+P48)/2)</f>
        <v>31.642616271972656</v>
      </c>
      <c r="AY48">
        <f>0.61365*EXP(17.502*AX48/(240.97+AX48))</f>
        <v>4.6793385393247968</v>
      </c>
      <c r="AZ48">
        <f>IF(AW48&lt;&gt;0,(1000-(AV48+U48)/2)/AW48*AP48,0)</f>
        <v>2.5779274392277758</v>
      </c>
      <c r="BA48">
        <f>U48*AA48/1000</f>
        <v>3.5719100122516974</v>
      </c>
      <c r="BB48">
        <f>(AY48-BA48)</f>
        <v>1.1074285270730995</v>
      </c>
      <c r="BC48">
        <f>1/(1.6/F48+1.37/N48)</f>
        <v>1.7639183261187106</v>
      </c>
      <c r="BD48">
        <f>G48*AA48*0.001</f>
        <v>33.706960988079331</v>
      </c>
      <c r="BE48">
        <f>G48/S48</f>
        <v>0.98212492146303942</v>
      </c>
      <c r="BF48">
        <f>(1-AP48*AA48/AU48/F48)*100</f>
        <v>91.2322654623012</v>
      </c>
      <c r="BG48">
        <f>(S48-E48/(N48/1.35))</f>
        <v>388.41154058103973</v>
      </c>
      <c r="BH48">
        <f>E48*BF48/100/BG48</f>
        <v>2.4417606395927055E-3</v>
      </c>
    </row>
    <row r="49" spans="1:60" x14ac:dyDescent="0.35">
      <c r="A49" s="1" t="s">
        <v>9</v>
      </c>
      <c r="B49" s="1" t="s">
        <v>3729</v>
      </c>
      <c r="K49" s="1">
        <f t="shared" si="0"/>
        <v>2.72</v>
      </c>
    </row>
    <row r="50" spans="1:60" x14ac:dyDescent="0.35">
      <c r="A50" s="1" t="s">
        <v>9</v>
      </c>
      <c r="B50" s="1" t="s">
        <v>3728</v>
      </c>
      <c r="K50" s="1">
        <f t="shared" si="0"/>
        <v>2.72</v>
      </c>
    </row>
    <row r="51" spans="1:60" x14ac:dyDescent="0.35">
      <c r="A51" s="1">
        <v>12</v>
      </c>
      <c r="B51" s="1" t="s">
        <v>3727</v>
      </c>
      <c r="C51" s="1">
        <v>2744.5000012852252</v>
      </c>
      <c r="D51" s="1">
        <v>0</v>
      </c>
      <c r="E51">
        <f>(R51-S51*(1000-T51)/(1000-U51))*AO51</f>
        <v>1.248525606495466</v>
      </c>
      <c r="F51">
        <f>IF(AZ51&lt;&gt;0,1/(1/AZ51-1/N51),0)</f>
        <v>6.6947631813663584</v>
      </c>
      <c r="G51">
        <f>((BC51-AP51/2)*S51-E51)/(BC51+AP51/2)</f>
        <v>381.75534367947546</v>
      </c>
      <c r="H51">
        <f>AP51*1000</f>
        <v>29.181348732425814</v>
      </c>
      <c r="I51">
        <f>(AU51-BA51)</f>
        <v>0.94031683134181243</v>
      </c>
      <c r="J51">
        <f>(P51+AT51*D51)</f>
        <v>31.422220230102539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32.411525726318359</v>
      </c>
      <c r="P51" s="1">
        <v>31.422220230102539</v>
      </c>
      <c r="Q51" s="1">
        <v>32.456470489501953</v>
      </c>
      <c r="R51" s="1">
        <v>400.14276123046875</v>
      </c>
      <c r="S51" s="1">
        <v>388.73831176757813</v>
      </c>
      <c r="T51" s="1">
        <v>16.365676879882813</v>
      </c>
      <c r="U51" s="1">
        <v>41.692169189453125</v>
      </c>
      <c r="V51" s="1">
        <v>29.562541961669922</v>
      </c>
      <c r="W51" s="1">
        <v>75.311668395996094</v>
      </c>
      <c r="X51" s="1">
        <v>300.33383178710938</v>
      </c>
      <c r="Y51" s="1">
        <v>2000.8853759765625</v>
      </c>
      <c r="Z51" s="1">
        <v>3.7731565535068512E-2</v>
      </c>
      <c r="AA51" s="1">
        <v>88.285491943359375</v>
      </c>
      <c r="AB51" s="1">
        <v>14.58812427520752</v>
      </c>
      <c r="AC51" s="1">
        <v>1.9410184621810913</v>
      </c>
      <c r="AD51" s="1">
        <v>7.3769569396972656E-2</v>
      </c>
      <c r="AE51" s="1">
        <v>1.5685554593801498E-2</v>
      </c>
      <c r="AF51" s="1">
        <v>1.9580699503421783E-2</v>
      </c>
      <c r="AG51" s="1">
        <v>1.614672876894474E-2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1.1041684992173135</v>
      </c>
      <c r="AP51">
        <f>(U51-T51)/(1000-U51)*AO51</f>
        <v>2.9181348732425814E-2</v>
      </c>
      <c r="AQ51">
        <f>(P51+273.15)</f>
        <v>304.57222023010252</v>
      </c>
      <c r="AR51">
        <f>(O51+273.15)</f>
        <v>305.56152572631834</v>
      </c>
      <c r="AS51">
        <f>(Y51*AK51+Z51*AL51)*AM51</f>
        <v>320.14165300052628</v>
      </c>
      <c r="AT51">
        <f>((AS51+0.00000010773*(AR51^4-AQ51^4))-AP51*44100)/(L51*0.92*2*29.3+0.00000043092*AQ51^3)</f>
        <v>-7.4841803192440963</v>
      </c>
      <c r="AU51">
        <f>0.61365*EXP(17.502*J51/(240.97+J51))</f>
        <v>4.6211304984184522</v>
      </c>
      <c r="AV51">
        <f>AU51*1000/AA51</f>
        <v>52.343033908484024</v>
      </c>
      <c r="AW51">
        <f>(AV51-U51)</f>
        <v>10.650864719030899</v>
      </c>
      <c r="AX51">
        <f>IF(D51,P51,(O51+P51)/2)</f>
        <v>31.916872978210449</v>
      </c>
      <c r="AY51">
        <f>0.61365*EXP(17.502*AX51/(240.97+AX51))</f>
        <v>4.7526622442727726</v>
      </c>
      <c r="AZ51">
        <f>IF(AW51&lt;&gt;0,(1000-(AV51+U51)/2)/AW51*AP51,0)</f>
        <v>2.6109909794810946</v>
      </c>
      <c r="BA51">
        <f>U51*AA51/1000</f>
        <v>3.6808136670766398</v>
      </c>
      <c r="BB51">
        <f>(AY51-BA51)</f>
        <v>1.0718485771961328</v>
      </c>
      <c r="BC51">
        <f>1/(1.6/F51+1.37/N51)</f>
        <v>1.7887161271204286</v>
      </c>
      <c r="BD51">
        <f>G51*AA51*0.001</f>
        <v>33.703458318748723</v>
      </c>
      <c r="BE51">
        <f>G51/S51</f>
        <v>0.9820368410400524</v>
      </c>
      <c r="BF51">
        <f>(1-AP51*AA51/AU51/F51)*100</f>
        <v>91.672565027637589</v>
      </c>
      <c r="BG51">
        <f>(S51-E51/(N51/1.35))</f>
        <v>388.34453314042605</v>
      </c>
      <c r="BH51">
        <f>E51*BF51/100/BG51</f>
        <v>2.9472680849800693E-3</v>
      </c>
    </row>
    <row r="52" spans="1:60" x14ac:dyDescent="0.35">
      <c r="A52" s="1" t="s">
        <v>9</v>
      </c>
      <c r="B52" s="1" t="s">
        <v>3726</v>
      </c>
      <c r="K52" s="1">
        <v>2.1188799999999999</v>
      </c>
    </row>
    <row r="53" spans="1:60" x14ac:dyDescent="0.35">
      <c r="A53" s="1" t="s">
        <v>9</v>
      </c>
      <c r="B53" s="1" t="s">
        <v>3725</v>
      </c>
    </row>
    <row r="54" spans="1:60" x14ac:dyDescent="0.35">
      <c r="A54" s="1" t="s">
        <v>9</v>
      </c>
      <c r="B54" s="1" t="s">
        <v>3724</v>
      </c>
    </row>
    <row r="55" spans="1:60" x14ac:dyDescent="0.35">
      <c r="A55" s="1" t="s">
        <v>9</v>
      </c>
      <c r="B55" s="1" t="s">
        <v>3723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DE82-9116-48DF-A388-590DB797C5B4}">
  <dimension ref="A1:BH55"/>
  <sheetViews>
    <sheetView zoomScale="4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3806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3805</v>
      </c>
    </row>
    <row r="12" spans="1:60" x14ac:dyDescent="0.35">
      <c r="A12" s="1" t="s">
        <v>9</v>
      </c>
      <c r="B12" s="1" t="s">
        <v>3804</v>
      </c>
    </row>
    <row r="13" spans="1:60" x14ac:dyDescent="0.35">
      <c r="A13" s="1" t="s">
        <v>9</v>
      </c>
      <c r="B13" s="1" t="s">
        <v>2161</v>
      </c>
    </row>
    <row r="14" spans="1:60" x14ac:dyDescent="0.35">
      <c r="A14" s="1" t="s">
        <v>9</v>
      </c>
      <c r="B14" s="1" t="s">
        <v>2160</v>
      </c>
    </row>
    <row r="15" spans="1:60" x14ac:dyDescent="0.35">
      <c r="A15" s="1" t="s">
        <v>9</v>
      </c>
      <c r="B15" s="1" t="s">
        <v>2159</v>
      </c>
    </row>
    <row r="16" spans="1:60" x14ac:dyDescent="0.35">
      <c r="A16" s="1" t="s">
        <v>9</v>
      </c>
      <c r="B16" s="1" t="s">
        <v>3803</v>
      </c>
    </row>
    <row r="17" spans="1:60" x14ac:dyDescent="0.35">
      <c r="A17" s="1" t="s">
        <v>9</v>
      </c>
      <c r="B17" s="1" t="s">
        <v>3802</v>
      </c>
    </row>
    <row r="18" spans="1:60" x14ac:dyDescent="0.35">
      <c r="A18" s="1">
        <v>1</v>
      </c>
      <c r="B18" s="1" t="s">
        <v>3801</v>
      </c>
      <c r="C18" s="1">
        <v>409.00000120699406</v>
      </c>
      <c r="D18" s="1">
        <v>0</v>
      </c>
      <c r="E18">
        <f>(R18-S18*(1000-T18)/(1000-U18))*AO18</f>
        <v>-5.3378041035842569</v>
      </c>
      <c r="F18">
        <f>IF(AZ18&lt;&gt;0,1/(1/AZ18-1/N18),0)</f>
        <v>2.6855052597792461</v>
      </c>
      <c r="G18">
        <f>((BC18-AP18/2)*S18-E18)/(BC18+AP18/2)</f>
        <v>389.01907739621242</v>
      </c>
      <c r="H18">
        <f>AP18*1000</f>
        <v>29.030478819440624</v>
      </c>
      <c r="I18">
        <f>(AU18-BA18)</f>
        <v>1.4719764104662838</v>
      </c>
      <c r="J18">
        <f>(P18+AT18*D18)</f>
        <v>33.986839294433594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32.546798706054688</v>
      </c>
      <c r="P18" s="1">
        <v>33.986839294433594</v>
      </c>
      <c r="Q18" s="1">
        <v>32.660388946533203</v>
      </c>
      <c r="R18" s="1">
        <v>400.08563232421875</v>
      </c>
      <c r="S18" s="1">
        <v>394.54705810546875</v>
      </c>
      <c r="T18" s="1">
        <v>18.670173645019531</v>
      </c>
      <c r="U18" s="1">
        <v>43.807773590087891</v>
      </c>
      <c r="V18" s="1">
        <v>33.464851379394531</v>
      </c>
      <c r="W18" s="1">
        <v>78.522064208984375</v>
      </c>
      <c r="X18" s="1">
        <v>300.36166381835938</v>
      </c>
      <c r="Y18" s="1">
        <v>1.417996920645237E-2</v>
      </c>
      <c r="Z18" s="1">
        <v>7.8894488513469696E-2</v>
      </c>
      <c r="AA18" s="1">
        <v>88.274574279785156</v>
      </c>
      <c r="AB18" s="1">
        <v>13.943583488464355</v>
      </c>
      <c r="AC18" s="1">
        <v>1.8992305994033813</v>
      </c>
      <c r="AD18" s="1">
        <v>4.7521080821752548E-2</v>
      </c>
      <c r="AE18" s="1">
        <v>6.7230141721665859E-3</v>
      </c>
      <c r="AF18" s="1">
        <v>4.1267331689596176E-2</v>
      </c>
      <c r="AG18" s="1">
        <v>1.9929824396967888E-2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1.1042708228616152</v>
      </c>
      <c r="AP18">
        <f>(U18-T18)/(1000-U18)*AO18</f>
        <v>2.9030478819440625E-2</v>
      </c>
      <c r="AQ18">
        <f>(P18+273.15)</f>
        <v>307.13683929443357</v>
      </c>
      <c r="AR18">
        <f>(O18+273.15)</f>
        <v>305.69679870605466</v>
      </c>
      <c r="AS18">
        <f>(Y18*AK18+Z18*AL18)*AM18</f>
        <v>2.2687950223208575E-3</v>
      </c>
      <c r="AT18">
        <f>((AS18+0.00000010773*(AR18^4-AQ18^4))-AP18*44100)/(L18*0.92*2*29.3+0.00000043092*AQ18^3)</f>
        <v>-10.151980355654269</v>
      </c>
      <c r="AU18">
        <f>0.61365*EXP(17.502*J18/(240.97+J18))</f>
        <v>5.3390889742765077</v>
      </c>
      <c r="AV18">
        <f>AU18*1000/AA18</f>
        <v>60.482749623400416</v>
      </c>
      <c r="AW18">
        <f>(AV18-U18)</f>
        <v>16.674976033312525</v>
      </c>
      <c r="AX18">
        <f>IF(D18,P18,(O18+P18)/2)</f>
        <v>33.266819000244141</v>
      </c>
      <c r="AY18">
        <f>0.61365*EXP(17.502*AX18/(240.97+AX18))</f>
        <v>5.1283442947357303</v>
      </c>
      <c r="AZ18">
        <f>IF(AW18&lt;&gt;0,(1000-(AV18+U18)/2)/AW18*AP18,0)</f>
        <v>1.6501778984185798</v>
      </c>
      <c r="BA18">
        <f>U18*AA18/1000</f>
        <v>3.8671125638102239</v>
      </c>
      <c r="BB18">
        <f>(AY18-BA18)</f>
        <v>1.2612317309255063</v>
      </c>
      <c r="BC18">
        <f>1/(1.6/F18+1.37/N18)</f>
        <v>1.091871745584299</v>
      </c>
      <c r="BD18">
        <f>G18*AA18*0.001</f>
        <v>34.340493443865448</v>
      </c>
      <c r="BE18">
        <f>G18/S18</f>
        <v>0.9859890459307934</v>
      </c>
      <c r="BF18">
        <f>(1-AP18*AA18/AU18/F18)*100</f>
        <v>82.127032519912646</v>
      </c>
      <c r="BG18">
        <f>(S18-E18/(N18/1.35))</f>
        <v>396.2305743753642</v>
      </c>
      <c r="BH18">
        <f>E18*BF18/100/BG18</f>
        <v>-1.1063709858611147E-2</v>
      </c>
    </row>
    <row r="19" spans="1:60" x14ac:dyDescent="0.35">
      <c r="A19" s="1" t="s">
        <v>9</v>
      </c>
      <c r="B19" s="1" t="s">
        <v>3800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3799</v>
      </c>
      <c r="K20" s="1">
        <f t="shared" si="0"/>
        <v>2.72</v>
      </c>
    </row>
    <row r="21" spans="1:60" x14ac:dyDescent="0.35">
      <c r="A21" s="1">
        <v>2</v>
      </c>
      <c r="B21" s="1" t="s">
        <v>3798</v>
      </c>
      <c r="C21" s="1">
        <v>616.00000120699406</v>
      </c>
      <c r="D21" s="1">
        <v>0</v>
      </c>
      <c r="E21">
        <f>(R21-S21*(1000-T21)/(1000-U21))*AO21</f>
        <v>-3.7244377583864003</v>
      </c>
      <c r="F21">
        <f>IF(AZ21&lt;&gt;0,1/(1/AZ21-1/N21),0)</f>
        <v>60.932733688271412</v>
      </c>
      <c r="G21">
        <f>((BC21-AP21/2)*S21-E21)/(BC21+AP21/2)</f>
        <v>391.08522032820991</v>
      </c>
      <c r="H21">
        <f>AP21*1000</f>
        <v>27.592735317015627</v>
      </c>
      <c r="I21">
        <f>(AU21-BA21)</f>
        <v>0.58052619953702322</v>
      </c>
      <c r="J21">
        <f>(P21+AT21*D21)</f>
        <v>30.631277084350586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32.482017517089844</v>
      </c>
      <c r="P21" s="1">
        <v>30.631277084350586</v>
      </c>
      <c r="Q21" s="1">
        <v>32.644561767578125</v>
      </c>
      <c r="R21" s="1">
        <v>400.0057373046875</v>
      </c>
      <c r="S21" s="1">
        <v>393.54434204101563</v>
      </c>
      <c r="T21" s="1">
        <v>19.563787460327148</v>
      </c>
      <c r="U21" s="1">
        <v>43.466976165771484</v>
      </c>
      <c r="V21" s="1">
        <v>35.193454742431641</v>
      </c>
      <c r="W21" s="1">
        <v>78.193099975585938</v>
      </c>
      <c r="X21" s="1">
        <v>300.33627319335938</v>
      </c>
      <c r="Y21" s="1">
        <v>24.846893310546875</v>
      </c>
      <c r="Z21" s="1">
        <v>3.8875371217727661E-2</v>
      </c>
      <c r="AA21" s="1">
        <v>88.270927429199219</v>
      </c>
      <c r="AB21" s="1">
        <v>13.982824325561523</v>
      </c>
      <c r="AC21" s="1">
        <v>1.9435418844223022</v>
      </c>
      <c r="AD21" s="1">
        <v>7.0921801030635834E-2</v>
      </c>
      <c r="AE21" s="1">
        <v>8.4844855591654778E-3</v>
      </c>
      <c r="AF21" s="1">
        <v>5.7039722800254822E-2</v>
      </c>
      <c r="AG21" s="1">
        <v>9.9107744172215462E-3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1.1041774749755857</v>
      </c>
      <c r="AP21">
        <f>(U21-T21)/(1000-U21)*AO21</f>
        <v>2.7592735317015626E-2</v>
      </c>
      <c r="AQ21">
        <f>(P21+273.15)</f>
        <v>303.78127708435056</v>
      </c>
      <c r="AR21">
        <f>(O21+273.15)</f>
        <v>305.63201751708982</v>
      </c>
      <c r="AS21">
        <f>(Y21*AK21+Z21*AL21)*AM21</f>
        <v>3.975502840828085</v>
      </c>
      <c r="AT21">
        <f>((AS21+0.00000010773*(AR21^4-AQ21^4))-AP21*44100)/(L21*0.92*2*29.3+0.00000043092*AQ21^3)</f>
        <v>-9.3385231534056317</v>
      </c>
      <c r="AU21">
        <f>0.61365*EXP(17.502*J21/(240.97+J21))</f>
        <v>4.41739649823257</v>
      </c>
      <c r="AV21">
        <f>AU21*1000/AA21</f>
        <v>50.043617155554379</v>
      </c>
      <c r="AW21">
        <f>(AV21-U21)</f>
        <v>6.576640989782895</v>
      </c>
      <c r="AX21">
        <f>IF(D21,P21,(O21+P21)/2)</f>
        <v>31.556647300720215</v>
      </c>
      <c r="AY21">
        <f>0.61365*EXP(17.502*AX21/(240.97+AX21))</f>
        <v>4.656558071494957</v>
      </c>
      <c r="AZ21">
        <f>IF(AW21&lt;&gt;0,(1000-(AV21+U21)/2)/AW21*AP21,0)</f>
        <v>3.9994016447684642</v>
      </c>
      <c r="BA21">
        <f>U21*AA21/1000</f>
        <v>3.8368702986955467</v>
      </c>
      <c r="BB21">
        <f>(AY21-BA21)</f>
        <v>0.8196877727994103</v>
      </c>
      <c r="BC21">
        <f>1/(1.6/F21+1.37/N21)</f>
        <v>2.8874537290357134</v>
      </c>
      <c r="BD21">
        <f>G21*AA21*0.001</f>
        <v>34.521455102223804</v>
      </c>
      <c r="BE21">
        <f>G21/S21</f>
        <v>0.99375134781495744</v>
      </c>
      <c r="BF21">
        <f>(1-AP21*AA21/AU21/F21)*100</f>
        <v>99.095110811710057</v>
      </c>
      <c r="BG21">
        <f>(S21-E21/(N21/1.35))</f>
        <v>394.71901077009954</v>
      </c>
      <c r="BH21">
        <f>E21*BF21/100/BG21</f>
        <v>-9.3502862114128293E-3</v>
      </c>
    </row>
    <row r="22" spans="1:60" x14ac:dyDescent="0.35">
      <c r="A22" s="1" t="s">
        <v>9</v>
      </c>
      <c r="B22" s="1" t="s">
        <v>3797</v>
      </c>
      <c r="K22" s="1">
        <f t="shared" si="0"/>
        <v>2.72</v>
      </c>
    </row>
    <row r="23" spans="1:60" x14ac:dyDescent="0.35">
      <c r="A23" s="1" t="s">
        <v>9</v>
      </c>
      <c r="B23" s="1" t="s">
        <v>3796</v>
      </c>
      <c r="K23" s="1">
        <f t="shared" si="0"/>
        <v>2.72</v>
      </c>
    </row>
    <row r="24" spans="1:60" x14ac:dyDescent="0.35">
      <c r="A24" s="1">
        <v>3</v>
      </c>
      <c r="B24" s="1" t="s">
        <v>3795</v>
      </c>
      <c r="C24" s="1">
        <v>823.00000120699406</v>
      </c>
      <c r="D24" s="1">
        <v>0</v>
      </c>
      <c r="E24">
        <f>(R24-S24*(1000-T24)/(1000-U24))*AO24</f>
        <v>-2.638226724828002</v>
      </c>
      <c r="F24">
        <f>IF(AZ24&lt;&gt;0,1/(1/AZ24-1/N24),0)</f>
        <v>3.0756939565628118E-2</v>
      </c>
      <c r="G24">
        <f>((BC24-AP24/2)*S24-E24)/(BC24+AP24/2)</f>
        <v>155.16262433409099</v>
      </c>
      <c r="H24">
        <f>AP24*1000</f>
        <v>26.207688649450848</v>
      </c>
      <c r="I24">
        <f>(AU24-BA24)</f>
        <v>50.716825265155265</v>
      </c>
      <c r="J24">
        <f>(P24+AT24*D24)</f>
        <v>83.077621459960938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32.365489959716797</v>
      </c>
      <c r="P24" s="1">
        <v>83.077621459960938</v>
      </c>
      <c r="Q24" s="1">
        <v>32.550411224365234</v>
      </c>
      <c r="R24" s="1">
        <v>400.07598876953125</v>
      </c>
      <c r="S24" s="1">
        <v>393.13333129882813</v>
      </c>
      <c r="T24" s="1">
        <v>20.480825424194336</v>
      </c>
      <c r="U24" s="1">
        <v>43.1937255859375</v>
      </c>
      <c r="V24" s="1">
        <v>37.084445953369141</v>
      </c>
      <c r="W24" s="1">
        <v>78.210494995117188</v>
      </c>
      <c r="X24" s="1">
        <v>300.295654296875</v>
      </c>
      <c r="Y24" s="1">
        <v>51.30950927734375</v>
      </c>
      <c r="Z24" s="1">
        <v>6.8602538667619228E-3</v>
      </c>
      <c r="AA24" s="1">
        <v>88.266830444335938</v>
      </c>
      <c r="AB24" s="1">
        <v>13.945280075073242</v>
      </c>
      <c r="AC24" s="1">
        <v>1.9367793798446655</v>
      </c>
      <c r="AD24" s="1">
        <v>9.1074101626873016E-2</v>
      </c>
      <c r="AE24" s="1">
        <v>8.7379375472664833E-3</v>
      </c>
      <c r="AF24" s="1">
        <v>3.5697862505912781E-2</v>
      </c>
      <c r="AG24" s="1">
        <v>1.1257016099989414E-2</v>
      </c>
      <c r="AH24" s="1">
        <v>0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1.1040281407973342</v>
      </c>
      <c r="AP24">
        <f>(U24-T24)/(1000-U24)*AO24</f>
        <v>2.6207688649450847E-2</v>
      </c>
      <c r="AQ24">
        <f>(P24+273.15)</f>
        <v>356.22762145996091</v>
      </c>
      <c r="AR24">
        <f>(O24+273.15)</f>
        <v>305.51548995971677</v>
      </c>
      <c r="AS24">
        <f>(Y24*AK24+Z24*AL24)*AM24</f>
        <v>8.2095213008778956</v>
      </c>
      <c r="AT24">
        <f>((AS24+0.00000010773*(AR24^4-AQ24^4))-AP24*44100)/(L24*0.92*2*29.3+0.00000043092*AQ24^3)</f>
        <v>-14.413128708295178</v>
      </c>
      <c r="AU24">
        <f>0.61365*EXP(17.502*J24/(240.97+J24))</f>
        <v>54.529398517708387</v>
      </c>
      <c r="AV24">
        <f>AU24*1000/AA24</f>
        <v>617.77904840591827</v>
      </c>
      <c r="AW24">
        <f>(AV24-U24)</f>
        <v>574.58532281998077</v>
      </c>
      <c r="AX24">
        <f>IF(D24,P24,(O24+P24)/2)</f>
        <v>57.721555709838867</v>
      </c>
      <c r="AY24">
        <f>0.61365*EXP(17.502*AX24/(240.97+AX24))</f>
        <v>18.063557903434514</v>
      </c>
      <c r="AZ24">
        <f>IF(AW24&lt;&gt;0,(1000-(AV24+U24)/2)/AW24*AP24,0)</f>
        <v>3.053750873771794E-2</v>
      </c>
      <c r="BA24">
        <f>U24*AA24/1000</f>
        <v>3.8125732525531202</v>
      </c>
      <c r="BB24">
        <f>(AY24-BA24)</f>
        <v>14.250984650881394</v>
      </c>
      <c r="BC24">
        <f>1/(1.6/F24+1.37/N24)</f>
        <v>1.91055368942365E-2</v>
      </c>
      <c r="BD24">
        <f>G24*AA24*0.001</f>
        <v>13.695713053395403</v>
      </c>
      <c r="BE24">
        <f>G24/S24</f>
        <v>0.39468193607870133</v>
      </c>
      <c r="BF24">
        <f>(1-AP24*AA24/AU24/F24)*100</f>
        <v>-37.927995905568878</v>
      </c>
      <c r="BG24">
        <f>(S24-E24/(N24/1.35))</f>
        <v>393.96541459164484</v>
      </c>
      <c r="BH24">
        <f>E24*BF24/100/BG24</f>
        <v>2.539884180466865E-3</v>
      </c>
    </row>
    <row r="25" spans="1:60" x14ac:dyDescent="0.35">
      <c r="A25" s="1" t="s">
        <v>9</v>
      </c>
      <c r="B25" s="1" t="s">
        <v>3794</v>
      </c>
      <c r="K25" s="1">
        <f t="shared" si="0"/>
        <v>2.72</v>
      </c>
    </row>
    <row r="26" spans="1:60" x14ac:dyDescent="0.35">
      <c r="A26" s="1" t="s">
        <v>9</v>
      </c>
      <c r="B26" s="1" t="s">
        <v>3793</v>
      </c>
      <c r="K26" s="1">
        <f t="shared" si="0"/>
        <v>2.72</v>
      </c>
    </row>
    <row r="27" spans="1:60" x14ac:dyDescent="0.35">
      <c r="A27" s="1">
        <v>4</v>
      </c>
      <c r="B27" s="1" t="s">
        <v>3792</v>
      </c>
      <c r="C27" s="1">
        <v>1030.0000012069941</v>
      </c>
      <c r="D27" s="1">
        <v>0</v>
      </c>
      <c r="E27">
        <f>(R27-S27*(1000-T27)/(1000-U27))*AO27</f>
        <v>-1.365059179666396</v>
      </c>
      <c r="F27">
        <f>IF(AZ27&lt;&gt;0,1/(1/AZ27-1/N27),0)</f>
        <v>0.23613918307510168</v>
      </c>
      <c r="G27">
        <f>((BC27-AP27/2)*S27-E27)/(BC27+AP27/2)</f>
        <v>337.06043639164932</v>
      </c>
      <c r="H27">
        <f>AP27*1000</f>
        <v>25.092860792806277</v>
      </c>
      <c r="I27">
        <f>(AU27-BA27)</f>
        <v>8.965594516369837</v>
      </c>
      <c r="J27">
        <f>(P27+AT27*D27)</f>
        <v>50.580417633056641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32.267253875732422</v>
      </c>
      <c r="P27" s="1">
        <v>50.580417633056641</v>
      </c>
      <c r="Q27" s="1">
        <v>32.456581115722656</v>
      </c>
      <c r="R27" s="1">
        <v>399.9869384765625</v>
      </c>
      <c r="S27" s="1">
        <v>392.30709838867188</v>
      </c>
      <c r="T27" s="1">
        <v>21.497657775878906</v>
      </c>
      <c r="U27" s="1">
        <v>43.242542266845703</v>
      </c>
      <c r="V27" s="1">
        <v>39.139045715332031</v>
      </c>
      <c r="W27" s="1">
        <v>78.728202819824219</v>
      </c>
      <c r="X27" s="1">
        <v>300.30587768554688</v>
      </c>
      <c r="Y27" s="1">
        <v>100.29354095458984</v>
      </c>
      <c r="Z27" s="1">
        <v>6.1741519719362259E-2</v>
      </c>
      <c r="AA27" s="1">
        <v>88.259834289550781</v>
      </c>
      <c r="AB27" s="1">
        <v>13.964310646057129</v>
      </c>
      <c r="AC27" s="1">
        <v>1.9423341751098633</v>
      </c>
      <c r="AD27" s="1">
        <v>7.1194872260093689E-2</v>
      </c>
      <c r="AE27" s="1">
        <v>8.612489327788353E-3</v>
      </c>
      <c r="AF27" s="1">
        <v>2.5670163333415985E-2</v>
      </c>
      <c r="AG27" s="1">
        <v>1.5063531696796417E-2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1.1040657267850986</v>
      </c>
      <c r="AP27">
        <f>(U27-T27)/(1000-U27)*AO27</f>
        <v>2.5092860792806277E-2</v>
      </c>
      <c r="AQ27">
        <f>(P27+273.15)</f>
        <v>323.73041763305662</v>
      </c>
      <c r="AR27">
        <f>(O27+273.15)</f>
        <v>305.4172538757324</v>
      </c>
      <c r="AS27">
        <f>(Y27*AK27+Z27*AL27)*AM27</f>
        <v>16.046966194056722</v>
      </c>
      <c r="AT27">
        <f>((AS27+0.00000010773*(AR27^4-AQ27^4))-AP27*44100)/(L27*0.92*2*29.3+0.00000043092*AQ27^3)</f>
        <v>-10.28001341054731</v>
      </c>
      <c r="AU27">
        <f>0.61365*EXP(17.502*J27/(240.97+J27))</f>
        <v>12.782174131100534</v>
      </c>
      <c r="AV27">
        <f>AU27*1000/AA27</f>
        <v>144.82436131894977</v>
      </c>
      <c r="AW27">
        <f>(AV27-U27)</f>
        <v>101.58181905210407</v>
      </c>
      <c r="AX27">
        <f>IF(D27,P27,(O27+P27)/2)</f>
        <v>41.423835754394531</v>
      </c>
      <c r="AY27">
        <f>0.61365*EXP(17.502*AX27/(240.97+AX27))</f>
        <v>7.9965152498985503</v>
      </c>
      <c r="AZ27">
        <f>IF(AW27&lt;&gt;0,(1000-(AV27+U27)/2)/AW27*AP27,0)</f>
        <v>0.22379292563602854</v>
      </c>
      <c r="BA27">
        <f>U27*AA27/1000</f>
        <v>3.8165796147306974</v>
      </c>
      <c r="BB27">
        <f>(AY27-BA27)</f>
        <v>4.1799356351678529</v>
      </c>
      <c r="BC27">
        <f>1/(1.6/F27+1.37/N27)</f>
        <v>0.14092977833250178</v>
      </c>
      <c r="BD27">
        <f>G27*AA27*0.001</f>
        <v>29.748898261490641</v>
      </c>
      <c r="BE27">
        <f>G27/S27</f>
        <v>0.85917496210510103</v>
      </c>
      <c r="BF27">
        <f>(1-AP27*AA27/AU27/F27)*100</f>
        <v>26.626286619087491</v>
      </c>
      <c r="BG27">
        <f>(S27-E27/(N27/1.35))</f>
        <v>392.73763111219301</v>
      </c>
      <c r="BH27">
        <f>E27*BF27/100/BG27</f>
        <v>-9.2546407806362834E-4</v>
      </c>
    </row>
    <row r="28" spans="1:60" x14ac:dyDescent="0.35">
      <c r="A28" s="1" t="s">
        <v>9</v>
      </c>
      <c r="B28" s="1" t="s">
        <v>3791</v>
      </c>
      <c r="K28" s="1">
        <f t="shared" si="0"/>
        <v>2.72</v>
      </c>
    </row>
    <row r="29" spans="1:60" x14ac:dyDescent="0.35">
      <c r="A29" s="1" t="s">
        <v>9</v>
      </c>
      <c r="B29" s="1" t="s">
        <v>3790</v>
      </c>
      <c r="K29" s="1">
        <f t="shared" si="0"/>
        <v>2.72</v>
      </c>
    </row>
    <row r="30" spans="1:60" x14ac:dyDescent="0.35">
      <c r="A30" s="1">
        <v>5</v>
      </c>
      <c r="B30" s="1" t="s">
        <v>3789</v>
      </c>
      <c r="C30" s="1">
        <v>1237.0000012069941</v>
      </c>
      <c r="D30" s="1">
        <v>0</v>
      </c>
      <c r="E30">
        <f>(R30-S30*(1000-T30)/(1000-U30))*AO30</f>
        <v>-3.4310903130884557E-3</v>
      </c>
      <c r="F30">
        <f>IF(AZ30&lt;&gt;0,1/(1/AZ30-1/N30),0)</f>
        <v>2.8429561467282715E-2</v>
      </c>
      <c r="G30">
        <f>((BC30-AP30/2)*S30-E30)/(BC30+AP30/2)</f>
        <v>75.067251843398765</v>
      </c>
      <c r="H30">
        <f>AP30*1000</f>
        <v>23.980463219814094</v>
      </c>
      <c r="I30">
        <f>(AU30-BA30)</f>
        <v>50.327356538065224</v>
      </c>
      <c r="J30">
        <f>(P30+AT30*D30)</f>
        <v>82.907211303710938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32.195354461669922</v>
      </c>
      <c r="P30" s="1">
        <v>82.907211303710938</v>
      </c>
      <c r="Q30" s="1">
        <v>32.381320953369141</v>
      </c>
      <c r="R30" s="1">
        <v>400.01519775390625</v>
      </c>
      <c r="S30" s="1">
        <v>391.51510620117188</v>
      </c>
      <c r="T30" s="1">
        <v>22.614936828613281</v>
      </c>
      <c r="U30" s="1">
        <v>43.3912353515625</v>
      </c>
      <c r="V30" s="1">
        <v>41.342994689941406</v>
      </c>
      <c r="W30" s="1">
        <v>79.324722290039063</v>
      </c>
      <c r="X30" s="1">
        <v>300.3258056640625</v>
      </c>
      <c r="Y30" s="1">
        <v>151.09341430664063</v>
      </c>
      <c r="Z30" s="1">
        <v>6.6313989460468292E-2</v>
      </c>
      <c r="AA30" s="1">
        <v>88.264511108398438</v>
      </c>
      <c r="AB30" s="1">
        <v>13.894364356994629</v>
      </c>
      <c r="AC30" s="1">
        <v>1.9496625661849976</v>
      </c>
      <c r="AD30" s="1">
        <v>7.404017448425293E-2</v>
      </c>
      <c r="AE30" s="1">
        <v>1.8191324546933174E-2</v>
      </c>
      <c r="AF30" s="1">
        <v>3.1861256808042526E-2</v>
      </c>
      <c r="AG30" s="1">
        <v>1.732838898897171E-2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1.1041389914119941</v>
      </c>
      <c r="AP30">
        <f>(U30-T30)/(1000-U30)*AO30</f>
        <v>2.3980463219814094E-2</v>
      </c>
      <c r="AQ30">
        <f>(P30+273.15)</f>
        <v>356.05721130371091</v>
      </c>
      <c r="AR30">
        <f>(O30+273.15)</f>
        <v>305.3453544616699</v>
      </c>
      <c r="AS30">
        <f>(Y30*AK30+Z30*AL30)*AM30</f>
        <v>24.174945748710343</v>
      </c>
      <c r="AT30">
        <f>((AS30+0.00000010773*(AR30^4-AQ30^4))-AP30*44100)/(L30*0.92*2*29.3+0.00000043092*AQ30^3)</f>
        <v>-13.560134428346709</v>
      </c>
      <c r="AU30">
        <f>0.61365*EXP(17.502*J30/(240.97+J30))</f>
        <v>54.157262712760343</v>
      </c>
      <c r="AV30">
        <f>AU30*1000/AA30</f>
        <v>613.57913880301589</v>
      </c>
      <c r="AW30">
        <f>(AV30-U30)</f>
        <v>570.18790345145339</v>
      </c>
      <c r="AX30">
        <f>IF(D30,P30,(O30+P30)/2)</f>
        <v>57.55128288269043</v>
      </c>
      <c r="AY30">
        <f>0.61365*EXP(17.502*AX30/(240.97+AX30))</f>
        <v>17.918662909443174</v>
      </c>
      <c r="AZ30">
        <f>IF(AW30&lt;&gt;0,(1000-(AV30+U30)/2)/AW30*AP30,0)</f>
        <v>2.8241981591292143E-2</v>
      </c>
      <c r="BA30">
        <f>U30*AA30/1000</f>
        <v>3.8299061746951191</v>
      </c>
      <c r="BB30">
        <f>(AY30-BA30)</f>
        <v>14.088756734748056</v>
      </c>
      <c r="BC30">
        <f>1/(1.6/F30+1.37/N30)</f>
        <v>1.7667996071848085E-2</v>
      </c>
      <c r="BD30">
        <f>G30*AA30*0.001</f>
        <v>6.6257742842086138</v>
      </c>
      <c r="BE30">
        <f>G30/S30</f>
        <v>0.19173526296793009</v>
      </c>
      <c r="BF30">
        <f>(1-AP30*AA30/AU30/F30)*100</f>
        <v>-37.472813743027402</v>
      </c>
      <c r="BG30">
        <f>(S30-E30/(N30/1.35))</f>
        <v>391.51618834960846</v>
      </c>
      <c r="BH30">
        <f>E30*BF30/100/BG30</f>
        <v>3.2839665910074461E-6</v>
      </c>
    </row>
    <row r="31" spans="1:60" x14ac:dyDescent="0.35">
      <c r="A31" s="1" t="s">
        <v>9</v>
      </c>
      <c r="B31" s="1" t="s">
        <v>3788</v>
      </c>
      <c r="K31" s="1">
        <f t="shared" si="0"/>
        <v>2.72</v>
      </c>
    </row>
    <row r="32" spans="1:60" x14ac:dyDescent="0.35">
      <c r="A32" s="1" t="s">
        <v>9</v>
      </c>
      <c r="B32" s="1" t="s">
        <v>3787</v>
      </c>
      <c r="K32" s="1">
        <f t="shared" si="0"/>
        <v>2.72</v>
      </c>
    </row>
    <row r="33" spans="1:60" x14ac:dyDescent="0.35">
      <c r="A33" s="1">
        <v>6</v>
      </c>
      <c r="B33" s="1" t="s">
        <v>3786</v>
      </c>
      <c r="C33" s="1">
        <v>1444.5000011958182</v>
      </c>
      <c r="D33" s="1">
        <v>0</v>
      </c>
      <c r="E33">
        <f>(R33-S33*(1000-T33)/(1000-U33))*AO33</f>
        <v>2.0457047236244894</v>
      </c>
      <c r="F33">
        <f>IF(AZ33&lt;&gt;0,1/(1/AZ33-1/N33),0)</f>
        <v>2.7537392512484958E-2</v>
      </c>
      <c r="G33">
        <f>((BC33-AP33/2)*S33-E33)/(BC33+AP33/2)</f>
        <v>4.0653719231517984</v>
      </c>
      <c r="H33">
        <f>AP33*1000</f>
        <v>23.14116487191226</v>
      </c>
      <c r="I33">
        <f>(AU33-BA33)</f>
        <v>50.160948039475933</v>
      </c>
      <c r="J33">
        <f>(P33+AT33*D33)</f>
        <v>82.848426818847656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32.147876739501953</v>
      </c>
      <c r="P33" s="1">
        <v>82.848426818847656</v>
      </c>
      <c r="Q33" s="1">
        <v>32.322685241699219</v>
      </c>
      <c r="R33" s="1">
        <v>399.91500854492188</v>
      </c>
      <c r="S33" s="1">
        <v>389.88986206054688</v>
      </c>
      <c r="T33" s="1">
        <v>23.789640426635742</v>
      </c>
      <c r="U33" s="1">
        <v>43.831272125244141</v>
      </c>
      <c r="V33" s="1">
        <v>43.603969573974609</v>
      </c>
      <c r="W33" s="1">
        <v>80.338218688964844</v>
      </c>
      <c r="X33" s="1">
        <v>300.3001708984375</v>
      </c>
      <c r="Y33" s="1">
        <v>301.06253051757813</v>
      </c>
      <c r="Z33" s="1">
        <v>0.17493148148059845</v>
      </c>
      <c r="AA33" s="1">
        <v>88.257598876953125</v>
      </c>
      <c r="AB33" s="1">
        <v>13.915764808654785</v>
      </c>
      <c r="AC33" s="1">
        <v>1.9445649385452271</v>
      </c>
      <c r="AD33" s="1">
        <v>0.11022109538316727</v>
      </c>
      <c r="AE33" s="1">
        <v>6.2018302269279957E-3</v>
      </c>
      <c r="AF33" s="1">
        <v>3.7743397057056427E-2</v>
      </c>
      <c r="AG33" s="1">
        <v>1.6969069838523865E-2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1.1040447459501375</v>
      </c>
      <c r="AP33">
        <f>(U33-T33)/(1000-U33)*AO33</f>
        <v>2.314116487191226E-2</v>
      </c>
      <c r="AQ33">
        <f>(P33+273.15)</f>
        <v>355.99842681884763</v>
      </c>
      <c r="AR33">
        <f>(O33+273.15)</f>
        <v>305.29787673950193</v>
      </c>
      <c r="AS33">
        <f>(Y33*AK33+Z33*AL33)*AM33</f>
        <v>48.170003806128989</v>
      </c>
      <c r="AT33">
        <f>((AS33+0.00000010773*(AR33^4-AQ33^4))-AP33*44100)/(L33*0.92*2*29.3+0.00000043092*AQ33^3)</f>
        <v>-13.104438280363462</v>
      </c>
      <c r="AU33">
        <f>0.61365*EXP(17.502*J33/(240.97+J33))</f>
        <v>54.029390872972307</v>
      </c>
      <c r="AV33">
        <f>AU33*1000/AA33</f>
        <v>612.17834566629142</v>
      </c>
      <c r="AW33">
        <f>(AV33-U33)</f>
        <v>568.34707354104728</v>
      </c>
      <c r="AX33">
        <f>IF(D33,P33,(O33+P33)/2)</f>
        <v>57.498151779174805</v>
      </c>
      <c r="AY33">
        <f>0.61365*EXP(17.502*AX33/(240.97+AX33))</f>
        <v>17.873655315031769</v>
      </c>
      <c r="AZ33">
        <f>IF(AW33&lt;&gt;0,(1000-(AV33+U33)/2)/AW33*AP33,0)</f>
        <v>2.7361364621070954E-2</v>
      </c>
      <c r="BA33">
        <f>U33*AA33/1000</f>
        <v>3.8684428334963741</v>
      </c>
      <c r="BB33">
        <f>(AY33-BA33)</f>
        <v>14.005212481535395</v>
      </c>
      <c r="BC33">
        <f>1/(1.6/F33+1.37/N33)</f>
        <v>1.7116581252158272E-2</v>
      </c>
      <c r="BD33">
        <f>G33*AA33*0.001</f>
        <v>0.35879996447915891</v>
      </c>
      <c r="BE33">
        <f>G33/S33</f>
        <v>1.0426975201833994E-2</v>
      </c>
      <c r="BF33">
        <f>(1-AP33*AA33/AU33/F33)*100</f>
        <v>-37.272782908150418</v>
      </c>
      <c r="BG33">
        <f>(S33-E33/(N33/1.35))</f>
        <v>389.2446571937532</v>
      </c>
      <c r="BH33">
        <f>E33*BF33/100/BG33</f>
        <v>-1.958899284772434E-3</v>
      </c>
    </row>
    <row r="34" spans="1:60" x14ac:dyDescent="0.35">
      <c r="A34" s="1" t="s">
        <v>9</v>
      </c>
      <c r="B34" s="1" t="s">
        <v>3785</v>
      </c>
      <c r="K34" s="1">
        <f t="shared" si="0"/>
        <v>2.72</v>
      </c>
    </row>
    <row r="35" spans="1:60" x14ac:dyDescent="0.35">
      <c r="A35" s="1" t="s">
        <v>9</v>
      </c>
      <c r="B35" s="1" t="s">
        <v>3784</v>
      </c>
      <c r="K35" s="1">
        <f t="shared" si="0"/>
        <v>2.72</v>
      </c>
    </row>
    <row r="36" spans="1:60" x14ac:dyDescent="0.35">
      <c r="A36" s="1">
        <v>7</v>
      </c>
      <c r="B36" s="1" t="s">
        <v>3783</v>
      </c>
      <c r="C36" s="1">
        <v>1652.5000011958182</v>
      </c>
      <c r="D36" s="1">
        <v>0</v>
      </c>
      <c r="E36">
        <f>(R36-S36*(1000-T36)/(1000-U36))*AO36</f>
        <v>3.6903625599272223</v>
      </c>
      <c r="F36">
        <f>IF(AZ36&lt;&gt;0,1/(1/AZ36-1/N36),0)</f>
        <v>2.6953514752313862E-2</v>
      </c>
      <c r="G36">
        <f>((BC36-AP36/2)*S36-E36)/(BC36+AP36/2)</f>
        <v>-55.988023955406163</v>
      </c>
      <c r="H36">
        <f>AP36*1000</f>
        <v>22.602220492052606</v>
      </c>
      <c r="I36">
        <f>(AU36-BA36)</f>
        <v>50.046421899665475</v>
      </c>
      <c r="J36">
        <f>(P36+AT36*D36)</f>
        <v>82.82000732421875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32.133739471435547</v>
      </c>
      <c r="P36" s="1">
        <v>82.82000732421875</v>
      </c>
      <c r="Q36" s="1">
        <v>32.292026519775391</v>
      </c>
      <c r="R36" s="1">
        <v>399.87908935546875</v>
      </c>
      <c r="S36" s="1">
        <v>388.5828857421875</v>
      </c>
      <c r="T36" s="1">
        <v>24.872306823730469</v>
      </c>
      <c r="U36" s="1">
        <v>44.432235717773438</v>
      </c>
      <c r="V36" s="1">
        <v>45.622028350830078</v>
      </c>
      <c r="W36" s="1">
        <v>81.499824523925781</v>
      </c>
      <c r="X36" s="1">
        <v>300.34072875976563</v>
      </c>
      <c r="Y36" s="1">
        <v>499.31695556640625</v>
      </c>
      <c r="Z36" s="1">
        <v>1.0290563106536865E-2</v>
      </c>
      <c r="AA36" s="1">
        <v>88.252159118652344</v>
      </c>
      <c r="AB36" s="1">
        <v>13.915556907653809</v>
      </c>
      <c r="AC36" s="1">
        <v>1.9247721433639526</v>
      </c>
      <c r="AD36" s="1">
        <v>5.4689541459083557E-2</v>
      </c>
      <c r="AE36" s="1">
        <v>1.1830873787403107E-2</v>
      </c>
      <c r="AF36" s="1">
        <v>5.0082802772521973E-2</v>
      </c>
      <c r="AG36" s="1">
        <v>2.3868890479207039E-2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1.1041938557344322</v>
      </c>
      <c r="AP36">
        <f>(U36-T36)/(1000-U36)*AO36</f>
        <v>2.2602220492052606E-2</v>
      </c>
      <c r="AQ36">
        <f>(P36+273.15)</f>
        <v>355.97000732421873</v>
      </c>
      <c r="AR36">
        <f>(O36+273.15)</f>
        <v>305.28373947143552</v>
      </c>
      <c r="AS36">
        <f>(Y36*AK36+Z36*AL36)*AM36</f>
        <v>79.890711104928414</v>
      </c>
      <c r="AT36">
        <f>((AS36+0.00000010773*(AR36^4-AQ36^4))-AP36*44100)/(L36*0.92*2*29.3+0.00000043092*AQ36^3)</f>
        <v>-12.690501717957478</v>
      </c>
      <c r="AU36">
        <f>0.61365*EXP(17.502*J36/(240.97+J36))</f>
        <v>53.967662636227885</v>
      </c>
      <c r="AV36">
        <f>AU36*1000/AA36</f>
        <v>611.51662662065871</v>
      </c>
      <c r="AW36">
        <f>(AV36-U36)</f>
        <v>567.08439090288527</v>
      </c>
      <c r="AX36">
        <f>IF(D36,P36,(O36+P36)/2)</f>
        <v>57.476873397827148</v>
      </c>
      <c r="AY36">
        <f>0.61365*EXP(17.502*AX36/(240.97+AX36))</f>
        <v>17.85565753884039</v>
      </c>
      <c r="AZ36">
        <f>IF(AW36&lt;&gt;0,(1000-(AV36+U36)/2)/AW36*AP36,0)</f>
        <v>2.6784849533288697E-2</v>
      </c>
      <c r="BA36">
        <f>U36*AA36/1000</f>
        <v>3.9212407365624093</v>
      </c>
      <c r="BB36">
        <f>(AY36-BA36)</f>
        <v>13.93441680227798</v>
      </c>
      <c r="BC36">
        <f>1/(1.6/F36+1.37/N36)</f>
        <v>1.6755603206940643E-2</v>
      </c>
      <c r="BD36">
        <f>G36*AA36*0.001</f>
        <v>-4.9410639988514244</v>
      </c>
      <c r="BE36">
        <f>G36/S36</f>
        <v>-0.14408257802828828</v>
      </c>
      <c r="BF36">
        <f>(1-AP36*AA36/AU36/F36)*100</f>
        <v>-37.128407414576728</v>
      </c>
      <c r="BG36">
        <f>(S36-E36/(N36/1.35))</f>
        <v>387.41896415741473</v>
      </c>
      <c r="BH36">
        <f>E36*BF36/100/BG36</f>
        <v>-3.5366695311488637E-3</v>
      </c>
    </row>
    <row r="37" spans="1:60" x14ac:dyDescent="0.35">
      <c r="A37" s="1" t="s">
        <v>9</v>
      </c>
      <c r="B37" s="1" t="s">
        <v>3782</v>
      </c>
      <c r="K37" s="1">
        <f t="shared" si="0"/>
        <v>2.72</v>
      </c>
    </row>
    <row r="38" spans="1:60" x14ac:dyDescent="0.35">
      <c r="A38" s="1" t="s">
        <v>9</v>
      </c>
      <c r="B38" s="1" t="s">
        <v>3781</v>
      </c>
      <c r="K38" s="1">
        <f t="shared" si="0"/>
        <v>2.72</v>
      </c>
    </row>
    <row r="39" spans="1:60" x14ac:dyDescent="0.35">
      <c r="A39" s="1">
        <v>8</v>
      </c>
      <c r="B39" s="1" t="s">
        <v>3780</v>
      </c>
      <c r="C39" s="1">
        <v>1861.0000011846423</v>
      </c>
      <c r="D39" s="1">
        <v>0</v>
      </c>
      <c r="E39">
        <f>(R39-S39*(1000-T39)/(1000-U39))*AO39</f>
        <v>4.6677625583340356</v>
      </c>
      <c r="F39">
        <f>IF(AZ39&lt;&gt;0,1/(1/AZ39-1/N39),0)</f>
        <v>2.6825764934816931E-2</v>
      </c>
      <c r="G39">
        <f>((BC39-AP39/2)*S39-E39)/(BC39+AP39/2)</f>
        <v>-91.576711914589509</v>
      </c>
      <c r="H39">
        <f>AP39*1000</f>
        <v>22.464154322293226</v>
      </c>
      <c r="I39">
        <f>(AU39-BA39)</f>
        <v>49.960054773014562</v>
      </c>
      <c r="J39">
        <f>(P39+AT39*D39)</f>
        <v>82.807769775390625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32.141029357910156</v>
      </c>
      <c r="P39" s="1">
        <v>82.807769775390625</v>
      </c>
      <c r="Q39" s="1">
        <v>32.281532287597656</v>
      </c>
      <c r="R39" s="1">
        <v>400.0296630859375</v>
      </c>
      <c r="S39" s="1">
        <v>387.90765380859375</v>
      </c>
      <c r="T39" s="1">
        <v>25.679758071899414</v>
      </c>
      <c r="U39" s="1">
        <v>45.111137390136719</v>
      </c>
      <c r="V39" s="1">
        <v>47.082389831542969</v>
      </c>
      <c r="W39" s="1">
        <v>82.708732604980469</v>
      </c>
      <c r="X39" s="1">
        <v>300.26739501953125</v>
      </c>
      <c r="Y39" s="1">
        <v>750.4869384765625</v>
      </c>
      <c r="Z39" s="1">
        <v>9.3755938112735748E-2</v>
      </c>
      <c r="AA39" s="1">
        <v>88.249732971191406</v>
      </c>
      <c r="AB39" s="1">
        <v>13.813669204711914</v>
      </c>
      <c r="AC39" s="1">
        <v>1.8907227516174316</v>
      </c>
      <c r="AD39" s="1">
        <v>6.2235418707132339E-2</v>
      </c>
      <c r="AE39" s="1">
        <v>1.008161436766386E-2</v>
      </c>
      <c r="AF39" s="1">
        <v>5.0972510129213333E-2</v>
      </c>
      <c r="AG39" s="1">
        <v>2.086239866912365E-2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1.1039242463953354</v>
      </c>
      <c r="AP39">
        <f>(U39-T39)/(1000-U39)*AO39</f>
        <v>2.2464154322293227E-2</v>
      </c>
      <c r="AQ39">
        <f>(P39+273.15)</f>
        <v>355.9577697753906</v>
      </c>
      <c r="AR39">
        <f>(O39+273.15)</f>
        <v>305.29102935791013</v>
      </c>
      <c r="AS39">
        <f>(Y39*AK39+Z39*AL39)*AM39</f>
        <v>120.07790747229956</v>
      </c>
      <c r="AT39">
        <f>((AS39+0.00000010773*(AR39^4-AQ39^4))-AP39*44100)/(L39*0.92*2*29.3+0.00000043092*AQ39^3)</f>
        <v>-12.345011780173461</v>
      </c>
      <c r="AU39">
        <f>0.61365*EXP(17.502*J39/(240.97+J39))</f>
        <v>53.941100601720855</v>
      </c>
      <c r="AV39">
        <f>AU39*1000/AA39</f>
        <v>611.23245119993283</v>
      </c>
      <c r="AW39">
        <f>(AV39-U39)</f>
        <v>566.12131380979611</v>
      </c>
      <c r="AX39">
        <f>IF(D39,P39,(O39+P39)/2)</f>
        <v>57.474399566650391</v>
      </c>
      <c r="AY39">
        <f>0.61365*EXP(17.502*AX39/(240.97+AX39))</f>
        <v>17.853566121710173</v>
      </c>
      <c r="AZ39">
        <f>IF(AW39&lt;&gt;0,(1000-(AV39+U39)/2)/AW39*AP39,0)</f>
        <v>2.6658689794704121E-2</v>
      </c>
      <c r="BA39">
        <f>U39*AA39/1000</f>
        <v>3.9810458287062938</v>
      </c>
      <c r="BB39">
        <f>(AY39-BA39)</f>
        <v>13.87252029300388</v>
      </c>
      <c r="BC39">
        <f>1/(1.6/F39+1.37/N39)</f>
        <v>1.6676611657321712E-2</v>
      </c>
      <c r="BD39">
        <f>G39*AA39*0.001</f>
        <v>-8.0816203728422469</v>
      </c>
      <c r="BE39">
        <f>G39/S39</f>
        <v>-0.23607864143814095</v>
      </c>
      <c r="BF39">
        <f>(1-AP39*AA39/AU39/F39)*100</f>
        <v>-37.003466443187861</v>
      </c>
      <c r="BG39">
        <f>(S39-E39/(N39/1.35))</f>
        <v>386.43546523470297</v>
      </c>
      <c r="BH39">
        <f>E39*BF39/100/BG39</f>
        <v>-4.4696569215555313E-3</v>
      </c>
    </row>
    <row r="40" spans="1:60" x14ac:dyDescent="0.35">
      <c r="A40" s="1" t="s">
        <v>9</v>
      </c>
      <c r="B40" s="1" t="s">
        <v>3779</v>
      </c>
      <c r="K40" s="1">
        <f t="shared" si="0"/>
        <v>2.72</v>
      </c>
    </row>
    <row r="41" spans="1:60" x14ac:dyDescent="0.35">
      <c r="A41" s="1" t="s">
        <v>9</v>
      </c>
      <c r="B41" s="1" t="s">
        <v>3778</v>
      </c>
      <c r="K41" s="1">
        <f t="shared" si="0"/>
        <v>2.72</v>
      </c>
    </row>
    <row r="42" spans="1:60" x14ac:dyDescent="0.35">
      <c r="A42" s="1">
        <v>9</v>
      </c>
      <c r="B42" s="1" t="s">
        <v>3777</v>
      </c>
      <c r="C42" s="1">
        <v>2069.0000011846423</v>
      </c>
      <c r="D42" s="1">
        <v>0</v>
      </c>
      <c r="E42">
        <f>(R42-S42*(1000-T42)/(1000-U42))*AO42</f>
        <v>5.6935258014142809</v>
      </c>
      <c r="F42">
        <f>IF(AZ42&lt;&gt;0,1/(1/AZ42-1/N42),0)</f>
        <v>2.712841801468718E-2</v>
      </c>
      <c r="G42">
        <f>((BC42-AP42/2)*S42-E42)/(BC42+AP42/2)</f>
        <v>-126.25779689801048</v>
      </c>
      <c r="H42">
        <f>AP42*1000</f>
        <v>22.71261112169449</v>
      </c>
      <c r="I42">
        <f>(AU42-BA42)</f>
        <v>49.915332565024116</v>
      </c>
      <c r="J42">
        <f>(P42+AT42*D42)</f>
        <v>82.817306518554688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32.166919708251953</v>
      </c>
      <c r="P42" s="1">
        <v>82.817306518554688</v>
      </c>
      <c r="Q42" s="1">
        <v>32.290287017822266</v>
      </c>
      <c r="R42" s="1">
        <v>399.95941162109375</v>
      </c>
      <c r="S42" s="1">
        <v>386.8448486328125</v>
      </c>
      <c r="T42" s="1">
        <v>26.225149154663086</v>
      </c>
      <c r="U42" s="1">
        <v>45.853061676025391</v>
      </c>
      <c r="V42" s="1">
        <v>48.011367797851563</v>
      </c>
      <c r="W42" s="1">
        <v>83.944923400878906</v>
      </c>
      <c r="X42" s="1">
        <v>300.3150634765625</v>
      </c>
      <c r="Y42" s="1">
        <v>999.06591796875</v>
      </c>
      <c r="Z42" s="1">
        <v>7.774990051984787E-2</v>
      </c>
      <c r="AA42" s="1">
        <v>88.248565673828125</v>
      </c>
      <c r="AB42" s="1">
        <v>13.703352928161621</v>
      </c>
      <c r="AC42" s="1">
        <v>1.8111822605133057</v>
      </c>
      <c r="AD42" s="1">
        <v>6.3564002513885498E-2</v>
      </c>
      <c r="AE42" s="1">
        <v>2.5455746799707413E-2</v>
      </c>
      <c r="AF42" s="1">
        <v>7.1214377880096436E-2</v>
      </c>
      <c r="AG42" s="1">
        <v>2.2462256252765656E-2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1.1040994980755972</v>
      </c>
      <c r="AP42">
        <f>(U42-T42)/(1000-U42)*AO42</f>
        <v>2.2712611121694488E-2</v>
      </c>
      <c r="AQ42">
        <f>(P42+273.15)</f>
        <v>355.96730651855466</v>
      </c>
      <c r="AR42">
        <f>(O42+273.15)</f>
        <v>305.31691970825193</v>
      </c>
      <c r="AS42">
        <f>(Y42*AK42+Z42*AL42)*AM42</f>
        <v>159.85054330206185</v>
      </c>
      <c r="AT42">
        <f>((AS42+0.00000010773*(AR42^4-AQ42^4))-AP42*44100)/(L42*0.92*2*29.3+0.00000043092*AQ42^3)</f>
        <v>-12.130150868069538</v>
      </c>
      <c r="AU42">
        <f>0.61365*EXP(17.502*J42/(240.97+J42))</f>
        <v>53.961799489686932</v>
      </c>
      <c r="AV42">
        <f>AU42*1000/AA42</f>
        <v>611.47508832192136</v>
      </c>
      <c r="AW42">
        <f>(AV42-U42)</f>
        <v>565.62202664589597</v>
      </c>
      <c r="AX42">
        <f>IF(D42,P42,(O42+P42)/2)</f>
        <v>57.49211311340332</v>
      </c>
      <c r="AY42">
        <f>0.61365*EXP(17.502*AX42/(240.97+AX42))</f>
        <v>17.868546081623219</v>
      </c>
      <c r="AZ42">
        <f>IF(AW42&lt;&gt;0,(1000-(AV42+U42)/2)/AW42*AP42,0)</f>
        <v>2.6957563670194827E-2</v>
      </c>
      <c r="BA42">
        <f>U42*AA42/1000</f>
        <v>4.046466924662818</v>
      </c>
      <c r="BB42">
        <f>(AY42-BA42)</f>
        <v>13.822079156960401</v>
      </c>
      <c r="BC42">
        <f>1/(1.6/F42+1.37/N42)</f>
        <v>1.6863744635663178E-2</v>
      </c>
      <c r="BD42">
        <f>G42*AA42*0.001</f>
        <v>-11.142069481386931</v>
      </c>
      <c r="BE42">
        <f>G42/S42</f>
        <v>-0.32637838488538989</v>
      </c>
      <c r="BF42">
        <f>(1-AP42*AA42/AU42/F42)*100</f>
        <v>-36.919034473044611</v>
      </c>
      <c r="BG42">
        <f>(S42-E42/(N42/1.35))</f>
        <v>385.04913954837571</v>
      </c>
      <c r="BH42">
        <f>E42*BF42/100/BG42</f>
        <v>-5.4590298677754702E-3</v>
      </c>
    </row>
    <row r="43" spans="1:60" x14ac:dyDescent="0.35">
      <c r="A43" s="1" t="s">
        <v>9</v>
      </c>
      <c r="B43" s="1" t="s">
        <v>3776</v>
      </c>
      <c r="K43" s="1">
        <f t="shared" si="0"/>
        <v>2.72</v>
      </c>
    </row>
    <row r="44" spans="1:60" x14ac:dyDescent="0.35">
      <c r="A44" s="1" t="s">
        <v>9</v>
      </c>
      <c r="B44" s="1" t="s">
        <v>3110</v>
      </c>
      <c r="K44" s="1">
        <f t="shared" si="0"/>
        <v>2.72</v>
      </c>
    </row>
    <row r="45" spans="1:60" x14ac:dyDescent="0.35">
      <c r="A45" s="1">
        <v>10</v>
      </c>
      <c r="B45" s="1" t="s">
        <v>3775</v>
      </c>
      <c r="C45" s="1">
        <v>2277.5000011734664</v>
      </c>
      <c r="D45" s="1">
        <v>0</v>
      </c>
      <c r="E45">
        <f>(R45-S45*(1000-T45)/(1000-U45))*AO45</f>
        <v>6.7973696510990118</v>
      </c>
      <c r="F45">
        <f>IF(AZ45&lt;&gt;0,1/(1/AZ45-1/N45),0)</f>
        <v>2.7512646052264424E-2</v>
      </c>
      <c r="G45">
        <f>((BC45-AP45/2)*S45-E45)/(BC45+AP45/2)</f>
        <v>-162.320618526093</v>
      </c>
      <c r="H45">
        <f>AP45*1000</f>
        <v>23.056115262711003</v>
      </c>
      <c r="I45">
        <f>(AU45-BA45)</f>
        <v>49.915267024081871</v>
      </c>
      <c r="J45">
        <f>(P45+AT45*D45)</f>
        <v>82.843704223632813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32.216354370117188</v>
      </c>
      <c r="P45" s="1">
        <v>82.843704223632813</v>
      </c>
      <c r="Q45" s="1">
        <v>32.316905975341797</v>
      </c>
      <c r="R45" s="1">
        <v>400.02780151367188</v>
      </c>
      <c r="S45" s="1">
        <v>385.8155517578125</v>
      </c>
      <c r="T45" s="1">
        <v>26.595762252807617</v>
      </c>
      <c r="U45" s="1">
        <v>46.505580902099609</v>
      </c>
      <c r="V45" s="1">
        <v>48.551773071289063</v>
      </c>
      <c r="W45" s="1">
        <v>84.898048400878906</v>
      </c>
      <c r="X45" s="1">
        <v>300.3349609375</v>
      </c>
      <c r="Y45" s="1">
        <v>1249.449462890625</v>
      </c>
      <c r="Z45" s="1">
        <v>3.2014191150665283E-2</v>
      </c>
      <c r="AA45" s="1">
        <v>88.2445068359375</v>
      </c>
      <c r="AB45" s="1">
        <v>13.720341682434082</v>
      </c>
      <c r="AC45" s="1">
        <v>1.7886406183242798</v>
      </c>
      <c r="AD45" s="1">
        <v>0.12422801554203033</v>
      </c>
      <c r="AE45" s="1">
        <v>2.1687064319849014E-2</v>
      </c>
      <c r="AF45" s="1">
        <v>2.6730932295322418E-2</v>
      </c>
      <c r="AG45" s="1">
        <v>2.4350270628929138E-2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1.1041726505055145</v>
      </c>
      <c r="AP45">
        <f>(U45-T45)/(1000-U45)*AO45</f>
        <v>2.3056115262711004E-2</v>
      </c>
      <c r="AQ45">
        <f>(P45+273.15)</f>
        <v>355.99370422363279</v>
      </c>
      <c r="AR45">
        <f>(O45+273.15)</f>
        <v>305.36635437011716</v>
      </c>
      <c r="AS45">
        <f>(Y45*AK45+Z45*AL45)*AM45</f>
        <v>199.91190959412052</v>
      </c>
      <c r="AT45">
        <f>((AS45+0.00000010773*(AR45^4-AQ45^4))-AP45*44100)/(L45*0.92*2*29.3+0.00000043092*AQ45^3)</f>
        <v>-11.944287071344736</v>
      </c>
      <c r="AU45">
        <f>0.61365*EXP(17.502*J45/(240.97+J45))</f>
        <v>54.019129075906442</v>
      </c>
      <c r="AV45">
        <f>AU45*1000/AA45</f>
        <v>612.15288081713436</v>
      </c>
      <c r="AW45">
        <f>(AV45-U45)</f>
        <v>565.64729991503475</v>
      </c>
      <c r="AX45">
        <f>IF(D45,P45,(O45+P45)/2)</f>
        <v>57.530029296875</v>
      </c>
      <c r="AY45">
        <f>0.61365*EXP(17.502*AX45/(240.97+AX45))</f>
        <v>17.900647241114022</v>
      </c>
      <c r="AZ45">
        <f>IF(AW45&lt;&gt;0,(1000-(AV45+U45)/2)/AW45*AP45,0)</f>
        <v>2.7336933384026412E-2</v>
      </c>
      <c r="BA45">
        <f>U45*AA45/1000</f>
        <v>4.1038620518245734</v>
      </c>
      <c r="BB45">
        <f>(AY45-BA45)</f>
        <v>13.796785189289448</v>
      </c>
      <c r="BC45">
        <f>1/(1.6/F45+1.37/N45)</f>
        <v>1.7101283640623598E-2</v>
      </c>
      <c r="BD45">
        <f>G45*AA45*0.001</f>
        <v>-14.323902931139417</v>
      </c>
      <c r="BE45">
        <f>G45/S45</f>
        <v>-0.42072077651236389</v>
      </c>
      <c r="BF45">
        <f>(1-AP45*AA45/AU45/F45)*100</f>
        <v>-36.896982645097175</v>
      </c>
      <c r="BG45">
        <f>(S45-E45/(N45/1.35))</f>
        <v>383.67169593657047</v>
      </c>
      <c r="BH45">
        <f>E45*BF45/100/BG45</f>
        <v>-6.5369020624959978E-3</v>
      </c>
    </row>
    <row r="46" spans="1:60" x14ac:dyDescent="0.35">
      <c r="A46" s="1" t="s">
        <v>9</v>
      </c>
      <c r="B46" s="1" t="s">
        <v>3774</v>
      </c>
      <c r="K46" s="1">
        <f t="shared" si="0"/>
        <v>2.72</v>
      </c>
    </row>
    <row r="47" spans="1:60" x14ac:dyDescent="0.35">
      <c r="A47" s="1" t="s">
        <v>9</v>
      </c>
      <c r="B47" s="1" t="s">
        <v>3773</v>
      </c>
      <c r="K47" s="1">
        <f t="shared" si="0"/>
        <v>2.72</v>
      </c>
    </row>
    <row r="48" spans="1:60" x14ac:dyDescent="0.35">
      <c r="A48" s="1">
        <v>11</v>
      </c>
      <c r="B48" s="1" t="s">
        <v>3106</v>
      </c>
      <c r="C48" s="1">
        <v>2487.5000011511147</v>
      </c>
      <c r="D48" s="1">
        <v>0</v>
      </c>
      <c r="E48">
        <f>(R48-S48*(1000-T48)/(1000-U48))*AO48</f>
        <v>8.1215838886527951</v>
      </c>
      <c r="F48">
        <f>IF(AZ48&lt;&gt;0,1/(1/AZ48-1/N48),0)</f>
        <v>2.8413524141373939E-2</v>
      </c>
      <c r="G48">
        <f>((BC48-AP48/2)*S48-E48)/(BC48+AP48/2)</f>
        <v>-200.11431719518762</v>
      </c>
      <c r="H48">
        <f>AP48*1000</f>
        <v>23.868137106891879</v>
      </c>
      <c r="I48">
        <f>(AU48-BA48)</f>
        <v>49.95372882021681</v>
      </c>
      <c r="J48">
        <f>(P48+AT48*D48)</f>
        <v>82.901145935058594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32.302749633789063</v>
      </c>
      <c r="P48" s="1">
        <v>82.901145935058594</v>
      </c>
      <c r="Q48" s="1">
        <v>32.374786376953125</v>
      </c>
      <c r="R48" s="1">
        <v>399.96795654296875</v>
      </c>
      <c r="S48" s="1">
        <v>384.3052978515625</v>
      </c>
      <c r="T48" s="1">
        <v>26.896995544433594</v>
      </c>
      <c r="U48" s="1">
        <v>47.486865997314453</v>
      </c>
      <c r="V48" s="1">
        <v>48.861141204833984</v>
      </c>
      <c r="W48" s="1">
        <v>86.264747619628906</v>
      </c>
      <c r="X48" s="1">
        <v>300.33419799804688</v>
      </c>
      <c r="Y48" s="1">
        <v>1598.878173828125</v>
      </c>
      <c r="Z48" s="1">
        <v>2.0580379292368889E-2</v>
      </c>
      <c r="AA48" s="1">
        <v>88.241836547851563</v>
      </c>
      <c r="AB48" s="1">
        <v>13.525418281555176</v>
      </c>
      <c r="AC48" s="1">
        <v>1.7029027938842773</v>
      </c>
      <c r="AD48" s="1">
        <v>8.2491591572761536E-2</v>
      </c>
      <c r="AE48" s="1">
        <v>2.1908462047576904E-2</v>
      </c>
      <c r="AF48" s="1">
        <v>0.102785624563694</v>
      </c>
      <c r="AG48" s="1">
        <v>2.7576357126235962E-2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1.1041698455810545</v>
      </c>
      <c r="AP48">
        <f>(U48-T48)/(1000-U48)*AO48</f>
        <v>2.3868137106891878E-2</v>
      </c>
      <c r="AQ48">
        <f>(P48+273.15)</f>
        <v>356.05114593505857</v>
      </c>
      <c r="AR48">
        <f>(O48+273.15)</f>
        <v>305.45274963378904</v>
      </c>
      <c r="AS48">
        <f>(Y48*AK48+Z48*AL48)*AM48</f>
        <v>255.82050209446606</v>
      </c>
      <c r="AT48">
        <f>((AS48+0.00000010773*(AR48^4-AQ48^4))-AP48*44100)/(L48*0.92*2*29.3+0.00000043092*AQ48^3)</f>
        <v>-11.794808837597616</v>
      </c>
      <c r="AU48">
        <f>0.61365*EXP(17.502*J48/(240.97+J48))</f>
        <v>54.144057087721563</v>
      </c>
      <c r="AV48">
        <f>AU48*1000/AA48</f>
        <v>613.58715101493226</v>
      </c>
      <c r="AW48">
        <f>(AV48-U48)</f>
        <v>566.10028501761781</v>
      </c>
      <c r="AX48">
        <f>IF(D48,P48,(O48+P48)/2)</f>
        <v>57.601947784423828</v>
      </c>
      <c r="AY48">
        <f>0.61365*EXP(17.502*AX48/(240.97+AX48))</f>
        <v>17.961671958981015</v>
      </c>
      <c r="AZ48">
        <f>IF(AW48&lt;&gt;0,(1000-(AV48+U48)/2)/AW48*AP48,0)</f>
        <v>2.8226155138693417E-2</v>
      </c>
      <c r="BA48">
        <f>U48*AA48/1000</f>
        <v>4.1903282675047517</v>
      </c>
      <c r="BB48">
        <f>(AY48-BA48)</f>
        <v>13.771343691476263</v>
      </c>
      <c r="BC48">
        <f>1/(1.6/F48+1.37/N48)</f>
        <v>1.7658085753858365E-2</v>
      </c>
      <c r="BD48">
        <f>G48*AA48*0.001</f>
        <v>-17.65845486882267</v>
      </c>
      <c r="BE48">
        <f>G48/S48</f>
        <v>-0.5207170401082567</v>
      </c>
      <c r="BF48">
        <f>(1-AP48*AA48/AU48/F48)*100</f>
        <v>-36.904323810325778</v>
      </c>
      <c r="BG48">
        <f>(S48-E48/(N48/1.35))</f>
        <v>381.74379159383255</v>
      </c>
      <c r="BH48">
        <f>E48*BF48/100/BG48</f>
        <v>-7.8513801214209408E-3</v>
      </c>
    </row>
    <row r="49" spans="1:60" x14ac:dyDescent="0.35">
      <c r="A49" s="1" t="s">
        <v>9</v>
      </c>
      <c r="B49" s="1" t="s">
        <v>3772</v>
      </c>
      <c r="K49" s="1">
        <f t="shared" si="0"/>
        <v>2.72</v>
      </c>
    </row>
    <row r="50" spans="1:60" x14ac:dyDescent="0.35">
      <c r="A50" s="1" t="s">
        <v>9</v>
      </c>
      <c r="B50" s="1" t="s">
        <v>3767</v>
      </c>
      <c r="K50" s="1">
        <f t="shared" si="0"/>
        <v>2.72</v>
      </c>
    </row>
    <row r="51" spans="1:60" x14ac:dyDescent="0.35">
      <c r="A51" s="1">
        <v>12</v>
      </c>
      <c r="B51" s="1" t="s">
        <v>3771</v>
      </c>
      <c r="C51" s="1">
        <v>2697.0000011399388</v>
      </c>
      <c r="D51" s="1">
        <v>0</v>
      </c>
      <c r="E51">
        <f>(R51-S51*(1000-T51)/(1000-U51))*AO51</f>
        <v>9.3184349999804379</v>
      </c>
      <c r="F51">
        <f>IF(AZ51&lt;&gt;0,1/(1/AZ51-1/N51),0)</f>
        <v>2.9465944475891015E-2</v>
      </c>
      <c r="G51">
        <f>((BC51-AP51/2)*S51-E51)/(BC51+AP51/2)</f>
        <v>-230.04084754442792</v>
      </c>
      <c r="H51">
        <f>AP51*1000</f>
        <v>24.907034806061674</v>
      </c>
      <c r="I51">
        <f>(AU51-BA51)</f>
        <v>50.117981768625995</v>
      </c>
      <c r="J51">
        <f>(P51+AT51*D51)</f>
        <v>83.022712707519531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32.463771820068359</v>
      </c>
      <c r="P51" s="1">
        <v>83.022712707519531</v>
      </c>
      <c r="Q51" s="1">
        <v>32.496662139892578</v>
      </c>
      <c r="R51" s="1">
        <v>400.00552368164063</v>
      </c>
      <c r="S51" s="1">
        <v>382.92822265625</v>
      </c>
      <c r="T51" s="1">
        <v>27.173435211181641</v>
      </c>
      <c r="U51" s="1">
        <v>48.633865356445313</v>
      </c>
      <c r="V51" s="1">
        <v>48.913661956787109</v>
      </c>
      <c r="W51" s="1">
        <v>87.543601989746094</v>
      </c>
      <c r="X51" s="1">
        <v>300.33102416992188</v>
      </c>
      <c r="Y51" s="1">
        <v>1999.5404052734375</v>
      </c>
      <c r="Z51" s="1">
        <v>4.8020567744970322E-2</v>
      </c>
      <c r="AA51" s="1">
        <v>88.236320495605469</v>
      </c>
      <c r="AB51" s="1">
        <v>12.705897331237793</v>
      </c>
      <c r="AC51" s="1">
        <v>1.5114946365356445</v>
      </c>
      <c r="AD51" s="1">
        <v>0.1028297170996666</v>
      </c>
      <c r="AE51" s="1">
        <v>1.807711273431778E-2</v>
      </c>
      <c r="AF51" s="1">
        <v>0.1573883444070816</v>
      </c>
      <c r="AG51" s="1">
        <v>3.1204026192426682E-2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1.1041581770953006</v>
      </c>
      <c r="AP51">
        <f>(U51-T51)/(1000-U51)*AO51</f>
        <v>2.4907034806061674E-2</v>
      </c>
      <c r="AQ51">
        <f>(P51+273.15)</f>
        <v>356.17271270751951</v>
      </c>
      <c r="AR51">
        <f>(O51+273.15)</f>
        <v>305.61377182006834</v>
      </c>
      <c r="AS51">
        <f>(Y51*AK51+Z51*AL51)*AM51</f>
        <v>319.92645769283627</v>
      </c>
      <c r="AT51">
        <f>((AS51+0.00000010773*(AR51^4-AQ51^4))-AP51*44100)/(L51*0.92*2*29.3+0.00000043092*AQ51^3)</f>
        <v>-11.660298562316285</v>
      </c>
      <c r="AU51">
        <f>0.61365*EXP(17.502*J51/(240.97+J51))</f>
        <v>54.409255099157427</v>
      </c>
      <c r="AV51">
        <f>AU51*1000/AA51</f>
        <v>616.63105162989234</v>
      </c>
      <c r="AW51">
        <f>(AV51-U51)</f>
        <v>567.99718627344703</v>
      </c>
      <c r="AX51">
        <f>IF(D51,P51,(O51+P51)/2)</f>
        <v>57.743242263793945</v>
      </c>
      <c r="AY51">
        <f>0.61365*EXP(17.502*AX51/(240.97+AX51))</f>
        <v>18.082084246186653</v>
      </c>
      <c r="AZ51">
        <f>IF(AW51&lt;&gt;0,(1000-(AV51+U51)/2)/AW51*AP51,0)</f>
        <v>2.9264487547556558E-2</v>
      </c>
      <c r="BA51">
        <f>U51*AA51/1000</f>
        <v>4.2912733305314319</v>
      </c>
      <c r="BB51">
        <f>(AY51-BA51)</f>
        <v>13.790810915655221</v>
      </c>
      <c r="BC51">
        <f>1/(1.6/F51+1.37/N51)</f>
        <v>1.8308298301193481E-2</v>
      </c>
      <c r="BD51">
        <f>G51*AA51*0.001</f>
        <v>-20.297957951010861</v>
      </c>
      <c r="BE51">
        <f>G51/S51</f>
        <v>-0.60074142863826674</v>
      </c>
      <c r="BF51">
        <f>(1-AP51*AA51/AU51/F51)*100</f>
        <v>-37.080686539922425</v>
      </c>
      <c r="BG51">
        <f>(S51-E51/(N51/1.35))</f>
        <v>379.98923564436325</v>
      </c>
      <c r="BH51">
        <f>E51*BF51/100/BG51</f>
        <v>-9.0932567258380521E-3</v>
      </c>
    </row>
    <row r="52" spans="1:60" x14ac:dyDescent="0.35">
      <c r="A52" s="1" t="s">
        <v>9</v>
      </c>
      <c r="B52" s="1" t="s">
        <v>3770</v>
      </c>
      <c r="K52" s="1">
        <v>2.7336</v>
      </c>
    </row>
    <row r="53" spans="1:60" x14ac:dyDescent="0.35">
      <c r="A53" s="1" t="s">
        <v>9</v>
      </c>
      <c r="B53" s="1" t="s">
        <v>3769</v>
      </c>
    </row>
    <row r="54" spans="1:60" x14ac:dyDescent="0.35">
      <c r="A54" s="1" t="s">
        <v>9</v>
      </c>
      <c r="B54" s="1" t="s">
        <v>3768</v>
      </c>
    </row>
    <row r="55" spans="1:60" x14ac:dyDescent="0.35">
      <c r="A55" s="1" t="s">
        <v>9</v>
      </c>
      <c r="B55" s="1" t="s">
        <v>3767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6BEFB-AE29-4C04-B2A7-756C2164EF77}">
  <dimension ref="A1:BH55"/>
  <sheetViews>
    <sheetView zoomScale="4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3586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3585</v>
      </c>
    </row>
    <row r="12" spans="1:60" x14ac:dyDescent="0.35">
      <c r="A12" s="1" t="s">
        <v>9</v>
      </c>
      <c r="B12" s="1" t="s">
        <v>3584</v>
      </c>
    </row>
    <row r="13" spans="1:60" x14ac:dyDescent="0.35">
      <c r="A13" s="1" t="s">
        <v>9</v>
      </c>
      <c r="B13" s="1" t="s">
        <v>3583</v>
      </c>
    </row>
    <row r="14" spans="1:60" x14ac:dyDescent="0.35">
      <c r="A14" s="1" t="s">
        <v>9</v>
      </c>
      <c r="B14" s="1" t="s">
        <v>3582</v>
      </c>
    </row>
    <row r="15" spans="1:60" x14ac:dyDescent="0.35">
      <c r="A15" s="1" t="s">
        <v>9</v>
      </c>
      <c r="B15" s="1" t="s">
        <v>3581</v>
      </c>
    </row>
    <row r="16" spans="1:60" x14ac:dyDescent="0.35">
      <c r="A16" s="1" t="s">
        <v>9</v>
      </c>
      <c r="B16" s="1" t="s">
        <v>3580</v>
      </c>
    </row>
    <row r="17" spans="1:60" x14ac:dyDescent="0.35">
      <c r="A17" s="1" t="s">
        <v>9</v>
      </c>
      <c r="B17" s="1" t="s">
        <v>3579</v>
      </c>
    </row>
    <row r="18" spans="1:60" x14ac:dyDescent="0.35">
      <c r="A18" s="1">
        <v>1</v>
      </c>
      <c r="B18" s="1" t="s">
        <v>3578</v>
      </c>
      <c r="C18" s="1">
        <v>475.00000136345625</v>
      </c>
      <c r="D18" s="1">
        <v>0</v>
      </c>
      <c r="E18">
        <f>(R18-S18*(1000-T18)/(1000-U18))*AO18</f>
        <v>0.10571265314176717</v>
      </c>
      <c r="F18">
        <f>IF(AZ18&lt;&gt;0,1/(1/AZ18-1/N18),0)</f>
        <v>5.3817348251480599</v>
      </c>
      <c r="G18">
        <f>((BC18-AP18/2)*S18-E18)/(BC18+AP18/2)</f>
        <v>387.53671517127515</v>
      </c>
      <c r="H18">
        <f>AP18*1000</f>
        <v>20.544614939358208</v>
      </c>
      <c r="I18">
        <f>(AU18-BA18)</f>
        <v>0.72226204846535325</v>
      </c>
      <c r="J18">
        <f>(P18+AT18*D18)</f>
        <v>31.999170303344727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32.70697021484375</v>
      </c>
      <c r="P18" s="1">
        <v>31.999170303344727</v>
      </c>
      <c r="Q18" s="1">
        <v>32.804378509521484</v>
      </c>
      <c r="R18" s="1">
        <v>399.94805908203125</v>
      </c>
      <c r="S18" s="1">
        <v>392.54913330078125</v>
      </c>
      <c r="T18" s="1">
        <v>28.182291030883789</v>
      </c>
      <c r="U18" s="1">
        <v>45.932281494140625</v>
      </c>
      <c r="V18" s="1">
        <v>50.035396575927734</v>
      </c>
      <c r="W18" s="1">
        <v>81.549087524414063</v>
      </c>
      <c r="X18" s="1">
        <v>300.36407470703125</v>
      </c>
      <c r="Y18" s="1">
        <v>9.0010523796081543E-2</v>
      </c>
      <c r="Z18" s="1">
        <v>1.143379881978035E-2</v>
      </c>
      <c r="AA18" s="1">
        <v>88.229820251464844</v>
      </c>
      <c r="AB18" s="1">
        <v>14.934822082519531</v>
      </c>
      <c r="AC18" s="1">
        <v>1.8812334537506104</v>
      </c>
      <c r="AD18" s="1">
        <v>4.7073677182197571E-2</v>
      </c>
      <c r="AE18" s="1">
        <v>6.5783066675066948E-3</v>
      </c>
      <c r="AF18" s="1">
        <v>2.3514281958341599E-2</v>
      </c>
      <c r="AG18" s="1">
        <v>2.0448826253414154E-2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1.1042796864229087</v>
      </c>
      <c r="AP18">
        <f>(U18-T18)/(1000-U18)*AO18</f>
        <v>2.0544614939358209E-2</v>
      </c>
      <c r="AQ18">
        <f>(P18+273.15)</f>
        <v>305.1491703033447</v>
      </c>
      <c r="AR18">
        <f>(O18+273.15)</f>
        <v>305.85697021484373</v>
      </c>
      <c r="AS18">
        <f>(Y18*AK18+Z18*AL18)*AM18</f>
        <v>1.4401683485470329E-2</v>
      </c>
      <c r="AT18">
        <f>((AS18+0.00000010773*(AR18^4-AQ18^4))-AP18*44100)/(L18*0.92*2*29.3+0.00000043092*AQ18^3)</f>
        <v>-7.0307856738593291</v>
      </c>
      <c r="AU18">
        <f>0.61365*EXP(17.502*J18/(240.97+J18))</f>
        <v>4.7748589884330652</v>
      </c>
      <c r="AV18">
        <f>AU18*1000/AA18</f>
        <v>54.118425888482868</v>
      </c>
      <c r="AW18">
        <f>(AV18-U18)</f>
        <v>8.1861443943422429</v>
      </c>
      <c r="AX18">
        <f>IF(D18,P18,(O18+P18)/2)</f>
        <v>32.353070259094238</v>
      </c>
      <c r="AY18">
        <f>0.61365*EXP(17.502*AX18/(240.97+AX18))</f>
        <v>4.8713425053246864</v>
      </c>
      <c r="AZ18">
        <f>IF(AW18&lt;&gt;0,(1000-(AV18+U18)/2)/AW18*AP18,0)</f>
        <v>2.3841337717001254</v>
      </c>
      <c r="BA18">
        <f>U18*AA18/1000</f>
        <v>4.052596939967712</v>
      </c>
      <c r="BB18">
        <f>(AY18-BA18)</f>
        <v>0.8187455653569744</v>
      </c>
      <c r="BC18">
        <f>1/(1.6/F18+1.37/N18)</f>
        <v>1.6197759507729159</v>
      </c>
      <c r="BD18">
        <f>G18*AA18*0.001</f>
        <v>34.192294720404739</v>
      </c>
      <c r="BE18">
        <f>G18/S18</f>
        <v>0.98723110636531342</v>
      </c>
      <c r="BF18">
        <f>(1-AP18*AA18/AU18/F18)*100</f>
        <v>92.946079594576361</v>
      </c>
      <c r="BG18">
        <f>(S18-E18/(N18/1.35))</f>
        <v>392.51579206756168</v>
      </c>
      <c r="BH18">
        <f>E18*BF18/100/BG18</f>
        <v>2.5032309200383228E-4</v>
      </c>
    </row>
    <row r="19" spans="1:60" x14ac:dyDescent="0.35">
      <c r="A19" s="1" t="s">
        <v>9</v>
      </c>
      <c r="B19" s="1" t="s">
        <v>3577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3576</v>
      </c>
      <c r="K20" s="1">
        <f t="shared" si="0"/>
        <v>2.72</v>
      </c>
    </row>
    <row r="21" spans="1:60" x14ac:dyDescent="0.35">
      <c r="A21" s="1">
        <v>2</v>
      </c>
      <c r="B21" s="1" t="s">
        <v>3575</v>
      </c>
      <c r="C21" s="1">
        <v>681.50000137463212</v>
      </c>
      <c r="D21" s="1">
        <v>0</v>
      </c>
      <c r="E21">
        <f>(R21-S21*(1000-T21)/(1000-U21))*AO21</f>
        <v>-0.38501566966043749</v>
      </c>
      <c r="F21">
        <f>IF(AZ21&lt;&gt;0,1/(1/AZ21-1/N21),0)</f>
        <v>2.2772061174370445E-2</v>
      </c>
      <c r="G21">
        <f>((BC21-AP21/2)*S21-E21)/(BC21+AP21/2)</f>
        <v>86.13116272022377</v>
      </c>
      <c r="H21">
        <f>AP21*1000</f>
        <v>19.760215209236055</v>
      </c>
      <c r="I21">
        <f>(AU21-BA21)</f>
        <v>51.151294144313169</v>
      </c>
      <c r="J21">
        <f>(P21+AT21*D21)</f>
        <v>83.366867065429688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32.694629669189453</v>
      </c>
      <c r="P21" s="1">
        <v>83.366867065429688</v>
      </c>
      <c r="Q21" s="1">
        <v>32.840030670166016</v>
      </c>
      <c r="R21" s="1">
        <v>399.95391845703125</v>
      </c>
      <c r="S21" s="1">
        <v>393.2646484375</v>
      </c>
      <c r="T21" s="1">
        <v>28.422780990600586</v>
      </c>
      <c r="U21" s="1">
        <v>45.504680633544922</v>
      </c>
      <c r="V21" s="1">
        <v>50.495353698730469</v>
      </c>
      <c r="W21" s="1">
        <v>80.84271240234375</v>
      </c>
      <c r="X21" s="1">
        <v>300.32965087890625</v>
      </c>
      <c r="Y21" s="1">
        <v>25.619586944580078</v>
      </c>
      <c r="Z21" s="1">
        <v>4.5734983868896961E-3</v>
      </c>
      <c r="AA21" s="1">
        <v>88.226158142089844</v>
      </c>
      <c r="AB21" s="1">
        <v>15.259092330932617</v>
      </c>
      <c r="AC21" s="1">
        <v>1.9320242404937744</v>
      </c>
      <c r="AD21" s="1">
        <v>8.5329324007034302E-2</v>
      </c>
      <c r="AE21" s="1">
        <v>1.58282071352005E-2</v>
      </c>
      <c r="AF21" s="1">
        <v>6.2417399138212204E-2</v>
      </c>
      <c r="AG21" s="1">
        <v>7.4122208170592785E-3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1.1041531282312727</v>
      </c>
      <c r="AP21">
        <f>(U21-T21)/(1000-U21)*AO21</f>
        <v>1.9760215209236053E-2</v>
      </c>
      <c r="AQ21">
        <f>(P21+273.15)</f>
        <v>356.51686706542966</v>
      </c>
      <c r="AR21">
        <f>(O21+273.15)</f>
        <v>305.84462966918943</v>
      </c>
      <c r="AS21">
        <f>(Y21*AK21+Z21*AL21)*AM21</f>
        <v>4.0991338195100298</v>
      </c>
      <c r="AT21">
        <f>((AS21+0.00000010773*(AR21^4-AQ21^4))-AP21*44100)/(L21*0.92*2*29.3+0.00000043092*AQ21^3)</f>
        <v>-12.342700678856154</v>
      </c>
      <c r="AU21">
        <f>0.61365*EXP(17.502*J21/(240.97+J21))</f>
        <v>55.1659972940936</v>
      </c>
      <c r="AV21">
        <f>AU21*1000/AA21</f>
        <v>625.27937808702666</v>
      </c>
      <c r="AW21">
        <f>(AV21-U21)</f>
        <v>579.77469745348174</v>
      </c>
      <c r="AX21">
        <f>IF(D21,P21,(O21+P21)/2)</f>
        <v>58.03074836730957</v>
      </c>
      <c r="AY21">
        <f>0.61365*EXP(17.502*AX21/(240.97+AX21))</f>
        <v>18.329240033125334</v>
      </c>
      <c r="AZ21">
        <f>IF(AW21&lt;&gt;0,(1000-(AV21+U21)/2)/AW21*AP21,0)</f>
        <v>2.2651551692919644E-2</v>
      </c>
      <c r="BA21">
        <f>U21*AA21/1000</f>
        <v>4.0147031497804271</v>
      </c>
      <c r="BB21">
        <f>(AY21-BA21)</f>
        <v>14.314536883344907</v>
      </c>
      <c r="BC21">
        <f>1/(1.6/F21+1.37/N21)</f>
        <v>1.4167997734335767E-2</v>
      </c>
      <c r="BD21">
        <f>G21*AA21*0.001</f>
        <v>7.599021583116536</v>
      </c>
      <c r="BE21">
        <f>G21/S21</f>
        <v>0.21901577744767023</v>
      </c>
      <c r="BF21">
        <f>(1-AP21*AA21/AU21/F21)*100</f>
        <v>-38.776273896603186</v>
      </c>
      <c r="BG21">
        <f>(S21-E21/(N21/1.35))</f>
        <v>393.38608042178782</v>
      </c>
      <c r="BH21">
        <f>E21*BF21/100/BG21</f>
        <v>3.7951198083139757E-4</v>
      </c>
    </row>
    <row r="22" spans="1:60" x14ac:dyDescent="0.35">
      <c r="A22" s="1" t="s">
        <v>9</v>
      </c>
      <c r="B22" s="1" t="s">
        <v>3574</v>
      </c>
      <c r="K22" s="1">
        <f t="shared" si="0"/>
        <v>2.72</v>
      </c>
    </row>
    <row r="23" spans="1:60" x14ac:dyDescent="0.35">
      <c r="A23" s="1" t="s">
        <v>9</v>
      </c>
      <c r="B23" s="1" t="s">
        <v>3573</v>
      </c>
      <c r="K23" s="1">
        <f t="shared" si="0"/>
        <v>2.72</v>
      </c>
    </row>
    <row r="24" spans="1:60" x14ac:dyDescent="0.35">
      <c r="A24" s="1">
        <v>3</v>
      </c>
      <c r="B24" s="1" t="s">
        <v>3572</v>
      </c>
      <c r="C24" s="1">
        <v>888.00000138580799</v>
      </c>
      <c r="D24" s="1">
        <v>0</v>
      </c>
      <c r="E24">
        <f>(R24-S24*(1000-T24)/(1000-U24))*AO24</f>
        <v>-0.23314908163971021</v>
      </c>
      <c r="F24">
        <f>IF(AZ24&lt;&gt;0,1/(1/AZ24-1/N24),0)</f>
        <v>2.1957234578850193E-2</v>
      </c>
      <c r="G24">
        <f>((BC24-AP24/2)*S24-E24)/(BC24+AP24/2)</f>
        <v>80.673719641236218</v>
      </c>
      <c r="H24">
        <f>AP24*1000</f>
        <v>19.008770022673271</v>
      </c>
      <c r="I24">
        <f>(AU24-BA24)</f>
        <v>51.083992373565088</v>
      </c>
      <c r="J24">
        <f>(P24+AT24*D24)</f>
        <v>83.316665649414063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32.613243103027344</v>
      </c>
      <c r="P24" s="1">
        <v>83.316665649414063</v>
      </c>
      <c r="Q24" s="1">
        <v>32.789932250976563</v>
      </c>
      <c r="R24" s="1">
        <v>399.90570068359375</v>
      </c>
      <c r="S24" s="1">
        <v>393.34478759765625</v>
      </c>
      <c r="T24" s="1">
        <v>28.571781158447266</v>
      </c>
      <c r="U24" s="1">
        <v>45.013454437255859</v>
      </c>
      <c r="V24" s="1">
        <v>50.989509582519531</v>
      </c>
      <c r="W24" s="1">
        <v>80.331497192382813</v>
      </c>
      <c r="X24" s="1">
        <v>300.31301879882813</v>
      </c>
      <c r="Y24" s="1">
        <v>50.826038360595703</v>
      </c>
      <c r="Z24" s="1">
        <v>5.7167941704392433E-3</v>
      </c>
      <c r="AA24" s="1">
        <v>88.219581604003906</v>
      </c>
      <c r="AB24" s="1">
        <v>15.141800880432129</v>
      </c>
      <c r="AC24" s="1">
        <v>1.9231518507003784</v>
      </c>
      <c r="AD24" s="1">
        <v>8.6175113916397095E-2</v>
      </c>
      <c r="AE24" s="1">
        <v>9.9551519379019737E-3</v>
      </c>
      <c r="AF24" s="1">
        <v>4.1804227977991104E-2</v>
      </c>
      <c r="AG24" s="1">
        <v>1.283879391849041E-2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1.1040919808780445</v>
      </c>
      <c r="AP24">
        <f>(U24-T24)/(1000-U24)*AO24</f>
        <v>1.9008770022673271E-2</v>
      </c>
      <c r="AQ24">
        <f>(P24+273.15)</f>
        <v>356.46666564941404</v>
      </c>
      <c r="AR24">
        <f>(O24+273.15)</f>
        <v>305.76324310302732</v>
      </c>
      <c r="AS24">
        <f>(Y24*AK24+Z24*AL24)*AM24</f>
        <v>8.1321659559272348</v>
      </c>
      <c r="AT24">
        <f>((AS24+0.00000010773*(AR24^4-AQ24^4))-AP24*44100)/(L24*0.92*2*29.3+0.00000043092*AQ24^3)</f>
        <v>-12.068074059697892</v>
      </c>
      <c r="AU24">
        <f>0.61365*EXP(17.502*J24/(240.97+J24))</f>
        <v>55.055060490570696</v>
      </c>
      <c r="AV24">
        <f>AU24*1000/AA24</f>
        <v>624.06848331812967</v>
      </c>
      <c r="AW24">
        <f>(AV24-U24)</f>
        <v>579.05502888087381</v>
      </c>
      <c r="AX24">
        <f>IF(D24,P24,(O24+P24)/2)</f>
        <v>57.964954376220703</v>
      </c>
      <c r="AY24">
        <f>0.61365*EXP(17.502*AX24/(240.97+AX24))</f>
        <v>18.272425633880875</v>
      </c>
      <c r="AZ24">
        <f>IF(AW24&lt;&gt;0,(1000-(AV24+U24)/2)/AW24*AP24,0)</f>
        <v>2.1845173690249128E-2</v>
      </c>
      <c r="BA24">
        <f>U24*AA24/1000</f>
        <v>3.971068117005605</v>
      </c>
      <c r="BB24">
        <f>(AY24-BA24)</f>
        <v>14.301357516875271</v>
      </c>
      <c r="BC24">
        <f>1/(1.6/F24+1.37/N24)</f>
        <v>1.3663257497982608E-2</v>
      </c>
      <c r="BD24">
        <f>G24*AA24*0.001</f>
        <v>7.1170017931885718</v>
      </c>
      <c r="BE24">
        <f>G24/S24</f>
        <v>0.20509670443060654</v>
      </c>
      <c r="BF24">
        <f>(1-AP24*AA24/AU24/F24)*100</f>
        <v>-38.72161120171149</v>
      </c>
      <c r="BG24">
        <f>(S24-E24/(N24/1.35))</f>
        <v>393.41832163237063</v>
      </c>
      <c r="BH24">
        <f>E24*BF24/100/BG24</f>
        <v>2.2947350427988123E-4</v>
      </c>
    </row>
    <row r="25" spans="1:60" x14ac:dyDescent="0.35">
      <c r="A25" s="1" t="s">
        <v>9</v>
      </c>
      <c r="B25" s="1" t="s">
        <v>3571</v>
      </c>
      <c r="K25" s="1">
        <f t="shared" si="0"/>
        <v>2.72</v>
      </c>
    </row>
    <row r="26" spans="1:60" x14ac:dyDescent="0.35">
      <c r="A26" s="1" t="s">
        <v>9</v>
      </c>
      <c r="B26" s="1" t="s">
        <v>3570</v>
      </c>
      <c r="K26" s="1">
        <f t="shared" si="0"/>
        <v>2.72</v>
      </c>
    </row>
    <row r="27" spans="1:60" x14ac:dyDescent="0.35">
      <c r="A27" s="1">
        <v>4</v>
      </c>
      <c r="B27" s="1" t="s">
        <v>3569</v>
      </c>
      <c r="C27" s="1">
        <v>1095.000001385808</v>
      </c>
      <c r="D27" s="1">
        <v>0</v>
      </c>
      <c r="E27">
        <f>(R27-S27*(1000-T27)/(1000-U27))*AO27</f>
        <v>-8.1575896236920811E-2</v>
      </c>
      <c r="F27">
        <f>IF(AZ27&lt;&gt;0,1/(1/AZ27-1/N27),0)</f>
        <v>2.1637190429417353E-2</v>
      </c>
      <c r="G27">
        <f>((BC27-AP27/2)*S27-E27)/(BC27+AP27/2)</f>
        <v>74.99333283810121</v>
      </c>
      <c r="H27">
        <f>AP27*1000</f>
        <v>18.655700596981017</v>
      </c>
      <c r="I27">
        <f>(AU27-BA27)</f>
        <v>50.94287739192486</v>
      </c>
      <c r="J27">
        <f>(P27+AT27*D27)</f>
        <v>83.245445251464844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32.536769866943359</v>
      </c>
      <c r="P27" s="1">
        <v>83.245445251464844</v>
      </c>
      <c r="Q27" s="1">
        <v>32.718456268310547</v>
      </c>
      <c r="R27" s="1">
        <v>400.01959228515625</v>
      </c>
      <c r="S27" s="1">
        <v>393.4466552734375</v>
      </c>
      <c r="T27" s="1">
        <v>28.699289321899414</v>
      </c>
      <c r="U27" s="1">
        <v>44.835643768310547</v>
      </c>
      <c r="V27" s="1">
        <v>51.434917449951172</v>
      </c>
      <c r="W27" s="1">
        <v>80.354522705078125</v>
      </c>
      <c r="X27" s="1">
        <v>300.36764526367188</v>
      </c>
      <c r="Y27" s="1">
        <v>100.720703125</v>
      </c>
      <c r="Z27" s="1">
        <v>3.7731368094682693E-2</v>
      </c>
      <c r="AA27" s="1">
        <v>88.213783264160156</v>
      </c>
      <c r="AB27" s="1">
        <v>15.066575050354004</v>
      </c>
      <c r="AC27" s="1">
        <v>1.8958882093429565</v>
      </c>
      <c r="AD27" s="1">
        <v>5.2645552903413773E-2</v>
      </c>
      <c r="AE27" s="1">
        <v>1.3079811818897724E-2</v>
      </c>
      <c r="AF27" s="1">
        <v>3.7207141518592834E-2</v>
      </c>
      <c r="AG27" s="1">
        <v>1.411866769194603E-2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1.1042928134693817</v>
      </c>
      <c r="AP27">
        <f>(U27-T27)/(1000-U27)*AO27</f>
        <v>1.8655700596981017E-2</v>
      </c>
      <c r="AQ27">
        <f>(P27+273.15)</f>
        <v>356.39544525146482</v>
      </c>
      <c r="AR27">
        <f>(O27+273.15)</f>
        <v>305.68676986694334</v>
      </c>
      <c r="AS27">
        <f>(Y27*AK27+Z27*AL27)*AM27</f>
        <v>16.115312139794696</v>
      </c>
      <c r="AT27">
        <f>((AS27+0.00000010773*(AR27^4-AQ27^4))-AP27*44100)/(L27*0.92*2*29.3+0.00000043092*AQ27^3)</f>
        <v>-11.891183847435805</v>
      </c>
      <c r="AU27">
        <f>0.61365*EXP(17.502*J27/(240.97+J27))</f>
        <v>54.897999153811696</v>
      </c>
      <c r="AV27">
        <f>AU27*1000/AA27</f>
        <v>622.32904113654388</v>
      </c>
      <c r="AW27">
        <f>(AV27-U27)</f>
        <v>577.49339736823333</v>
      </c>
      <c r="AX27">
        <f>IF(D27,P27,(O27+P27)/2)</f>
        <v>57.891107559204102</v>
      </c>
      <c r="AY27">
        <f>0.61365*EXP(17.502*AX27/(240.97+AX27))</f>
        <v>18.2088375455895</v>
      </c>
      <c r="AZ27">
        <f>IF(AW27&lt;&gt;0,(1000-(AV27+U27)/2)/AW27*AP27,0)</f>
        <v>2.1528364390669363E-2</v>
      </c>
      <c r="BA27">
        <f>U27*AA27/1000</f>
        <v>3.9551217618868395</v>
      </c>
      <c r="BB27">
        <f>(AY27-BA27)</f>
        <v>14.25371578370266</v>
      </c>
      <c r="BC27">
        <f>1/(1.6/F27+1.37/N27)</f>
        <v>1.346496294622544E-2</v>
      </c>
      <c r="BD27">
        <f>G27*AA27*0.001</f>
        <v>6.6154456092372849</v>
      </c>
      <c r="BE27">
        <f>G27/S27</f>
        <v>0.19060610080922497</v>
      </c>
      <c r="BF27">
        <f>(1-AP27*AA27/AU27/F27)*100</f>
        <v>-38.544926933208771</v>
      </c>
      <c r="BG27">
        <f>(S27-E27/(N27/1.35))</f>
        <v>393.47238389627211</v>
      </c>
      <c r="BH27">
        <f>E27*BF27/100/BG27</f>
        <v>7.9912519624046824E-5</v>
      </c>
    </row>
    <row r="28" spans="1:60" x14ac:dyDescent="0.35">
      <c r="A28" s="1" t="s">
        <v>9</v>
      </c>
      <c r="B28" s="1" t="s">
        <v>3568</v>
      </c>
      <c r="K28" s="1">
        <f t="shared" si="0"/>
        <v>2.72</v>
      </c>
    </row>
    <row r="29" spans="1:60" x14ac:dyDescent="0.35">
      <c r="A29" s="1" t="s">
        <v>9</v>
      </c>
      <c r="B29" s="1" t="s">
        <v>3567</v>
      </c>
      <c r="K29" s="1">
        <f t="shared" si="0"/>
        <v>2.72</v>
      </c>
    </row>
    <row r="30" spans="1:60" x14ac:dyDescent="0.35">
      <c r="A30" s="1">
        <v>5</v>
      </c>
      <c r="B30" s="1" t="s">
        <v>3566</v>
      </c>
      <c r="C30" s="1">
        <v>1302.5000013746321</v>
      </c>
      <c r="D30" s="1">
        <v>0</v>
      </c>
      <c r="E30">
        <f>(R30-S30*(1000-T30)/(1000-U30))*AO30</f>
        <v>0.10348524008578737</v>
      </c>
      <c r="F30">
        <f>IF(AZ30&lt;&gt;0,1/(1/AZ30-1/N30),0)</f>
        <v>2.1550113564990262E-2</v>
      </c>
      <c r="G30">
        <f>((BC30-AP30/2)*S30-E30)/(BC30+AP30/2)</f>
        <v>67.577622408977604</v>
      </c>
      <c r="H30">
        <f>AP30*1000</f>
        <v>18.510220384324352</v>
      </c>
      <c r="I30">
        <f>(AU30-BA30)</f>
        <v>50.803986041047871</v>
      </c>
      <c r="J30">
        <f>(P30+AT30*D30)</f>
        <v>83.182113647460938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32.472179412841797</v>
      </c>
      <c r="P30" s="1">
        <v>83.182113647460938</v>
      </c>
      <c r="Q30" s="1">
        <v>32.655006408691406</v>
      </c>
      <c r="R30" s="1">
        <v>400.15713500976563</v>
      </c>
      <c r="S30" s="1">
        <v>393.46682739257813</v>
      </c>
      <c r="T30" s="1">
        <v>28.819921493530273</v>
      </c>
      <c r="U30" s="1">
        <v>44.833545684814453</v>
      </c>
      <c r="V30" s="1">
        <v>51.8360595703125</v>
      </c>
      <c r="W30" s="1">
        <v>80.638465881347656</v>
      </c>
      <c r="X30" s="1">
        <v>300.31008911132813</v>
      </c>
      <c r="Y30" s="1">
        <v>150.85456848144531</v>
      </c>
      <c r="Z30" s="1">
        <v>1.829400472342968E-2</v>
      </c>
      <c r="AA30" s="1">
        <v>88.207778930664063</v>
      </c>
      <c r="AB30" s="1">
        <v>15.03879451751709</v>
      </c>
      <c r="AC30" s="1">
        <v>1.9179282188415527</v>
      </c>
      <c r="AD30" s="1">
        <v>0.12616823613643646</v>
      </c>
      <c r="AE30" s="1">
        <v>9.2460634186863899E-3</v>
      </c>
      <c r="AF30" s="1">
        <v>4.3573394417762756E-2</v>
      </c>
      <c r="AG30" s="1">
        <v>1.4522034674882889E-2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1.1040812099681179</v>
      </c>
      <c r="AP30">
        <f>(U30-T30)/(1000-U30)*AO30</f>
        <v>1.8510220384324351E-2</v>
      </c>
      <c r="AQ30">
        <f>(P30+273.15)</f>
        <v>356.33211364746091</v>
      </c>
      <c r="AR30">
        <f>(O30+273.15)</f>
        <v>305.62217941284177</v>
      </c>
      <c r="AS30">
        <f>(Y30*AK30+Z30*AL30)*AM30</f>
        <v>24.136730417533272</v>
      </c>
      <c r="AT30">
        <f>((AS30+0.00000010773*(AR30^4-AQ30^4))-AP30*44100)/(L30*0.92*2*29.3+0.00000043092*AQ30^3)</f>
        <v>-11.781797803440776</v>
      </c>
      <c r="AU30">
        <f>0.61365*EXP(17.502*J30/(240.97+J30))</f>
        <v>54.758653527491809</v>
      </c>
      <c r="AV30">
        <f>AU30*1000/AA30</f>
        <v>620.79166022913898</v>
      </c>
      <c r="AW30">
        <f>(AV30-U30)</f>
        <v>575.95811454432453</v>
      </c>
      <c r="AX30">
        <f>IF(D30,P30,(O30+P30)/2)</f>
        <v>57.827146530151367</v>
      </c>
      <c r="AY30">
        <f>0.61365*EXP(17.502*AX30/(240.97+AX30))</f>
        <v>18.153915502713048</v>
      </c>
      <c r="AZ30">
        <f>IF(AW30&lt;&gt;0,(1000-(AV30+U30)/2)/AW30*AP30,0)</f>
        <v>2.1442159499186396E-2</v>
      </c>
      <c r="BA30">
        <f>U30*AA30/1000</f>
        <v>3.9546674864439408</v>
      </c>
      <c r="BB30">
        <f>(AY30-BA30)</f>
        <v>14.199248016269106</v>
      </c>
      <c r="BC30">
        <f>1/(1.6/F30+1.37/N30)</f>
        <v>1.341100705285375E-2</v>
      </c>
      <c r="BD30">
        <f>G30*AA30*0.001</f>
        <v>5.9608719781109869</v>
      </c>
      <c r="BE30">
        <f>G30/S30</f>
        <v>0.17174922434198656</v>
      </c>
      <c r="BF30">
        <f>(1-AP30*AA30/AU30/F30)*100</f>
        <v>-38.361783804465979</v>
      </c>
      <c r="BG30">
        <f>(S30-E30/(N30/1.35))</f>
        <v>393.43418867410935</v>
      </c>
      <c r="BH30">
        <f>E30*BF30/100/BG30</f>
        <v>-1.009032392559197E-4</v>
      </c>
    </row>
    <row r="31" spans="1:60" x14ac:dyDescent="0.35">
      <c r="A31" s="1" t="s">
        <v>9</v>
      </c>
      <c r="B31" s="1" t="s">
        <v>3565</v>
      </c>
      <c r="K31" s="1">
        <f t="shared" si="0"/>
        <v>2.72</v>
      </c>
    </row>
    <row r="32" spans="1:60" x14ac:dyDescent="0.35">
      <c r="A32" s="1" t="s">
        <v>9</v>
      </c>
      <c r="B32" s="1" t="s">
        <v>3564</v>
      </c>
      <c r="K32" s="1">
        <f t="shared" si="0"/>
        <v>2.72</v>
      </c>
    </row>
    <row r="33" spans="1:60" x14ac:dyDescent="0.35">
      <c r="A33" s="1">
        <v>6</v>
      </c>
      <c r="B33" s="1" t="s">
        <v>3563</v>
      </c>
      <c r="C33" s="1">
        <v>1509.5000013746321</v>
      </c>
      <c r="D33" s="1">
        <v>0</v>
      </c>
      <c r="E33">
        <f>(R33-S33*(1000-T33)/(1000-U33))*AO33</f>
        <v>1.2133373898539421</v>
      </c>
      <c r="F33">
        <f>IF(AZ33&lt;&gt;0,1/(1/AZ33-1/N33),0)</f>
        <v>2.1787175677218693E-2</v>
      </c>
      <c r="G33">
        <f>((BC33-AP33/2)*S33-E33)/(BC33+AP33/2)</f>
        <v>19.526039936010942</v>
      </c>
      <c r="H33">
        <f>AP33*1000</f>
        <v>18.651982623084319</v>
      </c>
      <c r="I33">
        <f>(AU33-BA33)</f>
        <v>50.673940149514273</v>
      </c>
      <c r="J33">
        <f>(P33+AT33*D33)</f>
        <v>83.131973266601563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32.432098388671875</v>
      </c>
      <c r="P33" s="1">
        <v>83.131973266601563</v>
      </c>
      <c r="Q33" s="1">
        <v>32.605484008789063</v>
      </c>
      <c r="R33" s="1">
        <v>400.02435302734375</v>
      </c>
      <c r="S33" s="1">
        <v>392.29843139648438</v>
      </c>
      <c r="T33" s="1">
        <v>28.930173873901367</v>
      </c>
      <c r="U33" s="1">
        <v>45.061759948730469</v>
      </c>
      <c r="V33" s="1">
        <v>52.149608612060547</v>
      </c>
      <c r="W33" s="1">
        <v>81.228446960449219</v>
      </c>
      <c r="X33" s="1">
        <v>300.325439453125</v>
      </c>
      <c r="Y33" s="1">
        <v>300.3973388671875</v>
      </c>
      <c r="Z33" s="1">
        <v>7.8892134130001068E-2</v>
      </c>
      <c r="AA33" s="1">
        <v>88.203483581542969</v>
      </c>
      <c r="AB33" s="1">
        <v>14.911938667297363</v>
      </c>
      <c r="AC33" s="1">
        <v>1.9125100374221802</v>
      </c>
      <c r="AD33" s="1">
        <v>0.10276731848716736</v>
      </c>
      <c r="AE33" s="1">
        <v>8.9711444452404976E-3</v>
      </c>
      <c r="AF33" s="1">
        <v>7.6883606612682343E-2</v>
      </c>
      <c r="AG33" s="1">
        <v>1.4958567917346954E-2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1.1041376450482534</v>
      </c>
      <c r="AP33">
        <f>(U33-T33)/(1000-U33)*AO33</f>
        <v>1.8651982623084318E-2</v>
      </c>
      <c r="AQ33">
        <f>(P33+273.15)</f>
        <v>356.28197326660154</v>
      </c>
      <c r="AR33">
        <f>(O33+273.15)</f>
        <v>305.58209838867185</v>
      </c>
      <c r="AS33">
        <f>(Y33*AK33+Z33*AL33)*AM33</f>
        <v>48.0635731444454</v>
      </c>
      <c r="AT33">
        <f>((AS33+0.00000010773*(AR33^4-AQ33^4))-AP33*44100)/(L33*0.92*2*29.3+0.00000043092*AQ33^3)</f>
        <v>-11.647871440103115</v>
      </c>
      <c r="AU33">
        <f>0.61365*EXP(17.502*J33/(240.97+J33))</f>
        <v>54.64854435330755</v>
      </c>
      <c r="AV33">
        <f>AU33*1000/AA33</f>
        <v>619.57353762321293</v>
      </c>
      <c r="AW33">
        <f>(AV33-U33)</f>
        <v>574.51177767448246</v>
      </c>
      <c r="AX33">
        <f>IF(D33,P33,(O33+P33)/2)</f>
        <v>57.782035827636719</v>
      </c>
      <c r="AY33">
        <f>0.61365*EXP(17.502*AX33/(240.97+AX33))</f>
        <v>18.11526541211893</v>
      </c>
      <c r="AZ33">
        <f>IF(AW33&lt;&gt;0,(1000-(AV33+U33)/2)/AW33*AP33,0)</f>
        <v>2.1676839529720361E-2</v>
      </c>
      <c r="BA33">
        <f>U33*AA33/1000</f>
        <v>3.9746042037932785</v>
      </c>
      <c r="BB33">
        <f>(AY33-BA33)</f>
        <v>14.140661208325652</v>
      </c>
      <c r="BC33">
        <f>1/(1.6/F33+1.37/N33)</f>
        <v>1.3557894702395452E-2</v>
      </c>
      <c r="BD33">
        <f>G33*AA33*0.001</f>
        <v>1.7222647429084934</v>
      </c>
      <c r="BE33">
        <f>G33/S33</f>
        <v>4.9773433624251621E-2</v>
      </c>
      <c r="BF33">
        <f>(1-AP33*AA33/AU33/F33)*100</f>
        <v>-38.175551419731612</v>
      </c>
      <c r="BG33">
        <f>(S33-E33/(N33/1.35))</f>
        <v>391.91575095391812</v>
      </c>
      <c r="BH33">
        <f>E33*BF33/100/BG33</f>
        <v>-1.1818821724595204E-3</v>
      </c>
    </row>
    <row r="34" spans="1:60" x14ac:dyDescent="0.35">
      <c r="A34" s="1" t="s">
        <v>9</v>
      </c>
      <c r="B34" s="1" t="s">
        <v>3562</v>
      </c>
      <c r="K34" s="1">
        <f t="shared" si="0"/>
        <v>2.72</v>
      </c>
    </row>
    <row r="35" spans="1:60" x14ac:dyDescent="0.35">
      <c r="A35" s="1" t="s">
        <v>9</v>
      </c>
      <c r="B35" s="1" t="s">
        <v>3561</v>
      </c>
      <c r="K35" s="1">
        <f t="shared" si="0"/>
        <v>2.72</v>
      </c>
    </row>
    <row r="36" spans="1:60" x14ac:dyDescent="0.35">
      <c r="A36" s="1">
        <v>7</v>
      </c>
      <c r="B36" s="1" t="s">
        <v>3560</v>
      </c>
      <c r="C36" s="1">
        <v>1716.5000013746321</v>
      </c>
      <c r="D36" s="1">
        <v>0</v>
      </c>
      <c r="E36">
        <f>(R36-S36*(1000-T36)/(1000-U36))*AO36</f>
        <v>1.8653518982934183</v>
      </c>
      <c r="F36">
        <f>IF(AZ36&lt;&gt;0,1/(1/AZ36-1/N36),0)</f>
        <v>2.2225077537756613E-2</v>
      </c>
      <c r="G36">
        <f>((BC36-AP36/2)*S36-E36)/(BC36+AP36/2)</f>
        <v>-7.1401505551921698</v>
      </c>
      <c r="H36">
        <f>AP36*1000</f>
        <v>18.981488091086298</v>
      </c>
      <c r="I36">
        <f>(AU36-BA36)</f>
        <v>50.569519730602934</v>
      </c>
      <c r="J36">
        <f>(P36+AT36*D36)</f>
        <v>83.10064697265625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32.412120819091797</v>
      </c>
      <c r="P36" s="1">
        <v>83.10064697265625</v>
      </c>
      <c r="Q36" s="1">
        <v>32.574626922607422</v>
      </c>
      <c r="R36" s="1">
        <v>400.00045776367188</v>
      </c>
      <c r="S36" s="1">
        <v>391.5789794921875</v>
      </c>
      <c r="T36" s="1">
        <v>29.058252334594727</v>
      </c>
      <c r="U36" s="1">
        <v>45.468475341796875</v>
      </c>
      <c r="V36" s="1">
        <v>52.437587738037109</v>
      </c>
      <c r="W36" s="1">
        <v>82.050949096679688</v>
      </c>
      <c r="X36" s="1">
        <v>300.31356811523438</v>
      </c>
      <c r="Y36" s="1">
        <v>499.57000732421875</v>
      </c>
      <c r="Z36" s="1">
        <v>0.15206611156463623</v>
      </c>
      <c r="AA36" s="1">
        <v>88.200157165527344</v>
      </c>
      <c r="AB36" s="1">
        <v>14.937594413757324</v>
      </c>
      <c r="AC36" s="1">
        <v>1.9039578437805176</v>
      </c>
      <c r="AD36" s="1">
        <v>8.9262515306472778E-2</v>
      </c>
      <c r="AE36" s="1">
        <v>4.1140136308968067E-3</v>
      </c>
      <c r="AF36" s="1">
        <v>6.0422591865062714E-2</v>
      </c>
      <c r="AG36" s="1">
        <v>2.0985957235097885E-2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1.1040940004236555</v>
      </c>
      <c r="AP36">
        <f>(U36-T36)/(1000-U36)*AO36</f>
        <v>1.8981488091086299E-2</v>
      </c>
      <c r="AQ36">
        <f>(P36+273.15)</f>
        <v>356.25064697265623</v>
      </c>
      <c r="AR36">
        <f>(O36+273.15)</f>
        <v>305.56212081909177</v>
      </c>
      <c r="AS36">
        <f>(Y36*AK36+Z36*AL36)*AM36</f>
        <v>79.93119938527343</v>
      </c>
      <c r="AT36">
        <f>((AS36+0.00000010773*(AR36^4-AQ36^4))-AP36*44100)/(L36*0.92*2*29.3+0.00000043092*AQ36^3)</f>
        <v>-11.517063355022154</v>
      </c>
      <c r="AU36">
        <f>0.61365*EXP(17.502*J36/(240.97+J36))</f>
        <v>54.579846401826323</v>
      </c>
      <c r="AV36">
        <f>AU36*1000/AA36</f>
        <v>618.81801751662442</v>
      </c>
      <c r="AW36">
        <f>(AV36-U36)</f>
        <v>573.34954217482755</v>
      </c>
      <c r="AX36">
        <f>IF(D36,P36,(O36+P36)/2)</f>
        <v>57.756383895874023</v>
      </c>
      <c r="AY36">
        <f>0.61365*EXP(17.502*AX36/(240.97+AX36))</f>
        <v>18.093318785611974</v>
      </c>
      <c r="AZ36">
        <f>IF(AW36&lt;&gt;0,(1000-(AV36+U36)/2)/AW36*AP36,0)</f>
        <v>2.211027319629395E-2</v>
      </c>
      <c r="BA36">
        <f>U36*AA36/1000</f>
        <v>4.0103266712233889</v>
      </c>
      <c r="BB36">
        <f>(AY36-BA36)</f>
        <v>14.082992114388585</v>
      </c>
      <c r="BC36">
        <f>1/(1.6/F36+1.37/N36)</f>
        <v>1.3829189545652263E-2</v>
      </c>
      <c r="BD36">
        <f>G36*AA36*0.001</f>
        <v>-0.6297624011534767</v>
      </c>
      <c r="BE36">
        <f>G36/S36</f>
        <v>-1.8234253954213148E-2</v>
      </c>
      <c r="BF36">
        <f>(1-AP36*AA36/AU36/F36)*100</f>
        <v>-38.014279286382504</v>
      </c>
      <c r="BG36">
        <f>(S36-E36/(N36/1.35))</f>
        <v>390.99065698935368</v>
      </c>
      <c r="BH36">
        <f>E36*BF36/100/BG36</f>
        <v>-1.8135985288016891E-3</v>
      </c>
    </row>
    <row r="37" spans="1:60" x14ac:dyDescent="0.35">
      <c r="A37" s="1" t="s">
        <v>9</v>
      </c>
      <c r="B37" s="1" t="s">
        <v>3559</v>
      </c>
      <c r="K37" s="1">
        <f t="shared" si="0"/>
        <v>2.72</v>
      </c>
    </row>
    <row r="38" spans="1:60" x14ac:dyDescent="0.35">
      <c r="A38" s="1" t="s">
        <v>9</v>
      </c>
      <c r="B38" s="1" t="s">
        <v>3558</v>
      </c>
      <c r="K38" s="1">
        <f t="shared" si="0"/>
        <v>2.72</v>
      </c>
    </row>
    <row r="39" spans="1:60" x14ac:dyDescent="0.35">
      <c r="A39" s="1">
        <v>8</v>
      </c>
      <c r="B39" s="1" t="s">
        <v>3557</v>
      </c>
      <c r="C39" s="1">
        <v>1924.0000013634562</v>
      </c>
      <c r="D39" s="1">
        <v>0</v>
      </c>
      <c r="E39">
        <f>(R39-S39*(1000-T39)/(1000-U39))*AO39</f>
        <v>2.51361372765827</v>
      </c>
      <c r="F39">
        <f>IF(AZ39&lt;&gt;0,1/(1/AZ39-1/N39),0)</f>
        <v>2.2860546958618198E-2</v>
      </c>
      <c r="G39">
        <f>((BC39-AP39/2)*S39-E39)/(BC39+AP39/2)</f>
        <v>-31.934224898457877</v>
      </c>
      <c r="H39">
        <f>AP39*1000</f>
        <v>19.500437340579868</v>
      </c>
      <c r="I39">
        <f>(AU39-BA39)</f>
        <v>50.500609900165429</v>
      </c>
      <c r="J39">
        <f>(P39+AT39*D39)</f>
        <v>83.091972351074219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32.422348022460938</v>
      </c>
      <c r="P39" s="1">
        <v>83.091972351074219</v>
      </c>
      <c r="Q39" s="1">
        <v>32.565227508544922</v>
      </c>
      <c r="R39" s="1">
        <v>400.01828002929688</v>
      </c>
      <c r="S39" s="1">
        <v>390.83782958984375</v>
      </c>
      <c r="T39" s="1">
        <v>29.18470573425293</v>
      </c>
      <c r="U39" s="1">
        <v>46.035163879394531</v>
      </c>
      <c r="V39" s="1">
        <v>52.634323120117188</v>
      </c>
      <c r="W39" s="1">
        <v>83.023956298828125</v>
      </c>
      <c r="X39" s="1">
        <v>300.28518676757813</v>
      </c>
      <c r="Y39" s="1">
        <v>750.46295166015625</v>
      </c>
      <c r="Z39" s="1">
        <v>1.0290388949215412E-2</v>
      </c>
      <c r="AA39" s="1">
        <v>88.1983642578125</v>
      </c>
      <c r="AB39" s="1">
        <v>14.786497116088867</v>
      </c>
      <c r="AC39" s="1">
        <v>1.8586550951004028</v>
      </c>
      <c r="AD39" s="1">
        <v>5.7327218353748322E-2</v>
      </c>
      <c r="AE39" s="1">
        <v>4.126247949898243E-3</v>
      </c>
      <c r="AF39" s="1">
        <v>9.4036974012851715E-2</v>
      </c>
      <c r="AG39" s="1">
        <v>2.3905592039227486E-2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1.1039896572337429</v>
      </c>
      <c r="AP39">
        <f>(U39-T39)/(1000-U39)*AO39</f>
        <v>1.9500437340579869E-2</v>
      </c>
      <c r="AQ39">
        <f>(P39+273.15)</f>
        <v>356.2419723510742</v>
      </c>
      <c r="AR39">
        <f>(O39+273.15)</f>
        <v>305.57234802246091</v>
      </c>
      <c r="AS39">
        <f>(Y39*AK39+Z39*AL39)*AM39</f>
        <v>120.07406958176034</v>
      </c>
      <c r="AT39">
        <f>((AS39+0.00000010773*(AR39^4-AQ39^4))-AP39*44100)/(L39*0.92*2*29.3+0.00000043092*AQ39^3)</f>
        <v>-11.387038342606978</v>
      </c>
      <c r="AU39">
        <f>0.61365*EXP(17.502*J39/(240.97+J39))</f>
        <v>54.560836052668357</v>
      </c>
      <c r="AV39">
        <f>AU39*1000/AA39</f>
        <v>618.6150560931228</v>
      </c>
      <c r="AW39">
        <f>(AV39-U39)</f>
        <v>572.57989221372827</v>
      </c>
      <c r="AX39">
        <f>IF(D39,P39,(O39+P39)/2)</f>
        <v>57.757160186767578</v>
      </c>
      <c r="AY39">
        <f>0.61365*EXP(17.502*AX39/(240.97+AX39))</f>
        <v>18.093982609778042</v>
      </c>
      <c r="AZ39">
        <f>IF(AW39&lt;&gt;0,(1000-(AV39+U39)/2)/AW39*AP39,0)</f>
        <v>2.2739101623449134E-2</v>
      </c>
      <c r="BA39">
        <f>U39*AA39/1000</f>
        <v>4.0602261525029313</v>
      </c>
      <c r="BB39">
        <f>(AY39-BA39)</f>
        <v>14.033756457275111</v>
      </c>
      <c r="BC39">
        <f>1/(1.6/F39+1.37/N39)</f>
        <v>1.4222799948857457E-2</v>
      </c>
      <c r="BD39">
        <f>G39*AA39*0.001</f>
        <v>-2.8165463998850933</v>
      </c>
      <c r="BE39">
        <f>G39/S39</f>
        <v>-8.1707098138300877E-2</v>
      </c>
      <c r="BF39">
        <f>(1-AP39*AA39/AU39/F39)*100</f>
        <v>-37.89142147296598</v>
      </c>
      <c r="BG39">
        <f>(S39-E39/(N39/1.35))</f>
        <v>390.04504860263899</v>
      </c>
      <c r="BH39">
        <f>E39*BF39/100/BG39</f>
        <v>-2.4418819702019469E-3</v>
      </c>
    </row>
    <row r="40" spans="1:60" x14ac:dyDescent="0.35">
      <c r="A40" s="1" t="s">
        <v>9</v>
      </c>
      <c r="B40" s="1" t="s">
        <v>3556</v>
      </c>
      <c r="K40" s="1">
        <f t="shared" si="0"/>
        <v>2.72</v>
      </c>
    </row>
    <row r="41" spans="1:60" x14ac:dyDescent="0.35">
      <c r="A41" s="1" t="s">
        <v>9</v>
      </c>
      <c r="B41" s="1" t="s">
        <v>3555</v>
      </c>
      <c r="K41" s="1">
        <f t="shared" si="0"/>
        <v>2.72</v>
      </c>
    </row>
    <row r="42" spans="1:60" x14ac:dyDescent="0.35">
      <c r="A42" s="1">
        <v>9</v>
      </c>
      <c r="B42" s="1" t="s">
        <v>3554</v>
      </c>
      <c r="C42" s="1">
        <v>2132.5000013522804</v>
      </c>
      <c r="D42" s="1">
        <v>0</v>
      </c>
      <c r="E42">
        <f>(R42-S42*(1000-T42)/(1000-U42))*AO42</f>
        <v>3.4861603590323549</v>
      </c>
      <c r="F42">
        <f>IF(AZ42&lt;&gt;0,1/(1/AZ42-1/N42),0)</f>
        <v>2.3590154747490776E-2</v>
      </c>
      <c r="G42">
        <f>((BC42-AP42/2)*S42-E42)/(BC42+AP42/2)</f>
        <v>-68.333119136586731</v>
      </c>
      <c r="H42">
        <f>AP42*1000</f>
        <v>20.136708739980293</v>
      </c>
      <c r="I42">
        <f>(AU42-BA42)</f>
        <v>50.491342869247156</v>
      </c>
      <c r="J42">
        <f>(P42+AT42*D42)</f>
        <v>83.114608764648438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32.467010498046875</v>
      </c>
      <c r="P42" s="1">
        <v>83.114608764648438</v>
      </c>
      <c r="Q42" s="1">
        <v>32.587749481201172</v>
      </c>
      <c r="R42" s="1">
        <v>400.04000854492188</v>
      </c>
      <c r="S42" s="1">
        <v>389.77481079101563</v>
      </c>
      <c r="T42" s="1">
        <v>29.322088241577148</v>
      </c>
      <c r="U42" s="1">
        <v>46.706623077392578</v>
      </c>
      <c r="V42" s="1">
        <v>52.744720458984375</v>
      </c>
      <c r="W42" s="1">
        <v>84.01611328125</v>
      </c>
      <c r="X42" s="1">
        <v>300.3453369140625</v>
      </c>
      <c r="Y42" s="1">
        <v>1000.4039306640625</v>
      </c>
      <c r="Z42" s="1">
        <v>4.0017768740653992E-2</v>
      </c>
      <c r="AA42" s="1">
        <v>88.191184997558594</v>
      </c>
      <c r="AB42" s="1">
        <v>14.665786743164063</v>
      </c>
      <c r="AC42" s="1">
        <v>1.8122876882553101</v>
      </c>
      <c r="AD42" s="1">
        <v>8.2593381404876709E-2</v>
      </c>
      <c r="AE42" s="1">
        <v>1.5369340777397156E-2</v>
      </c>
      <c r="AF42" s="1">
        <v>7.3082692921161652E-2</v>
      </c>
      <c r="AG42" s="1">
        <v>2.1196911111474037E-2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1.1042107974781707</v>
      </c>
      <c r="AP42">
        <f>(U42-T42)/(1000-U42)*AO42</f>
        <v>2.0136708739980292E-2</v>
      </c>
      <c r="AQ42">
        <f>(P42+273.15)</f>
        <v>356.26460876464841</v>
      </c>
      <c r="AR42">
        <f>(O42+273.15)</f>
        <v>305.61701049804685</v>
      </c>
      <c r="AS42">
        <f>(Y42*AK42+Z42*AL42)*AM42</f>
        <v>160.06462532852674</v>
      </c>
      <c r="AT42">
        <f>((AS42+0.00000010773*(AR42^4-AQ42^4))-AP42*44100)/(L42*0.92*2*29.3+0.00000043092*AQ42^3)</f>
        <v>-11.297457341810098</v>
      </c>
      <c r="AU42">
        <f>0.61365*EXP(17.502*J42/(240.97+J42))</f>
        <v>54.610455305676723</v>
      </c>
      <c r="AV42">
        <f>AU42*1000/AA42</f>
        <v>619.22804764658179</v>
      </c>
      <c r="AW42">
        <f>(AV42-U42)</f>
        <v>572.52142456918921</v>
      </c>
      <c r="AX42">
        <f>IF(D42,P42,(O42+P42)/2)</f>
        <v>57.790809631347656</v>
      </c>
      <c r="AY42">
        <f>0.61365*EXP(17.502*AX42/(240.97+AX42))</f>
        <v>18.122777121869483</v>
      </c>
      <c r="AZ42">
        <f>IF(AW42&lt;&gt;0,(1000-(AV42+U42)/2)/AW42*AP42,0)</f>
        <v>2.3460855631692399E-2</v>
      </c>
      <c r="BA42">
        <f>U42*AA42/1000</f>
        <v>4.1191124364295684</v>
      </c>
      <c r="BB42">
        <f>(AY42-BA42)</f>
        <v>14.003664685439915</v>
      </c>
      <c r="BC42">
        <f>1/(1.6/F42+1.37/N42)</f>
        <v>1.4674596925140884E-2</v>
      </c>
      <c r="BD42">
        <f>G42*AA42*0.001</f>
        <v>-6.0263787512349323</v>
      </c>
      <c r="BE42">
        <f>G42/S42</f>
        <v>-0.17531435394172942</v>
      </c>
      <c r="BF42">
        <f>(1-AP42*AA42/AU42/F42)*100</f>
        <v>-37.850098046911199</v>
      </c>
      <c r="BG42">
        <f>(S42-E42/(N42/1.35))</f>
        <v>388.6752935419741</v>
      </c>
      <c r="BH42">
        <f>E42*BF42/100/BG42</f>
        <v>-3.3949034988605461E-3</v>
      </c>
    </row>
    <row r="43" spans="1:60" x14ac:dyDescent="0.35">
      <c r="A43" s="1" t="s">
        <v>9</v>
      </c>
      <c r="B43" s="1" t="s">
        <v>3553</v>
      </c>
      <c r="K43" s="1">
        <f t="shared" si="0"/>
        <v>2.72</v>
      </c>
    </row>
    <row r="44" spans="1:60" x14ac:dyDescent="0.35">
      <c r="A44" s="1" t="s">
        <v>9</v>
      </c>
      <c r="B44" s="1" t="s">
        <v>3552</v>
      </c>
      <c r="K44" s="1">
        <f t="shared" si="0"/>
        <v>2.72</v>
      </c>
    </row>
    <row r="45" spans="1:60" x14ac:dyDescent="0.35">
      <c r="A45" s="1">
        <v>10</v>
      </c>
      <c r="B45" s="1" t="s">
        <v>3551</v>
      </c>
      <c r="C45" s="1">
        <v>2341.0000013411045</v>
      </c>
      <c r="D45" s="1">
        <v>0</v>
      </c>
      <c r="E45">
        <f>(R45-S45*(1000-T45)/(1000-U45))*AO45</f>
        <v>4.4177500990744534</v>
      </c>
      <c r="F45">
        <f>IF(AZ45&lt;&gt;0,1/(1/AZ45-1/N45),0)</f>
        <v>2.4323861810765051E-2</v>
      </c>
      <c r="G45">
        <f>((BC45-AP45/2)*S45-E45)/(BC45+AP45/2)</f>
        <v>-101.0594874814135</v>
      </c>
      <c r="H45">
        <f>AP45*1000</f>
        <v>20.801469160779767</v>
      </c>
      <c r="I45">
        <f>(AU45-BA45)</f>
        <v>50.523951428272809</v>
      </c>
      <c r="J45">
        <f>(P45+AT45*D45)</f>
        <v>83.157394409179688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32.529613494873047</v>
      </c>
      <c r="P45" s="1">
        <v>83.157394409179688</v>
      </c>
      <c r="Q45" s="1">
        <v>32.630470275878906</v>
      </c>
      <c r="R45" s="1">
        <v>400.01168823242188</v>
      </c>
      <c r="S45" s="1">
        <v>388.68930053710938</v>
      </c>
      <c r="T45" s="1">
        <v>29.459035873413086</v>
      </c>
      <c r="U45" s="1">
        <v>47.403266906738281</v>
      </c>
      <c r="V45" s="1">
        <v>52.802349090576172</v>
      </c>
      <c r="W45" s="1">
        <v>84.965568542480469</v>
      </c>
      <c r="X45" s="1">
        <v>300.36349487304688</v>
      </c>
      <c r="Y45" s="1">
        <v>1249.6002197265625</v>
      </c>
      <c r="Z45" s="1">
        <v>9.1469679027795792E-3</v>
      </c>
      <c r="AA45" s="1">
        <v>88.187904357910156</v>
      </c>
      <c r="AB45" s="1">
        <v>14.597755432128906</v>
      </c>
      <c r="AC45" s="1">
        <v>1.7614450454711914</v>
      </c>
      <c r="AD45" s="1">
        <v>3.3483996987342834E-2</v>
      </c>
      <c r="AE45" s="1">
        <v>1.1811367236077785E-2</v>
      </c>
      <c r="AF45" s="1">
        <v>7.3282115161418915E-2</v>
      </c>
      <c r="AG45" s="1">
        <v>1.8784495070576668E-2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1.104277554680319</v>
      </c>
      <c r="AP45">
        <f>(U45-T45)/(1000-U45)*AO45</f>
        <v>2.0801469160779767E-2</v>
      </c>
      <c r="AQ45">
        <f>(P45+273.15)</f>
        <v>356.30739440917966</v>
      </c>
      <c r="AR45">
        <f>(O45+273.15)</f>
        <v>305.67961349487302</v>
      </c>
      <c r="AS45">
        <f>(Y45*AK45+Z45*AL45)*AM45</f>
        <v>199.93603068733137</v>
      </c>
      <c r="AT45">
        <f>((AS45+0.00000010773*(AR45^4-AQ45^4))-AP45*44100)/(L45*0.92*2*29.3+0.00000043092*AQ45^3)</f>
        <v>-11.219078596353047</v>
      </c>
      <c r="AU45">
        <f>0.61365*EXP(17.502*J45/(240.97+J45))</f>
        <v>54.704346196496736</v>
      </c>
      <c r="AV45">
        <f>AU45*1000/AA45</f>
        <v>620.31575185730037</v>
      </c>
      <c r="AW45">
        <f>(AV45-U45)</f>
        <v>572.91248495056209</v>
      </c>
      <c r="AX45">
        <f>IF(D45,P45,(O45+P45)/2)</f>
        <v>57.843503952026367</v>
      </c>
      <c r="AY45">
        <f>0.61365*EXP(17.502*AX45/(240.97+AX45))</f>
        <v>18.167947740891204</v>
      </c>
      <c r="AZ45">
        <f>IF(AW45&lt;&gt;0,(1000-(AV45+U45)/2)/AW45*AP45,0)</f>
        <v>2.4186418059177667E-2</v>
      </c>
      <c r="BA45">
        <f>U45*AA45/1000</f>
        <v>4.1803947682239233</v>
      </c>
      <c r="BB45">
        <f>(AY45-BA45)</f>
        <v>13.987552972667281</v>
      </c>
      <c r="BC45">
        <f>1/(1.6/F45+1.37/N45)</f>
        <v>1.5128799954873351E-2</v>
      </c>
      <c r="BD45">
        <f>G45*AA45*0.001</f>
        <v>-8.9122244164703126</v>
      </c>
      <c r="BE45">
        <f>G45/S45</f>
        <v>-0.26000069294875028</v>
      </c>
      <c r="BF45">
        <f>(1-AP45*AA45/AU45/F45)*100</f>
        <v>-37.863300795538436</v>
      </c>
      <c r="BG45">
        <f>(S45-E45/(N45/1.35))</f>
        <v>387.29596462147884</v>
      </c>
      <c r="BH45">
        <f>E45*BF45/100/BG45</f>
        <v>-4.3189347713513248E-3</v>
      </c>
    </row>
    <row r="46" spans="1:60" x14ac:dyDescent="0.35">
      <c r="A46" s="1" t="s">
        <v>9</v>
      </c>
      <c r="B46" s="1" t="s">
        <v>3550</v>
      </c>
      <c r="K46" s="1">
        <f t="shared" si="0"/>
        <v>2.72</v>
      </c>
    </row>
    <row r="47" spans="1:60" x14ac:dyDescent="0.35">
      <c r="A47" s="1" t="s">
        <v>9</v>
      </c>
      <c r="B47" s="1" t="s">
        <v>3549</v>
      </c>
      <c r="K47" s="1">
        <f t="shared" si="0"/>
        <v>2.72</v>
      </c>
    </row>
    <row r="48" spans="1:60" x14ac:dyDescent="0.35">
      <c r="A48" s="1">
        <v>11</v>
      </c>
      <c r="B48" s="1" t="s">
        <v>3548</v>
      </c>
      <c r="C48" s="1">
        <v>2549.5000013299286</v>
      </c>
      <c r="D48" s="1">
        <v>0</v>
      </c>
      <c r="E48">
        <f>(R48-S48*(1000-T48)/(1000-U48))*AO48</f>
        <v>5.5611427601720465</v>
      </c>
      <c r="F48">
        <f>IF(AZ48&lt;&gt;0,1/(1/AZ48-1/N48),0)</f>
        <v>2.5246841605300684E-2</v>
      </c>
      <c r="G48">
        <f>((BC48-AP48/2)*S48-E48)/(BC48+AP48/2)</f>
        <v>-138.35053373730176</v>
      </c>
      <c r="H48">
        <f>AP48*1000</f>
        <v>21.631841725820241</v>
      </c>
      <c r="I48">
        <f>(AU48-BA48)</f>
        <v>50.550584761048228</v>
      </c>
      <c r="J48">
        <f>(P48+AT48*D48)</f>
        <v>83.203147888183594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32.595584869384766</v>
      </c>
      <c r="P48" s="1">
        <v>83.203147888183594</v>
      </c>
      <c r="Q48" s="1">
        <v>32.676071166992188</v>
      </c>
      <c r="R48" s="1">
        <v>400.14376831054688</v>
      </c>
      <c r="S48" s="1">
        <v>387.51608276367188</v>
      </c>
      <c r="T48" s="1">
        <v>29.599809646606445</v>
      </c>
      <c r="U48" s="1">
        <v>48.244728088378906</v>
      </c>
      <c r="V48" s="1">
        <v>52.854198455810547</v>
      </c>
      <c r="W48" s="1">
        <v>86.147056579589844</v>
      </c>
      <c r="X48" s="1">
        <v>300.34970092773438</v>
      </c>
      <c r="Y48" s="1">
        <v>1599.33935546875</v>
      </c>
      <c r="Z48" s="1">
        <v>5.6025255471467972E-2</v>
      </c>
      <c r="AA48" s="1">
        <v>88.181991577148438</v>
      </c>
      <c r="AB48" s="1">
        <v>14.365819931030273</v>
      </c>
      <c r="AC48" s="1">
        <v>1.6812824010848999</v>
      </c>
      <c r="AD48" s="1">
        <v>0.16350787878036499</v>
      </c>
      <c r="AE48" s="1">
        <v>1.0539188981056213E-2</v>
      </c>
      <c r="AF48" s="1">
        <v>5.2456751465797424E-2</v>
      </c>
      <c r="AG48" s="1">
        <v>2.4922974407672882E-2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1.1042268416460821</v>
      </c>
      <c r="AP48">
        <f>(U48-T48)/(1000-U48)*AO48</f>
        <v>2.163184172582024E-2</v>
      </c>
      <c r="AQ48">
        <f>(P48+273.15)</f>
        <v>356.35314788818357</v>
      </c>
      <c r="AR48">
        <f>(O48+273.15)</f>
        <v>305.74558486938474</v>
      </c>
      <c r="AS48">
        <f>(Y48*AK48+Z48*AL48)*AM48</f>
        <v>255.89429115531675</v>
      </c>
      <c r="AT48">
        <f>((AS48+0.00000010773*(AR48^4-AQ48^4))-AP48*44100)/(L48*0.92*2*29.3+0.00000043092*AQ48^3)</f>
        <v>-11.075668632711901</v>
      </c>
      <c r="AU48">
        <f>0.61365*EXP(17.502*J48/(240.97+J48))</f>
        <v>54.804900966979474</v>
      </c>
      <c r="AV48">
        <f>AU48*1000/AA48</f>
        <v>621.49765487017726</v>
      </c>
      <c r="AW48">
        <f>(AV48-U48)</f>
        <v>573.25292678179835</v>
      </c>
      <c r="AX48">
        <f>IF(D48,P48,(O48+P48)/2)</f>
        <v>57.89936637878418</v>
      </c>
      <c r="AY48">
        <f>0.61365*EXP(17.502*AX48/(240.97+AX48))</f>
        <v>18.215939612078071</v>
      </c>
      <c r="AZ48">
        <f>IF(AW48&lt;&gt;0,(1000-(AV48+U48)/2)/AW48*AP48,0)</f>
        <v>2.5098800967274001E-2</v>
      </c>
      <c r="BA48">
        <f>U48*AA48/1000</f>
        <v>4.2543162059312456</v>
      </c>
      <c r="BB48">
        <f>(AY48-BA48)</f>
        <v>13.961623406146824</v>
      </c>
      <c r="BC48">
        <f>1/(1.6/F48+1.37/N48)</f>
        <v>1.5699984294761809E-2</v>
      </c>
      <c r="BD48">
        <f>G48*AA48*0.001</f>
        <v>-12.200025600716733</v>
      </c>
      <c r="BE48">
        <f>G48/S48</f>
        <v>-0.35701881777555888</v>
      </c>
      <c r="BF48">
        <f>(1-AP48*AA48/AU48/F48)*100</f>
        <v>-37.862753107330427</v>
      </c>
      <c r="BG48">
        <f>(S48-E48/(N48/1.35))</f>
        <v>385.7621266172344</v>
      </c>
      <c r="BH48">
        <f>E48*BF48/100/BG48</f>
        <v>-5.458290505846803E-3</v>
      </c>
    </row>
    <row r="49" spans="1:60" x14ac:dyDescent="0.35">
      <c r="A49" s="1" t="s">
        <v>9</v>
      </c>
      <c r="B49" s="1" t="s">
        <v>3547</v>
      </c>
      <c r="K49" s="1">
        <f t="shared" si="0"/>
        <v>2.72</v>
      </c>
    </row>
    <row r="50" spans="1:60" x14ac:dyDescent="0.35">
      <c r="A50" s="1" t="s">
        <v>9</v>
      </c>
      <c r="B50" s="1" t="s">
        <v>3542</v>
      </c>
      <c r="K50" s="1">
        <f t="shared" si="0"/>
        <v>2.72</v>
      </c>
    </row>
    <row r="51" spans="1:60" x14ac:dyDescent="0.35">
      <c r="A51" s="1">
        <v>12</v>
      </c>
      <c r="B51" s="1" t="s">
        <v>3546</v>
      </c>
      <c r="C51" s="1">
        <v>2759.5000013075769</v>
      </c>
      <c r="D51" s="1">
        <v>0</v>
      </c>
      <c r="E51">
        <f>(R51-S51*(1000-T51)/(1000-U51))*AO51</f>
        <v>7.3992886295078169</v>
      </c>
      <c r="F51">
        <f>IF(AZ51&lt;&gt;0,1/(1/AZ51-1/N51),0)</f>
        <v>2.649200885986161E-2</v>
      </c>
      <c r="G51">
        <f>((BC51-AP51/2)*S51-E51)/(BC51+AP51/2)</f>
        <v>-195.39018508771881</v>
      </c>
      <c r="H51">
        <f>AP51*1000</f>
        <v>22.7944467824111</v>
      </c>
      <c r="I51">
        <f>(AU51-BA51)</f>
        <v>50.642403460290964</v>
      </c>
      <c r="J51">
        <f>(P51+AT51*D51)</f>
        <v>83.291801452636719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32.724617004394531</v>
      </c>
      <c r="P51" s="1">
        <v>83.291801452636719</v>
      </c>
      <c r="Q51" s="1">
        <v>32.764877319335938</v>
      </c>
      <c r="R51" s="1">
        <v>399.881103515625</v>
      </c>
      <c r="S51" s="1">
        <v>385.228515625</v>
      </c>
      <c r="T51" s="1">
        <v>29.800418853759766</v>
      </c>
      <c r="U51" s="1">
        <v>49.422397613525391</v>
      </c>
      <c r="V51" s="1">
        <v>52.822402954101563</v>
      </c>
      <c r="W51" s="1">
        <v>87.603126525878906</v>
      </c>
      <c r="X51" s="1">
        <v>300.36044311523438</v>
      </c>
      <c r="Y51" s="1">
        <v>1999.700927734375</v>
      </c>
      <c r="Z51" s="1">
        <v>6.6315747797489166E-2</v>
      </c>
      <c r="AA51" s="1">
        <v>88.174217224121094</v>
      </c>
      <c r="AB51" s="1">
        <v>13.566788673400879</v>
      </c>
      <c r="AC51" s="1">
        <v>1.486930251121521</v>
      </c>
      <c r="AD51" s="1">
        <v>6.8122662603855133E-2</v>
      </c>
      <c r="AE51" s="1">
        <v>1.6105877235531807E-2</v>
      </c>
      <c r="AF51" s="1">
        <v>0.15419644117355347</v>
      </c>
      <c r="AG51" s="1">
        <v>3.4157902002334595E-2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1.1042663349824791</v>
      </c>
      <c r="AP51">
        <f>(U51-T51)/(1000-U51)*AO51</f>
        <v>2.2794446782411101E-2</v>
      </c>
      <c r="AQ51">
        <f>(P51+273.15)</f>
        <v>356.4418014526367</v>
      </c>
      <c r="AR51">
        <f>(O51+273.15)</f>
        <v>305.87461700439451</v>
      </c>
      <c r="AS51">
        <f>(Y51*AK51+Z51*AL51)*AM51</f>
        <v>319.95214128601219</v>
      </c>
      <c r="AT51">
        <f>((AS51+0.00000010773*(AR51^4-AQ51^4))-AP51*44100)/(L51*0.92*2*29.3+0.00000043092*AQ51^3)</f>
        <v>-10.980713938458447</v>
      </c>
      <c r="AU51">
        <f>0.61365*EXP(17.502*J51/(240.97+J51))</f>
        <v>55.000184683202832</v>
      </c>
      <c r="AV51">
        <f>AU51*1000/AA51</f>
        <v>623.76720105610286</v>
      </c>
      <c r="AW51">
        <f>(AV51-U51)</f>
        <v>574.34480344257747</v>
      </c>
      <c r="AX51">
        <f>IF(D51,P51,(O51+P51)/2)</f>
        <v>58.008209228515625</v>
      </c>
      <c r="AY51">
        <f>0.61365*EXP(17.502*AX51/(240.97+AX51))</f>
        <v>18.309759997846566</v>
      </c>
      <c r="AZ51">
        <f>IF(AW51&lt;&gt;0,(1000-(AV51+U51)/2)/AW51*AP51,0)</f>
        <v>2.632905260236975E-2</v>
      </c>
      <c r="BA51">
        <f>U51*AA51/1000</f>
        <v>4.3577812229118713</v>
      </c>
      <c r="BB51">
        <f>(AY51-BA51)</f>
        <v>13.951978774934695</v>
      </c>
      <c r="BC51">
        <f>1/(1.6/F51+1.37/N51)</f>
        <v>1.6470221298618339E-2</v>
      </c>
      <c r="BD51">
        <f>G51*AA51*0.001</f>
        <v>-17.228376623385742</v>
      </c>
      <c r="BE51">
        <f>G51/S51</f>
        <v>-0.50720592365992201</v>
      </c>
      <c r="BF51">
        <f>(1-AP51*AA51/AU51/F51)*100</f>
        <v>-37.940447271100396</v>
      </c>
      <c r="BG51">
        <f>(S51-E51/(N51/1.35))</f>
        <v>382.89481761891091</v>
      </c>
      <c r="BH51">
        <f>E51*BF51/100/BG51</f>
        <v>-7.3318391154330647E-3</v>
      </c>
    </row>
    <row r="52" spans="1:60" x14ac:dyDescent="0.35">
      <c r="A52" s="1" t="s">
        <v>9</v>
      </c>
      <c r="B52" s="1" t="s">
        <v>3545</v>
      </c>
      <c r="K52" s="1">
        <v>2.3718400000000002</v>
      </c>
    </row>
    <row r="53" spans="1:60" x14ac:dyDescent="0.35">
      <c r="A53" s="1" t="s">
        <v>9</v>
      </c>
      <c r="B53" s="1" t="s">
        <v>3544</v>
      </c>
    </row>
    <row r="54" spans="1:60" x14ac:dyDescent="0.35">
      <c r="A54" s="1" t="s">
        <v>9</v>
      </c>
      <c r="B54" s="1" t="s">
        <v>3543</v>
      </c>
    </row>
    <row r="55" spans="1:60" x14ac:dyDescent="0.35">
      <c r="A55" s="1" t="s">
        <v>9</v>
      </c>
      <c r="B55" s="1" t="s">
        <v>3542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5E274-418D-4BC9-94CA-A0E27A427B54}">
  <dimension ref="A1:BH55"/>
  <sheetViews>
    <sheetView zoomScale="53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4743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4742</v>
      </c>
    </row>
    <row r="12" spans="1:60" x14ac:dyDescent="0.35">
      <c r="A12" s="1" t="s">
        <v>9</v>
      </c>
      <c r="B12" s="1" t="s">
        <v>4741</v>
      </c>
    </row>
    <row r="13" spans="1:60" x14ac:dyDescent="0.35">
      <c r="A13" s="1" t="s">
        <v>9</v>
      </c>
      <c r="B13" s="1" t="s">
        <v>4740</v>
      </c>
    </row>
    <row r="14" spans="1:60" x14ac:dyDescent="0.35">
      <c r="A14" s="1" t="s">
        <v>9</v>
      </c>
      <c r="B14" s="1" t="s">
        <v>4739</v>
      </c>
    </row>
    <row r="15" spans="1:60" x14ac:dyDescent="0.35">
      <c r="A15" s="1" t="s">
        <v>9</v>
      </c>
      <c r="B15" s="1" t="s">
        <v>4738</v>
      </c>
    </row>
    <row r="16" spans="1:60" x14ac:dyDescent="0.35">
      <c r="A16" s="1" t="s">
        <v>9</v>
      </c>
      <c r="B16" s="1" t="s">
        <v>4737</v>
      </c>
    </row>
    <row r="17" spans="1:60" x14ac:dyDescent="0.35">
      <c r="A17" s="1" t="s">
        <v>9</v>
      </c>
      <c r="B17" s="1" t="s">
        <v>4736</v>
      </c>
    </row>
    <row r="18" spans="1:60" x14ac:dyDescent="0.35">
      <c r="A18" s="1">
        <v>1</v>
      </c>
      <c r="B18" s="1" t="s">
        <v>4735</v>
      </c>
      <c r="C18" s="1">
        <v>397.00000216811895</v>
      </c>
      <c r="D18" s="1">
        <v>0</v>
      </c>
      <c r="E18">
        <f>(R18-S18*(1000-T18)/(1000-U18))*AO18</f>
        <v>-5.1621119711581684</v>
      </c>
      <c r="F18">
        <f>IF(AZ18&lt;&gt;0,1/(1/AZ18-1/N18),0)</f>
        <v>3.9996829343035341</v>
      </c>
      <c r="G18">
        <f>((BC18-AP18/2)*S18-E18)/(BC18+AP18/2)</f>
        <v>384.88065021548243</v>
      </c>
      <c r="H18">
        <f>AP18*1000</f>
        <v>37.012390770158213</v>
      </c>
      <c r="I18">
        <f>(AU18-BA18)</f>
        <v>1.512147472003476</v>
      </c>
      <c r="J18">
        <f>(P18+AT18*D18)</f>
        <v>30.41908073425293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31.501453399658203</v>
      </c>
      <c r="P18" s="1">
        <v>30.41908073425293</v>
      </c>
      <c r="Q18" s="1">
        <v>31.608844757080078</v>
      </c>
      <c r="R18" s="1">
        <v>399.958984375</v>
      </c>
      <c r="S18" s="1">
        <v>391.50982666015625</v>
      </c>
      <c r="T18" s="1">
        <v>-5.9177935123443604E-2</v>
      </c>
      <c r="U18" s="1">
        <v>32.37847900390625</v>
      </c>
      <c r="V18" s="1">
        <v>-0.11228978633880615</v>
      </c>
      <c r="W18" s="1">
        <v>61.437969207763672</v>
      </c>
      <c r="X18" s="1">
        <v>300.31158447265625</v>
      </c>
      <c r="Y18" s="1">
        <v>0.12268225848674774</v>
      </c>
      <c r="Z18" s="1">
        <v>9.0324573218822479E-2</v>
      </c>
      <c r="AA18" s="1">
        <v>88.08135986328125</v>
      </c>
      <c r="AB18" s="1">
        <v>25.526863098144531</v>
      </c>
      <c r="AC18" s="1">
        <v>0.55852138996124268</v>
      </c>
      <c r="AD18" s="1">
        <v>7.2875559329986572E-2</v>
      </c>
      <c r="AE18" s="1">
        <v>5.1415660418570042E-3</v>
      </c>
      <c r="AF18" s="1">
        <v>3.7967409938573837E-2</v>
      </c>
      <c r="AG18" s="1">
        <v>1.8025040626525879E-2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1.1040867076200596</v>
      </c>
      <c r="AP18">
        <f>(U18-T18)/(1000-U18)*AO18</f>
        <v>3.7012390770158214E-2</v>
      </c>
      <c r="AQ18">
        <f>(P18+273.15)</f>
        <v>303.56908073425291</v>
      </c>
      <c r="AR18">
        <f>(O18+273.15)</f>
        <v>304.65145339965818</v>
      </c>
      <c r="AS18">
        <f>(Y18*AK18+Z18*AL18)*AM18</f>
        <v>1.9629160919133692E-2</v>
      </c>
      <c r="AT18">
        <f>((AS18+0.00000010773*(AR18^4-AQ18^4))-AP18*44100)/(L18*0.92*2*29.3+0.00000043092*AQ18^3)</f>
        <v>-12.705258246509901</v>
      </c>
      <c r="AU18">
        <f>0.61365*EXP(17.502*J18/(240.97+J18))</f>
        <v>4.3640879329722386</v>
      </c>
      <c r="AV18">
        <f>AU18*1000/AA18</f>
        <v>49.546100783935664</v>
      </c>
      <c r="AW18">
        <f>(AV18-U18)</f>
        <v>17.167621780029414</v>
      </c>
      <c r="AX18">
        <f>IF(D18,P18,(O18+P18)/2)</f>
        <v>30.960267066955566</v>
      </c>
      <c r="AY18">
        <f>0.61365*EXP(17.502*AX18/(240.97+AX18))</f>
        <v>4.5011679732474796</v>
      </c>
      <c r="AZ18">
        <f>IF(AW18&lt;&gt;0,(1000-(AV18+U18)/2)/AW18*AP18,0)</f>
        <v>2.0676293399622585</v>
      </c>
      <c r="BA18">
        <f>U18*AA18/1000</f>
        <v>2.8519404609687626</v>
      </c>
      <c r="BB18">
        <f>(AY18-BA18)</f>
        <v>1.649227512278717</v>
      </c>
      <c r="BC18">
        <f>1/(1.6/F18+1.37/N18)</f>
        <v>1.3886976709472978</v>
      </c>
      <c r="BD18">
        <f>G18*AA18*0.001</f>
        <v>33.90081105604358</v>
      </c>
      <c r="BE18">
        <f>G18/S18</f>
        <v>0.98306766269131685</v>
      </c>
      <c r="BF18">
        <f>(1-AP18*AA18/AU18/F18)*100</f>
        <v>81.322786123970076</v>
      </c>
      <c r="BG18">
        <f>(S18-E18/(N18/1.35))</f>
        <v>393.13793052493298</v>
      </c>
      <c r="BH18">
        <f>E18*BF18/100/BG18</f>
        <v>-1.0678118166261691E-2</v>
      </c>
    </row>
    <row r="19" spans="1:60" x14ac:dyDescent="0.35">
      <c r="A19" s="1" t="s">
        <v>9</v>
      </c>
      <c r="B19" s="1" t="s">
        <v>4734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4733</v>
      </c>
      <c r="K20" s="1">
        <f t="shared" si="0"/>
        <v>2.72</v>
      </c>
    </row>
    <row r="21" spans="1:60" x14ac:dyDescent="0.35">
      <c r="A21" s="1">
        <v>2</v>
      </c>
      <c r="B21" s="1" t="s">
        <v>4732</v>
      </c>
      <c r="C21" s="1">
        <v>603.00000216811895</v>
      </c>
      <c r="D21" s="1">
        <v>0</v>
      </c>
      <c r="E21">
        <f>(R21-S21*(1000-T21)/(1000-U21))*AO21</f>
        <v>-6.2740779093785477</v>
      </c>
      <c r="F21">
        <f>IF(AZ21&lt;&gt;0,1/(1/AZ21-1/N21),0)</f>
        <v>3.7127632435152784</v>
      </c>
      <c r="G21">
        <f>((BC21-AP21/2)*S21-E21)/(BC21+AP21/2)</f>
        <v>386.88540535816531</v>
      </c>
      <c r="H21">
        <f>AP21*1000</f>
        <v>36.165669692083661</v>
      </c>
      <c r="I21">
        <f>(AU21-BA21)</f>
        <v>1.5373224341823022</v>
      </c>
      <c r="J21">
        <f>(P21+AT21*D21)</f>
        <v>30.28626823425293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31.531276702880859</v>
      </c>
      <c r="P21" s="1">
        <v>30.28626823425293</v>
      </c>
      <c r="Q21" s="1">
        <v>31.681797027587891</v>
      </c>
      <c r="R21" s="1">
        <v>399.95257568359375</v>
      </c>
      <c r="S21" s="1">
        <v>392.76144409179688</v>
      </c>
      <c r="T21" s="1">
        <v>-3.5218201577663422E-2</v>
      </c>
      <c r="U21" s="1">
        <v>31.718893051147461</v>
      </c>
      <c r="V21" s="1">
        <v>-6.6709458827972412E-2</v>
      </c>
      <c r="W21" s="1">
        <v>60.081157684326172</v>
      </c>
      <c r="X21" s="1">
        <v>299.96246337890625</v>
      </c>
      <c r="Y21" s="1">
        <v>25.350839614868164</v>
      </c>
      <c r="Z21" s="1">
        <v>8.6896628141403198E-2</v>
      </c>
      <c r="AA21" s="1">
        <v>88.076400756835938</v>
      </c>
      <c r="AB21" s="1">
        <v>25.433582305908203</v>
      </c>
      <c r="AC21" s="1">
        <v>0.56487733125686646</v>
      </c>
      <c r="AD21" s="1">
        <v>5.7484880089759827E-2</v>
      </c>
      <c r="AE21" s="1">
        <v>1.1721812188625336E-2</v>
      </c>
      <c r="AF21" s="1">
        <v>7.0816412568092346E-2</v>
      </c>
      <c r="AG21" s="1">
        <v>1.2074016965925694E-2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1.1028031741871551</v>
      </c>
      <c r="AP21">
        <f>(U21-T21)/(1000-U21)*AO21</f>
        <v>3.6165669692083659E-2</v>
      </c>
      <c r="AQ21">
        <f>(P21+273.15)</f>
        <v>303.43626823425291</v>
      </c>
      <c r="AR21">
        <f>(O21+273.15)</f>
        <v>304.68127670288084</v>
      </c>
      <c r="AS21">
        <f>(Y21*AK21+Z21*AL21)*AM21</f>
        <v>4.0561342477172388</v>
      </c>
      <c r="AT21">
        <f>((AS21+0.00000010773*(AR21^4-AQ21^4))-AP21*44100)/(L21*0.92*2*29.3+0.00000043092*AQ21^3)</f>
        <v>-12.366698296907749</v>
      </c>
      <c r="AU21">
        <f>0.61365*EXP(17.502*J21/(240.97+J21))</f>
        <v>4.3310083701183846</v>
      </c>
      <c r="AV21">
        <f>AU21*1000/AA21</f>
        <v>49.173312407208456</v>
      </c>
      <c r="AW21">
        <f>(AV21-U21)</f>
        <v>17.454419356060995</v>
      </c>
      <c r="AX21">
        <f>IF(D21,P21,(O21+P21)/2)</f>
        <v>30.908772468566895</v>
      </c>
      <c r="AY21">
        <f>0.61365*EXP(17.502*AX21/(240.97+AX21))</f>
        <v>4.4879651446013318</v>
      </c>
      <c r="AZ21">
        <f>IF(AW21&lt;&gt;0,(1000-(AV21+U21)/2)/AW21*AP21,0)</f>
        <v>1.9882018755552382</v>
      </c>
      <c r="BA21">
        <f>U21*AA21/1000</f>
        <v>2.7936859359360824</v>
      </c>
      <c r="BB21">
        <f>(AY21-BA21)</f>
        <v>1.6942792086652494</v>
      </c>
      <c r="BC21">
        <f>1/(1.6/F21+1.37/N21)</f>
        <v>1.3315343315693764</v>
      </c>
      <c r="BD21">
        <f>G21*AA21*0.001</f>
        <v>34.075474009296691</v>
      </c>
      <c r="BE21">
        <f>G21/S21</f>
        <v>0.98503916608408693</v>
      </c>
      <c r="BF21">
        <f>(1-AP21*AA21/AU21/F21)*100</f>
        <v>80.190669793467407</v>
      </c>
      <c r="BG21">
        <f>(S21-E21/(N21/1.35))</f>
        <v>394.74025635879963</v>
      </c>
      <c r="BH21">
        <f>E21*BF21/100/BG21</f>
        <v>-1.2745660007682361E-2</v>
      </c>
    </row>
    <row r="22" spans="1:60" x14ac:dyDescent="0.35">
      <c r="A22" s="1" t="s">
        <v>9</v>
      </c>
      <c r="B22" s="1" t="s">
        <v>4731</v>
      </c>
      <c r="K22" s="1">
        <f t="shared" si="0"/>
        <v>2.72</v>
      </c>
    </row>
    <row r="23" spans="1:60" x14ac:dyDescent="0.35">
      <c r="A23" s="1" t="s">
        <v>9</v>
      </c>
      <c r="B23" s="1" t="s">
        <v>4730</v>
      </c>
      <c r="K23" s="1">
        <f t="shared" si="0"/>
        <v>2.72</v>
      </c>
    </row>
    <row r="24" spans="1:60" x14ac:dyDescent="0.35">
      <c r="A24" s="1">
        <v>3</v>
      </c>
      <c r="B24" s="1" t="s">
        <v>4729</v>
      </c>
      <c r="C24" s="1">
        <v>808.50000217929482</v>
      </c>
      <c r="D24" s="1">
        <v>0</v>
      </c>
      <c r="E24">
        <f>(R24-S24*(1000-T24)/(1000-U24))*AO24</f>
        <v>-6.3756065945484695</v>
      </c>
      <c r="F24">
        <f>IF(AZ24&lt;&gt;0,1/(1/AZ24-1/N24),0)</f>
        <v>3.5112884778669651</v>
      </c>
      <c r="G24">
        <f>((BC24-AP24/2)*S24-E24)/(BC24+AP24/2)</f>
        <v>387.14499713902768</v>
      </c>
      <c r="H24">
        <f>AP24*1000</f>
        <v>35.628526313537243</v>
      </c>
      <c r="I24">
        <f>(AU24-BA24)</f>
        <v>1.5614979899139718</v>
      </c>
      <c r="J24">
        <f>(P24+AT24*D24)</f>
        <v>30.219944000244141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31.520200729370117</v>
      </c>
      <c r="P24" s="1">
        <v>30.219944000244141</v>
      </c>
      <c r="Q24" s="1">
        <v>31.694606781005859</v>
      </c>
      <c r="R24" s="1">
        <v>399.88885498046875</v>
      </c>
      <c r="S24" s="1">
        <v>392.97991943359375</v>
      </c>
      <c r="T24" s="1">
        <v>-1.1886224150657654E-2</v>
      </c>
      <c r="U24" s="1">
        <v>31.258819580078125</v>
      </c>
      <c r="V24" s="1">
        <v>-2.2528018802404404E-2</v>
      </c>
      <c r="W24" s="1">
        <v>59.2449951171875</v>
      </c>
      <c r="X24" s="1">
        <v>300.21807861328125</v>
      </c>
      <c r="Y24" s="1">
        <v>48.718112945556641</v>
      </c>
      <c r="Z24" s="1">
        <v>0.10976220667362213</v>
      </c>
      <c r="AA24" s="1">
        <v>88.073478698730469</v>
      </c>
      <c r="AB24" s="1">
        <v>25.385581970214844</v>
      </c>
      <c r="AC24" s="1">
        <v>0.56419581174850464</v>
      </c>
      <c r="AD24" s="1">
        <v>5.4735973477363586E-2</v>
      </c>
      <c r="AE24" s="1">
        <v>3.5087817814201117E-3</v>
      </c>
      <c r="AF24" s="1">
        <v>4.9562152475118637E-2</v>
      </c>
      <c r="AG24" s="1">
        <v>1.6227219253778458E-2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1.1037429360782396</v>
      </c>
      <c r="AP24">
        <f>(U24-T24)/(1000-U24)*AO24</f>
        <v>3.5628526313537245E-2</v>
      </c>
      <c r="AQ24">
        <f>(P24+273.15)</f>
        <v>303.36994400024412</v>
      </c>
      <c r="AR24">
        <f>(O24+273.15)</f>
        <v>304.67020072937009</v>
      </c>
      <c r="AS24">
        <f>(Y24*AK24+Z24*AL24)*AM24</f>
        <v>7.7948978970595135</v>
      </c>
      <c r="AT24">
        <f>((AS24+0.00000010773*(AR24^4-AQ24^4))-AP24*44100)/(L24*0.92*2*29.3+0.00000043092*AQ24^3)</f>
        <v>-12.146998947110527</v>
      </c>
      <c r="AU24">
        <f>0.61365*EXP(17.502*J24/(240.97+J24))</f>
        <v>4.3145709703474413</v>
      </c>
      <c r="AV24">
        <f>AU24*1000/AA24</f>
        <v>48.988311056795276</v>
      </c>
      <c r="AW24">
        <f>(AV24-U24)</f>
        <v>17.729491476717151</v>
      </c>
      <c r="AX24">
        <f>IF(D24,P24,(O24+P24)/2)</f>
        <v>30.870072364807129</v>
      </c>
      <c r="AY24">
        <f>0.61365*EXP(17.502*AX24/(240.97+AX24))</f>
        <v>4.4780649432188886</v>
      </c>
      <c r="AZ24">
        <f>IF(AW24&lt;&gt;0,(1000-(AV24+U24)/2)/AW24*AP24,0)</f>
        <v>1.928931963768246</v>
      </c>
      <c r="BA24">
        <f>U24*AA24/1000</f>
        <v>2.7530729804334695</v>
      </c>
      <c r="BB24">
        <f>(AY24-BA24)</f>
        <v>1.7249919627854191</v>
      </c>
      <c r="BC24">
        <f>1/(1.6/F24+1.37/N24)</f>
        <v>1.2890906827385142</v>
      </c>
      <c r="BD24">
        <f>G24*AA24*0.001</f>
        <v>34.097206658844229</v>
      </c>
      <c r="BE24">
        <f>G24/S24</f>
        <v>0.98515211081783516</v>
      </c>
      <c r="BF24">
        <f>(1-AP24*AA24/AU24/F24)*100</f>
        <v>79.287196693363043</v>
      </c>
      <c r="BG24">
        <f>(S24-E24/(N24/1.35))</f>
        <v>394.99075333159453</v>
      </c>
      <c r="BH24">
        <f>E24*BF24/100/BG24</f>
        <v>-1.2797868553573372E-2</v>
      </c>
    </row>
    <row r="25" spans="1:60" x14ac:dyDescent="0.35">
      <c r="A25" s="1" t="s">
        <v>9</v>
      </c>
      <c r="B25" s="1" t="s">
        <v>4728</v>
      </c>
      <c r="K25" s="1">
        <f t="shared" si="0"/>
        <v>2.72</v>
      </c>
    </row>
    <row r="26" spans="1:60" x14ac:dyDescent="0.35">
      <c r="A26" s="1" t="s">
        <v>9</v>
      </c>
      <c r="B26" s="1" t="s">
        <v>4727</v>
      </c>
      <c r="K26" s="1">
        <f t="shared" si="0"/>
        <v>2.72</v>
      </c>
    </row>
    <row r="27" spans="1:60" x14ac:dyDescent="0.35">
      <c r="A27" s="1">
        <v>4</v>
      </c>
      <c r="B27" s="1" t="s">
        <v>4726</v>
      </c>
      <c r="C27" s="1">
        <v>1015.000002168119</v>
      </c>
      <c r="D27" s="1">
        <v>0</v>
      </c>
      <c r="E27">
        <f>(R27-S27*(1000-T27)/(1000-U27))*AO27</f>
        <v>-6.0452027208989305</v>
      </c>
      <c r="F27">
        <f>IF(AZ27&lt;&gt;0,1/(1/AZ27-1/N27),0)</f>
        <v>3.3512189089195292</v>
      </c>
      <c r="G27">
        <f>((BC27-AP27/2)*S27-E27)/(BC27+AP27/2)</f>
        <v>386.72249618922672</v>
      </c>
      <c r="H27">
        <f>AP27*1000</f>
        <v>35.268325791481978</v>
      </c>
      <c r="I27">
        <f>(AU27-BA27)</f>
        <v>1.5864925285941034</v>
      </c>
      <c r="J27">
        <f>(P27+AT27*D27)</f>
        <v>30.220649719238281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31.519189834594727</v>
      </c>
      <c r="P27" s="1">
        <v>30.220649719238281</v>
      </c>
      <c r="Q27" s="1">
        <v>31.701087951660156</v>
      </c>
      <c r="R27" s="1">
        <v>399.940673828125</v>
      </c>
      <c r="S27" s="1">
        <v>392.86502075195313</v>
      </c>
      <c r="T27" s="1">
        <v>1.6733694821596146E-2</v>
      </c>
      <c r="U27" s="1">
        <v>30.977176666259766</v>
      </c>
      <c r="V27" s="1">
        <v>3.1717106699943542E-2</v>
      </c>
      <c r="W27" s="1">
        <v>58.714248657226563</v>
      </c>
      <c r="X27" s="1">
        <v>300.24832153320313</v>
      </c>
      <c r="Y27" s="1">
        <v>99.898086547851563</v>
      </c>
      <c r="Z27" s="1">
        <v>2.2867308929562569E-2</v>
      </c>
      <c r="AA27" s="1">
        <v>88.073005676269531</v>
      </c>
      <c r="AB27" s="1">
        <v>25.463932037353516</v>
      </c>
      <c r="AC27" s="1">
        <v>0.54789215326309204</v>
      </c>
      <c r="AD27" s="1">
        <v>4.7418247908353806E-2</v>
      </c>
      <c r="AE27" s="1">
        <v>3.7681475281715393E-2</v>
      </c>
      <c r="AF27" s="1">
        <v>8.1343300640583038E-2</v>
      </c>
      <c r="AG27" s="1">
        <v>1.3961805962026119E-2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1.1038541232838346</v>
      </c>
      <c r="AP27">
        <f>(U27-T27)/(1000-U27)*AO27</f>
        <v>3.526832579148198E-2</v>
      </c>
      <c r="AQ27">
        <f>(P27+273.15)</f>
        <v>303.37064971923826</v>
      </c>
      <c r="AR27">
        <f>(O27+273.15)</f>
        <v>304.6691898345947</v>
      </c>
      <c r="AS27">
        <f>(Y27*AK27+Z27*AL27)*AM27</f>
        <v>15.983693490392852</v>
      </c>
      <c r="AT27">
        <f>((AS27+0.00000010773*(AR27^4-AQ27^4))-AP27*44100)/(L27*0.92*2*29.3+0.00000043092*AQ27^3)</f>
        <v>-11.958211744090102</v>
      </c>
      <c r="AU27">
        <f>0.61365*EXP(17.502*J27/(240.97+J27))</f>
        <v>4.3147455849564036</v>
      </c>
      <c r="AV27">
        <f>AU27*1000/AA27</f>
        <v>48.990556775320464</v>
      </c>
      <c r="AW27">
        <f>(AV27-U27)</f>
        <v>18.013380109060698</v>
      </c>
      <c r="AX27">
        <f>IF(D27,P27,(O27+P27)/2)</f>
        <v>30.869919776916504</v>
      </c>
      <c r="AY27">
        <f>0.61365*EXP(17.502*AX27/(240.97+AX27))</f>
        <v>4.4780259461008809</v>
      </c>
      <c r="AZ27">
        <f>IF(AW27&lt;&gt;0,(1000-(AV27+U27)/2)/AW27*AP27,0)</f>
        <v>1.8796117968187085</v>
      </c>
      <c r="BA27">
        <f>U27*AA27/1000</f>
        <v>2.7282530563623002</v>
      </c>
      <c r="BB27">
        <f>(AY27-BA27)</f>
        <v>1.7497728897385807</v>
      </c>
      <c r="BC27">
        <f>1/(1.6/F27+1.37/N27)</f>
        <v>1.253909604377633</v>
      </c>
      <c r="BD27">
        <f>G27*AA27*0.001</f>
        <v>34.059812602014887</v>
      </c>
      <c r="BE27">
        <f>G27/S27</f>
        <v>0.98436479646121344</v>
      </c>
      <c r="BF27">
        <f>(1-AP27*AA27/AU27/F27)*100</f>
        <v>78.518249364730252</v>
      </c>
      <c r="BG27">
        <f>(S27-E27/(N27/1.35))</f>
        <v>394.77164694841014</v>
      </c>
      <c r="BH27">
        <f>E27*BF27/100/BG27</f>
        <v>-1.2023627795182509E-2</v>
      </c>
    </row>
    <row r="28" spans="1:60" x14ac:dyDescent="0.35">
      <c r="A28" s="1" t="s">
        <v>9</v>
      </c>
      <c r="B28" s="1" t="s">
        <v>4725</v>
      </c>
      <c r="K28" s="1">
        <f t="shared" si="0"/>
        <v>2.72</v>
      </c>
    </row>
    <row r="29" spans="1:60" x14ac:dyDescent="0.35">
      <c r="A29" s="1" t="s">
        <v>9</v>
      </c>
      <c r="B29" s="1" t="s">
        <v>4724</v>
      </c>
      <c r="K29" s="1">
        <f t="shared" si="0"/>
        <v>2.72</v>
      </c>
    </row>
    <row r="30" spans="1:60" x14ac:dyDescent="0.35">
      <c r="A30" s="1">
        <v>5</v>
      </c>
      <c r="B30" s="1" t="s">
        <v>4723</v>
      </c>
      <c r="C30" s="1">
        <v>1220.5000021792948</v>
      </c>
      <c r="D30" s="1">
        <v>0</v>
      </c>
      <c r="E30">
        <f>(R30-S30*(1000-T30)/(1000-U30))*AO30</f>
        <v>-4.8071380434759448</v>
      </c>
      <c r="F30">
        <f>IF(AZ30&lt;&gt;0,1/(1/AZ30-1/N30),0)</f>
        <v>3.2449047980541867</v>
      </c>
      <c r="G30">
        <f>((BC30-AP30/2)*S30-E30)/(BC30+AP30/2)</f>
        <v>385.04511529572255</v>
      </c>
      <c r="H30">
        <f>AP30*1000</f>
        <v>34.965037286690702</v>
      </c>
      <c r="I30">
        <f>(AU30-BA30)</f>
        <v>1.6018540084638273</v>
      </c>
      <c r="J30">
        <f>(P30+AT30*D30)</f>
        <v>30.217199325561523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31.531291961669922</v>
      </c>
      <c r="P30" s="1">
        <v>30.217199325561523</v>
      </c>
      <c r="Q30" s="1">
        <v>31.714145660400391</v>
      </c>
      <c r="R30" s="1">
        <v>400.25839233398438</v>
      </c>
      <c r="S30" s="1">
        <v>392.18521118164063</v>
      </c>
      <c r="T30" s="1">
        <v>7.3558710515499115E-2</v>
      </c>
      <c r="U30" s="1">
        <v>30.79417610168457</v>
      </c>
      <c r="V30" s="1">
        <v>0.13932260870933533</v>
      </c>
      <c r="W30" s="1">
        <v>58.325180053710938</v>
      </c>
      <c r="X30" s="1">
        <v>300.04678344726563</v>
      </c>
      <c r="Y30" s="1">
        <v>151.26162719726563</v>
      </c>
      <c r="Z30" s="1">
        <v>1.4863834716379642E-2</v>
      </c>
      <c r="AA30" s="1">
        <v>88.069831848144531</v>
      </c>
      <c r="AB30" s="1">
        <v>25.493093490600586</v>
      </c>
      <c r="AC30" s="1">
        <v>0.56165540218353271</v>
      </c>
      <c r="AD30" s="1">
        <v>4.6891812235116959E-2</v>
      </c>
      <c r="AE30" s="1">
        <v>5.5434335954487324E-3</v>
      </c>
      <c r="AF30" s="1">
        <v>5.6020941585302353E-2</v>
      </c>
      <c r="AG30" s="1">
        <v>1.6481950879096985E-2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1.1031131744384763</v>
      </c>
      <c r="AP30">
        <f>(U30-T30)/(1000-U30)*AO30</f>
        <v>3.4965037286690703E-2</v>
      </c>
      <c r="AQ30">
        <f>(P30+273.15)</f>
        <v>303.3671993255615</v>
      </c>
      <c r="AR30">
        <f>(O30+273.15)</f>
        <v>304.6812919616699</v>
      </c>
      <c r="AS30">
        <f>(Y30*AK30+Z30*AL30)*AM30</f>
        <v>24.201859810608767</v>
      </c>
      <c r="AT30">
        <f>((AS30+0.00000010773*(AR30^4-AQ30^4))-AP30*44100)/(L30*0.92*2*29.3+0.00000043092*AQ30^3)</f>
        <v>-11.787291649673174</v>
      </c>
      <c r="AU30">
        <f>0.61365*EXP(17.502*J30/(240.97+J30))</f>
        <v>4.3138919196413381</v>
      </c>
      <c r="AV30">
        <f>AU30*1000/AA30</f>
        <v>48.982629228583271</v>
      </c>
      <c r="AW30">
        <f>(AV30-U30)</f>
        <v>18.1884531268987</v>
      </c>
      <c r="AX30">
        <f>IF(D30,P30,(O30+P30)/2)</f>
        <v>30.874245643615723</v>
      </c>
      <c r="AY30">
        <f>0.61365*EXP(17.502*AX30/(240.97+AX30))</f>
        <v>4.4791316290914471</v>
      </c>
      <c r="AZ30">
        <f>IF(AW30&lt;&gt;0,(1000-(AV30+U30)/2)/AW30*AP30,0)</f>
        <v>1.8456950443218816</v>
      </c>
      <c r="BA30">
        <f>U30*AA30/1000</f>
        <v>2.7120379111775108</v>
      </c>
      <c r="BB30">
        <f>(AY30-BA30)</f>
        <v>1.7670937179139363</v>
      </c>
      <c r="BC30">
        <f>1/(1.6/F30+1.37/N30)</f>
        <v>1.2297881946733709</v>
      </c>
      <c r="BD30">
        <f>G30*AA30*0.001</f>
        <v>33.910858558043707</v>
      </c>
      <c r="BE30">
        <f>G30/S30</f>
        <v>0.98179407157040621</v>
      </c>
      <c r="BF30">
        <f>(1-AP30*AA30/AU30/F30)*100</f>
        <v>78.001658324290645</v>
      </c>
      <c r="BG30">
        <f>(S30-E30/(N30/1.35))</f>
        <v>393.70135807477794</v>
      </c>
      <c r="BH30">
        <f>E30*BF30/100/BG30</f>
        <v>-9.5240905700327925E-3</v>
      </c>
    </row>
    <row r="31" spans="1:60" x14ac:dyDescent="0.35">
      <c r="A31" s="1" t="s">
        <v>9</v>
      </c>
      <c r="B31" s="1" t="s">
        <v>4722</v>
      </c>
      <c r="K31" s="1">
        <f t="shared" si="0"/>
        <v>2.72</v>
      </c>
    </row>
    <row r="32" spans="1:60" x14ac:dyDescent="0.35">
      <c r="A32" s="1" t="s">
        <v>9</v>
      </c>
      <c r="B32" s="1" t="s">
        <v>4721</v>
      </c>
      <c r="K32" s="1">
        <f t="shared" si="0"/>
        <v>2.72</v>
      </c>
    </row>
    <row r="33" spans="1:60" x14ac:dyDescent="0.35">
      <c r="A33" s="1">
        <v>6</v>
      </c>
      <c r="B33" s="1" t="s">
        <v>4720</v>
      </c>
      <c r="C33" s="1">
        <v>1426.5000021792948</v>
      </c>
      <c r="D33" s="1">
        <v>0</v>
      </c>
      <c r="E33">
        <f>(R33-S33*(1000-T33)/(1000-U33))*AO33</f>
        <v>-4.1158590676401658</v>
      </c>
      <c r="F33">
        <f>IF(AZ33&lt;&gt;0,1/(1/AZ33-1/N33),0)</f>
        <v>3.0157222172529035</v>
      </c>
      <c r="G33">
        <f>((BC33-AP33/2)*S33-E33)/(BC33+AP33/2)</f>
        <v>383.5272269830092</v>
      </c>
      <c r="H33">
        <f>AP33*1000</f>
        <v>34.715877013070177</v>
      </c>
      <c r="I33">
        <f>(AU33-BA33)</f>
        <v>1.6587558655229881</v>
      </c>
      <c r="J33">
        <f>(P33+AT33*D33)</f>
        <v>30.397905349731445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31.560491561889648</v>
      </c>
      <c r="P33" s="1">
        <v>30.397905349731445</v>
      </c>
      <c r="Q33" s="1">
        <v>31.736133575439453</v>
      </c>
      <c r="R33" s="1">
        <v>400.04977416992188</v>
      </c>
      <c r="S33" s="1">
        <v>391.46902465820313</v>
      </c>
      <c r="T33" s="1">
        <v>0.18230591714382172</v>
      </c>
      <c r="U33" s="1">
        <v>30.659919738769531</v>
      </c>
      <c r="V33" s="1">
        <v>0.34469947218894958</v>
      </c>
      <c r="W33" s="1">
        <v>57.971012115478516</v>
      </c>
      <c r="X33" s="1">
        <v>300.32553100585938</v>
      </c>
      <c r="Y33" s="1">
        <v>301.23822021484375</v>
      </c>
      <c r="Z33" s="1">
        <v>1.1433733161538839E-3</v>
      </c>
      <c r="AA33" s="1">
        <v>88.064262390136719</v>
      </c>
      <c r="AB33" s="1">
        <v>25.539918899536133</v>
      </c>
      <c r="AC33" s="1">
        <v>0.57044047117233276</v>
      </c>
      <c r="AD33" s="1">
        <v>3.8357742130756378E-2</v>
      </c>
      <c r="AE33" s="1">
        <v>1.705537922680378E-2</v>
      </c>
      <c r="AF33" s="1">
        <v>4.638063907623291E-2</v>
      </c>
      <c r="AG33" s="1">
        <v>1.3612807728350163E-2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1.1041379816391885</v>
      </c>
      <c r="AP33">
        <f>(U33-T33)/(1000-U33)*AO33</f>
        <v>3.4715877013070176E-2</v>
      </c>
      <c r="AQ33">
        <f>(P33+273.15)</f>
        <v>303.54790534973142</v>
      </c>
      <c r="AR33">
        <f>(O33+273.15)</f>
        <v>304.71049156188963</v>
      </c>
      <c r="AS33">
        <f>(Y33*AK33+Z33*AL33)*AM33</f>
        <v>48.198114157063173</v>
      </c>
      <c r="AT33">
        <f>((AS33+0.00000010773*(AR33^4-AQ33^4))-AP33*44100)/(L33*0.92*2*29.3+0.00000043092*AQ33^3)</f>
        <v>-11.525055388312776</v>
      </c>
      <c r="AU33">
        <f>0.61365*EXP(17.502*J33/(240.97+J33))</f>
        <v>4.3587990822585203</v>
      </c>
      <c r="AV33">
        <f>AU33*1000/AA33</f>
        <v>49.495663325361711</v>
      </c>
      <c r="AW33">
        <f>(AV33-U33)</f>
        <v>18.83574358659218</v>
      </c>
      <c r="AX33">
        <f>IF(D33,P33,(O33+P33)/2)</f>
        <v>30.979198455810547</v>
      </c>
      <c r="AY33">
        <f>0.61365*EXP(17.502*AX33/(240.97+AX33))</f>
        <v>4.5060303374761617</v>
      </c>
      <c r="AZ33">
        <f>IF(AW33&lt;&gt;0,(1000-(AV33+U33)/2)/AW33*AP33,0)</f>
        <v>1.7692182513574288</v>
      </c>
      <c r="BA33">
        <f>U33*AA33/1000</f>
        <v>2.7000432167355322</v>
      </c>
      <c r="BB33">
        <f>(AY33-BA33)</f>
        <v>1.8059871207406295</v>
      </c>
      <c r="BC33">
        <f>1/(1.6/F33+1.37/N33)</f>
        <v>1.1756127004224082</v>
      </c>
      <c r="BD33">
        <f>G33*AA33*0.001</f>
        <v>33.775042350793242</v>
      </c>
      <c r="BE33">
        <f>G33/S33</f>
        <v>0.97971283249772312</v>
      </c>
      <c r="BF33">
        <f>(1-AP33*AA33/AU33/F33)*100</f>
        <v>76.742145101199981</v>
      </c>
      <c r="BG33">
        <f>(S33-E33/(N33/1.35))</f>
        <v>392.76714567772797</v>
      </c>
      <c r="BH33">
        <f>E33*BF33/100/BG33</f>
        <v>-8.0419112764614879E-3</v>
      </c>
    </row>
    <row r="34" spans="1:60" x14ac:dyDescent="0.35">
      <c r="A34" s="1" t="s">
        <v>9</v>
      </c>
      <c r="B34" s="1" t="s">
        <v>4719</v>
      </c>
      <c r="K34" s="1">
        <f t="shared" si="0"/>
        <v>2.72</v>
      </c>
    </row>
    <row r="35" spans="1:60" x14ac:dyDescent="0.35">
      <c r="A35" s="1" t="s">
        <v>9</v>
      </c>
      <c r="B35" s="1" t="s">
        <v>4718</v>
      </c>
      <c r="K35" s="1">
        <f t="shared" si="0"/>
        <v>2.72</v>
      </c>
    </row>
    <row r="36" spans="1:60" x14ac:dyDescent="0.35">
      <c r="A36" s="1">
        <v>7</v>
      </c>
      <c r="B36" s="1" t="s">
        <v>4717</v>
      </c>
      <c r="C36" s="1">
        <v>1632.5000021792948</v>
      </c>
      <c r="D36" s="1">
        <v>0</v>
      </c>
      <c r="E36">
        <f>(R36-S36*(1000-T36)/(1000-U36))*AO36</f>
        <v>-2.8417022997896328</v>
      </c>
      <c r="F36">
        <f>IF(AZ36&lt;&gt;0,1/(1/AZ36-1/N36),0)</f>
        <v>2.7552134669045651</v>
      </c>
      <c r="G36">
        <f>((BC36-AP36/2)*S36-E36)/(BC36+AP36/2)</f>
        <v>381.33271383035105</v>
      </c>
      <c r="H36">
        <f>AP36*1000</f>
        <v>34.167396717218452</v>
      </c>
      <c r="I36">
        <f>(AU36-BA36)</f>
        <v>1.7228661502440601</v>
      </c>
      <c r="J36">
        <f>(P36+AT36*D36)</f>
        <v>30.55455207824707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31.608898162841797</v>
      </c>
      <c r="P36" s="1">
        <v>30.55455207824707</v>
      </c>
      <c r="Q36" s="1">
        <v>31.771596908569336</v>
      </c>
      <c r="R36" s="1">
        <v>400.16714477539063</v>
      </c>
      <c r="S36" s="1">
        <v>390.65283203125</v>
      </c>
      <c r="T36" s="1">
        <v>0.37671563029289246</v>
      </c>
      <c r="U36" s="1">
        <v>30.379283905029297</v>
      </c>
      <c r="V36" s="1">
        <v>0.71029287576675415</v>
      </c>
      <c r="W36" s="1">
        <v>57.279777526855469</v>
      </c>
      <c r="X36" s="1">
        <v>300.34765625</v>
      </c>
      <c r="Y36" s="1">
        <v>499.53515625</v>
      </c>
      <c r="Z36" s="1">
        <v>6.9745257496833801E-2</v>
      </c>
      <c r="AA36" s="1">
        <v>88.059684753417969</v>
      </c>
      <c r="AB36" s="1">
        <v>25.555318832397461</v>
      </c>
      <c r="AC36" s="1">
        <v>0.58642756938934326</v>
      </c>
      <c r="AD36" s="1">
        <v>5.6266628205776215E-2</v>
      </c>
      <c r="AE36" s="1">
        <v>1.7137940973043442E-2</v>
      </c>
      <c r="AF36" s="1">
        <v>4.2227454483509064E-2</v>
      </c>
      <c r="AG36" s="1">
        <v>3.3958493731915951E-3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1.1042193244485292</v>
      </c>
      <c r="AP36">
        <f>(U36-T36)/(1000-U36)*AO36</f>
        <v>3.4167396717218454E-2</v>
      </c>
      <c r="AQ36">
        <f>(P36+273.15)</f>
        <v>303.70455207824705</v>
      </c>
      <c r="AR36">
        <f>(O36+273.15)</f>
        <v>304.75889816284177</v>
      </c>
      <c r="AS36">
        <f>(Y36*AK36+Z36*AL36)*AM36</f>
        <v>79.925623213523068</v>
      </c>
      <c r="AT36">
        <f>((AS36+0.00000010773*(AR36^4-AQ36^4))-AP36*44100)/(L36*0.92*2*29.3+0.00000043092*AQ36^3)</f>
        <v>-11.094843417738137</v>
      </c>
      <c r="AU36">
        <f>0.61365*EXP(17.502*J36/(240.97+J36))</f>
        <v>4.3980563139555242</v>
      </c>
      <c r="AV36">
        <f>AU36*1000/AA36</f>
        <v>49.944038821747171</v>
      </c>
      <c r="AW36">
        <f>(AV36-U36)</f>
        <v>19.564754916717874</v>
      </c>
      <c r="AX36">
        <f>IF(D36,P36,(O36+P36)/2)</f>
        <v>31.081725120544434</v>
      </c>
      <c r="AY36">
        <f>0.61365*EXP(17.502*AX36/(240.97+AX36))</f>
        <v>4.5324429930781021</v>
      </c>
      <c r="AZ36">
        <f>IF(AW36&lt;&gt;0,(1000-(AV36+U36)/2)/AW36*AP36,0)</f>
        <v>1.6762375731356518</v>
      </c>
      <c r="BA36">
        <f>U36*AA36/1000</f>
        <v>2.6751901637114641</v>
      </c>
      <c r="BB36">
        <f>(AY36-BA36)</f>
        <v>1.8572528293666379</v>
      </c>
      <c r="BC36">
        <f>1/(1.6/F36+1.37/N36)</f>
        <v>1.1101432063295309</v>
      </c>
      <c r="BD36">
        <f>G36*AA36*0.001</f>
        <v>33.580038566066065</v>
      </c>
      <c r="BE36">
        <f>G36/S36</f>
        <v>0.97614219727414286</v>
      </c>
      <c r="BF36">
        <f>(1-AP36*AA36/AU36/F36)*100</f>
        <v>75.170213900452694</v>
      </c>
      <c r="BG36">
        <f>(S36-E36/(N36/1.35))</f>
        <v>391.54909048567373</v>
      </c>
      <c r="BH36">
        <f>E36*BF36/100/BG36</f>
        <v>-5.4555450365529794E-3</v>
      </c>
    </row>
    <row r="37" spans="1:60" x14ac:dyDescent="0.35">
      <c r="A37" s="1" t="s">
        <v>9</v>
      </c>
      <c r="B37" s="1" t="s">
        <v>4716</v>
      </c>
      <c r="K37" s="1">
        <f t="shared" si="0"/>
        <v>2.72</v>
      </c>
    </row>
    <row r="38" spans="1:60" x14ac:dyDescent="0.35">
      <c r="A38" s="1" t="s">
        <v>9</v>
      </c>
      <c r="B38" s="1" t="s">
        <v>4715</v>
      </c>
      <c r="K38" s="1">
        <f t="shared" si="0"/>
        <v>2.72</v>
      </c>
    </row>
    <row r="39" spans="1:60" x14ac:dyDescent="0.35">
      <c r="A39" s="1">
        <v>8</v>
      </c>
      <c r="B39" s="1" t="s">
        <v>4714</v>
      </c>
      <c r="C39" s="1">
        <v>1838.5000021792948</v>
      </c>
      <c r="D39" s="1">
        <v>0</v>
      </c>
      <c r="E39">
        <f>(R39-S39*(1000-T39)/(1000-U39))*AO39</f>
        <v>-1.8435418343675896</v>
      </c>
      <c r="F39">
        <f>IF(AZ39&lt;&gt;0,1/(1/AZ39-1/N39),0)</f>
        <v>2.412127710654008</v>
      </c>
      <c r="G39">
        <f>((BC39-AP39/2)*S39-E39)/(BC39+AP39/2)</f>
        <v>379.0942479432976</v>
      </c>
      <c r="H39">
        <f>AP39*1000</f>
        <v>33.290291462342942</v>
      </c>
      <c r="I39">
        <f>(AU39-BA39)</f>
        <v>1.8236275672620526</v>
      </c>
      <c r="J39">
        <f>(P39+AT39*D39)</f>
        <v>30.792980194091797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31.679531097412109</v>
      </c>
      <c r="P39" s="1">
        <v>30.792980194091797</v>
      </c>
      <c r="Q39" s="1">
        <v>31.827060699462891</v>
      </c>
      <c r="R39" s="1">
        <v>399.95355224609375</v>
      </c>
      <c r="S39" s="1">
        <v>389.86813354492188</v>
      </c>
      <c r="T39" s="1">
        <v>0.67173010110855103</v>
      </c>
      <c r="U39" s="1">
        <v>29.92115592956543</v>
      </c>
      <c r="V39" s="1">
        <v>1.2614364624023438</v>
      </c>
      <c r="W39" s="1">
        <v>56.188697814941406</v>
      </c>
      <c r="X39" s="1">
        <v>300.31442260742188</v>
      </c>
      <c r="Y39" s="1">
        <v>750.56988525390625</v>
      </c>
      <c r="Z39" s="1">
        <v>0.11090783029794693</v>
      </c>
      <c r="AA39" s="1">
        <v>88.057174682617188</v>
      </c>
      <c r="AB39" s="1">
        <v>25.549985885620117</v>
      </c>
      <c r="AC39" s="1">
        <v>0.59257006645202637</v>
      </c>
      <c r="AD39" s="1">
        <v>3.1613536179065704E-2</v>
      </c>
      <c r="AE39" s="1">
        <v>1.57781932502985E-2</v>
      </c>
      <c r="AF39" s="1">
        <v>3.0652035027742386E-2</v>
      </c>
      <c r="AG39" s="1">
        <v>5.0443122163414955E-3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1.1040971419390508</v>
      </c>
      <c r="AP39">
        <f>(U39-T39)/(1000-U39)*AO39</f>
        <v>3.3290291462342941E-2</v>
      </c>
      <c r="AQ39">
        <f>(P39+273.15)</f>
        <v>303.94298019409177</v>
      </c>
      <c r="AR39">
        <f>(O39+273.15)</f>
        <v>304.82953109741209</v>
      </c>
      <c r="AS39">
        <f>(Y39*AK39+Z39*AL39)*AM39</f>
        <v>120.09117895637792</v>
      </c>
      <c r="AT39">
        <f>((AS39+0.00000010773*(AR39^4-AQ39^4))-AP39*44100)/(L39*0.92*2*29.3+0.00000043092*AQ39^3)</f>
        <v>-10.489717372287723</v>
      </c>
      <c r="AU39">
        <f>0.61365*EXP(17.502*J39/(240.97+J39))</f>
        <v>4.4584000216576225</v>
      </c>
      <c r="AV39">
        <f>AU39*1000/AA39</f>
        <v>50.63074119430869</v>
      </c>
      <c r="AW39">
        <f>(AV39-U39)</f>
        <v>20.709585264743261</v>
      </c>
      <c r="AX39">
        <f>IF(D39,P39,(O39+P39)/2)</f>
        <v>31.236255645751953</v>
      </c>
      <c r="AY39">
        <f>0.61365*EXP(17.502*AX39/(240.97+AX39))</f>
        <v>4.57250753148708</v>
      </c>
      <c r="AZ39">
        <f>IF(AW39&lt;&gt;0,(1000-(AV39+U39)/2)/AW39*AP39,0)</f>
        <v>1.5427394120820801</v>
      </c>
      <c r="BA39">
        <f>U39*AA39/1000</f>
        <v>2.63477245439557</v>
      </c>
      <c r="BB39">
        <f>(AY39-BA39)</f>
        <v>1.93773507709151</v>
      </c>
      <c r="BC39">
        <f>1/(1.6/F39+1.37/N39)</f>
        <v>1.0168985890884801</v>
      </c>
      <c r="BD39">
        <f>G39*AA39*0.001</f>
        <v>33.381968412318351</v>
      </c>
      <c r="BE39">
        <f>G39/S39</f>
        <v>0.97236530848607339</v>
      </c>
      <c r="BF39">
        <f>(1-AP39*AA39/AU39/F39)*100</f>
        <v>72.741433409762763</v>
      </c>
      <c r="BG39">
        <f>(S39-E39/(N39/1.35))</f>
        <v>390.44957726450434</v>
      </c>
      <c r="BH39">
        <f>E39*BF39/100/BG39</f>
        <v>-3.4345504103828642E-3</v>
      </c>
    </row>
    <row r="40" spans="1:60" x14ac:dyDescent="0.35">
      <c r="A40" s="1" t="s">
        <v>9</v>
      </c>
      <c r="B40" s="1" t="s">
        <v>4713</v>
      </c>
      <c r="K40" s="1">
        <f t="shared" si="0"/>
        <v>2.72</v>
      </c>
    </row>
    <row r="41" spans="1:60" x14ac:dyDescent="0.35">
      <c r="A41" s="1" t="s">
        <v>9</v>
      </c>
      <c r="B41" s="1" t="s">
        <v>4712</v>
      </c>
      <c r="K41" s="1">
        <f t="shared" si="0"/>
        <v>2.72</v>
      </c>
    </row>
    <row r="42" spans="1:60" x14ac:dyDescent="0.35">
      <c r="A42" s="1">
        <v>9</v>
      </c>
      <c r="B42" s="1" t="s">
        <v>4711</v>
      </c>
      <c r="C42" s="1">
        <v>2043.5000021792948</v>
      </c>
      <c r="D42" s="1">
        <v>0</v>
      </c>
      <c r="E42">
        <f>(R42-S42*(1000-T42)/(1000-U42))*AO42</f>
        <v>-1.2266368040862896</v>
      </c>
      <c r="F42">
        <f>IF(AZ42&lt;&gt;0,1/(1/AZ42-1/N42),0)</f>
        <v>2.0912745133938979</v>
      </c>
      <c r="G42">
        <f>((BC42-AP42/2)*S42-E42)/(BC42+AP42/2)</f>
        <v>377.80814736935599</v>
      </c>
      <c r="H42">
        <f>AP42*1000</f>
        <v>32.139052097734961</v>
      </c>
      <c r="I42">
        <f>(AU42-BA42)</f>
        <v>1.9331456186071629</v>
      </c>
      <c r="J42">
        <f>(P42+AT42*D42)</f>
        <v>31.016889572143555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31.771394729614258</v>
      </c>
      <c r="P42" s="1">
        <v>31.016889572143555</v>
      </c>
      <c r="Q42" s="1">
        <v>31.896327972412109</v>
      </c>
      <c r="R42" s="1">
        <v>400.0999755859375</v>
      </c>
      <c r="S42" s="1">
        <v>389.86361694335938</v>
      </c>
      <c r="T42" s="1">
        <v>1.0781998634338379</v>
      </c>
      <c r="U42" s="1">
        <v>29.330141067504883</v>
      </c>
      <c r="V42" s="1">
        <v>2.0141041278839111</v>
      </c>
      <c r="W42" s="1">
        <v>54.789432525634766</v>
      </c>
      <c r="X42" s="1">
        <v>300.34832763671875</v>
      </c>
      <c r="Y42" s="1">
        <v>1000.2527465820313</v>
      </c>
      <c r="Z42" s="1">
        <v>9.1468945145606995E-2</v>
      </c>
      <c r="AA42" s="1">
        <v>88.052047729492188</v>
      </c>
      <c r="AB42" s="1">
        <v>25.673158645629883</v>
      </c>
      <c r="AC42" s="1">
        <v>0.60838055610656738</v>
      </c>
      <c r="AD42" s="1">
        <v>7.0184886455535889E-2</v>
      </c>
      <c r="AE42" s="1">
        <v>1.4945901930332184E-2</v>
      </c>
      <c r="AF42" s="1">
        <v>2.1221676841378212E-2</v>
      </c>
      <c r="AG42" s="1">
        <v>4.1371015831828117E-3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1.1042217927820539</v>
      </c>
      <c r="AP42">
        <f>(U42-T42)/(1000-U42)*AO42</f>
        <v>3.213905209773496E-2</v>
      </c>
      <c r="AQ42">
        <f>(P42+273.15)</f>
        <v>304.16688957214353</v>
      </c>
      <c r="AR42">
        <f>(O42+273.15)</f>
        <v>304.92139472961424</v>
      </c>
      <c r="AS42">
        <f>(Y42*AK42+Z42*AL42)*AM42</f>
        <v>160.04043587594242</v>
      </c>
      <c r="AT42">
        <f>((AS42+0.00000010773*(AR42^4-AQ42^4))-AP42*44100)/(L42*0.92*2*29.3+0.00000043092*AQ42^3)</f>
        <v>-9.7885100126925053</v>
      </c>
      <c r="AU42">
        <f>0.61365*EXP(17.502*J42/(240.97+J42))</f>
        <v>4.515724599795842</v>
      </c>
      <c r="AV42">
        <f>AU42*1000/AA42</f>
        <v>51.284719847387976</v>
      </c>
      <c r="AW42">
        <f>(AV42-U42)</f>
        <v>21.954578779883093</v>
      </c>
      <c r="AX42">
        <f>IF(D42,P42,(O42+P42)/2)</f>
        <v>31.394142150878906</v>
      </c>
      <c r="AY42">
        <f>0.61365*EXP(17.502*AX42/(240.97+AX42))</f>
        <v>4.6137603692046723</v>
      </c>
      <c r="AZ42">
        <f>IF(AW42&lt;&gt;0,(1000-(AV42+U42)/2)/AW42*AP42,0)</f>
        <v>1.4048827718161079</v>
      </c>
      <c r="BA42">
        <f>U42*AA42/1000</f>
        <v>2.582578981188679</v>
      </c>
      <c r="BB42">
        <f>(AY42-BA42)</f>
        <v>2.0311813880159932</v>
      </c>
      <c r="BC42">
        <f>1/(1.6/F42+1.37/N42)</f>
        <v>0.9215306414503871</v>
      </c>
      <c r="BD42">
        <f>G42*AA42*0.001</f>
        <v>33.266781024757556</v>
      </c>
      <c r="BE42">
        <f>G42/S42</f>
        <v>0.96907772603013931</v>
      </c>
      <c r="BF42">
        <f>(1-AP42*AA42/AU42/F42)*100</f>
        <v>70.033637316053628</v>
      </c>
      <c r="BG42">
        <f>(S42-E42/(N42/1.35))</f>
        <v>390.25049195354291</v>
      </c>
      <c r="BH42">
        <f>E42*BF42/100/BG42</f>
        <v>-2.2012999042196964E-3</v>
      </c>
    </row>
    <row r="43" spans="1:60" x14ac:dyDescent="0.35">
      <c r="A43" s="1" t="s">
        <v>9</v>
      </c>
      <c r="B43" s="1" t="s">
        <v>4710</v>
      </c>
      <c r="K43" s="1">
        <f t="shared" si="0"/>
        <v>2.72</v>
      </c>
    </row>
    <row r="44" spans="1:60" x14ac:dyDescent="0.35">
      <c r="A44" s="1" t="s">
        <v>9</v>
      </c>
      <c r="B44" s="1" t="s">
        <v>4709</v>
      </c>
      <c r="K44" s="1">
        <f t="shared" si="0"/>
        <v>2.72</v>
      </c>
    </row>
    <row r="45" spans="1:60" x14ac:dyDescent="0.35">
      <c r="A45" s="1">
        <v>10</v>
      </c>
      <c r="B45" s="1" t="s">
        <v>4708</v>
      </c>
      <c r="C45" s="1">
        <v>2248.0000021904707</v>
      </c>
      <c r="D45" s="1">
        <v>0</v>
      </c>
      <c r="E45">
        <f>(R45-S45*(1000-T45)/(1000-U45))*AO45</f>
        <v>-0.80528089330033803</v>
      </c>
      <c r="F45">
        <f>IF(AZ45&lt;&gt;0,1/(1/AZ45-1/N45),0)</f>
        <v>1.8190144113457725</v>
      </c>
      <c r="G45">
        <f>((BC45-AP45/2)*S45-E45)/(BC45+AP45/2)</f>
        <v>376.51297707431729</v>
      </c>
      <c r="H45">
        <f>AP45*1000</f>
        <v>30.87811594724921</v>
      </c>
      <c r="I45">
        <f>(AU45-BA45)</f>
        <v>2.0438408799915462</v>
      </c>
      <c r="J45">
        <f>(P45+AT45*D45)</f>
        <v>31.246053695678711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31.877195358276367</v>
      </c>
      <c r="P45" s="1">
        <v>31.246053695678711</v>
      </c>
      <c r="Q45" s="1">
        <v>31.980922698974609</v>
      </c>
      <c r="R45" s="1">
        <v>399.90875244140625</v>
      </c>
      <c r="S45" s="1">
        <v>389.73919677734375</v>
      </c>
      <c r="T45" s="1">
        <v>1.58781898021698</v>
      </c>
      <c r="U45" s="1">
        <v>28.748357772827148</v>
      </c>
      <c r="V45" s="1">
        <v>2.9481968879699707</v>
      </c>
      <c r="W45" s="1">
        <v>53.378765106201172</v>
      </c>
      <c r="X45" s="1">
        <v>300.33993530273438</v>
      </c>
      <c r="Y45" s="1">
        <v>1251.663330078125</v>
      </c>
      <c r="Z45" s="1">
        <v>3.3157814294099808E-2</v>
      </c>
      <c r="AA45" s="1">
        <v>88.047370910644531</v>
      </c>
      <c r="AB45" s="1">
        <v>25.603916168212891</v>
      </c>
      <c r="AC45" s="1">
        <v>0.61751276254653931</v>
      </c>
      <c r="AD45" s="1">
        <v>7.093193382024765E-2</v>
      </c>
      <c r="AE45" s="1">
        <v>2.2545337677001953E-2</v>
      </c>
      <c r="AF45" s="1">
        <v>3.2318539917469025E-2</v>
      </c>
      <c r="AG45" s="1">
        <v>6.4985635690391064E-3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1.1041909386129938</v>
      </c>
      <c r="AP45">
        <f>(U45-T45)/(1000-U45)*AO45</f>
        <v>3.0878115947249211E-2</v>
      </c>
      <c r="AQ45">
        <f>(P45+273.15)</f>
        <v>304.39605369567869</v>
      </c>
      <c r="AR45">
        <f>(O45+273.15)</f>
        <v>305.02719535827634</v>
      </c>
      <c r="AS45">
        <f>(Y45*AK45+Z45*AL45)*AM45</f>
        <v>200.26612833620311</v>
      </c>
      <c r="AT45">
        <f>((AS45+0.00000010773*(AR45^4-AQ45^4))-AP45*44100)/(L45*0.92*2*29.3+0.00000043092*AQ45^3)</f>
        <v>-9.0466533975320864</v>
      </c>
      <c r="AU45">
        <f>0.61365*EXP(17.502*J45/(240.97+J45))</f>
        <v>4.575058199887569</v>
      </c>
      <c r="AV45">
        <f>AU45*1000/AA45</f>
        <v>51.961326642343444</v>
      </c>
      <c r="AW45">
        <f>(AV45-U45)</f>
        <v>23.212968869516295</v>
      </c>
      <c r="AX45">
        <f>IF(D45,P45,(O45+P45)/2)</f>
        <v>31.561624526977539</v>
      </c>
      <c r="AY45">
        <f>0.61365*EXP(17.502*AX45/(240.97+AX45))</f>
        <v>4.6578743220234768</v>
      </c>
      <c r="AZ45">
        <f>IF(AW45&lt;&gt;0,(1000-(AV45+U45)/2)/AW45*AP45,0)</f>
        <v>1.2765292805541899</v>
      </c>
      <c r="BA45">
        <f>U45*AA45/1000</f>
        <v>2.5312173198960228</v>
      </c>
      <c r="BB45">
        <f>(AY45-BA45)</f>
        <v>2.126657002127454</v>
      </c>
      <c r="BC45">
        <f>1/(1.6/F45+1.37/N45)</f>
        <v>0.83356628641883368</v>
      </c>
      <c r="BD45">
        <f>G45*AA45*0.001</f>
        <v>33.150977745133417</v>
      </c>
      <c r="BE45">
        <f>G45/S45</f>
        <v>0.96606392220133164</v>
      </c>
      <c r="BF45">
        <f>(1-AP45*AA45/AU45/F45)*100</f>
        <v>67.331106646449101</v>
      </c>
      <c r="BG45">
        <f>(S45-E45/(N45/1.35))</f>
        <v>389.99317827598975</v>
      </c>
      <c r="BH45">
        <f>E45*BF45/100/BG45</f>
        <v>-1.3902923622110697E-3</v>
      </c>
    </row>
    <row r="46" spans="1:60" x14ac:dyDescent="0.35">
      <c r="A46" s="1" t="s">
        <v>9</v>
      </c>
      <c r="B46" s="1" t="s">
        <v>4707</v>
      </c>
      <c r="K46" s="1">
        <f t="shared" si="0"/>
        <v>2.72</v>
      </c>
    </row>
    <row r="47" spans="1:60" x14ac:dyDescent="0.35">
      <c r="A47" s="1" t="s">
        <v>9</v>
      </c>
      <c r="B47" s="1" t="s">
        <v>4706</v>
      </c>
      <c r="K47" s="1">
        <f t="shared" si="0"/>
        <v>2.72</v>
      </c>
    </row>
    <row r="48" spans="1:60" x14ac:dyDescent="0.35">
      <c r="A48" s="1">
        <v>11</v>
      </c>
      <c r="B48" s="1" t="s">
        <v>4705</v>
      </c>
      <c r="C48" s="1">
        <v>2452.5000022016466</v>
      </c>
      <c r="D48" s="1">
        <v>0</v>
      </c>
      <c r="E48">
        <f>(R48-S48*(1000-T48)/(1000-U48))*AO48</f>
        <v>-1.2931839467330024</v>
      </c>
      <c r="F48">
        <f>IF(AZ48&lt;&gt;0,1/(1/AZ48-1/N48),0)</f>
        <v>1.5115194352031727</v>
      </c>
      <c r="G48">
        <f>((BC48-AP48/2)*S48-E48)/(BC48+AP48/2)</f>
        <v>377.43294659553931</v>
      </c>
      <c r="H48">
        <f>AP48*1000</f>
        <v>28.988745661150382</v>
      </c>
      <c r="I48">
        <f>(AU48-BA48)</f>
        <v>2.1929716343508332</v>
      </c>
      <c r="J48">
        <f>(P48+AT48*D48)</f>
        <v>31.482778549194336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32.003692626953125</v>
      </c>
      <c r="P48" s="1">
        <v>31.482778549194336</v>
      </c>
      <c r="Q48" s="1">
        <v>32.080448150634766</v>
      </c>
      <c r="R48" s="1">
        <v>400.09942626953125</v>
      </c>
      <c r="S48" s="1">
        <v>391.00509643554688</v>
      </c>
      <c r="T48" s="1">
        <v>2.2342584133148193</v>
      </c>
      <c r="U48" s="1">
        <v>27.759651184082031</v>
      </c>
      <c r="V48" s="1">
        <v>4.118743896484375</v>
      </c>
      <c r="W48" s="1">
        <v>51.173534393310547</v>
      </c>
      <c r="X48" s="1">
        <v>300.33056640625</v>
      </c>
      <c r="Y48" s="1">
        <v>1600.216064453125</v>
      </c>
      <c r="Z48" s="1">
        <v>3.5444825887680054E-2</v>
      </c>
      <c r="AA48" s="1">
        <v>88.044677734375</v>
      </c>
      <c r="AB48" s="1">
        <v>25.860851287841797</v>
      </c>
      <c r="AC48" s="1">
        <v>0.63054168224334717</v>
      </c>
      <c r="AD48" s="1">
        <v>6.4344264566898346E-2</v>
      </c>
      <c r="AE48" s="1">
        <v>3.6178171634674072E-2</v>
      </c>
      <c r="AF48" s="1">
        <v>2.3413281887769699E-2</v>
      </c>
      <c r="AG48" s="1">
        <v>1.9250167533755302E-2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1.1041564941406248</v>
      </c>
      <c r="AP48">
        <f>(U48-T48)/(1000-U48)*AO48</f>
        <v>2.8988745661150381E-2</v>
      </c>
      <c r="AQ48">
        <f>(P48+273.15)</f>
        <v>304.63277854919431</v>
      </c>
      <c r="AR48">
        <f>(O48+273.15)</f>
        <v>305.1536926269531</v>
      </c>
      <c r="AS48">
        <f>(Y48*AK48+Z48*AL48)*AM48</f>
        <v>256.03456458968139</v>
      </c>
      <c r="AT48">
        <f>((AS48+0.00000010773*(AR48^4-AQ48^4))-AP48*44100)/(L48*0.92*2*29.3+0.00000043092*AQ48^3)</f>
        <v>-7.9647285427118772</v>
      </c>
      <c r="AU48">
        <f>0.61365*EXP(17.502*J48/(240.97+J48))</f>
        <v>4.6370611768719971</v>
      </c>
      <c r="AV48">
        <f>AU48*1000/AA48</f>
        <v>52.667137823613892</v>
      </c>
      <c r="AW48">
        <f>(AV48-U48)</f>
        <v>24.907486639531861</v>
      </c>
      <c r="AX48">
        <f>IF(D48,P48,(O48+P48)/2)</f>
        <v>31.74323558807373</v>
      </c>
      <c r="AY48">
        <f>0.61365*EXP(17.502*AX48/(240.97+AX48))</f>
        <v>4.7061243239386821</v>
      </c>
      <c r="AZ48">
        <f>IF(AW48&lt;&gt;0,(1000-(AV48+U48)/2)/AW48*AP48,0)</f>
        <v>1.1170540889319438</v>
      </c>
      <c r="BA48">
        <f>U48*AA48/1000</f>
        <v>2.4440895425211639</v>
      </c>
      <c r="BB48">
        <f>(AY48-BA48)</f>
        <v>2.2620347814175181</v>
      </c>
      <c r="BC48">
        <f>1/(1.6/F48+1.37/N48)</f>
        <v>0.7253709738111529</v>
      </c>
      <c r="BD48">
        <f>G48*AA48*0.001</f>
        <v>33.230962149339831</v>
      </c>
      <c r="BE48">
        <f>G48/S48</f>
        <v>0.96528907176982337</v>
      </c>
      <c r="BF48">
        <f>(1-AP48*AA48/AU48/F48)*100</f>
        <v>63.585364198505381</v>
      </c>
      <c r="BG48">
        <f>(S48-E48/(N48/1.35))</f>
        <v>391.4129600761085</v>
      </c>
      <c r="BH48">
        <f>E48*BF48/100/BG48</f>
        <v>-2.1007881857741692E-3</v>
      </c>
    </row>
    <row r="49" spans="1:60" x14ac:dyDescent="0.35">
      <c r="A49" s="1" t="s">
        <v>9</v>
      </c>
      <c r="B49" s="1" t="s">
        <v>4704</v>
      </c>
      <c r="K49" s="1">
        <f t="shared" si="0"/>
        <v>2.72</v>
      </c>
    </row>
    <row r="50" spans="1:60" x14ac:dyDescent="0.35">
      <c r="A50" s="1" t="s">
        <v>9</v>
      </c>
      <c r="B50" s="1" t="s">
        <v>4699</v>
      </c>
      <c r="K50" s="1">
        <f t="shared" si="0"/>
        <v>2.72</v>
      </c>
    </row>
    <row r="51" spans="1:60" x14ac:dyDescent="0.35">
      <c r="A51" s="1">
        <v>12</v>
      </c>
      <c r="B51" s="1" t="s">
        <v>4703</v>
      </c>
      <c r="C51" s="1">
        <v>2657.0000022128224</v>
      </c>
      <c r="D51" s="1">
        <v>0</v>
      </c>
      <c r="E51">
        <f>(R51-S51*(1000-T51)/(1000-U51))*AO51</f>
        <v>-1.5282105131342334</v>
      </c>
      <c r="F51">
        <f>IF(AZ51&lt;&gt;0,1/(1/AZ51-1/N51),0)</f>
        <v>1.1355755766418303</v>
      </c>
      <c r="G51">
        <f>((BC51-AP51/2)*S51-E51)/(BC51+AP51/2)</f>
        <v>377.79867989559818</v>
      </c>
      <c r="H51">
        <f>AP51*1000</f>
        <v>25.838987432100879</v>
      </c>
      <c r="I51">
        <f>(AU51-BA51)</f>
        <v>2.4342652178966158</v>
      </c>
      <c r="J51">
        <f>(P51+AT51*D51)</f>
        <v>31.750864028930664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32.156204223632813</v>
      </c>
      <c r="P51" s="1">
        <v>31.750864028930664</v>
      </c>
      <c r="Q51" s="1">
        <v>32.1976318359375</v>
      </c>
      <c r="R51" s="1">
        <v>400.15875244140625</v>
      </c>
      <c r="S51" s="1">
        <v>392.36044311523438</v>
      </c>
      <c r="T51" s="1">
        <v>3.0289385318756104</v>
      </c>
      <c r="U51" s="1">
        <v>25.827598571777344</v>
      </c>
      <c r="V51" s="1">
        <v>5.535520076751709</v>
      </c>
      <c r="W51" s="1">
        <v>47.201084136962891</v>
      </c>
      <c r="X51" s="1">
        <v>300.31076049804688</v>
      </c>
      <c r="Y51" s="1">
        <v>2001.219482421875</v>
      </c>
      <c r="Z51" s="1">
        <v>0.21380731463432312</v>
      </c>
      <c r="AA51" s="1">
        <v>88.041297912597656</v>
      </c>
      <c r="AB51" s="1">
        <v>25.943742752075195</v>
      </c>
      <c r="AC51" s="1">
        <v>0.65708673000335693</v>
      </c>
      <c r="AD51" s="1">
        <v>7.9501241445541382E-2</v>
      </c>
      <c r="AE51" s="1">
        <v>3.713342547416687E-2</v>
      </c>
      <c r="AF51" s="1">
        <v>3.5864207893610001E-2</v>
      </c>
      <c r="AG51" s="1">
        <v>2.5509916245937347E-2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1.1040836783016426</v>
      </c>
      <c r="AP51">
        <f>(U51-T51)/(1000-U51)*AO51</f>
        <v>2.583898743210088E-2</v>
      </c>
      <c r="AQ51">
        <f>(P51+273.15)</f>
        <v>304.90086402893064</v>
      </c>
      <c r="AR51">
        <f>(O51+273.15)</f>
        <v>305.30620422363279</v>
      </c>
      <c r="AS51">
        <f>(Y51*AK51+Z51*AL51)*AM51</f>
        <v>320.19511003058142</v>
      </c>
      <c r="AT51">
        <f>((AS51+0.00000010773*(AR51^4-AQ51^4))-AP51*44100)/(L51*0.92*2*29.3+0.00000043092*AQ51^3)</f>
        <v>-6.3822276039135737</v>
      </c>
      <c r="AU51">
        <f>0.61365*EXP(17.502*J51/(240.97+J51))</f>
        <v>4.7081605181214465</v>
      </c>
      <c r="AV51">
        <f>AU51*1000/AA51</f>
        <v>53.476727737424291</v>
      </c>
      <c r="AW51">
        <f>(AV51-U51)</f>
        <v>27.649129165646947</v>
      </c>
      <c r="AX51">
        <f>IF(D51,P51,(O51+P51)/2)</f>
        <v>31.953534126281738</v>
      </c>
      <c r="AY51">
        <f>0.61365*EXP(17.502*AX51/(240.97+AX51))</f>
        <v>4.7625391502667016</v>
      </c>
      <c r="AZ51">
        <f>IF(AW51&lt;&gt;0,(1000-(AV51+U51)/2)/AW51*AP51,0)</f>
        <v>0.89747548785458886</v>
      </c>
      <c r="BA51">
        <f>U51*AA51/1000</f>
        <v>2.2738953002248308</v>
      </c>
      <c r="BB51">
        <f>(AY51-BA51)</f>
        <v>2.4886438500418708</v>
      </c>
      <c r="BC51">
        <f>1/(1.6/F51+1.37/N51)</f>
        <v>0.57835409832831253</v>
      </c>
      <c r="BD51">
        <f>G51*AA51*0.001</f>
        <v>33.261886127674479</v>
      </c>
      <c r="BE51">
        <f>G51/S51</f>
        <v>0.96288677037873704</v>
      </c>
      <c r="BF51">
        <f>(1-AP51*AA51/AU51/F51)*100</f>
        <v>57.450484174894179</v>
      </c>
      <c r="BG51">
        <f>(S51-E51/(N51/1.35))</f>
        <v>392.84243293965659</v>
      </c>
      <c r="BH51">
        <f>E51*BF51/100/BG51</f>
        <v>-2.2349019998613886E-3</v>
      </c>
    </row>
    <row r="52" spans="1:60" x14ac:dyDescent="0.35">
      <c r="A52" s="1" t="s">
        <v>9</v>
      </c>
      <c r="B52" s="1" t="s">
        <v>4702</v>
      </c>
      <c r="K52" s="1">
        <v>1.8251200000000001</v>
      </c>
    </row>
    <row r="53" spans="1:60" x14ac:dyDescent="0.35">
      <c r="A53" s="1" t="s">
        <v>9</v>
      </c>
      <c r="B53" s="1" t="s">
        <v>4701</v>
      </c>
    </row>
    <row r="54" spans="1:60" x14ac:dyDescent="0.35">
      <c r="A54" s="1" t="s">
        <v>9</v>
      </c>
      <c r="B54" s="1" t="s">
        <v>4700</v>
      </c>
    </row>
    <row r="55" spans="1:60" x14ac:dyDescent="0.35">
      <c r="A55" s="1" t="s">
        <v>9</v>
      </c>
      <c r="B55" s="1" t="s">
        <v>4699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1C6EA-2A15-4A89-A193-CC9AA6086954}">
  <dimension ref="A1:BH55"/>
  <sheetViews>
    <sheetView topLeftCell="A5" zoomScale="55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4698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4697</v>
      </c>
    </row>
    <row r="12" spans="1:60" x14ac:dyDescent="0.35">
      <c r="A12" s="1" t="s">
        <v>9</v>
      </c>
      <c r="B12" s="1" t="s">
        <v>4696</v>
      </c>
    </row>
    <row r="13" spans="1:60" x14ac:dyDescent="0.35">
      <c r="A13" s="1" t="s">
        <v>9</v>
      </c>
      <c r="B13" s="1" t="s">
        <v>4695</v>
      </c>
    </row>
    <row r="14" spans="1:60" x14ac:dyDescent="0.35">
      <c r="A14" s="1" t="s">
        <v>9</v>
      </c>
      <c r="B14" s="1" t="s">
        <v>4694</v>
      </c>
    </row>
    <row r="15" spans="1:60" x14ac:dyDescent="0.35">
      <c r="A15" s="1" t="s">
        <v>9</v>
      </c>
      <c r="B15" s="1" t="s">
        <v>4693</v>
      </c>
    </row>
    <row r="16" spans="1:60" x14ac:dyDescent="0.35">
      <c r="A16" s="1" t="s">
        <v>9</v>
      </c>
      <c r="B16" s="1" t="s">
        <v>4692</v>
      </c>
    </row>
    <row r="17" spans="1:60" x14ac:dyDescent="0.35">
      <c r="A17" s="1" t="s">
        <v>9</v>
      </c>
      <c r="B17" s="1" t="s">
        <v>4691</v>
      </c>
    </row>
    <row r="18" spans="1:60" x14ac:dyDescent="0.35">
      <c r="A18" s="1">
        <v>1</v>
      </c>
      <c r="B18" s="1" t="s">
        <v>4690</v>
      </c>
      <c r="C18" s="1">
        <v>281.00000715255737</v>
      </c>
      <c r="D18" s="1">
        <v>0</v>
      </c>
      <c r="E18">
        <f>(R18-S18*(1000-T18)/(1000-U18))*AO18</f>
        <v>-2.5031709674331437</v>
      </c>
      <c r="F18">
        <f>IF(AZ18&lt;&gt;0,1/(1/AZ18-1/N18),0)</f>
        <v>3.3729091237671578</v>
      </c>
      <c r="G18">
        <f>((BC18-AP18/2)*S18-E18)/(BC18+AP18/2)</f>
        <v>381.68935430939894</v>
      </c>
      <c r="H18">
        <f>AP18*1000</f>
        <v>34.006737791314649</v>
      </c>
      <c r="I18">
        <f>(AU18-BA18)</f>
        <v>1.517523133313103</v>
      </c>
      <c r="J18">
        <f>(P18+AT18*D18)</f>
        <v>31.38873291015625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32.335159301757813</v>
      </c>
      <c r="P18" s="1">
        <v>31.38873291015625</v>
      </c>
      <c r="Q18" s="1">
        <v>32.438827514648438</v>
      </c>
      <c r="R18" s="1">
        <v>399.87472534179688</v>
      </c>
      <c r="S18" s="1">
        <v>390.12649536132813</v>
      </c>
      <c r="T18" s="1">
        <v>5.4394803047180176</v>
      </c>
      <c r="U18" s="1">
        <v>35.155067443847656</v>
      </c>
      <c r="V18" s="1">
        <v>9.8400020599365234</v>
      </c>
      <c r="W18" s="1">
        <v>63.595401763916016</v>
      </c>
      <c r="X18" s="1">
        <v>300.33578491210938</v>
      </c>
      <c r="Y18" s="1">
        <v>0.20159880816936493</v>
      </c>
      <c r="Z18" s="1">
        <v>0.1452091783285141</v>
      </c>
      <c r="AA18" s="1">
        <v>88.033355712890625</v>
      </c>
      <c r="AB18" s="1">
        <v>27.352287292480469</v>
      </c>
      <c r="AC18" s="1">
        <v>0.57696360349655151</v>
      </c>
      <c r="AD18" s="1">
        <v>5.4265148937702179E-2</v>
      </c>
      <c r="AE18" s="1">
        <v>5.3048254922032356E-3</v>
      </c>
      <c r="AF18" s="1">
        <v>2.7290211990475655E-2</v>
      </c>
      <c r="AG18" s="1">
        <v>1.7059005796909332E-2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1.1041756798239313</v>
      </c>
      <c r="AP18">
        <f>(U18-T18)/(1000-U18)*AO18</f>
        <v>3.4006737791314648E-2</v>
      </c>
      <c r="AQ18">
        <f>(P18+273.15)</f>
        <v>304.53873291015623</v>
      </c>
      <c r="AR18">
        <f>(O18+273.15)</f>
        <v>305.48515930175779</v>
      </c>
      <c r="AS18">
        <f>(Y18*AK18+Z18*AL18)*AM18</f>
        <v>3.2255808586124868E-2</v>
      </c>
      <c r="AT18">
        <f>((AS18+0.00000010773*(AR18^4-AQ18^4))-AP18*44100)/(L18*0.92*2*29.3+0.00000043092*AQ18^3)</f>
        <v>-11.666552537021687</v>
      </c>
      <c r="AU18">
        <f>0.61365*EXP(17.502*J18/(240.97+J18))</f>
        <v>4.6123416907080044</v>
      </c>
      <c r="AV18">
        <f>AU18*1000/AA18</f>
        <v>52.393114557061288</v>
      </c>
      <c r="AW18">
        <f>(AV18-U18)</f>
        <v>17.238047113213632</v>
      </c>
      <c r="AX18">
        <f>IF(D18,P18,(O18+P18)/2)</f>
        <v>31.861946105957031</v>
      </c>
      <c r="AY18">
        <f>0.61365*EXP(17.502*AX18/(240.97+AX18))</f>
        <v>4.7378977303779841</v>
      </c>
      <c r="AZ18">
        <f>IF(AW18&lt;&gt;0,(1000-(AV18+U18)/2)/AW18*AP18,0)</f>
        <v>1.8864157606160992</v>
      </c>
      <c r="BA18">
        <f>U18*AA18/1000</f>
        <v>3.0948185573949014</v>
      </c>
      <c r="BB18">
        <f>(AY18-BA18)</f>
        <v>1.6430791729830827</v>
      </c>
      <c r="BC18">
        <f>1/(1.6/F18+1.37/N18)</f>
        <v>1.2587556114882028</v>
      </c>
      <c r="BD18">
        <f>G18*AA18*0.001</f>
        <v>33.601394699742855</v>
      </c>
      <c r="BE18">
        <f>G18/S18</f>
        <v>0.97837331954571594</v>
      </c>
      <c r="BF18">
        <f>(1-AP18*AA18/AU18/F18)*100</f>
        <v>80.756409067345004</v>
      </c>
      <c r="BG18">
        <f>(S18-E18/(N18/1.35))</f>
        <v>390.91598275506254</v>
      </c>
      <c r="BH18">
        <f>E18*BF18/100/BG18</f>
        <v>-5.1711136798976223E-3</v>
      </c>
    </row>
    <row r="19" spans="1:60" x14ac:dyDescent="0.35">
      <c r="A19" s="1" t="s">
        <v>9</v>
      </c>
      <c r="B19" s="1" t="s">
        <v>4689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4688</v>
      </c>
      <c r="K20" s="1">
        <f t="shared" si="0"/>
        <v>2.72</v>
      </c>
    </row>
    <row r="21" spans="1:60" x14ac:dyDescent="0.35">
      <c r="A21" s="1">
        <v>2</v>
      </c>
      <c r="B21" s="1" t="s">
        <v>4687</v>
      </c>
      <c r="C21" s="1">
        <v>485.50000716373324</v>
      </c>
      <c r="D21" s="1">
        <v>0</v>
      </c>
      <c r="E21">
        <f>(R21-S21*(1000-T21)/(1000-U21))*AO21</f>
        <v>-2.4785866683035978</v>
      </c>
      <c r="F21">
        <f>IF(AZ21&lt;&gt;0,1/(1/AZ21-1/N21),0)</f>
        <v>3.1369098918920399</v>
      </c>
      <c r="G21">
        <f>((BC21-AP21/2)*S21-E21)/(BC21+AP21/2)</f>
        <v>382.16365844919767</v>
      </c>
      <c r="H21">
        <f>AP21*1000</f>
        <v>32.647789526942049</v>
      </c>
      <c r="I21">
        <f>(AU21-BA21)</f>
        <v>1.5188420247200107</v>
      </c>
      <c r="J21">
        <f>(P21+AT21*D21)</f>
        <v>31.217391967773438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32.261795043945313</v>
      </c>
      <c r="P21" s="1">
        <v>31.217391967773438</v>
      </c>
      <c r="Q21" s="1">
        <v>32.420173645019531</v>
      </c>
      <c r="R21" s="1">
        <v>399.88131713867188</v>
      </c>
      <c r="S21" s="1">
        <v>390.57742309570313</v>
      </c>
      <c r="T21" s="1">
        <v>6.0911879539489746</v>
      </c>
      <c r="U21" s="1">
        <v>34.63531494140625</v>
      </c>
      <c r="V21" s="1">
        <v>11.063583374023438</v>
      </c>
      <c r="W21" s="1">
        <v>62.909023284912109</v>
      </c>
      <c r="X21" s="1">
        <v>300.32904052734375</v>
      </c>
      <c r="Y21" s="1">
        <v>24.851228713989258</v>
      </c>
      <c r="Z21" s="1">
        <v>0.17607831954956055</v>
      </c>
      <c r="AA21" s="1">
        <v>88.024559020996094</v>
      </c>
      <c r="AB21" s="1">
        <v>27.271661758422852</v>
      </c>
      <c r="AC21" s="1">
        <v>0.59715592861175537</v>
      </c>
      <c r="AD21" s="1">
        <v>5.8434657752513885E-2</v>
      </c>
      <c r="AE21" s="1">
        <v>8.8351508602499962E-3</v>
      </c>
      <c r="AF21" s="1">
        <v>4.051150381565094E-2</v>
      </c>
      <c r="AG21" s="1">
        <v>6.8386117927730083E-3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1.1041508842917047</v>
      </c>
      <c r="AP21">
        <f>(U21-T21)/(1000-U21)*AO21</f>
        <v>3.2647789526942049E-2</v>
      </c>
      <c r="AQ21">
        <f>(P21+273.15)</f>
        <v>304.36739196777341</v>
      </c>
      <c r="AR21">
        <f>(O21+273.15)</f>
        <v>305.41179504394529</v>
      </c>
      <c r="AS21">
        <f>(Y21*AK21+Z21*AL21)*AM21</f>
        <v>3.9761965053633617</v>
      </c>
      <c r="AT21">
        <f>((AS21+0.00000010773*(AR21^4-AQ21^4))-AP21*44100)/(L21*0.92*2*29.3+0.00000043092*AQ21^3)</f>
        <v>-11.158311635527008</v>
      </c>
      <c r="AU21">
        <f>0.61365*EXP(17.502*J21/(240.97+J21))</f>
        <v>4.567600348990613</v>
      </c>
      <c r="AV21">
        <f>AU21*1000/AA21</f>
        <v>51.890067951389845</v>
      </c>
      <c r="AW21">
        <f>(AV21-U21)</f>
        <v>17.254753009983595</v>
      </c>
      <c r="AX21">
        <f>IF(D21,P21,(O21+P21)/2)</f>
        <v>31.739593505859375</v>
      </c>
      <c r="AY21">
        <f>0.61365*EXP(17.502*AX21/(240.97+AX21))</f>
        <v>4.7051524446696344</v>
      </c>
      <c r="AZ21">
        <f>IF(AW21&lt;&gt;0,(1000-(AV21+U21)/2)/AW21*AP21,0)</f>
        <v>1.8102466180859407</v>
      </c>
      <c r="BA21">
        <f>U21*AA21/1000</f>
        <v>3.0487583242706022</v>
      </c>
      <c r="BB21">
        <f>(AY21-BA21)</f>
        <v>1.6563941203990322</v>
      </c>
      <c r="BC21">
        <f>1/(1.6/F21+1.37/N21)</f>
        <v>1.2046399979176718</v>
      </c>
      <c r="BD21">
        <f>G21*AA21*0.001</f>
        <v>33.639787508841188</v>
      </c>
      <c r="BE21">
        <f>G21/S21</f>
        <v>0.97845813877356702</v>
      </c>
      <c r="BF21">
        <f>(1-AP21*AA21/AU21/F21)*100</f>
        <v>79.942929601389153</v>
      </c>
      <c r="BG21">
        <f>(S21-E21/(N21/1.35))</f>
        <v>391.35915672651078</v>
      </c>
      <c r="BH21">
        <f>E21*BF21/100/BG21</f>
        <v>-5.063008648948107E-3</v>
      </c>
    </row>
    <row r="22" spans="1:60" x14ac:dyDescent="0.35">
      <c r="A22" s="1" t="s">
        <v>9</v>
      </c>
      <c r="B22" s="1" t="s">
        <v>4686</v>
      </c>
      <c r="K22" s="1">
        <f t="shared" si="0"/>
        <v>2.72</v>
      </c>
    </row>
    <row r="23" spans="1:60" x14ac:dyDescent="0.35">
      <c r="A23" s="1" t="s">
        <v>9</v>
      </c>
      <c r="B23" s="1" t="s">
        <v>4685</v>
      </c>
      <c r="K23" s="1">
        <f t="shared" si="0"/>
        <v>2.72</v>
      </c>
    </row>
    <row r="24" spans="1:60" x14ac:dyDescent="0.35">
      <c r="A24" s="1">
        <v>3</v>
      </c>
      <c r="B24" s="1" t="s">
        <v>4684</v>
      </c>
      <c r="C24" s="1">
        <v>690.50000716373324</v>
      </c>
      <c r="D24" s="1">
        <v>0</v>
      </c>
      <c r="E24">
        <f>(R24-S24*(1000-T24)/(1000-U24))*AO24</f>
        <v>-3.0202726054641769</v>
      </c>
      <c r="F24">
        <f>IF(AZ24&lt;&gt;0,1/(1/AZ24-1/N24),0)</f>
        <v>3.0041595368252483</v>
      </c>
      <c r="G24">
        <f>((BC24-AP24/2)*S24-E24)/(BC24+AP24/2)</f>
        <v>383.52427980432543</v>
      </c>
      <c r="H24">
        <f>AP24*1000</f>
        <v>31.588935027302583</v>
      </c>
      <c r="I24">
        <f>(AU24-BA24)</f>
        <v>1.5076005562879229</v>
      </c>
      <c r="J24">
        <f>(P24+AT24*D24)</f>
        <v>31.069406509399414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32.152858734130859</v>
      </c>
      <c r="P24" s="1">
        <v>31.069406509399414</v>
      </c>
      <c r="Q24" s="1">
        <v>32.334205627441406</v>
      </c>
      <c r="R24" s="1">
        <v>399.84661865234375</v>
      </c>
      <c r="S24" s="1">
        <v>391.38497924804688</v>
      </c>
      <c r="T24" s="1">
        <v>6.7019500732421875</v>
      </c>
      <c r="U24" s="1">
        <v>34.328399658203125</v>
      </c>
      <c r="V24" s="1">
        <v>12.247775077819824</v>
      </c>
      <c r="W24" s="1">
        <v>62.734947204589844</v>
      </c>
      <c r="X24" s="1">
        <v>300.33660888671875</v>
      </c>
      <c r="Y24" s="1">
        <v>51.168403625488281</v>
      </c>
      <c r="Z24" s="1">
        <v>4.3447818607091904E-2</v>
      </c>
      <c r="AA24" s="1">
        <v>88.022216796875</v>
      </c>
      <c r="AB24" s="1">
        <v>27.332344055175781</v>
      </c>
      <c r="AC24" s="1">
        <v>0.59785270690917969</v>
      </c>
      <c r="AD24" s="1">
        <v>7.9485185444355011E-2</v>
      </c>
      <c r="AE24" s="1">
        <v>6.062761414796114E-3</v>
      </c>
      <c r="AF24" s="1">
        <v>2.9210386797785759E-2</v>
      </c>
      <c r="AG24" s="1">
        <v>1.2530934065580368E-2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1.1041787091423481</v>
      </c>
      <c r="AP24">
        <f>(U24-T24)/(1000-U24)*AO24</f>
        <v>3.1588935027302582E-2</v>
      </c>
      <c r="AQ24">
        <f>(P24+273.15)</f>
        <v>304.21940650939939</v>
      </c>
      <c r="AR24">
        <f>(O24+273.15)</f>
        <v>305.30285873413084</v>
      </c>
      <c r="AS24">
        <f>(Y24*AK24+Z24*AL24)*AM24</f>
        <v>8.1869443970856537</v>
      </c>
      <c r="AT24">
        <f>((AS24+0.00000010773*(AR24^4-AQ24^4))-AP24*44100)/(L24*0.92*2*29.3+0.00000043092*AQ24^3)</f>
        <v>-10.757031287592493</v>
      </c>
      <c r="AU24">
        <f>0.61365*EXP(17.502*J24/(240.97+J24))</f>
        <v>4.5292623932920479</v>
      </c>
      <c r="AV24">
        <f>AU24*1000/AA24</f>
        <v>51.455900091042103</v>
      </c>
      <c r="AW24">
        <f>(AV24-U24)</f>
        <v>17.127500432838978</v>
      </c>
      <c r="AX24">
        <f>IF(D24,P24,(O24+P24)/2)</f>
        <v>31.611132621765137</v>
      </c>
      <c r="AY24">
        <f>0.61365*EXP(17.502*AX24/(240.97+AX24))</f>
        <v>4.6709846156552155</v>
      </c>
      <c r="AZ24">
        <f>IF(AW24&lt;&gt;0,(1000-(AV24+U24)/2)/AW24*AP24,0)</f>
        <v>1.7652323414199642</v>
      </c>
      <c r="BA24">
        <f>U24*AA24/1000</f>
        <v>3.0216618370041251</v>
      </c>
      <c r="BB24">
        <f>(AY24-BA24)</f>
        <v>1.6493227786510904</v>
      </c>
      <c r="BC24">
        <f>1/(1.6/F24+1.37/N24)</f>
        <v>1.1727972273548146</v>
      </c>
      <c r="BD24">
        <f>G24*AA24*0.001</f>
        <v>33.758657303801684</v>
      </c>
      <c r="BE24">
        <f>G24/S24</f>
        <v>0.97991568440152221</v>
      </c>
      <c r="BF24">
        <f>(1-AP24*AA24/AU24/F24)*100</f>
        <v>79.564897858607864</v>
      </c>
      <c r="BG24">
        <f>(S24-E24/(N24/1.35))</f>
        <v>392.33755786879544</v>
      </c>
      <c r="BH24">
        <f>E24*BF24/100/BG24</f>
        <v>-6.125023631800037E-3</v>
      </c>
    </row>
    <row r="25" spans="1:60" x14ac:dyDescent="0.35">
      <c r="A25" s="1" t="s">
        <v>9</v>
      </c>
      <c r="B25" s="1" t="s">
        <v>4683</v>
      </c>
      <c r="K25" s="1">
        <f t="shared" si="0"/>
        <v>2.72</v>
      </c>
    </row>
    <row r="26" spans="1:60" x14ac:dyDescent="0.35">
      <c r="A26" s="1" t="s">
        <v>9</v>
      </c>
      <c r="B26" s="1" t="s">
        <v>4682</v>
      </c>
      <c r="K26" s="1">
        <f t="shared" si="0"/>
        <v>2.72</v>
      </c>
    </row>
    <row r="27" spans="1:60" x14ac:dyDescent="0.35">
      <c r="A27" s="1">
        <v>4</v>
      </c>
      <c r="B27" s="1" t="s">
        <v>4681</v>
      </c>
      <c r="C27" s="1">
        <v>895.50000716373324</v>
      </c>
      <c r="D27" s="1">
        <v>0</v>
      </c>
      <c r="E27">
        <f>(R27-S27*(1000-T27)/(1000-U27))*AO27</f>
        <v>-2.9036233990457916</v>
      </c>
      <c r="F27">
        <f>IF(AZ27&lt;&gt;0,1/(1/AZ27-1/N27),0)</f>
        <v>2.9643456026829287</v>
      </c>
      <c r="G27">
        <f>((BC27-AP27/2)*S27-E27)/(BC27+AP27/2)</f>
        <v>383.86277260071876</v>
      </c>
      <c r="H27">
        <f>AP27*1000</f>
        <v>30.917857001235863</v>
      </c>
      <c r="I27">
        <f>(AU27-BA27)</f>
        <v>1.4873703447033453</v>
      </c>
      <c r="J27">
        <f>(P27+AT27*D27)</f>
        <v>30.98564338684082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32.070796966552734</v>
      </c>
      <c r="P27" s="1">
        <v>30.98564338684082</v>
      </c>
      <c r="Q27" s="1">
        <v>32.255722045898438</v>
      </c>
      <c r="R27" s="1">
        <v>400.01290893554688</v>
      </c>
      <c r="S27" s="1">
        <v>391.67449951171875</v>
      </c>
      <c r="T27" s="1">
        <v>7.2713899612426758</v>
      </c>
      <c r="U27" s="1">
        <v>34.314220428466797</v>
      </c>
      <c r="V27" s="1">
        <v>13.349806785583496</v>
      </c>
      <c r="W27" s="1">
        <v>62.998710632324219</v>
      </c>
      <c r="X27" s="1">
        <v>300.30459594726563</v>
      </c>
      <c r="Y27" s="1">
        <v>99.771530151367188</v>
      </c>
      <c r="Z27" s="1">
        <v>0.17036324739456177</v>
      </c>
      <c r="AA27" s="1">
        <v>88.019378662109375</v>
      </c>
      <c r="AB27" s="1">
        <v>27.328779220581055</v>
      </c>
      <c r="AC27" s="1">
        <v>0.59927541017532349</v>
      </c>
      <c r="AD27" s="1">
        <v>8.5481695830821991E-2</v>
      </c>
      <c r="AE27" s="1">
        <v>3.3548539504408836E-3</v>
      </c>
      <c r="AF27" s="1">
        <v>1.694507896900177E-2</v>
      </c>
      <c r="AG27" s="1">
        <v>1.302055548876524E-2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1.1040610145120056</v>
      </c>
      <c r="AP27">
        <f>(U27-T27)/(1000-U27)*AO27</f>
        <v>3.0917857001235862E-2</v>
      </c>
      <c r="AQ27">
        <f>(P27+273.15)</f>
        <v>304.1356433868408</v>
      </c>
      <c r="AR27">
        <f>(O27+273.15)</f>
        <v>305.22079696655271</v>
      </c>
      <c r="AS27">
        <f>(Y27*AK27+Z27*AL27)*AM27</f>
        <v>15.963444467407953</v>
      </c>
      <c r="AT27">
        <f>((AS27+0.00000010773*(AR27^4-AQ27^4))-AP27*44100)/(L27*0.92*2*29.3+0.00000043092*AQ27^3)</f>
        <v>-10.464700893717856</v>
      </c>
      <c r="AU27">
        <f>0.61365*EXP(17.502*J27/(240.97+J27))</f>
        <v>4.5076867060916532</v>
      </c>
      <c r="AV27">
        <f>AU27*1000/AA27</f>
        <v>51.212434972937658</v>
      </c>
      <c r="AW27">
        <f>(AV27-U27)</f>
        <v>16.898214544470861</v>
      </c>
      <c r="AX27">
        <f>IF(D27,P27,(O27+P27)/2)</f>
        <v>31.528220176696777</v>
      </c>
      <c r="AY27">
        <f>0.61365*EXP(17.502*AX27/(240.97+AX27))</f>
        <v>4.6490465926895252</v>
      </c>
      <c r="AZ27">
        <f>IF(AW27&lt;&gt;0,(1000-(AV27+U27)/2)/AW27*AP27,0)</f>
        <v>1.7514102731150583</v>
      </c>
      <c r="BA27">
        <f>U27*AA27/1000</f>
        <v>3.0203163613883079</v>
      </c>
      <c r="BB27">
        <f>(AY27-BA27)</f>
        <v>1.6287302313012173</v>
      </c>
      <c r="BC27">
        <f>1/(1.6/F27+1.37/N27)</f>
        <v>1.1630401246248359</v>
      </c>
      <c r="BD27">
        <f>G27*AA27*0.001</f>
        <v>33.787362735829845</v>
      </c>
      <c r="BE27">
        <f>G27/S27</f>
        <v>0.98005556419746886</v>
      </c>
      <c r="BF27">
        <f>(1-AP27*AA27/AU27/F27)*100</f>
        <v>79.634028882018882</v>
      </c>
      <c r="BG27">
        <f>(S27-E27/(N27/1.35))</f>
        <v>392.59028756596007</v>
      </c>
      <c r="BH27">
        <f>E27*BF27/100/BG27</f>
        <v>-5.8897847691473867E-3</v>
      </c>
    </row>
    <row r="28" spans="1:60" x14ac:dyDescent="0.35">
      <c r="A28" s="1" t="s">
        <v>9</v>
      </c>
      <c r="B28" s="1" t="s">
        <v>4680</v>
      </c>
      <c r="K28" s="1">
        <f t="shared" si="0"/>
        <v>2.72</v>
      </c>
    </row>
    <row r="29" spans="1:60" x14ac:dyDescent="0.35">
      <c r="A29" s="1" t="s">
        <v>9</v>
      </c>
      <c r="B29" s="1" t="s">
        <v>4679</v>
      </c>
      <c r="K29" s="1">
        <f t="shared" si="0"/>
        <v>2.72</v>
      </c>
    </row>
    <row r="30" spans="1:60" x14ac:dyDescent="0.35">
      <c r="A30" s="1">
        <v>5</v>
      </c>
      <c r="B30" s="1" t="s">
        <v>4678</v>
      </c>
      <c r="C30" s="1">
        <v>1100.5000071637332</v>
      </c>
      <c r="D30" s="1">
        <v>0</v>
      </c>
      <c r="E30">
        <f>(R30-S30*(1000-T30)/(1000-U30))*AO30</f>
        <v>-2.7563148414183214</v>
      </c>
      <c r="F30">
        <f>IF(AZ30&lt;&gt;0,1/(1/AZ30-1/N30),0)</f>
        <v>2.9701133717683903</v>
      </c>
      <c r="G30">
        <f>((BC30-AP30/2)*S30-E30)/(BC30+AP30/2)</f>
        <v>383.72709197185281</v>
      </c>
      <c r="H30">
        <f>AP30*1000</f>
        <v>30.465163406660121</v>
      </c>
      <c r="I30">
        <f>(AU30-BA30)</f>
        <v>1.4638824935000301</v>
      </c>
      <c r="J30">
        <f>(P30+AT30*D30)</f>
        <v>30.93440055847168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32.012153625488281</v>
      </c>
      <c r="P30" s="1">
        <v>30.93440055847168</v>
      </c>
      <c r="Q30" s="1">
        <v>32.196208953857422</v>
      </c>
      <c r="R30" s="1">
        <v>399.806640625</v>
      </c>
      <c r="S30" s="1">
        <v>391.50100708007813</v>
      </c>
      <c r="T30" s="1">
        <v>7.7918238639831543</v>
      </c>
      <c r="U30" s="1">
        <v>34.432807922363281</v>
      </c>
      <c r="V30" s="1">
        <v>14.352338790893555</v>
      </c>
      <c r="W30" s="1">
        <v>63.424343109130859</v>
      </c>
      <c r="X30" s="1">
        <v>300.3341064453125</v>
      </c>
      <c r="Y30" s="1">
        <v>149.95407104492188</v>
      </c>
      <c r="Z30" s="1">
        <v>6.1741597950458527E-2</v>
      </c>
      <c r="AA30" s="1">
        <v>88.016326904296875</v>
      </c>
      <c r="AB30" s="1">
        <v>27.193565368652344</v>
      </c>
      <c r="AC30" s="1">
        <v>0.59390848875045776</v>
      </c>
      <c r="AD30" s="1">
        <v>5.226476863026619E-2</v>
      </c>
      <c r="AE30" s="1">
        <v>4.1424366645514965E-3</v>
      </c>
      <c r="AF30" s="1">
        <v>2.5249110534787178E-2</v>
      </c>
      <c r="AG30" s="1">
        <v>1.1813090182840824E-2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1.1041695089901193</v>
      </c>
      <c r="AP30">
        <f>(U30-T30)/(1000-U30)*AO30</f>
        <v>3.0465163406660122E-2</v>
      </c>
      <c r="AQ30">
        <f>(P30+273.15)</f>
        <v>304.08440055847166</v>
      </c>
      <c r="AR30">
        <f>(O30+273.15)</f>
        <v>305.16215362548826</v>
      </c>
      <c r="AS30">
        <f>(Y30*AK30+Z30*AL30)*AM30</f>
        <v>23.992650830909952</v>
      </c>
      <c r="AT30">
        <f>((AS30+0.00000010773*(AR30^4-AQ30^4))-AP30*44100)/(L30*0.92*2*29.3+0.00000043092*AQ30^3)</f>
        <v>-10.246409897888515</v>
      </c>
      <c r="AU30">
        <f>0.61365*EXP(17.502*J30/(240.97+J30))</f>
        <v>4.4945317718276199</v>
      </c>
      <c r="AV30">
        <f>AU30*1000/AA30</f>
        <v>51.064750483335622</v>
      </c>
      <c r="AW30">
        <f>(AV30-U30)</f>
        <v>16.631942560972341</v>
      </c>
      <c r="AX30">
        <f>IF(D30,P30,(O30+P30)/2)</f>
        <v>31.47327709197998</v>
      </c>
      <c r="AY30">
        <f>0.61365*EXP(17.502*AX30/(240.97+AX30))</f>
        <v>4.6345585324955731</v>
      </c>
      <c r="AZ30">
        <f>IF(AW30&lt;&gt;0,(1000-(AV30+U30)/2)/AW30*AP30,0)</f>
        <v>1.7534220525293323</v>
      </c>
      <c r="BA30">
        <f>U30*AA30/1000</f>
        <v>3.0306492783275898</v>
      </c>
      <c r="BB30">
        <f>(AY30-BA30)</f>
        <v>1.6039092541679834</v>
      </c>
      <c r="BC30">
        <f>1/(1.6/F30+1.37/N30)</f>
        <v>1.1644596564386769</v>
      </c>
      <c r="BD30">
        <f>G30*AA30*0.001</f>
        <v>33.774249169029794</v>
      </c>
      <c r="BE30">
        <f>G30/S30</f>
        <v>0.9801433075071625</v>
      </c>
      <c r="BF30">
        <f>(1-AP30*AA30/AU30/F30)*100</f>
        <v>79.91326866963108</v>
      </c>
      <c r="BG30">
        <f>(S30-E30/(N30/1.35))</f>
        <v>392.370334764353</v>
      </c>
      <c r="BH30">
        <f>E30*BF30/100/BG30</f>
        <v>-5.6137304210992344E-3</v>
      </c>
    </row>
    <row r="31" spans="1:60" x14ac:dyDescent="0.35">
      <c r="A31" s="1" t="s">
        <v>9</v>
      </c>
      <c r="B31" s="1" t="s">
        <v>4677</v>
      </c>
      <c r="K31" s="1">
        <f t="shared" si="0"/>
        <v>2.72</v>
      </c>
    </row>
    <row r="32" spans="1:60" x14ac:dyDescent="0.35">
      <c r="A32" s="1" t="s">
        <v>9</v>
      </c>
      <c r="B32" s="1" t="s">
        <v>4676</v>
      </c>
      <c r="K32" s="1">
        <f t="shared" si="0"/>
        <v>2.72</v>
      </c>
    </row>
    <row r="33" spans="1:60" x14ac:dyDescent="0.35">
      <c r="A33" s="1">
        <v>6</v>
      </c>
      <c r="B33" s="1" t="s">
        <v>4675</v>
      </c>
      <c r="C33" s="1">
        <v>1305.5000071637332</v>
      </c>
      <c r="D33" s="1">
        <v>0</v>
      </c>
      <c r="E33">
        <f>(R33-S33*(1000-T33)/(1000-U33))*AO33</f>
        <v>-2.2894760041269042</v>
      </c>
      <c r="F33">
        <f>IF(AZ33&lt;&gt;0,1/(1/AZ33-1/N33),0)</f>
        <v>3.0594074296817007</v>
      </c>
      <c r="G33">
        <f>((BC33-AP33/2)*S33-E33)/(BC33+AP33/2)</f>
        <v>383.45374280941098</v>
      </c>
      <c r="H33">
        <f>AP33*1000</f>
        <v>30.328250510934744</v>
      </c>
      <c r="I33">
        <f>(AU33-BA33)</f>
        <v>1.4318618154769034</v>
      </c>
      <c r="J33">
        <f>(P33+AT33*D33)</f>
        <v>30.937095642089844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31.975397109985352</v>
      </c>
      <c r="P33" s="1">
        <v>30.937095642089844</v>
      </c>
      <c r="Q33" s="1">
        <v>32.150699615478516</v>
      </c>
      <c r="R33" s="1">
        <v>400.10806274414063</v>
      </c>
      <c r="S33" s="1">
        <v>391.42974853515625</v>
      </c>
      <c r="T33" s="1">
        <v>8.2933778762817383</v>
      </c>
      <c r="U33" s="1">
        <v>34.805576324462891</v>
      </c>
      <c r="V33" s="1">
        <v>15.307515144348145</v>
      </c>
      <c r="W33" s="1">
        <v>64.242446899414063</v>
      </c>
      <c r="X33" s="1">
        <v>300.32073974609375</v>
      </c>
      <c r="Y33" s="1">
        <v>301.23391723632813</v>
      </c>
      <c r="Z33" s="1">
        <v>0.10404591262340546</v>
      </c>
      <c r="AA33" s="1">
        <v>88.013511657714844</v>
      </c>
      <c r="AB33" s="1">
        <v>27.377172470092773</v>
      </c>
      <c r="AC33" s="1">
        <v>0.60678672790527344</v>
      </c>
      <c r="AD33" s="1">
        <v>4.2906094342470169E-2</v>
      </c>
      <c r="AE33" s="1">
        <v>5.5815908126533031E-3</v>
      </c>
      <c r="AF33" s="1">
        <v>4.4459693133831024E-2</v>
      </c>
      <c r="AG33" s="1">
        <v>1.5178200788795948E-2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1.1041203667135797</v>
      </c>
      <c r="AP33">
        <f>(U33-T33)/(1000-U33)*AO33</f>
        <v>3.0328250510934743E-2</v>
      </c>
      <c r="AQ33">
        <f>(P33+273.15)</f>
        <v>304.08709564208982</v>
      </c>
      <c r="AR33">
        <f>(O33+273.15)</f>
        <v>305.12539710998533</v>
      </c>
      <c r="AS33">
        <f>(Y33*AK33+Z33*AL33)*AM33</f>
        <v>48.197425680516062</v>
      </c>
      <c r="AT33">
        <f>((AS33+0.00000010773*(AR33^4-AQ33^4))-AP33*44100)/(L33*0.92*2*29.3+0.00000043092*AQ33^3)</f>
        <v>-10.01296889669236</v>
      </c>
      <c r="AU33">
        <f>0.61365*EXP(17.502*J33/(240.97+J33))</f>
        <v>4.4952228130635019</v>
      </c>
      <c r="AV33">
        <f>AU33*1000/AA33</f>
        <v>51.074235403144179</v>
      </c>
      <c r="AW33">
        <f>(AV33-U33)</f>
        <v>16.268659078681289</v>
      </c>
      <c r="AX33">
        <f>IF(D33,P33,(O33+P33)/2)</f>
        <v>31.456246376037598</v>
      </c>
      <c r="AY33">
        <f>0.61365*EXP(17.502*AX33/(240.97+AX33))</f>
        <v>4.6300756560746175</v>
      </c>
      <c r="AZ33">
        <f>IF(AW33&lt;&gt;0,(1000-(AV33+U33)/2)/AW33*AP33,0)</f>
        <v>1.7841641495221592</v>
      </c>
      <c r="BA33">
        <f>U33*AA33/1000</f>
        <v>3.0633609975865985</v>
      </c>
      <c r="BB33">
        <f>(AY33-BA33)</f>
        <v>1.5667146584880189</v>
      </c>
      <c r="BC33">
        <f>1/(1.6/F33+1.37/N33)</f>
        <v>1.186176971573311</v>
      </c>
      <c r="BD33">
        <f>G33*AA33*0.001</f>
        <v>33.749110462950483</v>
      </c>
      <c r="BE33">
        <f>G33/S33</f>
        <v>0.97962340431305028</v>
      </c>
      <c r="BF33">
        <f>(1-AP33*AA33/AU33/F33)*100</f>
        <v>80.590776195239997</v>
      </c>
      <c r="BG33">
        <f>(S33-E33/(N33/1.35))</f>
        <v>392.15183762416848</v>
      </c>
      <c r="BH33">
        <f>E33*BF33/100/BG33</f>
        <v>-4.7050818216436748E-3</v>
      </c>
    </row>
    <row r="34" spans="1:60" x14ac:dyDescent="0.35">
      <c r="A34" s="1" t="s">
        <v>9</v>
      </c>
      <c r="B34" s="1" t="s">
        <v>4674</v>
      </c>
      <c r="K34" s="1">
        <f t="shared" si="0"/>
        <v>2.72</v>
      </c>
    </row>
    <row r="35" spans="1:60" x14ac:dyDescent="0.35">
      <c r="A35" s="1" t="s">
        <v>9</v>
      </c>
      <c r="B35" s="1" t="s">
        <v>1410</v>
      </c>
      <c r="K35" s="1">
        <f t="shared" si="0"/>
        <v>2.72</v>
      </c>
    </row>
    <row r="36" spans="1:60" x14ac:dyDescent="0.35">
      <c r="A36" s="1">
        <v>7</v>
      </c>
      <c r="B36" s="1" t="s">
        <v>4673</v>
      </c>
      <c r="C36" s="1">
        <v>1510.5000071637332</v>
      </c>
      <c r="D36" s="1">
        <v>0</v>
      </c>
      <c r="E36">
        <f>(R36-S36*(1000-T36)/(1000-U36))*AO36</f>
        <v>-2.1964021071253681</v>
      </c>
      <c r="F36">
        <f>IF(AZ36&lt;&gt;0,1/(1/AZ36-1/N36),0)</f>
        <v>3.2349601980773097</v>
      </c>
      <c r="G36">
        <f>((BC36-AP36/2)*S36-E36)/(BC36+AP36/2)</f>
        <v>383.41734598357465</v>
      </c>
      <c r="H36">
        <f>AP36*1000</f>
        <v>30.479200801704792</v>
      </c>
      <c r="I36">
        <f>(AU36-BA36)</f>
        <v>1.3929291531972763</v>
      </c>
      <c r="J36">
        <f>(P36+AT36*D36)</f>
        <v>30.980340957641602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31.962253570556641</v>
      </c>
      <c r="P36" s="1">
        <v>30.980340957641602</v>
      </c>
      <c r="Q36" s="1">
        <v>32.126640319824219</v>
      </c>
      <c r="R36" s="1">
        <v>400.05526733398438</v>
      </c>
      <c r="S36" s="1">
        <v>391.24557495117188</v>
      </c>
      <c r="T36" s="1">
        <v>8.7500095367431641</v>
      </c>
      <c r="U36" s="1">
        <v>35.374385833740234</v>
      </c>
      <c r="V36" s="1">
        <v>16.162214279174805</v>
      </c>
      <c r="W36" s="1">
        <v>65.340316772460938</v>
      </c>
      <c r="X36" s="1">
        <v>300.36672973632813</v>
      </c>
      <c r="Y36" s="1">
        <v>500.30038452148438</v>
      </c>
      <c r="Z36" s="1">
        <v>1.2576814740896225E-2</v>
      </c>
      <c r="AA36" s="1">
        <v>88.012687683105469</v>
      </c>
      <c r="AB36" s="1">
        <v>27.274667739868164</v>
      </c>
      <c r="AC36" s="1">
        <v>0.60535413026809692</v>
      </c>
      <c r="AD36" s="1">
        <v>8.8617049157619476E-2</v>
      </c>
      <c r="AE36" s="1">
        <v>1.0861991904675961E-2</v>
      </c>
      <c r="AF36" s="1">
        <v>1.8896231427788734E-2</v>
      </c>
      <c r="AG36" s="1">
        <v>1.9906910136342049E-2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1.1042894475600296</v>
      </c>
      <c r="AP36">
        <f>(U36-T36)/(1000-U36)*AO36</f>
        <v>3.0479200801704791E-2</v>
      </c>
      <c r="AQ36">
        <f>(P36+273.15)</f>
        <v>304.13034095764158</v>
      </c>
      <c r="AR36">
        <f>(O36+273.15)</f>
        <v>305.11225357055662</v>
      </c>
      <c r="AS36">
        <f>(Y36*AK36+Z36*AL36)*AM36</f>
        <v>80.048059734223898</v>
      </c>
      <c r="AT36">
        <f>((AS36+0.00000010773*(AR36^4-AQ36^4))-AP36*44100)/(L36*0.92*2*29.3+0.00000043092*AQ36^3)</f>
        <v>-9.8203422085728356</v>
      </c>
      <c r="AU36">
        <f>0.61365*EXP(17.502*J36/(240.97+J36))</f>
        <v>4.506323925563926</v>
      </c>
      <c r="AV36">
        <f>AU36*1000/AA36</f>
        <v>51.200844380405627</v>
      </c>
      <c r="AW36">
        <f>(AV36-U36)</f>
        <v>15.826458546665393</v>
      </c>
      <c r="AX36">
        <f>IF(D36,P36,(O36+P36)/2)</f>
        <v>31.471297264099121</v>
      </c>
      <c r="AY36">
        <f>0.61365*EXP(17.502*AX36/(240.97+AX36))</f>
        <v>4.6340372021537934</v>
      </c>
      <c r="AZ36">
        <f>IF(AW36&lt;&gt;0,(1000-(AV36+U36)/2)/AW36*AP36,0)</f>
        <v>1.8424734000123693</v>
      </c>
      <c r="BA36">
        <f>U36*AA36/1000</f>
        <v>3.1133947723666497</v>
      </c>
      <c r="BB36">
        <f>(AY36-BA36)</f>
        <v>1.5206424297871437</v>
      </c>
      <c r="BC36">
        <f>1/(1.6/F36+1.37/N36)</f>
        <v>1.2275000249803172</v>
      </c>
      <c r="BD36">
        <f>G36*AA36*0.001</f>
        <v>33.745591124337544</v>
      </c>
      <c r="BE36">
        <f>G36/S36</f>
        <v>0.97999152075119522</v>
      </c>
      <c r="BF36">
        <f>(1-AP36*AA36/AU36/F36)*100</f>
        <v>81.598318469145539</v>
      </c>
      <c r="BG36">
        <f>(S36-E36/(N36/1.35))</f>
        <v>391.9383090063792</v>
      </c>
      <c r="BH36">
        <f>E36*BF36/100/BG36</f>
        <v>-4.5727277611079618E-3</v>
      </c>
    </row>
    <row r="37" spans="1:60" x14ac:dyDescent="0.35">
      <c r="A37" s="1" t="s">
        <v>9</v>
      </c>
      <c r="B37" s="1" t="s">
        <v>4672</v>
      </c>
      <c r="K37" s="1">
        <f t="shared" si="0"/>
        <v>2.72</v>
      </c>
    </row>
    <row r="38" spans="1:60" x14ac:dyDescent="0.35">
      <c r="A38" s="1" t="s">
        <v>9</v>
      </c>
      <c r="B38" s="1" t="s">
        <v>1841</v>
      </c>
      <c r="K38" s="1">
        <f t="shared" si="0"/>
        <v>2.72</v>
      </c>
    </row>
    <row r="39" spans="1:60" x14ac:dyDescent="0.35">
      <c r="A39" s="1">
        <v>8</v>
      </c>
      <c r="B39" s="1" t="s">
        <v>1406</v>
      </c>
      <c r="C39" s="1">
        <v>1715.5000071637332</v>
      </c>
      <c r="D39" s="1">
        <v>0</v>
      </c>
      <c r="E39">
        <f>(R39-S39*(1000-T39)/(1000-U39))*AO39</f>
        <v>-1.733729882959288</v>
      </c>
      <c r="F39">
        <f>IF(AZ39&lt;&gt;0,1/(1/AZ39-1/N39),0)</f>
        <v>3.4945229331907348</v>
      </c>
      <c r="G39">
        <f>((BC39-AP39/2)*S39-E39)/(BC39+AP39/2)</f>
        <v>382.75332933008571</v>
      </c>
      <c r="H39">
        <f>AP39*1000</f>
        <v>30.828974559337471</v>
      </c>
      <c r="I39">
        <f>(AU39-BA39)</f>
        <v>1.3485951205605491</v>
      </c>
      <c r="J39">
        <f>(P39+AT39*D39)</f>
        <v>31.050426483154297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31.973548889160156</v>
      </c>
      <c r="P39" s="1">
        <v>31.050426483154297</v>
      </c>
      <c r="Q39" s="1">
        <v>32.120460510253906</v>
      </c>
      <c r="R39" s="1">
        <v>400.016845703125</v>
      </c>
      <c r="S39" s="1">
        <v>390.67910766601563</v>
      </c>
      <c r="T39" s="1">
        <v>9.1720819473266602</v>
      </c>
      <c r="U39" s="1">
        <v>36.084922790527344</v>
      </c>
      <c r="V39" s="1">
        <v>16.930141448974609</v>
      </c>
      <c r="W39" s="1">
        <v>66.606773376464844</v>
      </c>
      <c r="X39" s="1">
        <v>300.33587646484375</v>
      </c>
      <c r="Y39" s="1">
        <v>750.31964111328125</v>
      </c>
      <c r="Z39" s="1">
        <v>0.11433675140142441</v>
      </c>
      <c r="AA39" s="1">
        <v>88.00823974609375</v>
      </c>
      <c r="AB39" s="1">
        <v>27.275899887084961</v>
      </c>
      <c r="AC39" s="1">
        <v>0.60049360990524292</v>
      </c>
      <c r="AD39" s="1">
        <v>4.1811209172010422E-2</v>
      </c>
      <c r="AE39" s="1">
        <v>4.0070428512990475E-3</v>
      </c>
      <c r="AF39" s="1">
        <v>3.7540514022111893E-2</v>
      </c>
      <c r="AG39" s="1">
        <v>1.816813088953495E-2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1.1041760164148664</v>
      </c>
      <c r="AP39">
        <f>(U39-T39)/(1000-U39)*AO39</f>
        <v>3.0828974559337471E-2</v>
      </c>
      <c r="AQ39">
        <f>(P39+273.15)</f>
        <v>304.20042648315427</v>
      </c>
      <c r="AR39">
        <f>(O39+273.15)</f>
        <v>305.12354888916013</v>
      </c>
      <c r="AS39">
        <f>(Y39*AK39+Z39*AL39)*AM39</f>
        <v>120.05113989477286</v>
      </c>
      <c r="AT39">
        <f>((AS39+0.00000010773*(AR39^4-AQ39^4))-AP39*44100)/(L39*0.92*2*29.3+0.00000043092*AQ39^3)</f>
        <v>-9.6325257057982405</v>
      </c>
      <c r="AU39">
        <f>0.61365*EXP(17.502*J39/(240.97+J39))</f>
        <v>4.5243656567285617</v>
      </c>
      <c r="AV39">
        <f>AU39*1000/AA39</f>
        <v>51.408432548832742</v>
      </c>
      <c r="AW39">
        <f>(AV39-U39)</f>
        <v>15.323509758305399</v>
      </c>
      <c r="AX39">
        <f>IF(D39,P39,(O39+P39)/2)</f>
        <v>31.511987686157227</v>
      </c>
      <c r="AY39">
        <f>0.61365*EXP(17.502*AX39/(240.97+AX39))</f>
        <v>4.6447621133826758</v>
      </c>
      <c r="AZ39">
        <f>IF(AW39&lt;&gt;0,(1000-(AV39+U39)/2)/AW39*AP39,0)</f>
        <v>1.9238614267481986</v>
      </c>
      <c r="BA39">
        <f>U39*AA39/1000</f>
        <v>3.1757705361680126</v>
      </c>
      <c r="BB39">
        <f>(AY39-BA39)</f>
        <v>1.4689915772146631</v>
      </c>
      <c r="BC39">
        <f>1/(1.6/F39+1.37/N39)</f>
        <v>1.2854680192875803</v>
      </c>
      <c r="BD39">
        <f>G39*AA39*0.001</f>
        <v>33.685446771297755</v>
      </c>
      <c r="BE39">
        <f>G39/S39</f>
        <v>0.97971281755177575</v>
      </c>
      <c r="BF39">
        <f>(1-AP39*AA39/AU39/F39)*100</f>
        <v>82.839227967954017</v>
      </c>
      <c r="BG39">
        <f>(S39-E39/(N39/1.35))</f>
        <v>391.22591725455146</v>
      </c>
      <c r="BH39">
        <f>E39*BF39/100/BG39</f>
        <v>-3.6710462848981366E-3</v>
      </c>
    </row>
    <row r="40" spans="1:60" x14ac:dyDescent="0.35">
      <c r="A40" s="1" t="s">
        <v>9</v>
      </c>
      <c r="B40" s="1" t="s">
        <v>4671</v>
      </c>
      <c r="K40" s="1">
        <f t="shared" si="0"/>
        <v>2.72</v>
      </c>
    </row>
    <row r="41" spans="1:60" x14ac:dyDescent="0.35">
      <c r="A41" s="1" t="s">
        <v>9</v>
      </c>
      <c r="B41" s="1" t="s">
        <v>4670</v>
      </c>
      <c r="K41" s="1">
        <f t="shared" si="0"/>
        <v>2.72</v>
      </c>
    </row>
    <row r="42" spans="1:60" x14ac:dyDescent="0.35">
      <c r="A42" s="1">
        <v>9</v>
      </c>
      <c r="B42" s="1" t="s">
        <v>1840</v>
      </c>
      <c r="C42" s="1">
        <v>1921.0000071525574</v>
      </c>
      <c r="D42" s="1">
        <v>0</v>
      </c>
      <c r="E42">
        <f>(R42-S42*(1000-T42)/(1000-U42))*AO42</f>
        <v>-1.45098984105968</v>
      </c>
      <c r="F42">
        <f>IF(AZ42&lt;&gt;0,1/(1/AZ42-1/N42),0)</f>
        <v>3.8250211077192797</v>
      </c>
      <c r="G42">
        <f>((BC42-AP42/2)*S42-E42)/(BC42+AP42/2)</f>
        <v>382.38392622914404</v>
      </c>
      <c r="H42">
        <f>AP42*1000</f>
        <v>31.317981780242885</v>
      </c>
      <c r="I42">
        <f>(AU42-BA42)</f>
        <v>1.3040615334433334</v>
      </c>
      <c r="J42">
        <f>(P42+AT42*D42)</f>
        <v>31.146926879882813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32.007469177246094</v>
      </c>
      <c r="P42" s="1">
        <v>31.146926879882813</v>
      </c>
      <c r="Q42" s="1">
        <v>32.136135101318359</v>
      </c>
      <c r="R42" s="1">
        <v>400.00027465820313</v>
      </c>
      <c r="S42" s="1">
        <v>390.24575805664063</v>
      </c>
      <c r="T42" s="1">
        <v>9.5577554702758789</v>
      </c>
      <c r="U42" s="1">
        <v>36.875034332275391</v>
      </c>
      <c r="V42" s="1">
        <v>17.607872009277344</v>
      </c>
      <c r="W42" s="1">
        <v>67.93341064453125</v>
      </c>
      <c r="X42" s="1">
        <v>300.33633422851563</v>
      </c>
      <c r="Y42" s="1">
        <v>1001.1873168945313</v>
      </c>
      <c r="Z42" s="1">
        <v>0.10518955439329147</v>
      </c>
      <c r="AA42" s="1">
        <v>88.006660461425781</v>
      </c>
      <c r="AB42" s="1">
        <v>27.184514999389648</v>
      </c>
      <c r="AC42" s="1">
        <v>0.61558818817138672</v>
      </c>
      <c r="AD42" s="1">
        <v>3.4172944724559784E-2</v>
      </c>
      <c r="AE42" s="1">
        <v>1.4880730770528316E-2</v>
      </c>
      <c r="AF42" s="1">
        <v>2.94521264731884E-2</v>
      </c>
      <c r="AG42" s="1">
        <v>1.800408773124218E-2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1.1041776993695425</v>
      </c>
      <c r="AP42">
        <f>(U42-T42)/(1000-U42)*AO42</f>
        <v>3.1317981780242886E-2</v>
      </c>
      <c r="AQ42">
        <f>(P42+273.15)</f>
        <v>304.29692687988279</v>
      </c>
      <c r="AR42">
        <f>(O42+273.15)</f>
        <v>305.15746917724607</v>
      </c>
      <c r="AS42">
        <f>(Y42*AK42+Z42*AL42)*AM42</f>
        <v>160.18996712260014</v>
      </c>
      <c r="AT42">
        <f>((AS42+0.00000010773*(AR42^4-AQ42^4))-AP42*44100)/(L42*0.92*2*29.3+0.00000043092*AQ42^3)</f>
        <v>-9.4919315750505042</v>
      </c>
      <c r="AU42">
        <f>0.61365*EXP(17.502*J42/(240.97+J42))</f>
        <v>4.5493101594273124</v>
      </c>
      <c r="AV42">
        <f>AU42*1000/AA42</f>
        <v>51.692793881450839</v>
      </c>
      <c r="AW42">
        <f>(AV42-U42)</f>
        <v>14.817759549175449</v>
      </c>
      <c r="AX42">
        <f>IF(D42,P42,(O42+P42)/2)</f>
        <v>31.577198028564453</v>
      </c>
      <c r="AY42">
        <f>0.61365*EXP(17.502*AX42/(240.97+AX42))</f>
        <v>4.6619948996147151</v>
      </c>
      <c r="AZ42">
        <f>IF(AW42&lt;&gt;0,(1000-(AV42+U42)/2)/AW42*AP42,0)</f>
        <v>2.0199476760136696</v>
      </c>
      <c r="BA42">
        <f>U42*AA42/1000</f>
        <v>3.245248625983979</v>
      </c>
      <c r="BB42">
        <f>(AY42-BA42)</f>
        <v>1.4167462736307361</v>
      </c>
      <c r="BC42">
        <f>1/(1.6/F42+1.37/N42)</f>
        <v>1.3543422932768692</v>
      </c>
      <c r="BD42">
        <f>G42*AA42*0.001</f>
        <v>33.652332361555167</v>
      </c>
      <c r="BE42">
        <f>G42/S42</f>
        <v>0.97985415173595425</v>
      </c>
      <c r="BF42">
        <f>(1-AP42*AA42/AU42/F42)*100</f>
        <v>84.160920976161592</v>
      </c>
      <c r="BG42">
        <f>(S42-E42/(N42/1.35))</f>
        <v>390.70339287378135</v>
      </c>
      <c r="BH42">
        <f>E42*BF42/100/BG42</f>
        <v>-3.1255587634501903E-3</v>
      </c>
    </row>
    <row r="43" spans="1:60" x14ac:dyDescent="0.35">
      <c r="A43" s="1" t="s">
        <v>9</v>
      </c>
      <c r="B43" s="1" t="s">
        <v>4669</v>
      </c>
      <c r="K43" s="1">
        <f t="shared" si="0"/>
        <v>2.72</v>
      </c>
    </row>
    <row r="44" spans="1:60" x14ac:dyDescent="0.35">
      <c r="A44" s="1" t="s">
        <v>9</v>
      </c>
      <c r="B44" s="1" t="s">
        <v>4668</v>
      </c>
      <c r="K44" s="1">
        <f t="shared" si="0"/>
        <v>2.72</v>
      </c>
    </row>
    <row r="45" spans="1:60" x14ac:dyDescent="0.35">
      <c r="A45" s="1">
        <v>10</v>
      </c>
      <c r="B45" s="1" t="s">
        <v>4667</v>
      </c>
      <c r="C45" s="1">
        <v>2126.0000071525574</v>
      </c>
      <c r="D45" s="1">
        <v>0</v>
      </c>
      <c r="E45">
        <f>(R45-S45*(1000-T45)/(1000-U45))*AO45</f>
        <v>-0.89232336396468381</v>
      </c>
      <c r="F45">
        <f>IF(AZ45&lt;&gt;0,1/(1/AZ45-1/N45),0)</f>
        <v>4.1515545910057048</v>
      </c>
      <c r="G45">
        <f>((BC45-AP45/2)*S45-E45)/(BC45+AP45/2)</f>
        <v>381.580082588344</v>
      </c>
      <c r="H45">
        <f>AP45*1000</f>
        <v>31.768361067008275</v>
      </c>
      <c r="I45">
        <f>(AU45-BA45)</f>
        <v>1.2671848025157564</v>
      </c>
      <c r="J45">
        <f>(P45+AT45*D45)</f>
        <v>31.254787445068359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32.060420989990234</v>
      </c>
      <c r="P45" s="1">
        <v>31.254787445068359</v>
      </c>
      <c r="Q45" s="1">
        <v>32.168678283691406</v>
      </c>
      <c r="R45" s="1">
        <v>399.99197387695313</v>
      </c>
      <c r="S45" s="1">
        <v>389.59213256835938</v>
      </c>
      <c r="T45" s="1">
        <v>9.9258146286010742</v>
      </c>
      <c r="U45" s="1">
        <v>37.612064361572266</v>
      </c>
      <c r="V45" s="1">
        <v>18.231422424316406</v>
      </c>
      <c r="W45" s="1">
        <v>69.084648132324219</v>
      </c>
      <c r="X45" s="1">
        <v>300.36529541015625</v>
      </c>
      <c r="Y45" s="1">
        <v>1250.8253173828125</v>
      </c>
      <c r="Z45" s="1">
        <v>3.0871231108903885E-2</v>
      </c>
      <c r="AA45" s="1">
        <v>88.007614135742188</v>
      </c>
      <c r="AB45" s="1">
        <v>27.169839859008789</v>
      </c>
      <c r="AC45" s="1">
        <v>0.60129469633102417</v>
      </c>
      <c r="AD45" s="1">
        <v>5.2186816930770874E-2</v>
      </c>
      <c r="AE45" s="1">
        <v>8.9903203770518303E-3</v>
      </c>
      <c r="AF45" s="1">
        <v>4.2685821652412415E-2</v>
      </c>
      <c r="AG45" s="1">
        <v>1.8179956823587418E-2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1.1042841743020446</v>
      </c>
      <c r="AP45">
        <f>(U45-T45)/(1000-U45)*AO45</f>
        <v>3.1768361067008276E-2</v>
      </c>
      <c r="AQ45">
        <f>(P45+273.15)</f>
        <v>304.40478744506834</v>
      </c>
      <c r="AR45">
        <f>(O45+273.15)</f>
        <v>305.21042098999021</v>
      </c>
      <c r="AS45">
        <f>(Y45*AK45+Z45*AL45)*AM45</f>
        <v>200.13204630795008</v>
      </c>
      <c r="AT45">
        <f>((AS45+0.00000010773*(AR45^4-AQ45^4))-AP45*44100)/(L45*0.92*2*29.3+0.00000043092*AQ45^3)</f>
        <v>-9.3387105255119778</v>
      </c>
      <c r="AU45">
        <f>0.61365*EXP(17.502*J45/(240.97+J45))</f>
        <v>4.5773328496977088</v>
      </c>
      <c r="AV45">
        <f>AU45*1000/AA45</f>
        <v>52.010645836139474</v>
      </c>
      <c r="AW45">
        <f>(AV45-U45)</f>
        <v>14.398581474567209</v>
      </c>
      <c r="AX45">
        <f>IF(D45,P45,(O45+P45)/2)</f>
        <v>31.657604217529297</v>
      </c>
      <c r="AY45">
        <f>0.61365*EXP(17.502*AX45/(240.97+AX45))</f>
        <v>4.6833200341046828</v>
      </c>
      <c r="AZ45">
        <f>IF(AW45&lt;&gt;0,(1000-(AV45+U45)/2)/AW45*AP45,0)</f>
        <v>2.1074838387326627</v>
      </c>
      <c r="BA45">
        <f>U45*AA45/1000</f>
        <v>3.3101480471819524</v>
      </c>
      <c r="BB45">
        <f>(AY45-BA45)</f>
        <v>1.3731719869227303</v>
      </c>
      <c r="BC45">
        <f>1/(1.6/F45+1.37/N45)</f>
        <v>1.417504303185201</v>
      </c>
      <c r="BD45">
        <f>G45*AA45*0.001</f>
        <v>33.581952670319616</v>
      </c>
      <c r="BE45">
        <f>G45/S45</f>
        <v>0.97943477470349183</v>
      </c>
      <c r="BF45">
        <f>(1-AP45*AA45/AU45/F45)*100</f>
        <v>85.287319280452266</v>
      </c>
      <c r="BG45">
        <f>(S45-E45/(N45/1.35))</f>
        <v>389.87356681961518</v>
      </c>
      <c r="BH45">
        <f>E45*BF45/100/BG45</f>
        <v>-1.9520140404664717E-3</v>
      </c>
    </row>
    <row r="46" spans="1:60" x14ac:dyDescent="0.35">
      <c r="A46" s="1" t="s">
        <v>9</v>
      </c>
      <c r="B46" s="1" t="s">
        <v>4666</v>
      </c>
      <c r="K46" s="1">
        <f t="shared" si="0"/>
        <v>2.72</v>
      </c>
    </row>
    <row r="47" spans="1:60" x14ac:dyDescent="0.35">
      <c r="A47" s="1" t="s">
        <v>9</v>
      </c>
      <c r="B47" s="1" t="s">
        <v>4665</v>
      </c>
      <c r="K47" s="1">
        <f t="shared" si="0"/>
        <v>2.72</v>
      </c>
    </row>
    <row r="48" spans="1:60" x14ac:dyDescent="0.35">
      <c r="A48" s="1">
        <v>11</v>
      </c>
      <c r="B48" s="1" t="s">
        <v>4664</v>
      </c>
      <c r="C48" s="1">
        <v>2332.5000071413815</v>
      </c>
      <c r="D48" s="1">
        <v>0</v>
      </c>
      <c r="E48">
        <f>(R48-S48*(1000-T48)/(1000-U48))*AO48</f>
        <v>-0.71907094673690242</v>
      </c>
      <c r="F48">
        <f>IF(AZ48&lt;&gt;0,1/(1/AZ48-1/N48),0)</f>
        <v>4.75149800346313</v>
      </c>
      <c r="G48">
        <f>((BC48-AP48/2)*S48-E48)/(BC48+AP48/2)</f>
        <v>381.33306925731432</v>
      </c>
      <c r="H48">
        <f>AP48*1000</f>
        <v>32.612594400908208</v>
      </c>
      <c r="I48">
        <f>(AU48-BA48)</f>
        <v>1.2164358302159002</v>
      </c>
      <c r="J48">
        <f>(P48+AT48*D48)</f>
        <v>31.414970397949219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32.137317657470703</v>
      </c>
      <c r="P48" s="1">
        <v>31.414970397949219</v>
      </c>
      <c r="Q48" s="1">
        <v>32.219898223876953</v>
      </c>
      <c r="R48" s="1">
        <v>399.95455932617188</v>
      </c>
      <c r="S48" s="1">
        <v>389.11227416992188</v>
      </c>
      <c r="T48" s="1">
        <v>10.271064758300781</v>
      </c>
      <c r="U48" s="1">
        <v>38.666835784912109</v>
      </c>
      <c r="V48" s="1">
        <v>18.782672882080078</v>
      </c>
      <c r="W48" s="1">
        <v>70.709953308105469</v>
      </c>
      <c r="X48" s="1">
        <v>300.31326293945313</v>
      </c>
      <c r="Y48" s="1">
        <v>1600.880859375</v>
      </c>
      <c r="Z48" s="1">
        <v>9.6041575074195862E-2</v>
      </c>
      <c r="AA48" s="1">
        <v>88.002822875976563</v>
      </c>
      <c r="AB48" s="1">
        <v>27.306150436401367</v>
      </c>
      <c r="AC48" s="1">
        <v>0.59825950860977173</v>
      </c>
      <c r="AD48" s="1">
        <v>4.2816311120986938E-2</v>
      </c>
      <c r="AE48" s="1">
        <v>4.5651504769921303E-3</v>
      </c>
      <c r="AF48" s="1">
        <v>4.4734299182891846E-2</v>
      </c>
      <c r="AG48" s="1">
        <v>1.7336051911115646E-2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1.1040928784538715</v>
      </c>
      <c r="AP48">
        <f>(U48-T48)/(1000-U48)*AO48</f>
        <v>3.2612594400908204E-2</v>
      </c>
      <c r="AQ48">
        <f>(P48+273.15)</f>
        <v>304.5649703979492</v>
      </c>
      <c r="AR48">
        <f>(O48+273.15)</f>
        <v>305.28731765747068</v>
      </c>
      <c r="AS48">
        <f>(Y48*AK48+Z48*AL48)*AM48</f>
        <v>256.1409317748039</v>
      </c>
      <c r="AT48">
        <f>((AS48+0.00000010773*(AR48^4-AQ48^4))-AP48*44100)/(L48*0.92*2*29.3+0.00000043092*AQ48^3)</f>
        <v>-9.1979760469583702</v>
      </c>
      <c r="AU48">
        <f>0.61365*EXP(17.502*J48/(240.97+J48))</f>
        <v>4.6192265309699927</v>
      </c>
      <c r="AV48">
        <f>AU48*1000/AA48</f>
        <v>52.489526813019665</v>
      </c>
      <c r="AW48">
        <f>(AV48-U48)</f>
        <v>13.822691028107556</v>
      </c>
      <c r="AX48">
        <f>IF(D48,P48,(O48+P48)/2)</f>
        <v>31.776144027709961</v>
      </c>
      <c r="AY48">
        <f>0.61365*EXP(17.502*AX48/(240.97+AX48))</f>
        <v>4.7149137749654804</v>
      </c>
      <c r="AZ48">
        <f>IF(AW48&lt;&gt;0,(1000-(AV48+U48)/2)/AW48*AP48,0)</f>
        <v>2.2518170736350029</v>
      </c>
      <c r="BA48">
        <f>U48*AA48/1000</f>
        <v>3.4027907007540925</v>
      </c>
      <c r="BB48">
        <f>(AY48-BA48)</f>
        <v>1.3121230742113879</v>
      </c>
      <c r="BC48">
        <f>1/(1.6/F48+1.37/N48)</f>
        <v>1.5225257507612762</v>
      </c>
      <c r="BD48">
        <f>G48*AA48*0.001</f>
        <v>33.558386550603934</v>
      </c>
      <c r="BE48">
        <f>G48/S48</f>
        <v>0.98000781412202265</v>
      </c>
      <c r="BF48">
        <f>(1-AP48*AA48/AU48/F48)*100</f>
        <v>86.92378235720625</v>
      </c>
      <c r="BG48">
        <f>(S48-E48/(N48/1.35))</f>
        <v>389.33906548982583</v>
      </c>
      <c r="BH48">
        <f>E48*BF48/100/BG48</f>
        <v>-1.605396735488443E-3</v>
      </c>
    </row>
    <row r="49" spans="1:60" x14ac:dyDescent="0.35">
      <c r="A49" s="1" t="s">
        <v>9</v>
      </c>
      <c r="B49" s="1" t="s">
        <v>4663</v>
      </c>
      <c r="K49" s="1">
        <f t="shared" si="0"/>
        <v>2.72</v>
      </c>
    </row>
    <row r="50" spans="1:60" x14ac:dyDescent="0.35">
      <c r="A50" s="1" t="s">
        <v>9</v>
      </c>
      <c r="B50" s="1" t="s">
        <v>4658</v>
      </c>
      <c r="K50" s="1">
        <f t="shared" si="0"/>
        <v>2.72</v>
      </c>
    </row>
    <row r="51" spans="1:60" x14ac:dyDescent="0.35">
      <c r="A51" s="1">
        <v>12</v>
      </c>
      <c r="B51" s="1" t="s">
        <v>4662</v>
      </c>
      <c r="C51" s="1">
        <v>2538.5000071413815</v>
      </c>
      <c r="D51" s="1">
        <v>0</v>
      </c>
      <c r="E51">
        <f>(R51-S51*(1000-T51)/(1000-U51))*AO51</f>
        <v>-0.22777417770133093</v>
      </c>
      <c r="F51">
        <f>IF(AZ51&lt;&gt;0,1/(1/AZ51-1/N51),0)</f>
        <v>5.6414089686589914</v>
      </c>
      <c r="G51">
        <f>((BC51-AP51/2)*S51-E51)/(BC51+AP51/2)</f>
        <v>380.79423148879266</v>
      </c>
      <c r="H51">
        <f>AP51*1000</f>
        <v>33.659426180154234</v>
      </c>
      <c r="I51">
        <f>(AU51-BA51)</f>
        <v>1.1604498349873111</v>
      </c>
      <c r="J51">
        <f>(P51+AT51*D51)</f>
        <v>31.602787017822266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32.243949890136719</v>
      </c>
      <c r="P51" s="1">
        <v>31.602787017822266</v>
      </c>
      <c r="Q51" s="1">
        <v>32.296043395996094</v>
      </c>
      <c r="R51" s="1">
        <v>400.1090087890625</v>
      </c>
      <c r="S51" s="1">
        <v>388.47235107421875</v>
      </c>
      <c r="T51" s="1">
        <v>10.598842620849609</v>
      </c>
      <c r="U51" s="1">
        <v>39.869358062744141</v>
      </c>
      <c r="V51" s="1">
        <v>19.263999938964844</v>
      </c>
      <c r="W51" s="1">
        <v>72.464828491210938</v>
      </c>
      <c r="X51" s="1">
        <v>300.31399536132813</v>
      </c>
      <c r="Y51" s="1">
        <v>2001.4521484375</v>
      </c>
      <c r="Z51" s="1">
        <v>3.3157192170619965E-2</v>
      </c>
      <c r="AA51" s="1">
        <v>87.995460510253906</v>
      </c>
      <c r="AB51" s="1">
        <v>27.403852462768555</v>
      </c>
      <c r="AC51" s="1">
        <v>0.59958702325820923</v>
      </c>
      <c r="AD51" s="1">
        <v>2.5542879477143288E-2</v>
      </c>
      <c r="AE51" s="1">
        <v>5.8719012886285782E-3</v>
      </c>
      <c r="AF51" s="1">
        <v>3.8980543613433838E-2</v>
      </c>
      <c r="AG51" s="1">
        <v>1.8918329849839211E-2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1.1040955711813532</v>
      </c>
      <c r="AP51">
        <f>(U51-T51)/(1000-U51)*AO51</f>
        <v>3.3659426180154231E-2</v>
      </c>
      <c r="AQ51">
        <f>(P51+273.15)</f>
        <v>304.75278701782224</v>
      </c>
      <c r="AR51">
        <f>(O51+273.15)</f>
        <v>305.3939498901367</v>
      </c>
      <c r="AS51">
        <f>(Y51*AK51+Z51*AL51)*AM51</f>
        <v>320.23233659224934</v>
      </c>
      <c r="AT51">
        <f>((AS51+0.00000010773*(AR51^4-AQ51^4))-AP51*44100)/(L51*0.92*2*29.3+0.00000043092*AQ51^3)</f>
        <v>-9.0635254830233283</v>
      </c>
      <c r="AU51">
        <f>0.61365*EXP(17.502*J51/(240.97+J51))</f>
        <v>4.6687723579666862</v>
      </c>
      <c r="AV51">
        <f>AU51*1000/AA51</f>
        <v>53.05696829011589</v>
      </c>
      <c r="AW51">
        <f>(AV51-U51)</f>
        <v>13.187610227371749</v>
      </c>
      <c r="AX51">
        <f>IF(D51,P51,(O51+P51)/2)</f>
        <v>31.923368453979492</v>
      </c>
      <c r="AY51">
        <f>0.61365*EXP(17.502*AX51/(240.97+AX51))</f>
        <v>4.7544108940292817</v>
      </c>
      <c r="AZ51">
        <f>IF(AW51&lt;&gt;0,(1000-(AV51+U51)/2)/AW51*AP51,0)</f>
        <v>2.4337618579675948</v>
      </c>
      <c r="BA51">
        <f>U51*AA51/1000</f>
        <v>3.5083225229793751</v>
      </c>
      <c r="BB51">
        <f>(AY51-BA51)</f>
        <v>1.2460883710499067</v>
      </c>
      <c r="BC51">
        <f>1/(1.6/F51+1.37/N51)</f>
        <v>1.6564943480119785</v>
      </c>
      <c r="BD51">
        <f>G51*AA51*0.001</f>
        <v>33.508163759504541</v>
      </c>
      <c r="BE51">
        <f>G51/S51</f>
        <v>0.98023509378674123</v>
      </c>
      <c r="BF51">
        <f>(1-AP51*AA51/AU51/F51)*100</f>
        <v>88.754553783611286</v>
      </c>
      <c r="BG51">
        <f>(S51-E51/(N51/1.35))</f>
        <v>388.54418989156403</v>
      </c>
      <c r="BH51">
        <f>E51*BF51/100/BG51</f>
        <v>-5.2030106307734373E-4</v>
      </c>
    </row>
    <row r="52" spans="1:60" x14ac:dyDescent="0.35">
      <c r="A52" s="1" t="s">
        <v>9</v>
      </c>
      <c r="B52" s="1" t="s">
        <v>4661</v>
      </c>
      <c r="K52" s="1">
        <v>2.8342399999999999</v>
      </c>
    </row>
    <row r="53" spans="1:60" x14ac:dyDescent="0.35">
      <c r="A53" s="1" t="s">
        <v>9</v>
      </c>
      <c r="B53" s="1" t="s">
        <v>4660</v>
      </c>
    </row>
    <row r="54" spans="1:60" x14ac:dyDescent="0.35">
      <c r="A54" s="1" t="s">
        <v>9</v>
      </c>
      <c r="B54" s="1" t="s">
        <v>4659</v>
      </c>
    </row>
    <row r="55" spans="1:60" x14ac:dyDescent="0.35">
      <c r="A55" s="1" t="s">
        <v>9</v>
      </c>
      <c r="B55" s="1" t="s">
        <v>4658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77CB-1682-445D-ADBD-4A0165FBDC70}">
  <dimension ref="A1:BH55"/>
  <sheetViews>
    <sheetView topLeftCell="A4" zoomScale="5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4657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4656</v>
      </c>
    </row>
    <row r="12" spans="1:60" x14ac:dyDescent="0.35">
      <c r="A12" s="1" t="s">
        <v>9</v>
      </c>
      <c r="B12" s="1" t="s">
        <v>4655</v>
      </c>
    </row>
    <row r="13" spans="1:60" x14ac:dyDescent="0.35">
      <c r="A13" s="1" t="s">
        <v>9</v>
      </c>
      <c r="B13" s="1" t="s">
        <v>4654</v>
      </c>
    </row>
    <row r="14" spans="1:60" x14ac:dyDescent="0.35">
      <c r="A14" s="1" t="s">
        <v>9</v>
      </c>
      <c r="B14" s="1" t="s">
        <v>4653</v>
      </c>
    </row>
    <row r="15" spans="1:60" x14ac:dyDescent="0.35">
      <c r="A15" s="1" t="s">
        <v>9</v>
      </c>
      <c r="B15" s="1" t="s">
        <v>4652</v>
      </c>
    </row>
    <row r="16" spans="1:60" x14ac:dyDescent="0.35">
      <c r="A16" s="1" t="s">
        <v>9</v>
      </c>
      <c r="B16" s="1" t="s">
        <v>4651</v>
      </c>
    </row>
    <row r="17" spans="1:60" x14ac:dyDescent="0.35">
      <c r="A17" s="1" t="s">
        <v>9</v>
      </c>
      <c r="B17" s="1" t="s">
        <v>4650</v>
      </c>
    </row>
    <row r="18" spans="1:60" x14ac:dyDescent="0.35">
      <c r="A18" s="1">
        <v>1</v>
      </c>
      <c r="B18" s="1" t="s">
        <v>4649</v>
      </c>
      <c r="C18" s="1">
        <v>306.50000126287341</v>
      </c>
      <c r="D18" s="1">
        <v>0</v>
      </c>
      <c r="E18">
        <f>(R18-S18*(1000-T18)/(1000-U18))*AO18</f>
        <v>-6.6286484680654834</v>
      </c>
      <c r="F18">
        <f>IF(AZ18&lt;&gt;0,1/(1/AZ18-1/N18),0)</f>
        <v>8.6952349578232919</v>
      </c>
      <c r="G18">
        <f>((BC18-AP18/2)*S18-E18)/(BC18+AP18/2)</f>
        <v>391.98978449850023</v>
      </c>
      <c r="H18">
        <f>AP18*1000</f>
        <v>31.095161677639556</v>
      </c>
      <c r="I18">
        <f>(AU18-BA18)</f>
        <v>0.91238051351800742</v>
      </c>
      <c r="J18">
        <f>(P18+AT18*D18)</f>
        <v>30.088491439819336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32.329315185546875</v>
      </c>
      <c r="P18" s="1">
        <v>30.088491439819336</v>
      </c>
      <c r="Q18" s="1">
        <v>32.433998107910156</v>
      </c>
      <c r="R18" s="1">
        <v>399.93014526367188</v>
      </c>
      <c r="S18" s="1">
        <v>394.81475830078125</v>
      </c>
      <c r="T18" s="1">
        <v>11.214649200439453</v>
      </c>
      <c r="U18" s="1">
        <v>38.298053741455078</v>
      </c>
      <c r="V18" s="1">
        <v>20.283525466918945</v>
      </c>
      <c r="W18" s="1">
        <v>69.268280029296875</v>
      </c>
      <c r="X18" s="1">
        <v>300.33016967773438</v>
      </c>
      <c r="Y18" s="1">
        <v>0.1800205409526825</v>
      </c>
      <c r="Z18" s="1">
        <v>0.12805819511413574</v>
      </c>
      <c r="AA18" s="1">
        <v>87.988090515136719</v>
      </c>
      <c r="AB18" s="1">
        <v>27.455839157104492</v>
      </c>
      <c r="AC18" s="1">
        <v>0.63815206289291382</v>
      </c>
      <c r="AD18" s="1">
        <v>3.6615233868360519E-2</v>
      </c>
      <c r="AE18" s="1">
        <v>3.1923004426062107E-3</v>
      </c>
      <c r="AF18" s="1">
        <v>1.3447587378323078E-2</v>
      </c>
      <c r="AG18" s="1">
        <v>2.0108327269554138E-2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1.1041550355799055</v>
      </c>
      <c r="AP18">
        <f>(U18-T18)/(1000-U18)*AO18</f>
        <v>3.1095161677639555E-2</v>
      </c>
      <c r="AQ18">
        <f>(P18+273.15)</f>
        <v>303.23849143981931</v>
      </c>
      <c r="AR18">
        <f>(O18+273.15)</f>
        <v>305.47931518554685</v>
      </c>
      <c r="AS18">
        <f>(Y18*AK18+Z18*AL18)*AM18</f>
        <v>2.8803285908625575E-2</v>
      </c>
      <c r="AT18">
        <f>((AS18+0.00000010773*(AR18^4-AQ18^4))-AP18*44100)/(L18*0.92*2*29.3+0.00000043092*AQ18^3)</f>
        <v>-10.550053441680054</v>
      </c>
      <c r="AU18">
        <f>0.61365*EXP(17.502*J18/(240.97+J18))</f>
        <v>4.2821531326747273</v>
      </c>
      <c r="AV18">
        <f>AU18*1000/AA18</f>
        <v>48.667417460753533</v>
      </c>
      <c r="AW18">
        <f>(AV18-U18)</f>
        <v>10.369363719298455</v>
      </c>
      <c r="AX18">
        <f>IF(D18,P18,(O18+P18)/2)</f>
        <v>31.208903312683105</v>
      </c>
      <c r="AY18">
        <f>0.61365*EXP(17.502*AX18/(240.97+AX18))</f>
        <v>4.5653936136654547</v>
      </c>
      <c r="AZ18">
        <f>IF(AW18&lt;&gt;0,(1000-(AV18+U18)/2)/AW18*AP18,0)</f>
        <v>2.8683591191407687</v>
      </c>
      <c r="BA18">
        <f>U18*AA18/1000</f>
        <v>3.3697726191567199</v>
      </c>
      <c r="BB18">
        <f>(AY18-BA18)</f>
        <v>1.1956209945087348</v>
      </c>
      <c r="BC18">
        <f>1/(1.6/F18+1.37/N18)</f>
        <v>1.9838268096262419</v>
      </c>
      <c r="BD18">
        <f>G18*AA18*0.001</f>
        <v>34.490432639462973</v>
      </c>
      <c r="BE18">
        <f>G18/S18</f>
        <v>0.99284481204694763</v>
      </c>
      <c r="BF18">
        <f>(1-AP18*AA18/AU18/F18)*100</f>
        <v>92.651931495474955</v>
      </c>
      <c r="BG18">
        <f>(S18-E18/(N18/1.35))</f>
        <v>396.90540031889356</v>
      </c>
      <c r="BH18">
        <f>E18*BF18/100/BG18</f>
        <v>-1.5473638889199889E-2</v>
      </c>
    </row>
    <row r="19" spans="1:60" x14ac:dyDescent="0.35">
      <c r="A19" s="1" t="s">
        <v>9</v>
      </c>
      <c r="B19" s="1" t="s">
        <v>4648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4647</v>
      </c>
      <c r="K20" s="1">
        <f t="shared" si="0"/>
        <v>2.72</v>
      </c>
    </row>
    <row r="21" spans="1:60" x14ac:dyDescent="0.35">
      <c r="A21" s="1">
        <v>2</v>
      </c>
      <c r="B21" s="1" t="s">
        <v>4646</v>
      </c>
      <c r="C21" s="1">
        <v>512.00000127404928</v>
      </c>
      <c r="D21" s="1">
        <v>0</v>
      </c>
      <c r="E21">
        <f>(R21-S21*(1000-T21)/(1000-U21))*AO21</f>
        <v>-5.7283828670465127</v>
      </c>
      <c r="F21">
        <f>IF(AZ21&lt;&gt;0,1/(1/AZ21-1/N21),0)</f>
        <v>7.655398948560288</v>
      </c>
      <c r="G21">
        <f>((BC21-AP21/2)*S21-E21)/(BC21+AP21/2)</f>
        <v>391.30008643033858</v>
      </c>
      <c r="H21">
        <f>AP21*1000</f>
        <v>30.061989661911426</v>
      </c>
      <c r="I21">
        <f>(AU21-BA21)</f>
        <v>0.92205325365313584</v>
      </c>
      <c r="J21">
        <f>(P21+AT21*D21)</f>
        <v>29.931964874267578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32.310680389404297</v>
      </c>
      <c r="P21" s="1">
        <v>29.931964874267578</v>
      </c>
      <c r="Q21" s="1">
        <v>32.460243225097656</v>
      </c>
      <c r="R21" s="1">
        <v>400.07208251953125</v>
      </c>
      <c r="S21" s="1">
        <v>394.5185546875</v>
      </c>
      <c r="T21" s="1">
        <v>11.553109169006348</v>
      </c>
      <c r="U21" s="1">
        <v>37.752872467041016</v>
      </c>
      <c r="V21" s="1">
        <v>20.917509078979492</v>
      </c>
      <c r="W21" s="1">
        <v>68.353553771972656</v>
      </c>
      <c r="X21" s="1">
        <v>300.314208984375</v>
      </c>
      <c r="Y21" s="1">
        <v>26.235256195068359</v>
      </c>
      <c r="Z21" s="1">
        <v>2.7440110221505165E-2</v>
      </c>
      <c r="AA21" s="1">
        <v>87.987358093261719</v>
      </c>
      <c r="AB21" s="1">
        <v>27.498069763183594</v>
      </c>
      <c r="AC21" s="1">
        <v>0.66009742021560669</v>
      </c>
      <c r="AD21" s="1">
        <v>5.3684141486883163E-2</v>
      </c>
      <c r="AE21" s="1">
        <v>6.9847088307142258E-3</v>
      </c>
      <c r="AF21" s="1">
        <v>2.2047786042094231E-2</v>
      </c>
      <c r="AG21" s="1">
        <v>6.2327869236469269E-3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1.104096356560202</v>
      </c>
      <c r="AP21">
        <f>(U21-T21)/(1000-U21)*AO21</f>
        <v>3.0061989661911426E-2</v>
      </c>
      <c r="AQ21">
        <f>(P21+273.15)</f>
        <v>303.08196487426756</v>
      </c>
      <c r="AR21">
        <f>(O21+273.15)</f>
        <v>305.46068038940427</v>
      </c>
      <c r="AS21">
        <f>(Y21*AK21+Z21*AL21)*AM21</f>
        <v>4.1976408973863499</v>
      </c>
      <c r="AT21">
        <f>((AS21+0.00000010773*(AR21^4-AQ21^4))-AP21*44100)/(L21*0.92*2*29.3+0.00000043092*AQ21^3)</f>
        <v>-10.148211039556843</v>
      </c>
      <c r="AU21">
        <f>0.61365*EXP(17.502*J21/(240.97+J21))</f>
        <v>4.2438287624599145</v>
      </c>
      <c r="AV21">
        <f>AU21*1000/AA21</f>
        <v>48.232255797039514</v>
      </c>
      <c r="AW21">
        <f>(AV21-U21)</f>
        <v>10.479383329998498</v>
      </c>
      <c r="AX21">
        <f>IF(D21,P21,(O21+P21)/2)</f>
        <v>31.121322631835938</v>
      </c>
      <c r="AY21">
        <f>0.61365*EXP(17.502*AX21/(240.97+AX21))</f>
        <v>4.5426800404800938</v>
      </c>
      <c r="AZ21">
        <f>IF(AW21&lt;&gt;0,(1000-(AV21+U21)/2)/AW21*AP21,0)</f>
        <v>2.7453473871004097</v>
      </c>
      <c r="BA21">
        <f>U21*AA21/1000</f>
        <v>3.3217755088067786</v>
      </c>
      <c r="BB21">
        <f>(AY21-BA21)</f>
        <v>1.2209045316733151</v>
      </c>
      <c r="BC21">
        <f>1/(1.6/F21+1.37/N21)</f>
        <v>1.89010814449652</v>
      </c>
      <c r="BD21">
        <f>G21*AA21*0.001</f>
        <v>34.429460826670457</v>
      </c>
      <c r="BE21">
        <f>G21/S21</f>
        <v>0.99184203577012797</v>
      </c>
      <c r="BF21">
        <f>(1-AP21*AA21/AU21/F21)*100</f>
        <v>91.858352058542266</v>
      </c>
      <c r="BG21">
        <f>(S21-E21/(N21/1.35))</f>
        <v>396.32525751317831</v>
      </c>
      <c r="BH21">
        <f>E21*BF21/100/BG21</f>
        <v>-1.327696885707022E-2</v>
      </c>
    </row>
    <row r="22" spans="1:60" x14ac:dyDescent="0.35">
      <c r="A22" s="1" t="s">
        <v>9</v>
      </c>
      <c r="B22" s="1" t="s">
        <v>4645</v>
      </c>
      <c r="K22" s="1">
        <f t="shared" si="0"/>
        <v>2.72</v>
      </c>
    </row>
    <row r="23" spans="1:60" x14ac:dyDescent="0.35">
      <c r="A23" s="1" t="s">
        <v>9</v>
      </c>
      <c r="B23" s="1" t="s">
        <v>4644</v>
      </c>
      <c r="K23" s="1">
        <f t="shared" si="0"/>
        <v>2.72</v>
      </c>
    </row>
    <row r="24" spans="1:60" x14ac:dyDescent="0.35">
      <c r="A24" s="1">
        <v>3</v>
      </c>
      <c r="B24" s="1" t="s">
        <v>4643</v>
      </c>
      <c r="C24" s="1">
        <v>717.50000126287341</v>
      </c>
      <c r="D24" s="1">
        <v>0</v>
      </c>
      <c r="E24">
        <f>(R24-S24*(1000-T24)/(1000-U24))*AO24</f>
        <v>-4.7173718884426767</v>
      </c>
      <c r="F24">
        <f>IF(AZ24&lt;&gt;0,1/(1/AZ24-1/N24),0)</f>
        <v>7.0982717845176762</v>
      </c>
      <c r="G24">
        <f>((BC24-AP24/2)*S24-E24)/(BC24+AP24/2)</f>
        <v>390.17631767161413</v>
      </c>
      <c r="H24">
        <f>AP24*1000</f>
        <v>29.184139335776226</v>
      </c>
      <c r="I24">
        <f>(AU24-BA24)</f>
        <v>0.92076045655811356</v>
      </c>
      <c r="J24">
        <f>(P24+AT24*D24)</f>
        <v>29.768447875976563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32.237293243408203</v>
      </c>
      <c r="P24" s="1">
        <v>29.768447875976563</v>
      </c>
      <c r="Q24" s="1">
        <v>32.416786193847656</v>
      </c>
      <c r="R24" s="1">
        <v>399.98037719726563</v>
      </c>
      <c r="S24" s="1">
        <v>393.84359741210938</v>
      </c>
      <c r="T24" s="1">
        <v>11.873355865478516</v>
      </c>
      <c r="U24" s="1">
        <v>37.315780639648438</v>
      </c>
      <c r="V24" s="1">
        <v>21.586862564086914</v>
      </c>
      <c r="W24" s="1">
        <v>67.843551635742188</v>
      </c>
      <c r="X24" s="1">
        <v>300.35934448242188</v>
      </c>
      <c r="Y24" s="1">
        <v>48.783130645751953</v>
      </c>
      <c r="Z24" s="1">
        <v>5.4882116615772247E-2</v>
      </c>
      <c r="AA24" s="1">
        <v>87.988296508789063</v>
      </c>
      <c r="AB24" s="1">
        <v>27.562637329101563</v>
      </c>
      <c r="AC24" s="1">
        <v>0.65844029188156128</v>
      </c>
      <c r="AD24" s="1">
        <v>3.4183789044618607E-2</v>
      </c>
      <c r="AE24" s="1">
        <v>8.768061175942421E-3</v>
      </c>
      <c r="AF24" s="1">
        <v>2.2273896262049675E-2</v>
      </c>
      <c r="AG24" s="1">
        <v>1.2058274820446968E-2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1.1042622958912567</v>
      </c>
      <c r="AP24">
        <f>(U24-T24)/(1000-U24)*AO24</f>
        <v>2.9184139335776228E-2</v>
      </c>
      <c r="AQ24">
        <f>(P24+273.15)</f>
        <v>302.91844787597654</v>
      </c>
      <c r="AR24">
        <f>(O24+273.15)</f>
        <v>305.38729324340818</v>
      </c>
      <c r="AS24">
        <f>(Y24*AK24+Z24*AL24)*AM24</f>
        <v>7.8053007288582421</v>
      </c>
      <c r="AT24">
        <f>((AS24+0.00000010773*(AR24^4-AQ24^4))-AP24*44100)/(L24*0.92*2*29.3+0.00000043092*AQ24^3)</f>
        <v>-9.8091448606595808</v>
      </c>
      <c r="AU24">
        <f>0.61365*EXP(17.502*J24/(240.97+J24))</f>
        <v>4.2041124279364306</v>
      </c>
      <c r="AV24">
        <f>AU24*1000/AA24</f>
        <v>47.780359374459373</v>
      </c>
      <c r="AW24">
        <f>(AV24-U24)</f>
        <v>10.464578734810935</v>
      </c>
      <c r="AX24">
        <f>IF(D24,P24,(O24+P24)/2)</f>
        <v>31.002870559692383</v>
      </c>
      <c r="AY24">
        <f>0.61365*EXP(17.502*AX24/(240.97+AX24))</f>
        <v>4.5121167502137869</v>
      </c>
      <c r="AZ24">
        <f>IF(AW24&lt;&gt;0,(1000-(AV24+U24)/2)/AW24*AP24,0)</f>
        <v>2.6701897171713376</v>
      </c>
      <c r="BA24">
        <f>U24*AA24/1000</f>
        <v>3.283351971378317</v>
      </c>
      <c r="BB24">
        <f>(AY24-BA24)</f>
        <v>1.2287647788354699</v>
      </c>
      <c r="BC24">
        <f>1/(1.6/F24+1.37/N24)</f>
        <v>1.8332665651960192</v>
      </c>
      <c r="BD24">
        <f>G24*AA24*0.001</f>
        <v>34.330949529997461</v>
      </c>
      <c r="BE24">
        <f>G24/S24</f>
        <v>0.99068848709337309</v>
      </c>
      <c r="BF24">
        <f>(1-AP24*AA24/AU24/F24)*100</f>
        <v>91.395119286011166</v>
      </c>
      <c r="BG24">
        <f>(S24-E24/(N24/1.35))</f>
        <v>395.3314325164377</v>
      </c>
      <c r="BH24">
        <f>E24*BF24/100/BG24</f>
        <v>-1.0905906563419224E-2</v>
      </c>
    </row>
    <row r="25" spans="1:60" x14ac:dyDescent="0.35">
      <c r="A25" s="1" t="s">
        <v>9</v>
      </c>
      <c r="B25" s="1" t="s">
        <v>4642</v>
      </c>
      <c r="K25" s="1">
        <f t="shared" si="0"/>
        <v>2.72</v>
      </c>
    </row>
    <row r="26" spans="1:60" x14ac:dyDescent="0.35">
      <c r="A26" s="1" t="s">
        <v>9</v>
      </c>
      <c r="B26" s="1" t="s">
        <v>4641</v>
      </c>
      <c r="K26" s="1">
        <f t="shared" si="0"/>
        <v>2.72</v>
      </c>
    </row>
    <row r="27" spans="1:60" x14ac:dyDescent="0.35">
      <c r="A27" s="1">
        <v>4</v>
      </c>
      <c r="B27" s="1" t="s">
        <v>4640</v>
      </c>
      <c r="C27" s="1">
        <v>923.50000126287341</v>
      </c>
      <c r="D27" s="1">
        <v>0</v>
      </c>
      <c r="E27">
        <f>(R27-S27*(1000-T27)/(1000-U27))*AO27</f>
        <v>-3.5606809129981825</v>
      </c>
      <c r="F27">
        <f>IF(AZ27&lt;&gt;0,1/(1/AZ27-1/N27),0)</f>
        <v>7.0548623480844395</v>
      </c>
      <c r="G27">
        <f>((BC27-AP27/2)*S27-E27)/(BC27+AP27/2)</f>
        <v>388.91414384522511</v>
      </c>
      <c r="H27">
        <f>AP27*1000</f>
        <v>28.763815410154692</v>
      </c>
      <c r="I27">
        <f>(AU27-BA27)</f>
        <v>0.90967438959650648</v>
      </c>
      <c r="J27">
        <f>(P27+AT27*D27)</f>
        <v>29.704494476318359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32.175632476806641</v>
      </c>
      <c r="P27" s="1">
        <v>29.704494476318359</v>
      </c>
      <c r="Q27" s="1">
        <v>32.362552642822266</v>
      </c>
      <c r="R27" s="1">
        <v>400.1341552734375</v>
      </c>
      <c r="S27" s="1">
        <v>393.1175537109375</v>
      </c>
      <c r="T27" s="1">
        <v>12.18608570098877</v>
      </c>
      <c r="U27" s="1">
        <v>37.267505645751953</v>
      </c>
      <c r="V27" s="1">
        <v>22.232021331787109</v>
      </c>
      <c r="W27" s="1">
        <v>67.989997863769531</v>
      </c>
      <c r="X27" s="1">
        <v>300.30938720703125</v>
      </c>
      <c r="Y27" s="1">
        <v>100.31359100341797</v>
      </c>
      <c r="Z27" s="1">
        <v>0.10175888240337372</v>
      </c>
      <c r="AA27" s="1">
        <v>87.985305786132813</v>
      </c>
      <c r="AB27" s="1">
        <v>27.523380279541016</v>
      </c>
      <c r="AC27" s="1">
        <v>0.65998256206512451</v>
      </c>
      <c r="AD27" s="1">
        <v>4.7677852213382721E-2</v>
      </c>
      <c r="AE27" s="1">
        <v>4.7280490398406982E-3</v>
      </c>
      <c r="AF27" s="1">
        <v>2.6995390653610229E-2</v>
      </c>
      <c r="AG27" s="1">
        <v>1.3067139312624931E-2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1.1040786294376146</v>
      </c>
      <c r="AP27">
        <f>(U27-T27)/(1000-U27)*AO27</f>
        <v>2.8763815410154693E-2</v>
      </c>
      <c r="AQ27">
        <f>(P27+273.15)</f>
        <v>302.85449447631834</v>
      </c>
      <c r="AR27">
        <f>(O27+273.15)</f>
        <v>305.32563247680662</v>
      </c>
      <c r="AS27">
        <f>(Y27*AK27+Z27*AL27)*AM27</f>
        <v>16.050174201797518</v>
      </c>
      <c r="AT27">
        <f>((AS27+0.00000010773*(AR27^4-AQ27^4))-AP27*44100)/(L27*0.92*2*29.3+0.00000043092*AQ27^3)</f>
        <v>-9.5993627560001542</v>
      </c>
      <c r="AU27">
        <f>0.61365*EXP(17.502*J27/(240.97+J27))</f>
        <v>4.1886672697244229</v>
      </c>
      <c r="AV27">
        <f>AU27*1000/AA27</f>
        <v>47.606441010796495</v>
      </c>
      <c r="AW27">
        <f>(AV27-U27)</f>
        <v>10.338935365044541</v>
      </c>
      <c r="AX27">
        <f>IF(D27,P27,(O27+P27)/2)</f>
        <v>30.9400634765625</v>
      </c>
      <c r="AY27">
        <f>0.61365*EXP(17.502*AX27/(240.97+AX27))</f>
        <v>4.4959838968944252</v>
      </c>
      <c r="AZ27">
        <f>IF(AW27&lt;&gt;0,(1000-(AV27+U27)/2)/AW27*AP27,0)</f>
        <v>2.664023438612134</v>
      </c>
      <c r="BA27">
        <f>U27*AA27/1000</f>
        <v>3.2789928801279165</v>
      </c>
      <c r="BB27">
        <f>(AY27-BA27)</f>
        <v>1.2169910167665088</v>
      </c>
      <c r="BC27">
        <f>1/(1.6/F27+1.37/N27)</f>
        <v>1.8286170107745849</v>
      </c>
      <c r="BD27">
        <f>G27*AA27*0.001</f>
        <v>34.218729870774176</v>
      </c>
      <c r="BE27">
        <f>G27/S27</f>
        <v>0.98930749892485548</v>
      </c>
      <c r="BF27">
        <f>(1-AP27*AA27/AU27/F27)*100</f>
        <v>91.435692874078882</v>
      </c>
      <c r="BG27">
        <f>(S27-E27/(N27/1.35))</f>
        <v>394.24057436373988</v>
      </c>
      <c r="BH27">
        <f>E27*BF27/100/BG27</f>
        <v>-8.2582399568825564E-3</v>
      </c>
    </row>
    <row r="28" spans="1:60" x14ac:dyDescent="0.35">
      <c r="A28" s="1" t="s">
        <v>9</v>
      </c>
      <c r="B28" s="1" t="s">
        <v>4639</v>
      </c>
      <c r="K28" s="1">
        <f t="shared" si="0"/>
        <v>2.72</v>
      </c>
    </row>
    <row r="29" spans="1:60" x14ac:dyDescent="0.35">
      <c r="A29" s="1" t="s">
        <v>9</v>
      </c>
      <c r="B29" s="1" t="s">
        <v>4638</v>
      </c>
      <c r="K29" s="1">
        <f t="shared" si="0"/>
        <v>2.72</v>
      </c>
    </row>
    <row r="30" spans="1:60" x14ac:dyDescent="0.35">
      <c r="A30" s="1">
        <v>5</v>
      </c>
      <c r="B30" s="1" t="s">
        <v>4637</v>
      </c>
      <c r="C30" s="1">
        <v>1128.5000012628734</v>
      </c>
      <c r="D30" s="1">
        <v>0</v>
      </c>
      <c r="E30">
        <f>(R30-S30*(1000-T30)/(1000-U30))*AO30</f>
        <v>-2.6137853526093271</v>
      </c>
      <c r="F30">
        <f>IF(AZ30&lt;&gt;0,1/(1/AZ30-1/N30),0)</f>
        <v>7.0041547832842417</v>
      </c>
      <c r="G30">
        <f>((BC30-AP30/2)*S30-E30)/(BC30+AP30/2)</f>
        <v>387.62899421313301</v>
      </c>
      <c r="H30">
        <f>AP30*1000</f>
        <v>28.511916059180265</v>
      </c>
      <c r="I30">
        <f>(AU30-BA30)</f>
        <v>0.90410406874200877</v>
      </c>
      <c r="J30">
        <f>(P30+AT30*D30)</f>
        <v>29.704519271850586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32.126571655273438</v>
      </c>
      <c r="P30" s="1">
        <v>29.704519271850586</v>
      </c>
      <c r="Q30" s="1">
        <v>32.309547424316406</v>
      </c>
      <c r="R30" s="1">
        <v>400.0570068359375</v>
      </c>
      <c r="S30" s="1">
        <v>392.29388427734375</v>
      </c>
      <c r="T30" s="1">
        <v>12.472816467285156</v>
      </c>
      <c r="U30" s="1">
        <v>37.332424163818359</v>
      </c>
      <c r="V30" s="1">
        <v>22.817386627197266</v>
      </c>
      <c r="W30" s="1">
        <v>68.294792175292969</v>
      </c>
      <c r="X30" s="1">
        <v>300.31524658203125</v>
      </c>
      <c r="Y30" s="1">
        <v>150.05937194824219</v>
      </c>
      <c r="Z30" s="1">
        <v>0.29498618841171265</v>
      </c>
      <c r="AA30" s="1">
        <v>87.981674194335938</v>
      </c>
      <c r="AB30" s="1">
        <v>27.583135604858398</v>
      </c>
      <c r="AC30" s="1">
        <v>0.65759778022766113</v>
      </c>
      <c r="AD30" s="1">
        <v>3.467375785112381E-2</v>
      </c>
      <c r="AE30" s="1">
        <v>5.1348493434488773E-3</v>
      </c>
      <c r="AF30" s="1">
        <v>4.7895997762680054E-2</v>
      </c>
      <c r="AG30" s="1">
        <v>1.5963179990649223E-2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1.1041001712574674</v>
      </c>
      <c r="AP30">
        <f>(U30-T30)/(1000-U30)*AO30</f>
        <v>2.8511916059180267E-2</v>
      </c>
      <c r="AQ30">
        <f>(P30+273.15)</f>
        <v>302.85451927185056</v>
      </c>
      <c r="AR30">
        <f>(O30+273.15)</f>
        <v>305.27657165527341</v>
      </c>
      <c r="AS30">
        <f>(Y30*AK30+Z30*AL30)*AM30</f>
        <v>24.009498975064616</v>
      </c>
      <c r="AT30">
        <f>((AS30+0.00000010773*(AR30^4-AQ30^4))-AP30*44100)/(L30*0.92*2*29.3+0.00000043092*AQ30^3)</f>
        <v>-9.4543605349813298</v>
      </c>
      <c r="AU30">
        <f>0.61365*EXP(17.502*J30/(240.97+J30))</f>
        <v>4.18867324840783</v>
      </c>
      <c r="AV30">
        <f>AU30*1000/AA30</f>
        <v>47.608474000571903</v>
      </c>
      <c r="AW30">
        <f>(AV30-U30)</f>
        <v>10.276049836753543</v>
      </c>
      <c r="AX30">
        <f>IF(D30,P30,(O30+P30)/2)</f>
        <v>30.915545463562012</v>
      </c>
      <c r="AY30">
        <f>0.61365*EXP(17.502*AX30/(240.97+AX30))</f>
        <v>4.4896997607379276</v>
      </c>
      <c r="AZ30">
        <f>IF(AW30&lt;&gt;0,(1000-(AV30+U30)/2)/AW30*AP30,0)</f>
        <v>2.6567603907785333</v>
      </c>
      <c r="BA30">
        <f>U30*AA30/1000</f>
        <v>3.2845691796658212</v>
      </c>
      <c r="BB30">
        <f>(AY30-BA30)</f>
        <v>1.2051305810721065</v>
      </c>
      <c r="BC30">
        <f>1/(1.6/F30+1.37/N30)</f>
        <v>1.8231431721654294</v>
      </c>
      <c r="BD30">
        <f>G30*AA30*0.001</f>
        <v>34.104247877138</v>
      </c>
      <c r="BE30">
        <f>G30/S30</f>
        <v>0.98810868522000017</v>
      </c>
      <c r="BF30">
        <f>(1-AP30*AA30/AU30/F30)*100</f>
        <v>91.449600481593762</v>
      </c>
      <c r="BG30">
        <f>(S30-E30/(N30/1.35))</f>
        <v>393.11825888565454</v>
      </c>
      <c r="BH30">
        <f>E30*BF30/100/BG30</f>
        <v>-6.0803491274693169E-3</v>
      </c>
    </row>
    <row r="31" spans="1:60" x14ac:dyDescent="0.35">
      <c r="A31" s="1" t="s">
        <v>9</v>
      </c>
      <c r="B31" s="1" t="s">
        <v>4636</v>
      </c>
      <c r="K31" s="1">
        <f t="shared" si="0"/>
        <v>2.72</v>
      </c>
    </row>
    <row r="32" spans="1:60" x14ac:dyDescent="0.35">
      <c r="A32" s="1" t="s">
        <v>9</v>
      </c>
      <c r="B32" s="1" t="s">
        <v>4635</v>
      </c>
      <c r="K32" s="1">
        <f t="shared" si="0"/>
        <v>2.72</v>
      </c>
    </row>
    <row r="33" spans="1:60" x14ac:dyDescent="0.35">
      <c r="A33" s="1">
        <v>6</v>
      </c>
      <c r="B33" s="1" t="s">
        <v>4634</v>
      </c>
      <c r="C33" s="1">
        <v>1334.5000012628734</v>
      </c>
      <c r="D33" s="1">
        <v>0</v>
      </c>
      <c r="E33">
        <f>(R33-S33*(1000-T33)/(1000-U33))*AO33</f>
        <v>-1.1609652808367235</v>
      </c>
      <c r="F33">
        <f>IF(AZ33&lt;&gt;0,1/(1/AZ33-1/N33),0)</f>
        <v>7.3798334570811317</v>
      </c>
      <c r="G33">
        <f>((BC33-AP33/2)*S33-E33)/(BC33+AP33/2)</f>
        <v>385.72959813342334</v>
      </c>
      <c r="H33">
        <f>AP33*1000</f>
        <v>28.618319943604622</v>
      </c>
      <c r="I33">
        <f>(AU33-BA33)</f>
        <v>0.88968475519345747</v>
      </c>
      <c r="J33">
        <f>(P33+AT33*D33)</f>
        <v>29.774173736572266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32.100330352783203</v>
      </c>
      <c r="P33" s="1">
        <v>29.774173736572266</v>
      </c>
      <c r="Q33" s="1">
        <v>32.274242401123047</v>
      </c>
      <c r="R33" s="1">
        <v>400.15756225585938</v>
      </c>
      <c r="S33" s="1">
        <v>391.07388305664063</v>
      </c>
      <c r="T33" s="1">
        <v>12.749087333679199</v>
      </c>
      <c r="U33" s="1">
        <v>37.688217163085938</v>
      </c>
      <c r="V33" s="1">
        <v>23.357006072998047</v>
      </c>
      <c r="W33" s="1">
        <v>69.046821594238281</v>
      </c>
      <c r="X33" s="1">
        <v>300.36376953125</v>
      </c>
      <c r="Y33" s="1">
        <v>300.80068969726563</v>
      </c>
      <c r="Z33" s="1">
        <v>7.6605111360549927E-2</v>
      </c>
      <c r="AA33" s="1">
        <v>87.980094909667969</v>
      </c>
      <c r="AB33" s="1">
        <v>27.512214660644531</v>
      </c>
      <c r="AC33" s="1">
        <v>0.65751159191131592</v>
      </c>
      <c r="AD33" s="1">
        <v>3.2773807644844055E-2</v>
      </c>
      <c r="AE33" s="1">
        <v>2.6357474271208048E-3</v>
      </c>
      <c r="AF33" s="1">
        <v>3.1285330653190613E-2</v>
      </c>
      <c r="AG33" s="1">
        <v>1.3656840659677982E-2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1.1042785644531248</v>
      </c>
      <c r="AP33">
        <f>(U33-T33)/(1000-U33)*AO33</f>
        <v>2.8618319943604621E-2</v>
      </c>
      <c r="AQ33">
        <f>(P33+273.15)</f>
        <v>302.92417373657224</v>
      </c>
      <c r="AR33">
        <f>(O33+273.15)</f>
        <v>305.25033035278318</v>
      </c>
      <c r="AS33">
        <f>(Y33*AK33+Z33*AL33)*AM33</f>
        <v>48.128109275815405</v>
      </c>
      <c r="AT33">
        <f>((AS33+0.00000010773*(AR33^4-AQ33^4))-AP33*44100)/(L33*0.92*2*29.3+0.00000043092*AQ33^3)</f>
        <v>-9.310291334712451</v>
      </c>
      <c r="AU33">
        <f>0.61365*EXP(17.502*J33/(240.97+J33))</f>
        <v>4.2054976781779354</v>
      </c>
      <c r="AV33">
        <f>AU33*1000/AA33</f>
        <v>47.800558552430033</v>
      </c>
      <c r="AW33">
        <f>(AV33-U33)</f>
        <v>10.112341389344095</v>
      </c>
      <c r="AX33">
        <f>IF(D33,P33,(O33+P33)/2)</f>
        <v>30.937252044677734</v>
      </c>
      <c r="AY33">
        <f>0.61365*EXP(17.502*AX33/(240.97+AX33))</f>
        <v>4.495262918793026</v>
      </c>
      <c r="AZ33">
        <f>IF(AW33&lt;&gt;0,(1000-(AV33+U33)/2)/AW33*AP33,0)</f>
        <v>2.7090706614162943</v>
      </c>
      <c r="BA33">
        <f>U33*AA33/1000</f>
        <v>3.3158129229844779</v>
      </c>
      <c r="BB33">
        <f>(AY33-BA33)</f>
        <v>1.179449995808548</v>
      </c>
      <c r="BC33">
        <f>1/(1.6/F33+1.37/N33)</f>
        <v>1.8626327265822726</v>
      </c>
      <c r="BD33">
        <f>G33*AA33*0.001</f>
        <v>33.936526653246673</v>
      </c>
      <c r="BE33">
        <f>G33/S33</f>
        <v>0.98633433436810902</v>
      </c>
      <c r="BF33">
        <f>(1-AP33*AA33/AU33/F33)*100</f>
        <v>91.887315211451394</v>
      </c>
      <c r="BG33">
        <f>(S33-E33/(N33/1.35))</f>
        <v>391.44004560235112</v>
      </c>
      <c r="BH33">
        <f>E33*BF33/100/BG33</f>
        <v>-2.7252700358145077E-3</v>
      </c>
    </row>
    <row r="34" spans="1:60" x14ac:dyDescent="0.35">
      <c r="A34" s="1" t="s">
        <v>9</v>
      </c>
      <c r="B34" s="1" t="s">
        <v>4633</v>
      </c>
      <c r="K34" s="1">
        <f t="shared" si="0"/>
        <v>2.72</v>
      </c>
    </row>
    <row r="35" spans="1:60" x14ac:dyDescent="0.35">
      <c r="A35" s="1" t="s">
        <v>9</v>
      </c>
      <c r="B35" s="1" t="s">
        <v>4632</v>
      </c>
      <c r="K35" s="1">
        <f t="shared" si="0"/>
        <v>2.72</v>
      </c>
    </row>
    <row r="36" spans="1:60" x14ac:dyDescent="0.35">
      <c r="A36" s="1">
        <v>7</v>
      </c>
      <c r="B36" s="1" t="s">
        <v>4631</v>
      </c>
      <c r="C36" s="1">
        <v>1540.5000012628734</v>
      </c>
      <c r="D36" s="1">
        <v>0</v>
      </c>
      <c r="E36">
        <f>(R36-S36*(1000-T36)/(1000-U36))*AO36</f>
        <v>-0.27129360090539839</v>
      </c>
      <c r="F36">
        <f>IF(AZ36&lt;&gt;0,1/(1/AZ36-1/N36),0)</f>
        <v>7.9034123265705132</v>
      </c>
      <c r="G36">
        <f>((BC36-AP36/2)*S36-E36)/(BC36+AP36/2)</f>
        <v>384.37490660632949</v>
      </c>
      <c r="H36">
        <f>AP36*1000</f>
        <v>28.924337566857616</v>
      </c>
      <c r="I36">
        <f>(AU36-BA36)</f>
        <v>0.87693556231007808</v>
      </c>
      <c r="J36">
        <f>(P36+AT36*D36)</f>
        <v>29.907323837280273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32.089157104492188</v>
      </c>
      <c r="P36" s="1">
        <v>29.907323837280273</v>
      </c>
      <c r="Q36" s="1">
        <v>32.251972198486328</v>
      </c>
      <c r="R36" s="1">
        <v>400.05886840820313</v>
      </c>
      <c r="S36" s="1">
        <v>390.08547973632813</v>
      </c>
      <c r="T36" s="1">
        <v>13.003864288330078</v>
      </c>
      <c r="U36" s="1">
        <v>38.200214385986328</v>
      </c>
      <c r="V36" s="1">
        <v>23.839038848876953</v>
      </c>
      <c r="W36" s="1">
        <v>70.029678344726563</v>
      </c>
      <c r="X36" s="1">
        <v>300.31661987304688</v>
      </c>
      <c r="Y36" s="1">
        <v>499.04135131835938</v>
      </c>
      <c r="Z36" s="1">
        <v>0.11090733855962753</v>
      </c>
      <c r="AA36" s="1">
        <v>87.980850219726563</v>
      </c>
      <c r="AB36" s="1">
        <v>27.566682815551758</v>
      </c>
      <c r="AC36" s="1">
        <v>0.66093945503234863</v>
      </c>
      <c r="AD36" s="1">
        <v>5.0427906215190887E-2</v>
      </c>
      <c r="AE36" s="1">
        <v>1.003226637840271E-2</v>
      </c>
      <c r="AF36" s="1">
        <v>2.053646557033062E-2</v>
      </c>
      <c r="AG36" s="1">
        <v>1.5140339732170105E-2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1.1041052201214956</v>
      </c>
      <c r="AP36">
        <f>(U36-T36)/(1000-U36)*AO36</f>
        <v>2.8924337566857618E-2</v>
      </c>
      <c r="AQ36">
        <f>(P36+273.15)</f>
        <v>303.05732383728025</v>
      </c>
      <c r="AR36">
        <f>(O36+273.15)</f>
        <v>305.23915710449216</v>
      </c>
      <c r="AS36">
        <f>(Y36*AK36+Z36*AL36)*AM36</f>
        <v>79.846614426226552</v>
      </c>
      <c r="AT36">
        <f>((AS36+0.00000010773*(AR36^4-AQ36^4))-AP36*44100)/(L36*0.92*2*29.3+0.00000043092*AQ36^3)</f>
        <v>-9.1796746087353487</v>
      </c>
      <c r="AU36">
        <f>0.61365*EXP(17.502*J36/(240.97+J36))</f>
        <v>4.237822902564985</v>
      </c>
      <c r="AV36">
        <f>AU36*1000/AA36</f>
        <v>48.16756023590694</v>
      </c>
      <c r="AW36">
        <f>(AV36-U36)</f>
        <v>9.967345849920612</v>
      </c>
      <c r="AX36">
        <f>IF(D36,P36,(O36+P36)/2)</f>
        <v>30.99824047088623</v>
      </c>
      <c r="AY36">
        <f>0.61365*EXP(17.502*AX36/(240.97+AX36))</f>
        <v>4.5109257297998342</v>
      </c>
      <c r="AZ36">
        <f>IF(AW36&lt;&gt;0,(1000-(AV36+U36)/2)/AW36*AP36,0)</f>
        <v>2.7765939548537979</v>
      </c>
      <c r="BA36">
        <f>U36*AA36/1000</f>
        <v>3.3608873402549069</v>
      </c>
      <c r="BB36">
        <f>(AY36-BA36)</f>
        <v>1.1500383895449273</v>
      </c>
      <c r="BC36">
        <f>1/(1.6/F36+1.37/N36)</f>
        <v>1.9138329855280383</v>
      </c>
      <c r="BD36">
        <f>G36*AA36*0.001</f>
        <v>33.817631086352861</v>
      </c>
      <c r="BE36">
        <f>G36/S36</f>
        <v>0.98536071341630405</v>
      </c>
      <c r="BF36">
        <f>(1-AP36*AA36/AU36/F36)*100</f>
        <v>92.402090220543329</v>
      </c>
      <c r="BG36">
        <f>(S36-E36/(N36/1.35))</f>
        <v>390.17104435844232</v>
      </c>
      <c r="BH36">
        <f>E36*BF36/100/BG36</f>
        <v>-6.4248990665968385E-4</v>
      </c>
    </row>
    <row r="37" spans="1:60" x14ac:dyDescent="0.35">
      <c r="A37" s="1" t="s">
        <v>9</v>
      </c>
      <c r="B37" s="1" t="s">
        <v>4630</v>
      </c>
      <c r="K37" s="1">
        <f t="shared" si="0"/>
        <v>2.72</v>
      </c>
    </row>
    <row r="38" spans="1:60" x14ac:dyDescent="0.35">
      <c r="A38" s="1" t="s">
        <v>9</v>
      </c>
      <c r="B38" s="1" t="s">
        <v>4629</v>
      </c>
      <c r="K38" s="1">
        <f t="shared" si="0"/>
        <v>2.72</v>
      </c>
    </row>
    <row r="39" spans="1:60" x14ac:dyDescent="0.35">
      <c r="A39" s="1">
        <v>8</v>
      </c>
      <c r="B39" s="1" t="s">
        <v>4628</v>
      </c>
      <c r="C39" s="1">
        <v>1745.5000012628734</v>
      </c>
      <c r="D39" s="1">
        <v>0</v>
      </c>
      <c r="E39">
        <f>(R39-S39*(1000-T39)/(1000-U39))*AO39</f>
        <v>0.55088230587553511</v>
      </c>
      <c r="F39">
        <f>IF(AZ39&lt;&gt;0,1/(1/AZ39-1/N39),0)</f>
        <v>8.7468190497281011</v>
      </c>
      <c r="G39">
        <f>((BC39-AP39/2)*S39-E39)/(BC39+AP39/2)</f>
        <v>383.1187073495505</v>
      </c>
      <c r="H39">
        <f>AP39*1000</f>
        <v>29.44815546288687</v>
      </c>
      <c r="I39">
        <f>(AU39-BA39)</f>
        <v>0.86204564500050251</v>
      </c>
      <c r="J39">
        <f>(P39+AT39*D39)</f>
        <v>30.093461990356445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32.105888366699219</v>
      </c>
      <c r="P39" s="1">
        <v>30.093461990356445</v>
      </c>
      <c r="Q39" s="1">
        <v>32.250553131103516</v>
      </c>
      <c r="R39" s="1">
        <v>399.99151611328125</v>
      </c>
      <c r="S39" s="1">
        <v>389.11502075195313</v>
      </c>
      <c r="T39" s="1">
        <v>13.25386905670166</v>
      </c>
      <c r="U39" s="1">
        <v>38.886497497558594</v>
      </c>
      <c r="V39" s="1">
        <v>24.274814605712891</v>
      </c>
      <c r="W39" s="1">
        <v>71.221656799316406</v>
      </c>
      <c r="X39" s="1">
        <v>300.3367919921875</v>
      </c>
      <c r="Y39" s="1">
        <v>749.1678466796875</v>
      </c>
      <c r="Z39" s="1">
        <v>3.6587871611118317E-2</v>
      </c>
      <c r="AA39" s="1">
        <v>87.982452392578125</v>
      </c>
      <c r="AB39" s="1">
        <v>27.611991882324219</v>
      </c>
      <c r="AC39" s="1">
        <v>0.64645504951477051</v>
      </c>
      <c r="AD39" s="1">
        <v>4.4056378304958344E-2</v>
      </c>
      <c r="AE39" s="1">
        <v>8.3977822214365005E-3</v>
      </c>
      <c r="AF39" s="1">
        <v>2.9238689690828323E-2</v>
      </c>
      <c r="AG39" s="1">
        <v>1.9171969965100288E-2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1.1041793823242185</v>
      </c>
      <c r="AP39">
        <f>(U39-T39)/(1000-U39)*AO39</f>
        <v>2.9448155462886871E-2</v>
      </c>
      <c r="AQ39">
        <f>(P39+273.15)</f>
        <v>303.24346199035642</v>
      </c>
      <c r="AR39">
        <f>(O39+273.15)</f>
        <v>305.2558883666992</v>
      </c>
      <c r="AS39">
        <f>(Y39*AK39+Z39*AL39)*AM39</f>
        <v>119.866852789517</v>
      </c>
      <c r="AT39">
        <f>((AS39+0.00000010773*(AR39^4-AQ39^4))-AP39*44100)/(L39*0.92*2*29.3+0.00000043092*AQ39^3)</f>
        <v>-9.0612004540079187</v>
      </c>
      <c r="AU39">
        <f>0.61365*EXP(17.502*J39/(240.97+J39))</f>
        <v>4.2833750597935598</v>
      </c>
      <c r="AV39">
        <f>AU39*1000/AA39</f>
        <v>48.684424488204982</v>
      </c>
      <c r="AW39">
        <f>(AV39-U39)</f>
        <v>9.7979269906463884</v>
      </c>
      <c r="AX39">
        <f>IF(D39,P39,(O39+P39)/2)</f>
        <v>31.099675178527832</v>
      </c>
      <c r="AY39">
        <f>0.61365*EXP(17.502*AX39/(240.97+AX39))</f>
        <v>4.5370810850388716</v>
      </c>
      <c r="AZ39">
        <f>IF(AW39&lt;&gt;0,(1000-(AV39+U39)/2)/AW39*AP39,0)</f>
        <v>2.873950216962847</v>
      </c>
      <c r="BA39">
        <f>U39*AA39/1000</f>
        <v>3.4213294147930573</v>
      </c>
      <c r="BB39">
        <f>(AY39-BA39)</f>
        <v>1.1157516702458143</v>
      </c>
      <c r="BC39">
        <f>1/(1.6/F39+1.37/N39)</f>
        <v>1.9881068492029939</v>
      </c>
      <c r="BD39">
        <f>G39*AA39*0.001</f>
        <v>33.707723430087903</v>
      </c>
      <c r="BE39">
        <f>G39/S39</f>
        <v>0.98458986910653068</v>
      </c>
      <c r="BF39">
        <f>(1-AP39*AA39/AU39/F39)*100</f>
        <v>93.084590302885829</v>
      </c>
      <c r="BG39">
        <f>(S39-E39/(N39/1.35))</f>
        <v>388.94127527408591</v>
      </c>
      <c r="BH39">
        <f>E39*BF39/100/BG39</f>
        <v>1.3184163524788488E-3</v>
      </c>
    </row>
    <row r="40" spans="1:60" x14ac:dyDescent="0.35">
      <c r="A40" s="1" t="s">
        <v>9</v>
      </c>
      <c r="B40" s="1" t="s">
        <v>4627</v>
      </c>
      <c r="K40" s="1">
        <f t="shared" si="0"/>
        <v>2.72</v>
      </c>
    </row>
    <row r="41" spans="1:60" x14ac:dyDescent="0.35">
      <c r="A41" s="1" t="s">
        <v>9</v>
      </c>
      <c r="B41" s="1" t="s">
        <v>4626</v>
      </c>
      <c r="K41" s="1">
        <f t="shared" si="0"/>
        <v>2.72</v>
      </c>
    </row>
    <row r="42" spans="1:60" x14ac:dyDescent="0.35">
      <c r="A42" s="1">
        <v>9</v>
      </c>
      <c r="B42" s="1" t="s">
        <v>4625</v>
      </c>
      <c r="C42" s="1">
        <v>1952.0000012516975</v>
      </c>
      <c r="D42" s="1">
        <v>0</v>
      </c>
      <c r="E42">
        <f>(R42-S42*(1000-T42)/(1000-U42))*AO42</f>
        <v>1.3501088412144038</v>
      </c>
      <c r="F42">
        <f>IF(AZ42&lt;&gt;0,1/(1/AZ42-1/N42),0)</f>
        <v>9.6605694506847648</v>
      </c>
      <c r="G42">
        <f>((BC42-AP42/2)*S42-E42)/(BC42+AP42/2)</f>
        <v>381.93936489389381</v>
      </c>
      <c r="H42">
        <f>AP42*1000</f>
        <v>30.015581679195556</v>
      </c>
      <c r="I42">
        <f>(AU42-BA42)</f>
        <v>0.85069230946933416</v>
      </c>
      <c r="J42">
        <f>(P42+AT42*D42)</f>
        <v>30.30213737487793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32.137794494628906</v>
      </c>
      <c r="P42" s="1">
        <v>30.30213737487793</v>
      </c>
      <c r="Q42" s="1">
        <v>32.264083862304688</v>
      </c>
      <c r="R42" s="1">
        <v>399.98587036132813</v>
      </c>
      <c r="S42" s="1">
        <v>388.20880126953125</v>
      </c>
      <c r="T42" s="1">
        <v>13.495014190673828</v>
      </c>
      <c r="U42" s="1">
        <v>39.605175018310547</v>
      </c>
      <c r="V42" s="1">
        <v>24.669775009155273</v>
      </c>
      <c r="W42" s="1">
        <v>72.400871276855469</v>
      </c>
      <c r="X42" s="1">
        <v>300.3004150390625</v>
      </c>
      <c r="Y42" s="1">
        <v>1000.921875</v>
      </c>
      <c r="Z42" s="1">
        <v>2.2867342922836542E-3</v>
      </c>
      <c r="AA42" s="1">
        <v>87.97479248046875</v>
      </c>
      <c r="AB42" s="1">
        <v>27.643915176391602</v>
      </c>
      <c r="AC42" s="1">
        <v>0.64212119579315186</v>
      </c>
      <c r="AD42" s="1">
        <v>3.4556344151496887E-2</v>
      </c>
      <c r="AE42" s="1">
        <v>7.2193695232272148E-3</v>
      </c>
      <c r="AF42" s="1">
        <v>6.5936438739299774E-2</v>
      </c>
      <c r="AG42" s="1">
        <v>1.8112204968929291E-2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1.1040456435259649</v>
      </c>
      <c r="AP42">
        <f>(U42-T42)/(1000-U42)*AO42</f>
        <v>3.0015581679195557E-2</v>
      </c>
      <c r="AQ42">
        <f>(P42+273.15)</f>
        <v>303.45213737487791</v>
      </c>
      <c r="AR42">
        <f>(O42+273.15)</f>
        <v>305.28779449462888</v>
      </c>
      <c r="AS42">
        <f>(Y42*AK42+Z42*AL42)*AM42</f>
        <v>160.14749642042443</v>
      </c>
      <c r="AT42">
        <f>((AS42+0.00000010773*(AR42^4-AQ42^4))-AP42*44100)/(L42*0.92*2*29.3+0.00000043092*AQ42^3)</f>
        <v>-8.9563276358449819</v>
      </c>
      <c r="AU42">
        <f>0.61365*EXP(17.502*J42/(240.97+J42))</f>
        <v>4.3349493628578495</v>
      </c>
      <c r="AV42">
        <f>AU42*1000/AA42</f>
        <v>49.274902965190279</v>
      </c>
      <c r="AW42">
        <f>(AV42-U42)</f>
        <v>9.6697279468797319</v>
      </c>
      <c r="AX42">
        <f>IF(D42,P42,(O42+P42)/2)</f>
        <v>31.219965934753418</v>
      </c>
      <c r="AY42">
        <f>0.61365*EXP(17.502*AX42/(240.97+AX42))</f>
        <v>4.5682696684141888</v>
      </c>
      <c r="AZ42">
        <f>IF(AW42&lt;&gt;0,(1000-(AV42+U42)/2)/AW42*AP42,0)</f>
        <v>2.9661318515447133</v>
      </c>
      <c r="BA42">
        <f>U42*AA42/1000</f>
        <v>3.4842570533885153</v>
      </c>
      <c r="BB42">
        <f>(AY42-BA42)</f>
        <v>1.0840126150256735</v>
      </c>
      <c r="BC42">
        <f>1/(1.6/F42+1.37/N42)</f>
        <v>2.0589301272209277</v>
      </c>
      <c r="BD42">
        <f>G42*AA42*0.001</f>
        <v>33.601036366662342</v>
      </c>
      <c r="BE42">
        <f>G42/S42</f>
        <v>0.98385034972124552</v>
      </c>
      <c r="BF42">
        <f>(1-AP42*AA42/AU42/F42)*100</f>
        <v>93.694518449315652</v>
      </c>
      <c r="BG42">
        <f>(S42-E42/(N42/1.35))</f>
        <v>387.78298380673078</v>
      </c>
      <c r="BH42">
        <f>E42*BF42/100/BG42</f>
        <v>3.2620770640826528E-3</v>
      </c>
    </row>
    <row r="43" spans="1:60" x14ac:dyDescent="0.35">
      <c r="A43" s="1" t="s">
        <v>9</v>
      </c>
      <c r="B43" s="1" t="s">
        <v>4624</v>
      </c>
      <c r="K43" s="1">
        <f t="shared" si="0"/>
        <v>2.72</v>
      </c>
    </row>
    <row r="44" spans="1:60" x14ac:dyDescent="0.35">
      <c r="A44" s="1" t="s">
        <v>9</v>
      </c>
      <c r="B44" s="1" t="s">
        <v>4623</v>
      </c>
      <c r="K44" s="1">
        <f t="shared" si="0"/>
        <v>2.72</v>
      </c>
    </row>
    <row r="45" spans="1:60" x14ac:dyDescent="0.35">
      <c r="A45" s="1">
        <v>10</v>
      </c>
      <c r="B45" s="1" t="s">
        <v>4622</v>
      </c>
      <c r="C45" s="1">
        <v>2158.0000012516975</v>
      </c>
      <c r="D45" s="1">
        <v>0</v>
      </c>
      <c r="E45">
        <f>(R45-S45*(1000-T45)/(1000-U45))*AO45</f>
        <v>1.7723949958090328</v>
      </c>
      <c r="F45">
        <f>IF(AZ45&lt;&gt;0,1/(1/AZ45-1/N45),0)</f>
        <v>10.79490845156684</v>
      </c>
      <c r="G45">
        <f>((BC45-AP45/2)*S45-E45)/(BC45+AP45/2)</f>
        <v>381.35947838011282</v>
      </c>
      <c r="H45">
        <f>AP45*1000</f>
        <v>30.622998599661848</v>
      </c>
      <c r="I45">
        <f>(AU45-BA45)</f>
        <v>0.83932134923483614</v>
      </c>
      <c r="J45">
        <f>(P45+AT45*D45)</f>
        <v>30.514373779296875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32.176677703857422</v>
      </c>
      <c r="P45" s="1">
        <v>30.514373779296875</v>
      </c>
      <c r="Q45" s="1">
        <v>32.286167144775391</v>
      </c>
      <c r="R45" s="1">
        <v>400.06134033203125</v>
      </c>
      <c r="S45" s="1">
        <v>387.70376586914063</v>
      </c>
      <c r="T45" s="1">
        <v>13.721986770629883</v>
      </c>
      <c r="U45" s="1">
        <v>40.336879730224609</v>
      </c>
      <c r="V45" s="1">
        <v>25.029666900634766</v>
      </c>
      <c r="W45" s="1">
        <v>73.576713562011719</v>
      </c>
      <c r="X45" s="1">
        <v>300.33828735351563</v>
      </c>
      <c r="Y45" s="1">
        <v>1250.1556396484375</v>
      </c>
      <c r="Z45" s="1">
        <v>8.4608078002929688E-2</v>
      </c>
      <c r="AA45" s="1">
        <v>87.974990844726563</v>
      </c>
      <c r="AB45" s="1">
        <v>27.727903366088867</v>
      </c>
      <c r="AC45" s="1">
        <v>0.63400465250015259</v>
      </c>
      <c r="AD45" s="1">
        <v>3.4437596797943115E-2</v>
      </c>
      <c r="AE45" s="1">
        <v>5.1398756913840771E-3</v>
      </c>
      <c r="AF45" s="1">
        <v>5.5366665124893188E-2</v>
      </c>
      <c r="AG45" s="1">
        <v>2.0213991403579712E-2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1.10418487997616</v>
      </c>
      <c r="AP45">
        <f>(U45-T45)/(1000-U45)*AO45</f>
        <v>3.0622998599661846E-2</v>
      </c>
      <c r="AQ45">
        <f>(P45+273.15)</f>
        <v>303.66437377929685</v>
      </c>
      <c r="AR45">
        <f>(O45+273.15)</f>
        <v>305.3266777038574</v>
      </c>
      <c r="AS45">
        <f>(Y45*AK45+Z45*AL45)*AM45</f>
        <v>200.02489787284503</v>
      </c>
      <c r="AT45">
        <f>((AS45+0.00000010773*(AR45^4-AQ45^4))-AP45*44100)/(L45*0.92*2*29.3+0.00000043092*AQ45^3)</f>
        <v>-8.8681709793639936</v>
      </c>
      <c r="AU45">
        <f>0.61365*EXP(17.502*J45/(240.97+J45))</f>
        <v>4.3879579742061825</v>
      </c>
      <c r="AV45">
        <f>AU45*1000/AA45</f>
        <v>49.877333683964885</v>
      </c>
      <c r="AW45">
        <f>(AV45-U45)</f>
        <v>9.5404539537402755</v>
      </c>
      <c r="AX45">
        <f>IF(D45,P45,(O45+P45)/2)</f>
        <v>31.345525741577148</v>
      </c>
      <c r="AY45">
        <f>0.61365*EXP(17.502*AX45/(240.97+AX45))</f>
        <v>4.6010234005474846</v>
      </c>
      <c r="AZ45">
        <f>IF(AW45&lt;&gt;0,(1000-(AV45+U45)/2)/AW45*AP45,0)</f>
        <v>3.0650201631832905</v>
      </c>
      <c r="BA45">
        <f>U45*AA45/1000</f>
        <v>3.5486366249713464</v>
      </c>
      <c r="BB45">
        <f>(AY45-BA45)</f>
        <v>1.0523867755761382</v>
      </c>
      <c r="BC45">
        <f>1/(1.6/F45+1.37/N45)</f>
        <v>2.1354496222133315</v>
      </c>
      <c r="BD45">
        <f>G45*AA45*0.001</f>
        <v>33.550096619040126</v>
      </c>
      <c r="BE45">
        <f>G45/S45</f>
        <v>0.9836362500250535</v>
      </c>
      <c r="BF45">
        <f>(1-AP45*AA45/AU45/F45)*100</f>
        <v>94.312446147517761</v>
      </c>
      <c r="BG45">
        <f>(S45-E45/(N45/1.35))</f>
        <v>387.14476150063598</v>
      </c>
      <c r="BH45">
        <f>E45*BF45/100/BG45</f>
        <v>4.3177365217711922E-3</v>
      </c>
    </row>
    <row r="46" spans="1:60" x14ac:dyDescent="0.35">
      <c r="A46" s="1" t="s">
        <v>9</v>
      </c>
      <c r="B46" s="1" t="s">
        <v>4621</v>
      </c>
      <c r="K46" s="1">
        <f t="shared" si="0"/>
        <v>2.72</v>
      </c>
    </row>
    <row r="47" spans="1:60" x14ac:dyDescent="0.35">
      <c r="A47" s="1" t="s">
        <v>9</v>
      </c>
      <c r="B47" s="1" t="s">
        <v>4620</v>
      </c>
      <c r="K47" s="1">
        <f t="shared" si="0"/>
        <v>2.72</v>
      </c>
    </row>
    <row r="48" spans="1:60" x14ac:dyDescent="0.35">
      <c r="A48" s="1">
        <v>11</v>
      </c>
      <c r="B48" s="1" t="s">
        <v>4619</v>
      </c>
      <c r="C48" s="1">
        <v>2364.5000012405217</v>
      </c>
      <c r="D48" s="1">
        <v>0</v>
      </c>
      <c r="E48">
        <f>(R48-S48*(1000-T48)/(1000-U48))*AO48</f>
        <v>2.3841506182177432</v>
      </c>
      <c r="F48">
        <f>IF(AZ48&lt;&gt;0,1/(1/AZ48-1/N48),0)</f>
        <v>12.89419212260756</v>
      </c>
      <c r="G48">
        <f>((BC48-AP48/2)*S48-E48)/(BC48+AP48/2)</f>
        <v>380.38923816823922</v>
      </c>
      <c r="H48">
        <f>AP48*1000</f>
        <v>31.543757524184624</v>
      </c>
      <c r="I48">
        <f>(AU48-BA48)</f>
        <v>0.82381975468096735</v>
      </c>
      <c r="J48">
        <f>(P48+AT48*D48)</f>
        <v>30.796562194824219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32.248889923095703</v>
      </c>
      <c r="P48" s="1">
        <v>30.796562194824219</v>
      </c>
      <c r="Q48" s="1">
        <v>32.334491729736328</v>
      </c>
      <c r="R48" s="1">
        <v>400.03265380859375</v>
      </c>
      <c r="S48" s="1">
        <v>386.82260131835938</v>
      </c>
      <c r="T48" s="1">
        <v>13.93636417388916</v>
      </c>
      <c r="U48" s="1">
        <v>41.323963165283203</v>
      </c>
      <c r="V48" s="1">
        <v>25.317296981811523</v>
      </c>
      <c r="W48" s="1">
        <v>75.070587158203125</v>
      </c>
      <c r="X48" s="1">
        <v>300.3310546875</v>
      </c>
      <c r="Y48" s="1">
        <v>1600.4600830078125</v>
      </c>
      <c r="Z48" s="1">
        <v>0.1920856237411499</v>
      </c>
      <c r="AA48" s="1">
        <v>87.97540283203125</v>
      </c>
      <c r="AB48" s="1">
        <v>27.731210708618164</v>
      </c>
      <c r="AC48" s="1">
        <v>0.64092987775802612</v>
      </c>
      <c r="AD48" s="1">
        <v>4.8699177801609039E-2</v>
      </c>
      <c r="AE48" s="1">
        <v>2.5639089290052652E-3</v>
      </c>
      <c r="AF48" s="1">
        <v>4.711465910077095E-2</v>
      </c>
      <c r="AG48" s="1">
        <v>2.059168741106987E-2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1.1041582892922792</v>
      </c>
      <c r="AP48">
        <f>(U48-T48)/(1000-U48)*AO48</f>
        <v>3.1543757524184625E-2</v>
      </c>
      <c r="AQ48">
        <f>(P48+273.15)</f>
        <v>303.9465621948242</v>
      </c>
      <c r="AR48">
        <f>(O48+273.15)</f>
        <v>305.39888992309568</v>
      </c>
      <c r="AS48">
        <f>(Y48*AK48+Z48*AL48)*AM48</f>
        <v>256.07360755755872</v>
      </c>
      <c r="AT48">
        <f>((AS48+0.00000010773*(AR48^4-AQ48^4))-AP48*44100)/(L48*0.92*2*29.3+0.00000043092*AQ48^3)</f>
        <v>-8.7644840407644082</v>
      </c>
      <c r="AU48">
        <f>0.61365*EXP(17.502*J48/(240.97+J48))</f>
        <v>4.4593120607627785</v>
      </c>
      <c r="AV48">
        <f>AU48*1000/AA48</f>
        <v>50.688168706391799</v>
      </c>
      <c r="AW48">
        <f>(AV48-U48)</f>
        <v>9.3642055411085963</v>
      </c>
      <c r="AX48">
        <f>IF(D48,P48,(O48+P48)/2)</f>
        <v>31.522726058959961</v>
      </c>
      <c r="AY48">
        <f>0.61365*EXP(17.502*AX48/(240.97+AX48))</f>
        <v>4.6475960644971011</v>
      </c>
      <c r="AZ48">
        <f>IF(AW48&lt;&gt;0,(1000-(AV48+U48)/2)/AW48*AP48,0)</f>
        <v>3.2135724919276352</v>
      </c>
      <c r="BA48">
        <f>U48*AA48/1000</f>
        <v>3.6354923060818112</v>
      </c>
      <c r="BB48">
        <f>(AY48-BA48)</f>
        <v>1.0121037584152899</v>
      </c>
      <c r="BC48">
        <f>1/(1.6/F48+1.37/N48)</f>
        <v>2.2514697829815176</v>
      </c>
      <c r="BD48">
        <f>G48*AA48*0.001</f>
        <v>33.464896460820327</v>
      </c>
      <c r="BE48">
        <f>G48/S48</f>
        <v>0.9833686989121263</v>
      </c>
      <c r="BF48">
        <f>(1-AP48*AA48/AU48/F48)*100</f>
        <v>95.173718071449755</v>
      </c>
      <c r="BG48">
        <f>(S48-E48/(N48/1.35))</f>
        <v>386.07065233751246</v>
      </c>
      <c r="BH48">
        <f>E48*BF48/100/BG48</f>
        <v>5.877382220178683E-3</v>
      </c>
    </row>
    <row r="49" spans="1:60" x14ac:dyDescent="0.35">
      <c r="A49" s="1" t="s">
        <v>9</v>
      </c>
      <c r="B49" s="1" t="s">
        <v>4618</v>
      </c>
      <c r="K49" s="1">
        <f t="shared" si="0"/>
        <v>2.72</v>
      </c>
    </row>
    <row r="50" spans="1:60" x14ac:dyDescent="0.35">
      <c r="A50" s="1" t="s">
        <v>9</v>
      </c>
      <c r="B50" s="1" t="s">
        <v>141</v>
      </c>
      <c r="K50" s="1">
        <f t="shared" si="0"/>
        <v>2.72</v>
      </c>
    </row>
    <row r="51" spans="1:60" x14ac:dyDescent="0.35">
      <c r="A51" s="1">
        <v>12</v>
      </c>
      <c r="B51" s="1" t="s">
        <v>4617</v>
      </c>
      <c r="C51" s="1">
        <v>2571.5000012405217</v>
      </c>
      <c r="D51" s="1">
        <v>0</v>
      </c>
      <c r="E51">
        <f>(R51-S51*(1000-T51)/(1000-U51))*AO51</f>
        <v>2.7123210237751336</v>
      </c>
      <c r="F51">
        <f>IF(AZ51&lt;&gt;0,1/(1/AZ51-1/N51),0)</f>
        <v>16.613459862601601</v>
      </c>
      <c r="G51">
        <f>((BC51-AP51/2)*S51-E51)/(BC51+AP51/2)</f>
        <v>379.83149732087151</v>
      </c>
      <c r="H51">
        <f>AP51*1000</f>
        <v>32.590075426735012</v>
      </c>
      <c r="I51">
        <f>(AU51-BA51)</f>
        <v>0.80281729908977528</v>
      </c>
      <c r="J51">
        <f>(P51+AT51*D51)</f>
        <v>31.087326049804688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32.324844360351563</v>
      </c>
      <c r="P51" s="1">
        <v>31.087326049804688</v>
      </c>
      <c r="Q51" s="1">
        <v>32.383720397949219</v>
      </c>
      <c r="R51" s="1">
        <v>400.01275634765625</v>
      </c>
      <c r="S51" s="1">
        <v>386.157958984375</v>
      </c>
      <c r="T51" s="1">
        <v>14.146504402160645</v>
      </c>
      <c r="U51" s="1">
        <v>42.411659240722656</v>
      </c>
      <c r="V51" s="1">
        <v>25.588275909423828</v>
      </c>
      <c r="W51" s="1">
        <v>76.714447021484375</v>
      </c>
      <c r="X51" s="1">
        <v>300.31826782226563</v>
      </c>
      <c r="Y51" s="1">
        <v>1999.913818359375</v>
      </c>
      <c r="Z51" s="1">
        <v>0.2321014404296875</v>
      </c>
      <c r="AA51" s="1">
        <v>87.972801208496094</v>
      </c>
      <c r="AB51" s="1">
        <v>27.886693954467773</v>
      </c>
      <c r="AC51" s="1">
        <v>0.63612014055252075</v>
      </c>
      <c r="AD51" s="1">
        <v>6.6764123737812042E-2</v>
      </c>
      <c r="AE51" s="1">
        <v>5.7507110759615898E-3</v>
      </c>
      <c r="AF51" s="1">
        <v>5.2248653024435043E-2</v>
      </c>
      <c r="AG51" s="1">
        <v>2.0152267068624496E-2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1.1041112787583292</v>
      </c>
      <c r="AP51">
        <f>(U51-T51)/(1000-U51)*AO51</f>
        <v>3.2590075426735012E-2</v>
      </c>
      <c r="AQ51">
        <f>(P51+273.15)</f>
        <v>304.23732604980466</v>
      </c>
      <c r="AR51">
        <f>(O51+273.15)</f>
        <v>305.47484436035154</v>
      </c>
      <c r="AS51">
        <f>(Y51*AK51+Z51*AL51)*AM51</f>
        <v>319.98620378525084</v>
      </c>
      <c r="AT51">
        <f>((AS51+0.00000010773*(AR51^4-AQ51^4))-AP51*44100)/(L51*0.92*2*29.3+0.00000043092*AQ51^3)</f>
        <v>-8.6430564906069485</v>
      </c>
      <c r="AU51">
        <f>0.61365*EXP(17.502*J51/(240.97+J51))</f>
        <v>4.5338897663963458</v>
      </c>
      <c r="AV51">
        <f>AU51*1000/AA51</f>
        <v>51.537403653329157</v>
      </c>
      <c r="AW51">
        <f>(AV51-U51)</f>
        <v>9.125744412606501</v>
      </c>
      <c r="AX51">
        <f>IF(D51,P51,(O51+P51)/2)</f>
        <v>31.706085205078125</v>
      </c>
      <c r="AY51">
        <f>0.61365*EXP(17.502*AX51/(240.97+AX51))</f>
        <v>4.6962190466572222</v>
      </c>
      <c r="AZ51">
        <f>IF(AW51&lt;&gt;0,(1000-(AV51+U51)/2)/AW51*AP51,0)</f>
        <v>3.4034672131333297</v>
      </c>
      <c r="BA51">
        <f>U51*AA51/1000</f>
        <v>3.7310724673065705</v>
      </c>
      <c r="BB51">
        <f>(AY51-BA51)</f>
        <v>0.96514657935065173</v>
      </c>
      <c r="BC51">
        <f>1/(1.6/F51+1.37/N51)</f>
        <v>2.4016818421526169</v>
      </c>
      <c r="BD51">
        <f>G51*AA51*0.001</f>
        <v>33.41484080653445</v>
      </c>
      <c r="BE51">
        <f>G51/S51</f>
        <v>0.98361690723624451</v>
      </c>
      <c r="BF51">
        <f>(1-AP51*AA51/AU51/F51)*100</f>
        <v>96.193702382452258</v>
      </c>
      <c r="BG51">
        <f>(S51-E51/(N51/1.35))</f>
        <v>385.3025067264627</v>
      </c>
      <c r="BH51">
        <f>E51*BF51/100/BG51</f>
        <v>6.7715158030861094E-3</v>
      </c>
    </row>
    <row r="52" spans="1:60" x14ac:dyDescent="0.35">
      <c r="A52" s="1" t="s">
        <v>9</v>
      </c>
      <c r="B52" s="1" t="s">
        <v>4616</v>
      </c>
      <c r="K52" s="1">
        <v>1.75712</v>
      </c>
    </row>
    <row r="53" spans="1:60" x14ac:dyDescent="0.35">
      <c r="A53" s="1" t="s">
        <v>9</v>
      </c>
      <c r="B53" s="1" t="s">
        <v>4615</v>
      </c>
    </row>
    <row r="54" spans="1:60" x14ac:dyDescent="0.35">
      <c r="A54" s="1" t="s">
        <v>9</v>
      </c>
      <c r="B54" s="1" t="s">
        <v>4614</v>
      </c>
    </row>
    <row r="55" spans="1:60" x14ac:dyDescent="0.35">
      <c r="A55" s="1" t="s">
        <v>9</v>
      </c>
      <c r="B55" s="1" t="s">
        <v>141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AB585-1941-4D04-AD47-02996747BE32}">
  <dimension ref="A1:BH55"/>
  <sheetViews>
    <sheetView zoomScale="5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4613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4612</v>
      </c>
    </row>
    <row r="12" spans="1:60" x14ac:dyDescent="0.35">
      <c r="A12" s="1" t="s">
        <v>9</v>
      </c>
      <c r="B12" s="1" t="s">
        <v>4611</v>
      </c>
    </row>
    <row r="13" spans="1:60" x14ac:dyDescent="0.35">
      <c r="A13" s="1" t="s">
        <v>9</v>
      </c>
      <c r="B13" s="1" t="s">
        <v>4610</v>
      </c>
    </row>
    <row r="14" spans="1:60" x14ac:dyDescent="0.35">
      <c r="A14" s="1" t="s">
        <v>9</v>
      </c>
      <c r="B14" s="1" t="s">
        <v>4609</v>
      </c>
    </row>
    <row r="15" spans="1:60" x14ac:dyDescent="0.35">
      <c r="A15" s="1" t="s">
        <v>9</v>
      </c>
      <c r="B15" s="1" t="s">
        <v>4608</v>
      </c>
    </row>
    <row r="16" spans="1:60" x14ac:dyDescent="0.35">
      <c r="A16" s="1" t="s">
        <v>9</v>
      </c>
      <c r="B16" s="1" t="s">
        <v>4607</v>
      </c>
    </row>
    <row r="17" spans="1:60" x14ac:dyDescent="0.35">
      <c r="A17" s="1" t="s">
        <v>9</v>
      </c>
      <c r="B17" s="1" t="s">
        <v>4606</v>
      </c>
    </row>
    <row r="18" spans="1:60" x14ac:dyDescent="0.35">
      <c r="A18" s="1">
        <v>1</v>
      </c>
      <c r="B18" s="1" t="s">
        <v>4605</v>
      </c>
      <c r="C18" s="1">
        <v>335.00000055879354</v>
      </c>
      <c r="D18" s="1">
        <v>0</v>
      </c>
      <c r="E18">
        <f>(R18-S18*(1000-T18)/(1000-U18))*AO18</f>
        <v>-4.8233339403760969</v>
      </c>
      <c r="F18">
        <f>IF(AZ18&lt;&gt;0,1/(1/AZ18-1/N18),0)</f>
        <v>3.0910817222966096</v>
      </c>
      <c r="G18">
        <f>((BC18-AP18/2)*S18-E18)/(BC18+AP18/2)</f>
        <v>389.83995693545398</v>
      </c>
      <c r="H18">
        <f>AP18*1000</f>
        <v>27.338571418593329</v>
      </c>
      <c r="I18">
        <f>(AU18-BA18)</f>
        <v>1.2788022684758027</v>
      </c>
      <c r="J18">
        <f>(P18+AT18*D18)</f>
        <v>31.538482666015625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32.359092712402344</v>
      </c>
      <c r="P18" s="1">
        <v>31.538482666015625</v>
      </c>
      <c r="Q18" s="1">
        <v>32.45806884765625</v>
      </c>
      <c r="R18" s="1">
        <v>400.18988037109375</v>
      </c>
      <c r="S18" s="1">
        <v>394.78390502929688</v>
      </c>
      <c r="T18" s="1">
        <v>14.533105850219727</v>
      </c>
      <c r="U18" s="1">
        <v>38.341667175292969</v>
      </c>
      <c r="V18" s="1">
        <v>26.236242294311523</v>
      </c>
      <c r="W18" s="1">
        <v>69.21722412109375</v>
      </c>
      <c r="X18" s="1">
        <v>300.353271484375</v>
      </c>
      <c r="Y18" s="1">
        <v>0.14672702550888062</v>
      </c>
      <c r="Z18" s="1">
        <v>1.1433608829975128E-2</v>
      </c>
      <c r="AA18" s="1">
        <v>87.971000671386719</v>
      </c>
      <c r="AB18" s="1">
        <v>28.301570892333984</v>
      </c>
      <c r="AC18" s="1">
        <v>0.68441194295883179</v>
      </c>
      <c r="AD18" s="1">
        <v>4.7620546072721481E-2</v>
      </c>
      <c r="AE18" s="1">
        <v>5.4590301588177681E-3</v>
      </c>
      <c r="AF18" s="1">
        <v>3.0270176008343697E-2</v>
      </c>
      <c r="AG18" s="1">
        <v>1.214286033064127E-2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1.1042399686925548</v>
      </c>
      <c r="AP18">
        <f>(U18-T18)/(1000-U18)*AO18</f>
        <v>2.7338571418593329E-2</v>
      </c>
      <c r="AQ18">
        <f>(P18+273.15)</f>
        <v>304.6884826660156</v>
      </c>
      <c r="AR18">
        <f>(O18+273.15)</f>
        <v>305.50909271240232</v>
      </c>
      <c r="AS18">
        <f>(Y18*AK18+Z18*AL18)*AM18</f>
        <v>2.3476323556684164E-2</v>
      </c>
      <c r="AT18">
        <f>((AS18+0.00000010773*(AR18^4-AQ18^4))-AP18*44100)/(L18*0.92*2*29.3+0.00000043092*AQ18^3)</f>
        <v>-9.3718350602879159</v>
      </c>
      <c r="AU18">
        <f>0.61365*EXP(17.502*J18/(240.97+J18))</f>
        <v>4.6517570972955866</v>
      </c>
      <c r="AV18">
        <f>AU18*1000/AA18</f>
        <v>52.878301506107661</v>
      </c>
      <c r="AW18">
        <f>(AV18-U18)</f>
        <v>14.536634330814692</v>
      </c>
      <c r="AX18">
        <f>IF(D18,P18,(O18+P18)/2)</f>
        <v>31.948787689208984</v>
      </c>
      <c r="AY18">
        <f>0.61365*EXP(17.502*AX18/(240.97+AX18))</f>
        <v>4.7612594031281512</v>
      </c>
      <c r="AZ18">
        <f>IF(AW18&lt;&gt;0,(1000-(AV18+U18)/2)/AW18*AP18,0)</f>
        <v>1.7948900007056783</v>
      </c>
      <c r="BA18">
        <f>U18*AA18/1000</f>
        <v>3.3729548288197839</v>
      </c>
      <c r="BB18">
        <f>(AY18-BA18)</f>
        <v>1.3883045743083673</v>
      </c>
      <c r="BC18">
        <f>1/(1.6/F18+1.37/N18)</f>
        <v>1.1937653250247431</v>
      </c>
      <c r="BD18">
        <f>G18*AA18*0.001</f>
        <v>34.294611113302189</v>
      </c>
      <c r="BE18">
        <f>G18/S18</f>
        <v>0.98747682458463959</v>
      </c>
      <c r="BF18">
        <f>(1-AP18*AA18/AU18/F18)*100</f>
        <v>83.274164052954475</v>
      </c>
      <c r="BG18">
        <f>(S18-E18/(N18/1.35))</f>
        <v>396.30516002595539</v>
      </c>
      <c r="BH18">
        <f>E18*BF18/100/BG18</f>
        <v>-1.013509644453674E-2</v>
      </c>
    </row>
    <row r="19" spans="1:60" x14ac:dyDescent="0.35">
      <c r="A19" s="1" t="s">
        <v>9</v>
      </c>
      <c r="B19" s="1" t="s">
        <v>4604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4603</v>
      </c>
      <c r="K20" s="1">
        <f t="shared" si="0"/>
        <v>2.72</v>
      </c>
    </row>
    <row r="21" spans="1:60" x14ac:dyDescent="0.35">
      <c r="A21" s="1">
        <v>2</v>
      </c>
      <c r="B21" s="1" t="s">
        <v>4602</v>
      </c>
      <c r="C21" s="1">
        <v>540.00000058114529</v>
      </c>
      <c r="D21" s="1">
        <v>0</v>
      </c>
      <c r="E21">
        <f>(R21-S21*(1000-T21)/(1000-U21))*AO21</f>
        <v>-5.2711607884640488</v>
      </c>
      <c r="F21">
        <f>IF(AZ21&lt;&gt;0,1/(1/AZ21-1/N21),0)</f>
        <v>2.862074015617361</v>
      </c>
      <c r="G21">
        <f>((BC21-AP21/2)*S21-E21)/(BC21+AP21/2)</f>
        <v>390.95304780259471</v>
      </c>
      <c r="H21">
        <f>AP21*1000</f>
        <v>26.344163076690652</v>
      </c>
      <c r="I21">
        <f>(AU21-BA21)</f>
        <v>1.2902980054027258</v>
      </c>
      <c r="J21">
        <f>(P21+AT21*D21)</f>
        <v>31.362838745117188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32.280426025390625</v>
      </c>
      <c r="P21" s="1">
        <v>31.362838745117188</v>
      </c>
      <c r="Q21" s="1">
        <v>32.426040649414063</v>
      </c>
      <c r="R21" s="1">
        <v>400.08529663085938</v>
      </c>
      <c r="S21" s="1">
        <v>395.42510986328125</v>
      </c>
      <c r="T21" s="1">
        <v>14.72887134552002</v>
      </c>
      <c r="U21" s="1">
        <v>37.686962127685547</v>
      </c>
      <c r="V21" s="1">
        <v>26.707208633422852</v>
      </c>
      <c r="W21" s="1">
        <v>68.336097717285156</v>
      </c>
      <c r="X21" s="1">
        <v>300.35433959960938</v>
      </c>
      <c r="Y21" s="1">
        <v>26.420364379882813</v>
      </c>
      <c r="Z21" s="1">
        <v>2.7440277859568596E-2</v>
      </c>
      <c r="AA21" s="1">
        <v>87.968292236328125</v>
      </c>
      <c r="AB21" s="1">
        <v>28.273847579956055</v>
      </c>
      <c r="AC21" s="1">
        <v>0.7065284252166748</v>
      </c>
      <c r="AD21" s="1">
        <v>5.1596984267234802E-2</v>
      </c>
      <c r="AE21" s="1">
        <v>7.5646452605724335E-3</v>
      </c>
      <c r="AF21" s="1">
        <v>5.2637647837400436E-2</v>
      </c>
      <c r="AG21" s="1">
        <v>5.6826546788215637E-3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1.1042438955867988</v>
      </c>
      <c r="AP21">
        <f>(U21-T21)/(1000-U21)*AO21</f>
        <v>2.6344163076690651E-2</v>
      </c>
      <c r="AQ21">
        <f>(P21+273.15)</f>
        <v>304.51283874511716</v>
      </c>
      <c r="AR21">
        <f>(O21+273.15)</f>
        <v>305.4304260253906</v>
      </c>
      <c r="AS21">
        <f>(Y21*AK21+Z21*AL21)*AM21</f>
        <v>4.227258206294664</v>
      </c>
      <c r="AT21">
        <f>((AS21+0.00000010773*(AR21^4-AQ21^4))-AP21*44100)/(L21*0.92*2*29.3+0.00000043092*AQ21^3)</f>
        <v>-8.9874134829844934</v>
      </c>
      <c r="AU21">
        <f>0.61365*EXP(17.502*J21/(240.97+J21))</f>
        <v>4.6055557033503982</v>
      </c>
      <c r="AV21">
        <f>AU21*1000/AA21</f>
        <v>52.354724483879991</v>
      </c>
      <c r="AW21">
        <f>(AV21-U21)</f>
        <v>14.667762356194444</v>
      </c>
      <c r="AX21">
        <f>IF(D21,P21,(O21+P21)/2)</f>
        <v>31.821632385253906</v>
      </c>
      <c r="AY21">
        <f>0.61365*EXP(17.502*AX21/(240.97+AX21))</f>
        <v>4.7270867023365231</v>
      </c>
      <c r="AZ21">
        <f>IF(AW21&lt;&gt;0,(1000-(AV21+U21)/2)/AW21*AP21,0)</f>
        <v>1.7151986804700492</v>
      </c>
      <c r="BA21">
        <f>U21*AA21/1000</f>
        <v>3.3152576979476724</v>
      </c>
      <c r="BB21">
        <f>(AY21-BA21)</f>
        <v>1.4118290043888506</v>
      </c>
      <c r="BC21">
        <f>1/(1.6/F21+1.37/N21)</f>
        <v>1.1375236647551659</v>
      </c>
      <c r="BD21">
        <f>G21*AA21*0.001</f>
        <v>34.391471959781811</v>
      </c>
      <c r="BE21">
        <f>G21/S21</f>
        <v>0.98869049549677623</v>
      </c>
      <c r="BF21">
        <f>(1-AP21*AA21/AU21/F21)*100</f>
        <v>82.418834310703616</v>
      </c>
      <c r="BG21">
        <f>(S21-E21/(N21/1.35))</f>
        <v>397.08760717048949</v>
      </c>
      <c r="BH21">
        <f>E21*BF21/100/BG21</f>
        <v>-1.0940732468212444E-2</v>
      </c>
    </row>
    <row r="22" spans="1:60" x14ac:dyDescent="0.35">
      <c r="A22" s="1" t="s">
        <v>9</v>
      </c>
      <c r="B22" s="1" t="s">
        <v>4601</v>
      </c>
      <c r="K22" s="1">
        <f t="shared" si="0"/>
        <v>2.72</v>
      </c>
    </row>
    <row r="23" spans="1:60" x14ac:dyDescent="0.35">
      <c r="A23" s="1" t="s">
        <v>9</v>
      </c>
      <c r="B23" s="1" t="s">
        <v>4600</v>
      </c>
      <c r="K23" s="1">
        <f t="shared" si="0"/>
        <v>2.72</v>
      </c>
    </row>
    <row r="24" spans="1:60" x14ac:dyDescent="0.35">
      <c r="A24" s="1">
        <v>3</v>
      </c>
      <c r="B24" s="1" t="s">
        <v>4599</v>
      </c>
      <c r="C24" s="1">
        <v>745.00000058114529</v>
      </c>
      <c r="D24" s="1">
        <v>0</v>
      </c>
      <c r="E24">
        <f>(R24-S24*(1000-T24)/(1000-U24))*AO24</f>
        <v>-5.7279324566564567</v>
      </c>
      <c r="F24">
        <f>IF(AZ24&lt;&gt;0,1/(1/AZ24-1/N24),0)</f>
        <v>2.71752435282069</v>
      </c>
      <c r="G24">
        <f>((BC24-AP24/2)*S24-E24)/(BC24+AP24/2)</f>
        <v>392.00405665295483</v>
      </c>
      <c r="H24">
        <f>AP24*1000</f>
        <v>25.528663866734078</v>
      </c>
      <c r="I24">
        <f>(AU24-BA24)</f>
        <v>1.290921544760316</v>
      </c>
      <c r="J24">
        <f>(P24+AT24*D24)</f>
        <v>31.193649291992188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32.154151916503906</v>
      </c>
      <c r="P24" s="1">
        <v>31.193649291992188</v>
      </c>
      <c r="Q24" s="1">
        <v>32.324459075927734</v>
      </c>
      <c r="R24" s="1">
        <v>399.90594482421875</v>
      </c>
      <c r="S24" s="1">
        <v>395.93899536132813</v>
      </c>
      <c r="T24" s="1">
        <v>14.915240287780762</v>
      </c>
      <c r="U24" s="1">
        <v>37.177570343017578</v>
      </c>
      <c r="V24" s="1">
        <v>27.239337921142578</v>
      </c>
      <c r="W24" s="1">
        <v>67.896484375</v>
      </c>
      <c r="X24" s="1">
        <v>300.31192016601563</v>
      </c>
      <c r="Y24" s="1">
        <v>51.107902526855469</v>
      </c>
      <c r="Z24" s="1">
        <v>2.4010306224226952E-2</v>
      </c>
      <c r="AA24" s="1">
        <v>87.969947814941406</v>
      </c>
      <c r="AB24" s="1">
        <v>28.202947616577148</v>
      </c>
      <c r="AC24" s="1">
        <v>0.70138734579086304</v>
      </c>
      <c r="AD24" s="1">
        <v>7.3647506535053253E-2</v>
      </c>
      <c r="AE24" s="1">
        <v>6.6368691623210907E-3</v>
      </c>
      <c r="AF24" s="1">
        <v>3.9031118154525757E-2</v>
      </c>
      <c r="AG24" s="1">
        <v>1.2485983781516552E-2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1.1040879417868219</v>
      </c>
      <c r="AP24">
        <f>(U24-T24)/(1000-U24)*AO24</f>
        <v>2.5528663866734077E-2</v>
      </c>
      <c r="AQ24">
        <f>(P24+273.15)</f>
        <v>304.34364929199216</v>
      </c>
      <c r="AR24">
        <f>(O24+273.15)</f>
        <v>305.30415191650388</v>
      </c>
      <c r="AS24">
        <f>(Y24*AK24+Z24*AL24)*AM24</f>
        <v>8.1772642215207725</v>
      </c>
      <c r="AT24">
        <f>((AS24+0.00000010773*(AR24^4-AQ24^4))-AP24*44100)/(L24*0.92*2*29.3+0.00000043092*AQ24^3)</f>
        <v>-8.6718855527206244</v>
      </c>
      <c r="AU24">
        <f>0.61365*EXP(17.502*J24/(240.97+J24))</f>
        <v>4.5614304677218858</v>
      </c>
      <c r="AV24">
        <f>AU24*1000/AA24</f>
        <v>51.852144749677137</v>
      </c>
      <c r="AW24">
        <f>(AV24-U24)</f>
        <v>14.674574406659559</v>
      </c>
      <c r="AX24">
        <f>IF(D24,P24,(O24+P24)/2)</f>
        <v>31.673900604248047</v>
      </c>
      <c r="AY24">
        <f>0.61365*EXP(17.502*AX24/(240.97+AX24))</f>
        <v>4.687652458595239</v>
      </c>
      <c r="AZ24">
        <f>IF(AW24&lt;&gt;0,(1000-(AV24+U24)/2)/AW24*AP24,0)</f>
        <v>1.6622123651019289</v>
      </c>
      <c r="BA24">
        <f>U24*AA24/1000</f>
        <v>3.2705089229615698</v>
      </c>
      <c r="BB24">
        <f>(AY24-BA24)</f>
        <v>1.4171435356336692</v>
      </c>
      <c r="BC24">
        <f>1/(1.6/F24+1.37/N24)</f>
        <v>1.100305373151278</v>
      </c>
      <c r="BD24">
        <f>G24*AA24*0.001</f>
        <v>34.484576407005768</v>
      </c>
      <c r="BE24">
        <f>G24/S24</f>
        <v>0.99006175508228911</v>
      </c>
      <c r="BF24">
        <f>(1-AP24*AA24/AU24/F24)*100</f>
        <v>81.882931947218069</v>
      </c>
      <c r="BG24">
        <f>(S24-E24/(N24/1.35))</f>
        <v>397.74555612985989</v>
      </c>
      <c r="BH24">
        <f>E24*BF24/100/BG24</f>
        <v>-1.1791958359266545E-2</v>
      </c>
    </row>
    <row r="25" spans="1:60" x14ac:dyDescent="0.35">
      <c r="A25" s="1" t="s">
        <v>9</v>
      </c>
      <c r="B25" s="1" t="s">
        <v>4598</v>
      </c>
      <c r="K25" s="1">
        <f t="shared" si="0"/>
        <v>2.72</v>
      </c>
    </row>
    <row r="26" spans="1:60" x14ac:dyDescent="0.35">
      <c r="A26" s="1" t="s">
        <v>9</v>
      </c>
      <c r="B26" s="1" t="s">
        <v>4597</v>
      </c>
      <c r="K26" s="1">
        <f t="shared" si="0"/>
        <v>2.72</v>
      </c>
    </row>
    <row r="27" spans="1:60" x14ac:dyDescent="0.35">
      <c r="A27" s="1">
        <v>4</v>
      </c>
      <c r="B27" s="1" t="s">
        <v>4596</v>
      </c>
      <c r="C27" s="1">
        <v>950.50000056996942</v>
      </c>
      <c r="D27" s="1">
        <v>0</v>
      </c>
      <c r="E27">
        <f>(R27-S27*(1000-T27)/(1000-U27))*AO27</f>
        <v>-5.5389460993719748</v>
      </c>
      <c r="F27">
        <f>IF(AZ27&lt;&gt;0,1/(1/AZ27-1/N27),0)</f>
        <v>2.7159329270468806</v>
      </c>
      <c r="G27">
        <f>((BC27-AP27/2)*S27-E27)/(BC27+AP27/2)</f>
        <v>392.02885177580794</v>
      </c>
      <c r="H27">
        <f>AP27*1000</f>
        <v>25.183572827516784</v>
      </c>
      <c r="I27">
        <f>(AU27-BA27)</f>
        <v>1.2742712687159496</v>
      </c>
      <c r="J27">
        <f>(P27+AT27*D27)</f>
        <v>31.084970474243164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32.051548004150391</v>
      </c>
      <c r="P27" s="1">
        <v>31.084970474243164</v>
      </c>
      <c r="Q27" s="1">
        <v>32.228084564208984</v>
      </c>
      <c r="R27" s="1">
        <v>400.03042602539063</v>
      </c>
      <c r="S27" s="1">
        <v>396.0146484375</v>
      </c>
      <c r="T27" s="1">
        <v>15.082966804504395</v>
      </c>
      <c r="U27" s="1">
        <v>37.045654296875</v>
      </c>
      <c r="V27" s="1">
        <v>27.706865310668945</v>
      </c>
      <c r="W27" s="1">
        <v>68.051528930664063</v>
      </c>
      <c r="X27" s="1">
        <v>300.33535766601563</v>
      </c>
      <c r="Y27" s="1">
        <v>99.619102478027344</v>
      </c>
      <c r="Z27" s="1">
        <v>0.14063435792922974</v>
      </c>
      <c r="AA27" s="1">
        <v>87.972801208496094</v>
      </c>
      <c r="AB27" s="1">
        <v>28.366561889648438</v>
      </c>
      <c r="AC27" s="1">
        <v>0.69179016351699829</v>
      </c>
      <c r="AD27" s="1">
        <v>2.9216533526778221E-2</v>
      </c>
      <c r="AE27" s="1">
        <v>3.1637342181056738E-3</v>
      </c>
      <c r="AF27" s="1">
        <v>5.9056472033262253E-2</v>
      </c>
      <c r="AG27" s="1">
        <v>1.2218128889799118E-2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1.1041741090662336</v>
      </c>
      <c r="AP27">
        <f>(U27-T27)/(1000-U27)*AO27</f>
        <v>2.5183572827516786E-2</v>
      </c>
      <c r="AQ27">
        <f>(P27+273.15)</f>
        <v>304.23497047424314</v>
      </c>
      <c r="AR27">
        <f>(O27+273.15)</f>
        <v>305.20154800415037</v>
      </c>
      <c r="AS27">
        <f>(Y27*AK27+Z27*AL27)*AM27</f>
        <v>15.939056040218702</v>
      </c>
      <c r="AT27">
        <f>((AS27+0.00000010773*(AR27^4-AQ27^4))-AP27*44100)/(L27*0.92*2*29.3+0.00000043092*AQ27^3)</f>
        <v>-8.4920693054674867</v>
      </c>
      <c r="AU27">
        <f>0.61365*EXP(17.502*J27/(240.97+J27))</f>
        <v>4.5332812498136033</v>
      </c>
      <c r="AV27">
        <f>AU27*1000/AA27</f>
        <v>51.530486554244177</v>
      </c>
      <c r="AW27">
        <f>(AV27-U27)</f>
        <v>14.484832257369177</v>
      </c>
      <c r="AX27">
        <f>IF(D27,P27,(O27+P27)/2)</f>
        <v>31.568259239196777</v>
      </c>
      <c r="AY27">
        <f>0.61365*EXP(17.502*AX27/(240.97+AX27))</f>
        <v>4.6596294061525114</v>
      </c>
      <c r="AZ27">
        <f>IF(AW27&lt;&gt;0,(1000-(AV27+U27)/2)/AW27*AP27,0)</f>
        <v>1.6616168246145731</v>
      </c>
      <c r="BA27">
        <f>U27*AA27/1000</f>
        <v>3.2590099810976536</v>
      </c>
      <c r="BB27">
        <f>(AY27-BA27)</f>
        <v>1.4006194250548578</v>
      </c>
      <c r="BC27">
        <f>1/(1.6/F27+1.37/N27)</f>
        <v>1.0998878548419178</v>
      </c>
      <c r="BD27">
        <f>G27*AA27*0.001</f>
        <v>34.487876245268133</v>
      </c>
      <c r="BE27">
        <f>G27/S27</f>
        <v>0.98993522922089305</v>
      </c>
      <c r="BF27">
        <f>(1-AP27*AA27/AU27/F27)*100</f>
        <v>82.005737129590017</v>
      </c>
      <c r="BG27">
        <f>(S27-E27/(N27/1.35))</f>
        <v>397.761603869998</v>
      </c>
      <c r="BH27">
        <f>E27*BF27/100/BG27</f>
        <v>-1.1419537566741168E-2</v>
      </c>
    </row>
    <row r="28" spans="1:60" x14ac:dyDescent="0.35">
      <c r="A28" s="1" t="s">
        <v>9</v>
      </c>
      <c r="B28" s="1" t="s">
        <v>4595</v>
      </c>
      <c r="K28" s="1">
        <f t="shared" si="0"/>
        <v>2.72</v>
      </c>
    </row>
    <row r="29" spans="1:60" x14ac:dyDescent="0.35">
      <c r="A29" s="1" t="s">
        <v>9</v>
      </c>
      <c r="B29" s="1" t="s">
        <v>4594</v>
      </c>
      <c r="K29" s="1">
        <f t="shared" si="0"/>
        <v>2.72</v>
      </c>
    </row>
    <row r="30" spans="1:60" x14ac:dyDescent="0.35">
      <c r="A30" s="1">
        <v>5</v>
      </c>
      <c r="B30" s="1" t="s">
        <v>4593</v>
      </c>
      <c r="C30" s="1">
        <v>1156.0000005811453</v>
      </c>
      <c r="D30" s="1">
        <v>0</v>
      </c>
      <c r="E30">
        <f>(R30-S30*(1000-T30)/(1000-U30))*AO30</f>
        <v>-5.0190175851258356</v>
      </c>
      <c r="F30">
        <f>IF(AZ30&lt;&gt;0,1/(1/AZ30-1/N30),0)</f>
        <v>2.7605479509603805</v>
      </c>
      <c r="G30">
        <f>((BC30-AP30/2)*S30-E30)/(BC30+AP30/2)</f>
        <v>391.24433246751602</v>
      </c>
      <c r="H30">
        <f>AP30*1000</f>
        <v>25.016700042404004</v>
      </c>
      <c r="I30">
        <f>(AU30-BA30)</f>
        <v>1.2535157243107564</v>
      </c>
      <c r="J30">
        <f>(P30+AT30*D30)</f>
        <v>31.004131317138672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31.967964172363281</v>
      </c>
      <c r="P30" s="1">
        <v>31.004131317138672</v>
      </c>
      <c r="Q30" s="1">
        <v>32.146251678466797</v>
      </c>
      <c r="R30" s="1">
        <v>400.00054931640625</v>
      </c>
      <c r="S30" s="1">
        <v>395.58331298828125</v>
      </c>
      <c r="T30" s="1">
        <v>15.225104331970215</v>
      </c>
      <c r="U30" s="1">
        <v>37.043327331542969</v>
      </c>
      <c r="V30" s="1">
        <v>28.101619720458984</v>
      </c>
      <c r="W30" s="1">
        <v>68.3724365234375</v>
      </c>
      <c r="X30" s="1">
        <v>300.3214111328125</v>
      </c>
      <c r="Y30" s="1">
        <v>150.36778259277344</v>
      </c>
      <c r="Z30" s="1">
        <v>0.14291805028915405</v>
      </c>
      <c r="AA30" s="1">
        <v>87.976043701171875</v>
      </c>
      <c r="AB30" s="1">
        <v>28.252555847167969</v>
      </c>
      <c r="AC30" s="1">
        <v>0.69098353385925293</v>
      </c>
      <c r="AD30" s="1">
        <v>5.744529515504837E-2</v>
      </c>
      <c r="AE30" s="1">
        <v>4.3729315511882305E-3</v>
      </c>
      <c r="AF30" s="1">
        <v>4.1830472648143768E-2</v>
      </c>
      <c r="AG30" s="1">
        <v>1.4198292978107929E-2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1.1041228350471044</v>
      </c>
      <c r="AP30">
        <f>(U30-T30)/(1000-U30)*AO30</f>
        <v>2.5016700042404003E-2</v>
      </c>
      <c r="AQ30">
        <f>(P30+273.15)</f>
        <v>304.15413131713865</v>
      </c>
      <c r="AR30">
        <f>(O30+273.15)</f>
        <v>305.11796417236326</v>
      </c>
      <c r="AS30">
        <f>(Y30*AK30+Z30*AL30)*AM30</f>
        <v>24.058844677086654</v>
      </c>
      <c r="AT30">
        <f>((AS30+0.00000010773*(AR30^4-AQ30^4))-AP30*44100)/(L30*0.92*2*29.3+0.00000043092*AQ30^3)</f>
        <v>-8.3716530947152776</v>
      </c>
      <c r="AU30">
        <f>0.61365*EXP(17.502*J30/(240.97+J30))</f>
        <v>4.512441108467395</v>
      </c>
      <c r="AV30">
        <f>AU30*1000/AA30</f>
        <v>51.291703043555792</v>
      </c>
      <c r="AW30">
        <f>(AV30-U30)</f>
        <v>14.248375712012823</v>
      </c>
      <c r="AX30">
        <f>IF(D30,P30,(O30+P30)/2)</f>
        <v>31.486047744750977</v>
      </c>
      <c r="AY30">
        <f>0.61365*EXP(17.502*AX30/(240.97+AX30))</f>
        <v>4.6379225414780061</v>
      </c>
      <c r="AZ30">
        <f>IF(AW30&lt;&gt;0,(1000-(AV30+U30)/2)/AW30*AP30,0)</f>
        <v>1.678210558637832</v>
      </c>
      <c r="BA30">
        <f>U30*AA30/1000</f>
        <v>3.2589253841566386</v>
      </c>
      <c r="BB30">
        <f>(AY30-BA30)</f>
        <v>1.3789971573213675</v>
      </c>
      <c r="BC30">
        <f>1/(1.6/F30+1.37/N30)</f>
        <v>1.1115279240163334</v>
      </c>
      <c r="BD30">
        <f>G30*AA30*0.001</f>
        <v>34.42012849099801</v>
      </c>
      <c r="BE30">
        <f>G30/S30</f>
        <v>0.9890314369228872</v>
      </c>
      <c r="BF30">
        <f>(1-AP30*AA30/AU30/F30)*100</f>
        <v>82.331991205378472</v>
      </c>
      <c r="BG30">
        <f>(S30-E30/(N30/1.35))</f>
        <v>397.16628561138236</v>
      </c>
      <c r="BH30">
        <f>E30*BF30/100/BG30</f>
        <v>-1.0404350184007097E-2</v>
      </c>
    </row>
    <row r="31" spans="1:60" x14ac:dyDescent="0.35">
      <c r="A31" s="1" t="s">
        <v>9</v>
      </c>
      <c r="B31" s="1" t="s">
        <v>4592</v>
      </c>
      <c r="K31" s="1">
        <f t="shared" si="0"/>
        <v>2.72</v>
      </c>
    </row>
    <row r="32" spans="1:60" x14ac:dyDescent="0.35">
      <c r="A32" s="1" t="s">
        <v>9</v>
      </c>
      <c r="B32" s="1" t="s">
        <v>4591</v>
      </c>
      <c r="K32" s="1">
        <f t="shared" si="0"/>
        <v>2.72</v>
      </c>
    </row>
    <row r="33" spans="1:60" x14ac:dyDescent="0.35">
      <c r="A33" s="1">
        <v>6</v>
      </c>
      <c r="B33" s="1" t="s">
        <v>4590</v>
      </c>
      <c r="C33" s="1">
        <v>1361.5000005699694</v>
      </c>
      <c r="D33" s="1">
        <v>0</v>
      </c>
      <c r="E33">
        <f>(R33-S33*(1000-T33)/(1000-U33))*AO33</f>
        <v>-3.7790530814074694</v>
      </c>
      <c r="F33">
        <f>IF(AZ33&lt;&gt;0,1/(1/AZ33-1/N33),0)</f>
        <v>2.9052795735836079</v>
      </c>
      <c r="G33">
        <f>((BC33-AP33/2)*S33-E33)/(BC33+AP33/2)</f>
        <v>388.94311545238537</v>
      </c>
      <c r="H33">
        <f>AP33*1000</f>
        <v>25.224950151407953</v>
      </c>
      <c r="I33">
        <f>(AU33-BA33)</f>
        <v>1.2255030733746795</v>
      </c>
      <c r="J33">
        <f>(P33+AT33*D33)</f>
        <v>31.000400543212891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31.915102005004883</v>
      </c>
      <c r="P33" s="1">
        <v>31.000400543212891</v>
      </c>
      <c r="Q33" s="1">
        <v>32.083839416503906</v>
      </c>
      <c r="R33" s="1">
        <v>399.8385009765625</v>
      </c>
      <c r="S33" s="1">
        <v>394.25405883789063</v>
      </c>
      <c r="T33" s="1">
        <v>15.35764217376709</v>
      </c>
      <c r="U33" s="1">
        <v>37.350208282470703</v>
      </c>
      <c r="V33" s="1">
        <v>28.431699752807617</v>
      </c>
      <c r="W33" s="1">
        <v>69.146675109863281</v>
      </c>
      <c r="X33" s="1">
        <v>300.32510375976563</v>
      </c>
      <c r="Y33" s="1">
        <v>301.16058349609375</v>
      </c>
      <c r="Z33" s="1">
        <v>0.10061584413051605</v>
      </c>
      <c r="AA33" s="1">
        <v>87.977508544921875</v>
      </c>
      <c r="AB33" s="1">
        <v>28.293607711791992</v>
      </c>
      <c r="AC33" s="1">
        <v>0.70407366752624512</v>
      </c>
      <c r="AD33" s="1">
        <v>9.1651156544685364E-2</v>
      </c>
      <c r="AE33" s="1">
        <v>1.9829892553389072E-3</v>
      </c>
      <c r="AF33" s="1">
        <v>3.5416059195995331E-2</v>
      </c>
      <c r="AG33" s="1">
        <v>1.3178339228034019E-2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1.1041364108814908</v>
      </c>
      <c r="AP33">
        <f>(U33-T33)/(1000-U33)*AO33</f>
        <v>2.5224950151407952E-2</v>
      </c>
      <c r="AQ33">
        <f>(P33+273.15)</f>
        <v>304.15040054321287</v>
      </c>
      <c r="AR33">
        <f>(O33+273.15)</f>
        <v>305.06510200500486</v>
      </c>
      <c r="AS33">
        <f>(Y33*AK33+Z33*AL33)*AM33</f>
        <v>48.185692282340824</v>
      </c>
      <c r="AT33">
        <f>((AS33+0.00000010773*(AR33^4-AQ33^4))-AP33*44100)/(L33*0.92*2*29.3+0.00000043092*AQ33^3)</f>
        <v>-8.2592059926377388</v>
      </c>
      <c r="AU33">
        <f>0.61365*EXP(17.502*J33/(240.97+J33))</f>
        <v>4.5114813417003576</v>
      </c>
      <c r="AV33">
        <f>AU33*1000/AA33</f>
        <v>51.279939797303612</v>
      </c>
      <c r="AW33">
        <f>(AV33-U33)</f>
        <v>13.929731514832909</v>
      </c>
      <c r="AX33">
        <f>IF(D33,P33,(O33+P33)/2)</f>
        <v>31.457751274108887</v>
      </c>
      <c r="AY33">
        <f>0.61365*EXP(17.502*AX33/(240.97+AX33))</f>
        <v>4.6304716277383209</v>
      </c>
      <c r="AZ33">
        <f>IF(AW33&lt;&gt;0,(1000-(AV33+U33)/2)/AW33*AP33,0)</f>
        <v>1.7306223448833657</v>
      </c>
      <c r="BA33">
        <f>U33*AA33/1000</f>
        <v>3.2859782683256782</v>
      </c>
      <c r="BB33">
        <f>(AY33-BA33)</f>
        <v>1.3444933594126427</v>
      </c>
      <c r="BC33">
        <f>1/(1.6/F33+1.37/N33)</f>
        <v>1.148383877586771</v>
      </c>
      <c r="BD33">
        <f>G33*AA33*0.001</f>
        <v>34.218246263200768</v>
      </c>
      <c r="BE33">
        <f>G33/S33</f>
        <v>0.9865291345353302</v>
      </c>
      <c r="BF33">
        <f>(1-AP33*AA33/AU33/F33)*100</f>
        <v>83.068521660646908</v>
      </c>
      <c r="BG33">
        <f>(S33-E33/(N33/1.35))</f>
        <v>395.44595296211969</v>
      </c>
      <c r="BH33">
        <f>E33*BF33/100/BG33</f>
        <v>-7.9383883030837762E-3</v>
      </c>
    </row>
    <row r="34" spans="1:60" x14ac:dyDescent="0.35">
      <c r="A34" s="1" t="s">
        <v>9</v>
      </c>
      <c r="B34" s="1" t="s">
        <v>4589</v>
      </c>
      <c r="K34" s="1">
        <f t="shared" si="0"/>
        <v>2.72</v>
      </c>
    </row>
    <row r="35" spans="1:60" x14ac:dyDescent="0.35">
      <c r="A35" s="1" t="s">
        <v>9</v>
      </c>
      <c r="B35" s="1" t="s">
        <v>4588</v>
      </c>
      <c r="K35" s="1">
        <f t="shared" si="0"/>
        <v>2.72</v>
      </c>
    </row>
    <row r="36" spans="1:60" x14ac:dyDescent="0.35">
      <c r="A36" s="1">
        <v>7</v>
      </c>
      <c r="B36" s="1" t="s">
        <v>4587</v>
      </c>
      <c r="C36" s="1">
        <v>1566.5000005699694</v>
      </c>
      <c r="D36" s="1">
        <v>0</v>
      </c>
      <c r="E36">
        <f>(R36-S36*(1000-T36)/(1000-U36))*AO36</f>
        <v>-2.5434966712134459</v>
      </c>
      <c r="F36">
        <f>IF(AZ36&lt;&gt;0,1/(1/AZ36-1/N36),0)</f>
        <v>3.1463050185386483</v>
      </c>
      <c r="G36">
        <f>((BC36-AP36/2)*S36-E36)/(BC36+AP36/2)</f>
        <v>387.01718318572733</v>
      </c>
      <c r="H36">
        <f>AP36*1000</f>
        <v>25.655150344856626</v>
      </c>
      <c r="I36">
        <f>(AU36-BA36)</f>
        <v>1.1893178560589082</v>
      </c>
      <c r="J36">
        <f>(P36+AT36*D36)</f>
        <v>31.029779434204102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31.887836456298828</v>
      </c>
      <c r="P36" s="1">
        <v>31.029779434204102</v>
      </c>
      <c r="Q36" s="1">
        <v>32.043003082275391</v>
      </c>
      <c r="R36" s="1">
        <v>400.03518676757813</v>
      </c>
      <c r="S36" s="1">
        <v>393.20254516601563</v>
      </c>
      <c r="T36" s="1">
        <v>15.486606597900391</v>
      </c>
      <c r="U36" s="1">
        <v>37.842784881591797</v>
      </c>
      <c r="V36" s="1">
        <v>28.718320846557617</v>
      </c>
      <c r="W36" s="1">
        <v>70.175552368164063</v>
      </c>
      <c r="X36" s="1">
        <v>300.3253173828125</v>
      </c>
      <c r="Y36" s="1">
        <v>500.12640380859375</v>
      </c>
      <c r="Z36" s="1">
        <v>6.2882818281650543E-2</v>
      </c>
      <c r="AA36" s="1">
        <v>87.9884033203125</v>
      </c>
      <c r="AB36" s="1">
        <v>28.261203765869141</v>
      </c>
      <c r="AC36" s="1">
        <v>0.69338643550872803</v>
      </c>
      <c r="AD36" s="1">
        <v>5.8419346809387207E-2</v>
      </c>
      <c r="AE36" s="1">
        <v>3.3700745552778244E-3</v>
      </c>
      <c r="AF36" s="1">
        <v>2.317221462726593E-2</v>
      </c>
      <c r="AG36" s="1">
        <v>1.3414468616247177E-2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1.1041371962603397</v>
      </c>
      <c r="AP36">
        <f>(U36-T36)/(1000-U36)*AO36</f>
        <v>2.5655150344856627E-2</v>
      </c>
      <c r="AQ36">
        <f>(P36+273.15)</f>
        <v>304.17977943420408</v>
      </c>
      <c r="AR36">
        <f>(O36+273.15)</f>
        <v>305.03783645629881</v>
      </c>
      <c r="AS36">
        <f>(Y36*AK36+Z36*AL36)*AM36</f>
        <v>80.020222820783601</v>
      </c>
      <c r="AT36">
        <f>((AS36+0.00000010773*(AR36^4-AQ36^4))-AP36*44100)/(L36*0.92*2*29.3+0.00000043092*AQ36^3)</f>
        <v>-8.1635112551043694</v>
      </c>
      <c r="AU36">
        <f>0.61365*EXP(17.502*J36/(240.97+J36))</f>
        <v>4.5190440749842313</v>
      </c>
      <c r="AV36">
        <f>AU36*1000/AA36</f>
        <v>51.359541762942641</v>
      </c>
      <c r="AW36">
        <f>(AV36-U36)</f>
        <v>13.516756881350844</v>
      </c>
      <c r="AX36">
        <f>IF(D36,P36,(O36+P36)/2)</f>
        <v>31.458807945251465</v>
      </c>
      <c r="AY36">
        <f>0.61365*EXP(17.502*AX36/(240.97+AX36))</f>
        <v>4.6307496786958913</v>
      </c>
      <c r="AZ36">
        <f>IF(AW36&lt;&gt;0,(1000-(AV36+U36)/2)/AW36*AP36,0)</f>
        <v>1.8133714329127426</v>
      </c>
      <c r="BA36">
        <f>U36*AA36/1000</f>
        <v>3.3297262189253232</v>
      </c>
      <c r="BB36">
        <f>(AY36-BA36)</f>
        <v>1.3010234597705681</v>
      </c>
      <c r="BC36">
        <f>1/(1.6/F36+1.37/N36)</f>
        <v>1.2068542744982811</v>
      </c>
      <c r="BD36">
        <f>G36*AA36*0.001</f>
        <v>34.053024006037042</v>
      </c>
      <c r="BE36">
        <f>G36/S36</f>
        <v>0.98426927277981702</v>
      </c>
      <c r="BF36">
        <f>(1-AP36*AA36/AU36/F36)*100</f>
        <v>84.123579215591576</v>
      </c>
      <c r="BG36">
        <f>(S36-E36/(N36/1.35))</f>
        <v>394.00475108165375</v>
      </c>
      <c r="BH36">
        <f>E36*BF36/100/BG36</f>
        <v>-5.4305955224655386E-3</v>
      </c>
    </row>
    <row r="37" spans="1:60" x14ac:dyDescent="0.35">
      <c r="A37" s="1" t="s">
        <v>9</v>
      </c>
      <c r="B37" s="1" t="s">
        <v>4586</v>
      </c>
      <c r="K37" s="1">
        <f t="shared" si="0"/>
        <v>2.72</v>
      </c>
    </row>
    <row r="38" spans="1:60" x14ac:dyDescent="0.35">
      <c r="A38" s="1" t="s">
        <v>9</v>
      </c>
      <c r="B38" s="1" t="s">
        <v>4585</v>
      </c>
      <c r="K38" s="1">
        <f t="shared" si="0"/>
        <v>2.72</v>
      </c>
    </row>
    <row r="39" spans="1:60" x14ac:dyDescent="0.35">
      <c r="A39" s="1">
        <v>8</v>
      </c>
      <c r="B39" s="1" t="s">
        <v>4584</v>
      </c>
      <c r="C39" s="1">
        <v>1772.5000005699694</v>
      </c>
      <c r="D39" s="1">
        <v>0</v>
      </c>
      <c r="E39">
        <f>(R39-S39*(1000-T39)/(1000-U39))*AO39</f>
        <v>-1.1463172247806694</v>
      </c>
      <c r="F39">
        <f>IF(AZ39&lt;&gt;0,1/(1/AZ39-1/N39),0)</f>
        <v>3.5277166752972322</v>
      </c>
      <c r="G39">
        <f>((BC39-AP39/2)*S39-E39)/(BC39+AP39/2)</f>
        <v>384.75479381961583</v>
      </c>
      <c r="H39">
        <f>AP39*1000</f>
        <v>26.308645832091713</v>
      </c>
      <c r="I39">
        <f>(AU39-BA39)</f>
        <v>1.1431321214344869</v>
      </c>
      <c r="J39">
        <f>(P39+AT39*D39)</f>
        <v>31.085111618041992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31.885459899902344</v>
      </c>
      <c r="P39" s="1">
        <v>31.085111618041992</v>
      </c>
      <c r="Q39" s="1">
        <v>32.024013519287109</v>
      </c>
      <c r="R39" s="1">
        <v>400.06716918945313</v>
      </c>
      <c r="S39" s="1">
        <v>391.77023315429688</v>
      </c>
      <c r="T39" s="1">
        <v>15.61893367767334</v>
      </c>
      <c r="U39" s="1">
        <v>38.529045104980469</v>
      </c>
      <c r="V39" s="1">
        <v>28.968259811401367</v>
      </c>
      <c r="W39" s="1">
        <v>71.459381103515625</v>
      </c>
      <c r="X39" s="1">
        <v>300.31454467773438</v>
      </c>
      <c r="Y39" s="1">
        <v>749.22271728515625</v>
      </c>
      <c r="Z39" s="1">
        <v>1.4863139018416405E-2</v>
      </c>
      <c r="AA39" s="1">
        <v>87.990386962890625</v>
      </c>
      <c r="AB39" s="1">
        <v>28.277013778686523</v>
      </c>
      <c r="AC39" s="1">
        <v>0.69041687250137329</v>
      </c>
      <c r="AD39" s="1">
        <v>4.0997538715600967E-2</v>
      </c>
      <c r="AE39" s="1">
        <v>4.5580477453768253E-3</v>
      </c>
      <c r="AF39" s="1">
        <v>5.3888037800788879E-2</v>
      </c>
      <c r="AG39" s="1">
        <v>1.5383735299110413E-2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1.1040975907269643</v>
      </c>
      <c r="AP39">
        <f>(U39-T39)/(1000-U39)*AO39</f>
        <v>2.6308645832091714E-2</v>
      </c>
      <c r="AQ39">
        <f>(P39+273.15)</f>
        <v>304.23511161804197</v>
      </c>
      <c r="AR39">
        <f>(O39+273.15)</f>
        <v>305.03545989990232</v>
      </c>
      <c r="AS39">
        <f>(Y39*AK39+Z39*AL39)*AM39</f>
        <v>119.87563208619576</v>
      </c>
      <c r="AT39">
        <f>((AS39+0.00000010773*(AR39^4-AQ39^4))-AP39*44100)/(L39*0.92*2*29.3+0.00000043092*AQ39^3)</f>
        <v>-8.0820311992982692</v>
      </c>
      <c r="AU39">
        <f>0.61365*EXP(17.502*J39/(240.97+J39))</f>
        <v>4.5333177095323851</v>
      </c>
      <c r="AV39">
        <f>AU39*1000/AA39</f>
        <v>51.520602033995857</v>
      </c>
      <c r="AW39">
        <f>(AV39-U39)</f>
        <v>12.991556929015388</v>
      </c>
      <c r="AX39">
        <f>IF(D39,P39,(O39+P39)/2)</f>
        <v>31.485285758972168</v>
      </c>
      <c r="AY39">
        <f>0.61365*EXP(17.502*AX39/(240.97+AX39))</f>
        <v>4.6377217617214077</v>
      </c>
      <c r="AZ39">
        <f>IF(AW39&lt;&gt;0,(1000-(AV39+U39)/2)/AW39*AP39,0)</f>
        <v>1.9338793519841624</v>
      </c>
      <c r="BA39">
        <f>U39*AA39/1000</f>
        <v>3.3901855880978982</v>
      </c>
      <c r="BB39">
        <f>(AY39-BA39)</f>
        <v>1.2475361736235095</v>
      </c>
      <c r="BC39">
        <f>1/(1.6/F39+1.37/N39)</f>
        <v>1.2926266338867332</v>
      </c>
      <c r="BD39">
        <f>G39*AA39*0.001</f>
        <v>33.8547231940152</v>
      </c>
      <c r="BE39">
        <f>G39/S39</f>
        <v>0.98209297506296744</v>
      </c>
      <c r="BF39">
        <f>(1-AP39*AA39/AU39/F39)*100</f>
        <v>85.524823520908427</v>
      </c>
      <c r="BG39">
        <f>(S39-E39/(N39/1.35))</f>
        <v>392.13177577761718</v>
      </c>
      <c r="BH39">
        <f>E39*BF39/100/BG39</f>
        <v>-2.5001436864923485E-3</v>
      </c>
    </row>
    <row r="40" spans="1:60" x14ac:dyDescent="0.35">
      <c r="A40" s="1" t="s">
        <v>9</v>
      </c>
      <c r="B40" s="1" t="s">
        <v>4583</v>
      </c>
      <c r="K40" s="1">
        <f t="shared" si="0"/>
        <v>2.72</v>
      </c>
    </row>
    <row r="41" spans="1:60" x14ac:dyDescent="0.35">
      <c r="A41" s="1" t="s">
        <v>9</v>
      </c>
      <c r="B41" s="1" t="s">
        <v>4582</v>
      </c>
      <c r="K41" s="1">
        <f t="shared" si="0"/>
        <v>2.72</v>
      </c>
    </row>
    <row r="42" spans="1:60" x14ac:dyDescent="0.35">
      <c r="A42" s="1">
        <v>9</v>
      </c>
      <c r="B42" s="1" t="s">
        <v>4581</v>
      </c>
      <c r="C42" s="1">
        <v>1979.0000005587935</v>
      </c>
      <c r="D42" s="1">
        <v>0</v>
      </c>
      <c r="E42">
        <f>(R42-S42*(1000-T42)/(1000-U42))*AO42</f>
        <v>-0.28379507058816383</v>
      </c>
      <c r="F42">
        <f>IF(AZ42&lt;&gt;0,1/(1/AZ42-1/N42),0)</f>
        <v>3.9935201553524609</v>
      </c>
      <c r="G42">
        <f>((BC42-AP42/2)*S42-E42)/(BC42+AP42/2)</f>
        <v>383.47250194112479</v>
      </c>
      <c r="H42">
        <f>AP42*1000</f>
        <v>27.0169839295645</v>
      </c>
      <c r="I42">
        <f>(AU42-BA42)</f>
        <v>1.0982846556740045</v>
      </c>
      <c r="J42">
        <f>(P42+AT42*D42)</f>
        <v>31.161346435546875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31.907424926757813</v>
      </c>
      <c r="P42" s="1">
        <v>31.161346435546875</v>
      </c>
      <c r="Q42" s="1">
        <v>32.028350830078125</v>
      </c>
      <c r="R42" s="1">
        <v>400.11102294921875</v>
      </c>
      <c r="S42" s="1">
        <v>390.80618286132813</v>
      </c>
      <c r="T42" s="1">
        <v>15.757061004638672</v>
      </c>
      <c r="U42" s="1">
        <v>39.263389587402344</v>
      </c>
      <c r="V42" s="1">
        <v>29.187788009643555</v>
      </c>
      <c r="W42" s="1">
        <v>72.730026245117188</v>
      </c>
      <c r="X42" s="1">
        <v>300.348388671875</v>
      </c>
      <c r="Y42" s="1">
        <v>999.80224609375</v>
      </c>
      <c r="Z42" s="1">
        <v>5.6023497134447098E-2</v>
      </c>
      <c r="AA42" s="1">
        <v>87.989425659179688</v>
      </c>
      <c r="AB42" s="1">
        <v>28.363224029541016</v>
      </c>
      <c r="AC42" s="1">
        <v>0.68220192193984985</v>
      </c>
      <c r="AD42" s="1">
        <v>3.1518131494522095E-2</v>
      </c>
      <c r="AE42" s="1">
        <v>3.2021249644458294E-3</v>
      </c>
      <c r="AF42" s="1">
        <v>3.7205073982477188E-2</v>
      </c>
      <c r="AG42" s="1">
        <v>1.7190216109156609E-2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1.1042220171760109</v>
      </c>
      <c r="AP42">
        <f>(U42-T42)/(1000-U42)*AO42</f>
        <v>2.70169839295645E-2</v>
      </c>
      <c r="AQ42">
        <f>(P42+273.15)</f>
        <v>304.31134643554685</v>
      </c>
      <c r="AR42">
        <f>(O42+273.15)</f>
        <v>305.05742492675779</v>
      </c>
      <c r="AS42">
        <f>(Y42*AK42+Z42*AL42)*AM42</f>
        <v>159.96835579942854</v>
      </c>
      <c r="AT42">
        <f>((AS42+0.00000010773*(AR42^4-AQ42^4))-AP42*44100)/(L42*0.92*2*29.3+0.00000043092*AQ42^3)</f>
        <v>-8.0171653214306673</v>
      </c>
      <c r="AU42">
        <f>0.61365*EXP(17.502*J42/(240.97+J42))</f>
        <v>4.5530477549021526</v>
      </c>
      <c r="AV42">
        <f>AU42*1000/AA42</f>
        <v>51.745396913238586</v>
      </c>
      <c r="AW42">
        <f>(AV42-U42)</f>
        <v>12.482007325836243</v>
      </c>
      <c r="AX42">
        <f>IF(D42,P42,(O42+P42)/2)</f>
        <v>31.534385681152344</v>
      </c>
      <c r="AY42">
        <f>0.61365*EXP(17.502*AX42/(240.97+AX42))</f>
        <v>4.6506748462885659</v>
      </c>
      <c r="AZ42">
        <f>IF(AW42&lt;&gt;0,(1000-(AV42+U42)/2)/AW42*AP42,0)</f>
        <v>2.0659811995959028</v>
      </c>
      <c r="BA42">
        <f>U42*AA42/1000</f>
        <v>3.4547630992281482</v>
      </c>
      <c r="BB42">
        <f>(AY42-BA42)</f>
        <v>1.1959117470604177</v>
      </c>
      <c r="BC42">
        <f>1/(1.6/F42+1.37/N42)</f>
        <v>1.3875081875372672</v>
      </c>
      <c r="BD42">
        <f>G42*AA42*0.001</f>
        <v>33.741525201888237</v>
      </c>
      <c r="BE42">
        <f>G42/S42</f>
        <v>0.98123448081985543</v>
      </c>
      <c r="BF42">
        <f>(1-AP42*AA42/AU42/F42)*100</f>
        <v>86.925976500562442</v>
      </c>
      <c r="BG42">
        <f>(S42-E42/(N42/1.35))</f>
        <v>390.89569038340642</v>
      </c>
      <c r="BH42">
        <f>E42*BF42/100/BG42</f>
        <v>-6.3109326205990318E-4</v>
      </c>
    </row>
    <row r="43" spans="1:60" x14ac:dyDescent="0.35">
      <c r="A43" s="1" t="s">
        <v>9</v>
      </c>
      <c r="B43" s="1" t="s">
        <v>4580</v>
      </c>
      <c r="K43" s="1">
        <f t="shared" si="0"/>
        <v>2.72</v>
      </c>
    </row>
    <row r="44" spans="1:60" x14ac:dyDescent="0.35">
      <c r="A44" s="1" t="s">
        <v>9</v>
      </c>
      <c r="B44" s="1" t="s">
        <v>2644</v>
      </c>
      <c r="K44" s="1">
        <f t="shared" si="0"/>
        <v>2.72</v>
      </c>
    </row>
    <row r="45" spans="1:60" x14ac:dyDescent="0.35">
      <c r="A45" s="1">
        <v>10</v>
      </c>
      <c r="B45" s="1" t="s">
        <v>4579</v>
      </c>
      <c r="C45" s="1">
        <v>2185.0000005587935</v>
      </c>
      <c r="D45" s="1">
        <v>0</v>
      </c>
      <c r="E45">
        <f>(R45-S45*(1000-T45)/(1000-U45))*AO45</f>
        <v>0.50681929247090385</v>
      </c>
      <c r="F45">
        <f>IF(AZ45&lt;&gt;0,1/(1/AZ45-1/N45),0)</f>
        <v>4.5380733840869283</v>
      </c>
      <c r="G45">
        <f>((BC45-AP45/2)*S45-E45)/(BC45+AP45/2)</f>
        <v>382.26180996920129</v>
      </c>
      <c r="H45">
        <f>AP45*1000</f>
        <v>27.804469501173585</v>
      </c>
      <c r="I45">
        <f>(AU45-BA45)</f>
        <v>1.0594165621552807</v>
      </c>
      <c r="J45">
        <f>(P45+AT45*D45)</f>
        <v>31.289955139160156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31.954322814941406</v>
      </c>
      <c r="P45" s="1">
        <v>31.289955139160156</v>
      </c>
      <c r="Q45" s="1">
        <v>32.053604125976563</v>
      </c>
      <c r="R45" s="1">
        <v>400.0970458984375</v>
      </c>
      <c r="S45" s="1">
        <v>389.8226318359375</v>
      </c>
      <c r="T45" s="1">
        <v>15.917098999023438</v>
      </c>
      <c r="U45" s="1">
        <v>40.087001800537109</v>
      </c>
      <c r="V45" s="1">
        <v>29.404808044433594</v>
      </c>
      <c r="W45" s="1">
        <v>74.055618286132813</v>
      </c>
      <c r="X45" s="1">
        <v>300.35888671875</v>
      </c>
      <c r="Y45" s="1">
        <v>1250.03369140625</v>
      </c>
      <c r="Z45" s="1">
        <v>6.4024835824966431E-2</v>
      </c>
      <c r="AA45" s="1">
        <v>87.985763549804688</v>
      </c>
      <c r="AB45" s="1">
        <v>28.391250610351563</v>
      </c>
      <c r="AC45" s="1">
        <v>0.67710661888122559</v>
      </c>
      <c r="AD45" s="1">
        <v>4.3057683855295181E-2</v>
      </c>
      <c r="AE45" s="1">
        <v>8.2653341814875603E-3</v>
      </c>
      <c r="AF45" s="1">
        <v>4.0491499006748199E-2</v>
      </c>
      <c r="AG45" s="1">
        <v>2.3152025416493416E-2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1.1042606129365806</v>
      </c>
      <c r="AP45">
        <f>(U45-T45)/(1000-U45)*AO45</f>
        <v>2.7804469501173587E-2</v>
      </c>
      <c r="AQ45">
        <f>(P45+273.15)</f>
        <v>304.43995513916013</v>
      </c>
      <c r="AR45">
        <f>(O45+273.15)</f>
        <v>305.10432281494138</v>
      </c>
      <c r="AS45">
        <f>(Y45*AK45+Z45*AL45)*AM45</f>
        <v>200.00538615453115</v>
      </c>
      <c r="AT45">
        <f>((AS45+0.00000010773*(AR45^4-AQ45^4))-AP45*44100)/(L45*0.92*2*29.3+0.00000043092*AQ45^3)</f>
        <v>-7.9823255115525269</v>
      </c>
      <c r="AU45">
        <f>0.61365*EXP(17.502*J45/(240.97+J45))</f>
        <v>4.5865020239979337</v>
      </c>
      <c r="AV45">
        <f>AU45*1000/AA45</f>
        <v>52.127774300688159</v>
      </c>
      <c r="AW45">
        <f>(AV45-U45)</f>
        <v>12.04077250015105</v>
      </c>
      <c r="AX45">
        <f>IF(D45,P45,(O45+P45)/2)</f>
        <v>31.622138977050781</v>
      </c>
      <c r="AY45">
        <f>0.61365*EXP(17.502*AX45/(240.97+AX45))</f>
        <v>4.6739035825247015</v>
      </c>
      <c r="AZ45">
        <f>IF(AW45&lt;&gt;0,(1000-(AV45+U45)/2)/AW45*AP45,0)</f>
        <v>2.2027222951026468</v>
      </c>
      <c r="BA45">
        <f>U45*AA45/1000</f>
        <v>3.527085461842653</v>
      </c>
      <c r="BB45">
        <f>(AY45-BA45)</f>
        <v>1.1468181206820485</v>
      </c>
      <c r="BC45">
        <f>1/(1.6/F45+1.37/N45)</f>
        <v>1.486679444092504</v>
      </c>
      <c r="BD45">
        <f>G45*AA45*0.001</f>
        <v>33.63359722607052</v>
      </c>
      <c r="BE45">
        <f>G45/S45</f>
        <v>0.98060445636230198</v>
      </c>
      <c r="BF45">
        <f>(1-AP45*AA45/AU45/F45)*100</f>
        <v>88.246318540227122</v>
      </c>
      <c r="BG45">
        <f>(S45-E45/(N45/1.35))</f>
        <v>389.66278360842409</v>
      </c>
      <c r="BH45">
        <f>E45*BF45/100/BG45</f>
        <v>1.1477856907849953E-3</v>
      </c>
    </row>
    <row r="46" spans="1:60" x14ac:dyDescent="0.35">
      <c r="A46" s="1" t="s">
        <v>9</v>
      </c>
      <c r="B46" s="1" t="s">
        <v>4578</v>
      </c>
      <c r="K46" s="1">
        <f t="shared" si="0"/>
        <v>2.72</v>
      </c>
    </row>
    <row r="47" spans="1:60" x14ac:dyDescent="0.35">
      <c r="A47" s="1" t="s">
        <v>9</v>
      </c>
      <c r="B47" s="1" t="s">
        <v>4577</v>
      </c>
      <c r="K47" s="1">
        <f t="shared" si="0"/>
        <v>2.72</v>
      </c>
    </row>
    <row r="48" spans="1:60" x14ac:dyDescent="0.35">
      <c r="A48" s="1">
        <v>11</v>
      </c>
      <c r="B48" s="1" t="s">
        <v>2641</v>
      </c>
      <c r="C48" s="1">
        <v>2391.5000005476177</v>
      </c>
      <c r="D48" s="1">
        <v>0</v>
      </c>
      <c r="E48">
        <f>(R48-S48*(1000-T48)/(1000-U48))*AO48</f>
        <v>1.3042248517574559</v>
      </c>
      <c r="F48">
        <f>IF(AZ48&lt;&gt;0,1/(1/AZ48-1/N48),0)</f>
        <v>5.630096254274469</v>
      </c>
      <c r="G48">
        <f>((BC48-AP48/2)*S48-E48)/(BC48+AP48/2)</f>
        <v>381.11902437458849</v>
      </c>
      <c r="H48">
        <f>AP48*1000</f>
        <v>28.972609000504374</v>
      </c>
      <c r="I48">
        <f>(AU48-BA48)</f>
        <v>0.99915754363327514</v>
      </c>
      <c r="J48">
        <f>(P48+AT48*D48)</f>
        <v>31.449968338012695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32.042343139648438</v>
      </c>
      <c r="P48" s="1">
        <v>31.449968338012695</v>
      </c>
      <c r="Q48" s="1">
        <v>32.113086700439453</v>
      </c>
      <c r="R48" s="1">
        <v>400.025146484375</v>
      </c>
      <c r="S48" s="1">
        <v>388.64517211914063</v>
      </c>
      <c r="T48" s="1">
        <v>16.088264465332031</v>
      </c>
      <c r="U48" s="1">
        <v>41.247501373291016</v>
      </c>
      <c r="V48" s="1">
        <v>29.573909759521484</v>
      </c>
      <c r="W48" s="1">
        <v>75.822341918945313</v>
      </c>
      <c r="X48" s="1">
        <v>300.30706787109375</v>
      </c>
      <c r="Y48" s="1">
        <v>1600.0059814453125</v>
      </c>
      <c r="Z48" s="1">
        <v>8.3463855087757111E-2</v>
      </c>
      <c r="AA48" s="1">
        <v>87.987548828125</v>
      </c>
      <c r="AB48" s="1">
        <v>28.401782989501953</v>
      </c>
      <c r="AC48" s="1">
        <v>0.66928267478942871</v>
      </c>
      <c r="AD48" s="1">
        <v>8.437822014093399E-2</v>
      </c>
      <c r="AE48" s="1">
        <v>1.1521383188664913E-2</v>
      </c>
      <c r="AF48" s="1">
        <v>1.8543973565101624E-2</v>
      </c>
      <c r="AG48" s="1">
        <v>2.3033209145069122E-2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1.1040701024672561</v>
      </c>
      <c r="AP48">
        <f>(U48-T48)/(1000-U48)*AO48</f>
        <v>2.8972609000504374E-2</v>
      </c>
      <c r="AQ48">
        <f>(P48+273.15)</f>
        <v>304.59996833801267</v>
      </c>
      <c r="AR48">
        <f>(O48+273.15)</f>
        <v>305.19234313964841</v>
      </c>
      <c r="AS48">
        <f>(Y48*AK48+Z48*AL48)*AM48</f>
        <v>256.00095130918271</v>
      </c>
      <c r="AT48">
        <f>((AS48+0.00000010773*(AR48^4-AQ48^4))-AP48*44100)/(L48*0.92*2*29.3+0.00000043092*AQ48^3)</f>
        <v>-7.9528151765372561</v>
      </c>
      <c r="AU48">
        <f>0.61365*EXP(17.502*J48/(240.97+J48))</f>
        <v>4.6284240847538713</v>
      </c>
      <c r="AV48">
        <f>AU48*1000/AA48</f>
        <v>52.603171089525873</v>
      </c>
      <c r="AW48">
        <f>(AV48-U48)</f>
        <v>11.355669716234857</v>
      </c>
      <c r="AX48">
        <f>IF(D48,P48,(O48+P48)/2)</f>
        <v>31.746155738830566</v>
      </c>
      <c r="AY48">
        <f>0.61365*EXP(17.502*AX48/(240.97+AX48))</f>
        <v>4.7069036840999194</v>
      </c>
      <c r="AZ48">
        <f>IF(AW48&lt;&gt;0,(1000-(AV48+U48)/2)/AW48*AP48,0)</f>
        <v>2.4316539906208283</v>
      </c>
      <c r="BA48">
        <f>U48*AA48/1000</f>
        <v>3.6292665411205962</v>
      </c>
      <c r="BB48">
        <f>(AY48-BA48)</f>
        <v>1.0776371429793232</v>
      </c>
      <c r="BC48">
        <f>1/(1.6/F48+1.37/N48)</f>
        <v>1.654932087211997</v>
      </c>
      <c r="BD48">
        <f>G48*AA48*0.001</f>
        <v>33.533728766486462</v>
      </c>
      <c r="BE48">
        <f>G48/S48</f>
        <v>0.98063491255142887</v>
      </c>
      <c r="BF48">
        <f>(1-AP48*AA48/AU48/F48)*100</f>
        <v>90.217274668946686</v>
      </c>
      <c r="BG48">
        <f>(S48-E48/(N48/1.35))</f>
        <v>388.23382623328069</v>
      </c>
      <c r="BH48">
        <f>E48*BF48/100/BG48</f>
        <v>3.0307408507564545E-3</v>
      </c>
    </row>
    <row r="49" spans="1:60" x14ac:dyDescent="0.35">
      <c r="A49" s="1" t="s">
        <v>9</v>
      </c>
      <c r="B49" s="1" t="s">
        <v>4576</v>
      </c>
      <c r="K49" s="1">
        <f t="shared" si="0"/>
        <v>2.72</v>
      </c>
    </row>
    <row r="50" spans="1:60" x14ac:dyDescent="0.35">
      <c r="A50" s="1" t="s">
        <v>9</v>
      </c>
      <c r="B50" s="1" t="s">
        <v>4571</v>
      </c>
      <c r="K50" s="1">
        <f t="shared" si="0"/>
        <v>2.72</v>
      </c>
    </row>
    <row r="51" spans="1:60" x14ac:dyDescent="0.35">
      <c r="A51" s="1">
        <v>12</v>
      </c>
      <c r="B51" s="1" t="s">
        <v>4575</v>
      </c>
      <c r="C51" s="1">
        <v>2599.0000005364418</v>
      </c>
      <c r="D51" s="1">
        <v>0</v>
      </c>
      <c r="E51">
        <f>(R51-S51*(1000-T51)/(1000-U51))*AO51</f>
        <v>1.661277835988008</v>
      </c>
      <c r="F51">
        <f>IF(AZ51&lt;&gt;0,1/(1/AZ51-1/N51),0)</f>
        <v>7.4787342215797441</v>
      </c>
      <c r="G51">
        <f>((BC51-AP51/2)*S51-E51)/(BC51+AP51/2)</f>
        <v>380.84292760196206</v>
      </c>
      <c r="H51">
        <f>AP51*1000</f>
        <v>30.274537261024612</v>
      </c>
      <c r="I51">
        <f>(AU51-BA51)</f>
        <v>0.93171484322482589</v>
      </c>
      <c r="J51">
        <f>(P51+AT51*D51)</f>
        <v>31.617067337036133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32.150539398193359</v>
      </c>
      <c r="P51" s="1">
        <v>31.617067337036133</v>
      </c>
      <c r="Q51" s="1">
        <v>32.194404602050781</v>
      </c>
      <c r="R51" s="1">
        <v>400.08517456054688</v>
      </c>
      <c r="S51" s="1">
        <v>387.94448852539063</v>
      </c>
      <c r="T51" s="1">
        <v>16.264911651611328</v>
      </c>
      <c r="U51" s="1">
        <v>42.51611328125</v>
      </c>
      <c r="V51" s="1">
        <v>29.715862274169922</v>
      </c>
      <c r="W51" s="1">
        <v>77.676589965820313</v>
      </c>
      <c r="X51" s="1">
        <v>300.35073852539063</v>
      </c>
      <c r="Y51" s="1">
        <v>1999.7193603515625</v>
      </c>
      <c r="Z51" s="1">
        <v>0.15778370201587677</v>
      </c>
      <c r="AA51" s="1">
        <v>87.986488342285156</v>
      </c>
      <c r="AB51" s="1">
        <v>28.482198715209961</v>
      </c>
      <c r="AC51" s="1">
        <v>0.64545875787734985</v>
      </c>
      <c r="AD51" s="1">
        <v>9.3630455434322357E-2</v>
      </c>
      <c r="AE51" s="1">
        <v>5.1618400029838085E-3</v>
      </c>
      <c r="AF51" s="1">
        <v>2.7612205594778061E-2</v>
      </c>
      <c r="AG51" s="1">
        <v>2.3536337539553642E-2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1.1042306563433475</v>
      </c>
      <c r="AP51">
        <f>(U51-T51)/(1000-U51)*AO51</f>
        <v>3.0274537261024612E-2</v>
      </c>
      <c r="AQ51">
        <f>(P51+273.15)</f>
        <v>304.76706733703611</v>
      </c>
      <c r="AR51">
        <f>(O51+273.15)</f>
        <v>305.30053939819334</v>
      </c>
      <c r="AS51">
        <f>(Y51*AK51+Z51*AL51)*AM51</f>
        <v>319.95509050469627</v>
      </c>
      <c r="AT51">
        <f>((AS51+0.00000010773*(AR51^4-AQ51^4))-AP51*44100)/(L51*0.92*2*29.3+0.00000043092*AQ51^3)</f>
        <v>-7.9058798389838438</v>
      </c>
      <c r="AU51">
        <f>0.61365*EXP(17.502*J51/(240.97+J51))</f>
        <v>4.6725583488048041</v>
      </c>
      <c r="AV51">
        <f>AU51*1000/AA51</f>
        <v>53.105407851119267</v>
      </c>
      <c r="AW51">
        <f>(AV51-U51)</f>
        <v>10.589294569869267</v>
      </c>
      <c r="AX51">
        <f>IF(D51,P51,(O51+P51)/2)</f>
        <v>31.883803367614746</v>
      </c>
      <c r="AY51">
        <f>0.61365*EXP(17.502*AX51/(240.97+AX51))</f>
        <v>4.7437682396196363</v>
      </c>
      <c r="AZ51">
        <f>IF(AW51&lt;&gt;0,(1000-(AV51+U51)/2)/AW51*AP51,0)</f>
        <v>2.7222860237366713</v>
      </c>
      <c r="BA51">
        <f>U51*AA51/1000</f>
        <v>3.7408435055799782</v>
      </c>
      <c r="BB51">
        <f>(AY51-BA51)</f>
        <v>1.0029247340396581</v>
      </c>
      <c r="BC51">
        <f>1/(1.6/F51+1.37/N51)</f>
        <v>1.8726333009116416</v>
      </c>
      <c r="BD51">
        <f>G51*AA51*0.001</f>
        <v>33.509031809691784</v>
      </c>
      <c r="BE51">
        <f>G51/S51</f>
        <v>0.98169438893068905</v>
      </c>
      <c r="BF51">
        <f>(1-AP51*AA51/AU51/F51)*100</f>
        <v>92.377267745593954</v>
      </c>
      <c r="BG51">
        <f>(S51-E51/(N51/1.35))</f>
        <v>387.4205299440286</v>
      </c>
      <c r="BH51">
        <f>E51*BF51/100/BG51</f>
        <v>3.9611815996704255E-3</v>
      </c>
    </row>
    <row r="52" spans="1:60" x14ac:dyDescent="0.35">
      <c r="A52" s="1" t="s">
        <v>9</v>
      </c>
      <c r="B52" s="1" t="s">
        <v>4574</v>
      </c>
      <c r="K52" s="1">
        <v>2.5649600000000001</v>
      </c>
    </row>
    <row r="53" spans="1:60" x14ac:dyDescent="0.35">
      <c r="A53" s="1" t="s">
        <v>9</v>
      </c>
      <c r="B53" s="1" t="s">
        <v>4573</v>
      </c>
      <c r="K53" s="1">
        <v>2.5649600000000001</v>
      </c>
    </row>
    <row r="54" spans="1:60" x14ac:dyDescent="0.35">
      <c r="A54" s="1" t="s">
        <v>9</v>
      </c>
      <c r="B54" s="1" t="s">
        <v>4572</v>
      </c>
    </row>
    <row r="55" spans="1:60" x14ac:dyDescent="0.35">
      <c r="A55" s="1" t="s">
        <v>9</v>
      </c>
      <c r="B55" s="1" t="s">
        <v>4571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42BF2-BB67-4282-9201-4F111EF3590D}">
  <dimension ref="A1:BH55"/>
  <sheetViews>
    <sheetView zoomScale="4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164</v>
      </c>
    </row>
    <row r="2" spans="1:60" x14ac:dyDescent="0.35">
      <c r="A2" s="1" t="s">
        <v>4525</v>
      </c>
    </row>
    <row r="3" spans="1:60" x14ac:dyDescent="0.35">
      <c r="A3" s="1" t="s">
        <v>2</v>
      </c>
      <c r="B3" s="1" t="s">
        <v>163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162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161</v>
      </c>
      <c r="AE9" s="1" t="s">
        <v>160</v>
      </c>
      <c r="AF9" s="1" t="s">
        <v>159</v>
      </c>
      <c r="AG9" s="1" t="s">
        <v>158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4524</v>
      </c>
    </row>
    <row r="12" spans="1:60" x14ac:dyDescent="0.35">
      <c r="A12" s="1" t="s">
        <v>9</v>
      </c>
      <c r="B12" s="1" t="s">
        <v>4523</v>
      </c>
    </row>
    <row r="13" spans="1:60" x14ac:dyDescent="0.35">
      <c r="A13" s="1" t="s">
        <v>9</v>
      </c>
      <c r="B13" s="1" t="s">
        <v>4522</v>
      </c>
    </row>
    <row r="14" spans="1:60" x14ac:dyDescent="0.35">
      <c r="A14" s="1" t="s">
        <v>9</v>
      </c>
      <c r="B14" s="1" t="s">
        <v>4521</v>
      </c>
    </row>
    <row r="15" spans="1:60" x14ac:dyDescent="0.35">
      <c r="A15" s="1" t="s">
        <v>9</v>
      </c>
      <c r="B15" s="1" t="s">
        <v>4520</v>
      </c>
    </row>
    <row r="16" spans="1:60" x14ac:dyDescent="0.35">
      <c r="A16" s="1" t="s">
        <v>9</v>
      </c>
      <c r="B16" s="1" t="s">
        <v>4519</v>
      </c>
    </row>
    <row r="17" spans="1:60" x14ac:dyDescent="0.35">
      <c r="A17" s="1" t="s">
        <v>9</v>
      </c>
      <c r="B17" s="1" t="s">
        <v>4518</v>
      </c>
    </row>
    <row r="18" spans="1:60" x14ac:dyDescent="0.35">
      <c r="A18" s="1">
        <v>1</v>
      </c>
      <c r="B18" s="1" t="s">
        <v>4517</v>
      </c>
      <c r="C18" s="1">
        <v>546.00000147521496</v>
      </c>
      <c r="D18" s="1">
        <v>0</v>
      </c>
      <c r="E18">
        <f>(R18-S18*(1000-T18)/(1000-U18))*AO18</f>
        <v>-7.2886571148072727</v>
      </c>
      <c r="F18">
        <f>IF(AZ18&lt;&gt;0,1/(1/AZ18-1/N18),0)</f>
        <v>7.0498866587645903</v>
      </c>
      <c r="G18">
        <f>((BC18-AP18/2)*S18-E18)/(BC18+AP18/2)</f>
        <v>395.34198563292171</v>
      </c>
      <c r="H18">
        <f>AP18*1000</f>
        <v>26.553962727899336</v>
      </c>
      <c r="I18">
        <f>(AU18-BA18)</f>
        <v>0.83813833536905724</v>
      </c>
      <c r="J18">
        <f>(P18+AT18*D18)</f>
        <v>30.389530181884766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32.267593383789063</v>
      </c>
      <c r="P18" s="1">
        <v>30.389530181884766</v>
      </c>
      <c r="Q18" s="1">
        <v>32.370914459228516</v>
      </c>
      <c r="R18" s="1">
        <v>400.05908203125</v>
      </c>
      <c r="S18" s="1">
        <v>397.1103515625</v>
      </c>
      <c r="T18" s="1">
        <v>16.897981643676758</v>
      </c>
      <c r="U18" s="1">
        <v>39.983131408691406</v>
      </c>
      <c r="V18" s="1">
        <v>30.674108505249023</v>
      </c>
      <c r="W18" s="1">
        <v>72.579490661621094</v>
      </c>
      <c r="X18" s="1">
        <v>300.36160278320313</v>
      </c>
      <c r="Y18" s="1">
        <v>0.19049334526062012</v>
      </c>
      <c r="Z18" s="1">
        <v>4.0016535669565201E-2</v>
      </c>
      <c r="AA18" s="1">
        <v>88.001373291015625</v>
      </c>
      <c r="AB18" s="1">
        <v>28.731025695800781</v>
      </c>
      <c r="AC18" s="1">
        <v>0.68217045068740845</v>
      </c>
      <c r="AD18" s="1">
        <v>4.252663254737854E-2</v>
      </c>
      <c r="AE18" s="1">
        <v>8.8704666122794151E-3</v>
      </c>
      <c r="AF18" s="1">
        <v>3.9909392595291138E-2</v>
      </c>
      <c r="AG18" s="1">
        <v>1.6031460836529732E-2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1.1042705984676582</v>
      </c>
      <c r="AP18">
        <f>(U18-T18)/(1000-U18)*AO18</f>
        <v>2.6553962727899335E-2</v>
      </c>
      <c r="AQ18">
        <f>(P18+273.15)</f>
        <v>303.53953018188474</v>
      </c>
      <c r="AR18">
        <f>(O18+273.15)</f>
        <v>305.41759338378904</v>
      </c>
      <c r="AS18">
        <f>(Y18*AK18+Z18*AL18)*AM18</f>
        <v>3.0478934560441928E-2</v>
      </c>
      <c r="AT18">
        <f>((AS18+0.00000010773*(AR18^4-AQ18^4))-AP18*44100)/(L18*0.92*2*29.3+0.00000043092*AQ18^3)</f>
        <v>-9.0098987456550148</v>
      </c>
      <c r="AU18">
        <f>0.61365*EXP(17.502*J18/(240.97+J18))</f>
        <v>4.3567088078090412</v>
      </c>
      <c r="AV18">
        <f>AU18*1000/AA18</f>
        <v>49.507282044356835</v>
      </c>
      <c r="AW18">
        <f>(AV18-U18)</f>
        <v>9.5241506356654284</v>
      </c>
      <c r="AX18">
        <f>IF(D18,P18,(O18+P18)/2)</f>
        <v>31.328561782836914</v>
      </c>
      <c r="AY18">
        <f>0.61365*EXP(17.502*AX18/(240.97+AX18))</f>
        <v>4.5965862408610256</v>
      </c>
      <c r="AZ18">
        <f>IF(AW18&lt;&gt;0,(1000-(AV18+U18)/2)/AW18*AP18,0)</f>
        <v>2.6633136272795648</v>
      </c>
      <c r="BA18">
        <f>U18*AA18/1000</f>
        <v>3.518570472439984</v>
      </c>
      <c r="BB18">
        <f>(AY18-BA18)</f>
        <v>1.0780157684210416</v>
      </c>
      <c r="BC18">
        <f>1/(1.6/F18+1.37/N18)</f>
        <v>1.8280819280009792</v>
      </c>
      <c r="BD18">
        <f>G18*AA18*0.001</f>
        <v>34.790637655294077</v>
      </c>
      <c r="BE18">
        <f>G18/S18</f>
        <v>0.99554691555478136</v>
      </c>
      <c r="BF18">
        <f>(1-AP18*AA18/AU18/F18)*100</f>
        <v>92.391866540071817</v>
      </c>
      <c r="BG18">
        <f>(S18-E18/(N18/1.35))</f>
        <v>399.40915695144781</v>
      </c>
      <c r="BH18">
        <f>E18*BF18/100/BG18</f>
        <v>-1.6860220245012523E-2</v>
      </c>
    </row>
    <row r="19" spans="1:60" x14ac:dyDescent="0.35">
      <c r="A19" s="1" t="s">
        <v>9</v>
      </c>
      <c r="B19" s="1" t="s">
        <v>4516</v>
      </c>
      <c r="K19" s="1">
        <f t="shared" ref="K19:K51" si="0">1.6*1.7</f>
        <v>2.72</v>
      </c>
    </row>
    <row r="20" spans="1:60" x14ac:dyDescent="0.35">
      <c r="A20" s="1" t="s">
        <v>9</v>
      </c>
      <c r="B20" s="1" t="s">
        <v>4515</v>
      </c>
      <c r="K20" s="1">
        <f t="shared" si="0"/>
        <v>2.72</v>
      </c>
    </row>
    <row r="21" spans="1:60" x14ac:dyDescent="0.35">
      <c r="A21" s="1">
        <v>2</v>
      </c>
      <c r="B21" s="1" t="s">
        <v>4514</v>
      </c>
      <c r="C21" s="1">
        <v>751.50000148639083</v>
      </c>
      <c r="D21" s="1">
        <v>0</v>
      </c>
      <c r="E21">
        <f>(R21-S21*(1000-T21)/(1000-U21))*AO21</f>
        <v>-5.98810243804708</v>
      </c>
      <c r="F21">
        <f>IF(AZ21&lt;&gt;0,1/(1/AZ21-1/N21),0)</f>
        <v>6.3897845343406656</v>
      </c>
      <c r="G21">
        <f>((BC21-AP21/2)*S21-E21)/(BC21+AP21/2)</f>
        <v>393.87499783510782</v>
      </c>
      <c r="H21">
        <f>AP21*1000</f>
        <v>25.540322530100202</v>
      </c>
      <c r="I21">
        <f>(AU21-BA21)</f>
        <v>0.83822609333565534</v>
      </c>
      <c r="J21">
        <f>(P21+AT21*D21)</f>
        <v>30.16363525390625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32.202022552490234</v>
      </c>
      <c r="P21" s="1">
        <v>30.16363525390625</v>
      </c>
      <c r="Q21" s="1">
        <v>32.346809387207031</v>
      </c>
      <c r="R21" s="1">
        <v>399.95645141601563</v>
      </c>
      <c r="S21" s="1">
        <v>396.21475219726563</v>
      </c>
      <c r="T21" s="1">
        <v>17.121023178100586</v>
      </c>
      <c r="U21" s="1">
        <v>39.342445373535156</v>
      </c>
      <c r="V21" s="1">
        <v>31.196538925170898</v>
      </c>
      <c r="W21" s="1">
        <v>71.686607360839844</v>
      </c>
      <c r="X21" s="1">
        <v>300.32537841796875</v>
      </c>
      <c r="Y21" s="1">
        <v>26.245050430297852</v>
      </c>
      <c r="Z21" s="1">
        <v>7.4318505823612213E-2</v>
      </c>
      <c r="AA21" s="1">
        <v>88.007553100585938</v>
      </c>
      <c r="AB21" s="1">
        <v>28.635677337646484</v>
      </c>
      <c r="AC21" s="1">
        <v>0.70744073390960693</v>
      </c>
      <c r="AD21" s="1">
        <v>6.3959576189517975E-2</v>
      </c>
      <c r="AE21" s="1">
        <v>1.5281409025192261E-2</v>
      </c>
      <c r="AF21" s="1">
        <v>3.9624691009521484E-2</v>
      </c>
      <c r="AG21" s="1">
        <v>5.5258548818528652E-3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1.1041374206542967</v>
      </c>
      <c r="AP21">
        <f>(U21-T21)/(1000-U21)*AO21</f>
        <v>2.5540322530100201E-2</v>
      </c>
      <c r="AQ21">
        <f>(P21+273.15)</f>
        <v>303.31363525390623</v>
      </c>
      <c r="AR21">
        <f>(O21+273.15)</f>
        <v>305.35202255249021</v>
      </c>
      <c r="AS21">
        <f>(Y21*AK21+Z21*AL21)*AM21</f>
        <v>4.1992079749880418</v>
      </c>
      <c r="AT21">
        <f>((AS21+0.00000010773*(AR21^4-AQ21^4))-AP21*44100)/(L21*0.92*2*29.3+0.00000043092*AQ21^3)</f>
        <v>-8.6131925660334065</v>
      </c>
      <c r="AU21">
        <f>0.61365*EXP(17.502*J21/(240.97+J21))</f>
        <v>4.3006584436539521</v>
      </c>
      <c r="AV21">
        <f>AU21*1000/AA21</f>
        <v>48.866924396121171</v>
      </c>
      <c r="AW21">
        <f>(AV21-U21)</f>
        <v>9.5244790225860143</v>
      </c>
      <c r="AX21">
        <f>IF(D21,P21,(O21+P21)/2)</f>
        <v>31.182828903198242</v>
      </c>
      <c r="AY21">
        <f>0.61365*EXP(17.502*AX21/(240.97+AX21))</f>
        <v>4.5586210402014249</v>
      </c>
      <c r="AZ21">
        <f>IF(AW21&lt;&gt;0,(1000-(AV21+U21)/2)/AW21*AP21,0)</f>
        <v>2.5632766469598023</v>
      </c>
      <c r="BA21">
        <f>U21*AA21/1000</f>
        <v>3.4624323503182968</v>
      </c>
      <c r="BB21">
        <f>(AY21-BA21)</f>
        <v>1.0961886898831281</v>
      </c>
      <c r="BC21">
        <f>1/(1.6/F21+1.37/N21)</f>
        <v>1.7529494335238271</v>
      </c>
      <c r="BD21">
        <f>G21*AA21*0.001</f>
        <v>34.663974786966421</v>
      </c>
      <c r="BE21">
        <f>G21/S21</f>
        <v>0.99409473183625208</v>
      </c>
      <c r="BF21">
        <f>(1-AP21*AA21/AU21/F21)*100</f>
        <v>91.820530122111137</v>
      </c>
      <c r="BG21">
        <f>(S21-E21/(N21/1.35))</f>
        <v>398.10336925488366</v>
      </c>
      <c r="BH21">
        <f>E21*BF21/100/BG21</f>
        <v>-1.3811255637350877E-2</v>
      </c>
    </row>
    <row r="22" spans="1:60" x14ac:dyDescent="0.35">
      <c r="A22" s="1" t="s">
        <v>9</v>
      </c>
      <c r="B22" s="1" t="s">
        <v>4513</v>
      </c>
      <c r="K22" s="1">
        <f t="shared" si="0"/>
        <v>2.72</v>
      </c>
    </row>
    <row r="23" spans="1:60" x14ac:dyDescent="0.35">
      <c r="A23" s="1" t="s">
        <v>9</v>
      </c>
      <c r="B23" s="1" t="s">
        <v>4512</v>
      </c>
      <c r="K23" s="1">
        <f t="shared" si="0"/>
        <v>2.72</v>
      </c>
    </row>
    <row r="24" spans="1:60" x14ac:dyDescent="0.35">
      <c r="A24" s="1">
        <v>3</v>
      </c>
      <c r="B24" s="1" t="s">
        <v>4511</v>
      </c>
      <c r="C24" s="1">
        <v>957.50000148639083</v>
      </c>
      <c r="D24" s="1">
        <v>0</v>
      </c>
      <c r="E24">
        <f>(R24-S24*(1000-T24)/(1000-U24))*AO24</f>
        <v>-5.3066620166615692</v>
      </c>
      <c r="F24">
        <f>IF(AZ24&lt;&gt;0,1/(1/AZ24-1/N24),0)</f>
        <v>5.8622561590055051</v>
      </c>
      <c r="G24">
        <f>((BC24-AP24/2)*S24-E24)/(BC24+AP24/2)</f>
        <v>393.32810700688543</v>
      </c>
      <c r="H24">
        <f>AP24*1000</f>
        <v>24.701340721584753</v>
      </c>
      <c r="I24">
        <f>(AU24-BA24)</f>
        <v>0.8404440098930972</v>
      </c>
      <c r="J24">
        <f>(P24+AT24*D24)</f>
        <v>29.990737915039063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32.094558715820313</v>
      </c>
      <c r="P24" s="1">
        <v>29.990737915039063</v>
      </c>
      <c r="Q24" s="1">
        <v>32.262062072753906</v>
      </c>
      <c r="R24" s="1">
        <v>400.01324462890625</v>
      </c>
      <c r="S24" s="1">
        <v>395.96197509765625</v>
      </c>
      <c r="T24" s="1">
        <v>17.334062576293945</v>
      </c>
      <c r="U24" s="1">
        <v>38.832271575927734</v>
      </c>
      <c r="V24" s="1">
        <v>31.779134750366211</v>
      </c>
      <c r="W24" s="1">
        <v>71.192543029785156</v>
      </c>
      <c r="X24" s="1">
        <v>300.39059448242188</v>
      </c>
      <c r="Y24" s="1">
        <v>48.846855163574219</v>
      </c>
      <c r="Z24" s="1">
        <v>5.0308197736740112E-2</v>
      </c>
      <c r="AA24" s="1">
        <v>88.012870788574219</v>
      </c>
      <c r="AB24" s="1">
        <v>28.537019729614258</v>
      </c>
      <c r="AC24" s="1">
        <v>0.70984858274459839</v>
      </c>
      <c r="AD24" s="1">
        <v>3.6199547350406647E-2</v>
      </c>
      <c r="AE24" s="1">
        <v>3.8397214375436306E-3</v>
      </c>
      <c r="AF24" s="1">
        <v>2.5148985907435417E-2</v>
      </c>
      <c r="AG24" s="1">
        <v>6.4170500263571739E-3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1.1043771855971392</v>
      </c>
      <c r="AP24">
        <f>(U24-T24)/(1000-U24)*AO24</f>
        <v>2.4701340721584752E-2</v>
      </c>
      <c r="AQ24">
        <f>(P24+273.15)</f>
        <v>303.14073791503904</v>
      </c>
      <c r="AR24">
        <f>(O24+273.15)</f>
        <v>305.24455871582029</v>
      </c>
      <c r="AS24">
        <f>(Y24*AK24+Z24*AL24)*AM24</f>
        <v>7.815496651481908</v>
      </c>
      <c r="AT24">
        <f>((AS24+0.00000010773*(AR24^4-AQ24^4))-AP24*44100)/(L24*0.92*2*29.3+0.00000043092*AQ24^3)</f>
        <v>-8.2897806509135634</v>
      </c>
      <c r="AU24">
        <f>0.61365*EXP(17.502*J24/(240.97+J24))</f>
        <v>4.2581837105320481</v>
      </c>
      <c r="AV24">
        <f>AU24*1000/AA24</f>
        <v>48.381375046396549</v>
      </c>
      <c r="AW24">
        <f>(AV24-U24)</f>
        <v>9.5491034704688147</v>
      </c>
      <c r="AX24">
        <f>IF(D24,P24,(O24+P24)/2)</f>
        <v>31.042648315429688</v>
      </c>
      <c r="AY24">
        <f>0.61365*EXP(17.502*AX24/(240.97+AX24))</f>
        <v>4.522360267049085</v>
      </c>
      <c r="AZ24">
        <f>IF(AW24&lt;&gt;0,(1000-(AV24+U24)/2)/AW24*AP24,0)</f>
        <v>2.4739698123754814</v>
      </c>
      <c r="BA24">
        <f>U24*AA24/1000</f>
        <v>3.4177397006389509</v>
      </c>
      <c r="BB24">
        <f>(AY24-BA24)</f>
        <v>1.1046205664101341</v>
      </c>
      <c r="BC24">
        <f>1/(1.6/F24+1.37/N24)</f>
        <v>1.6863409454778122</v>
      </c>
      <c r="BD24">
        <f>G24*AA24*0.001</f>
        <v>34.617935859511505</v>
      </c>
      <c r="BE24">
        <f>G24/S24</f>
        <v>0.99334817922826746</v>
      </c>
      <c r="BF24">
        <f>(1-AP24*AA24/AU24/F24)*100</f>
        <v>91.290814770388565</v>
      </c>
      <c r="BG24">
        <f>(S24-E24/(N24/1.35))</f>
        <v>397.63566931170334</v>
      </c>
      <c r="BH24">
        <f>E24*BF24/100/BG24</f>
        <v>-1.2183250563277612E-2</v>
      </c>
    </row>
    <row r="25" spans="1:60" x14ac:dyDescent="0.35">
      <c r="A25" s="1" t="s">
        <v>9</v>
      </c>
      <c r="B25" s="1" t="s">
        <v>4510</v>
      </c>
      <c r="K25" s="1">
        <f t="shared" si="0"/>
        <v>2.72</v>
      </c>
    </row>
    <row r="26" spans="1:60" x14ac:dyDescent="0.35">
      <c r="A26" s="1" t="s">
        <v>9</v>
      </c>
      <c r="B26" s="1" t="s">
        <v>4509</v>
      </c>
      <c r="K26" s="1">
        <f t="shared" si="0"/>
        <v>2.72</v>
      </c>
    </row>
    <row r="27" spans="1:60" x14ac:dyDescent="0.35">
      <c r="A27" s="1">
        <v>4</v>
      </c>
      <c r="B27" s="1" t="s">
        <v>4508</v>
      </c>
      <c r="C27" s="1">
        <v>1163.5000014863908</v>
      </c>
      <c r="D27" s="1">
        <v>0</v>
      </c>
      <c r="E27">
        <f>(R27-S27*(1000-T27)/(1000-U27))*AO27</f>
        <v>-4.6379088050420476</v>
      </c>
      <c r="F27">
        <f>IF(AZ27&lt;&gt;0,1/(1/AZ27-1/N27),0)</f>
        <v>5.6650077082202532</v>
      </c>
      <c r="G27">
        <f>((BC27-AP27/2)*S27-E27)/(BC27+AP27/2)</f>
        <v>392.48561116723528</v>
      </c>
      <c r="H27">
        <f>AP27*1000</f>
        <v>24.302857363758843</v>
      </c>
      <c r="I27">
        <f>(AU27-BA27)</f>
        <v>0.83915690438980262</v>
      </c>
      <c r="J27">
        <f>(P27+AT27*D27)</f>
        <v>29.935428619384766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32.008689880371094</v>
      </c>
      <c r="P27" s="1">
        <v>29.935428619384766</v>
      </c>
      <c r="Q27" s="1">
        <v>32.184329986572266</v>
      </c>
      <c r="R27" s="1">
        <v>399.96371459960938</v>
      </c>
      <c r="S27" s="1">
        <v>395.46002197265625</v>
      </c>
      <c r="T27" s="1">
        <v>17.535556793212891</v>
      </c>
      <c r="U27" s="1">
        <v>38.693729400634766</v>
      </c>
      <c r="V27" s="1">
        <v>32.304828643798828</v>
      </c>
      <c r="W27" s="1">
        <v>71.283409118652344</v>
      </c>
      <c r="X27" s="1">
        <v>300.33770751953125</v>
      </c>
      <c r="Y27" s="1">
        <v>100.31233215332031</v>
      </c>
      <c r="Z27" s="1">
        <v>0.24353522062301636</v>
      </c>
      <c r="AA27" s="1">
        <v>88.012107849121094</v>
      </c>
      <c r="AB27" s="1">
        <v>28.710491180419922</v>
      </c>
      <c r="AC27" s="1">
        <v>0.70041674375534058</v>
      </c>
      <c r="AD27" s="1">
        <v>4.4865209609270096E-2</v>
      </c>
      <c r="AE27" s="1">
        <v>2.3454949259757996E-3</v>
      </c>
      <c r="AF27" s="1">
        <v>3.5214193165302277E-2</v>
      </c>
      <c r="AG27" s="1">
        <v>1.3437859714031219E-2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1.1041827482335704</v>
      </c>
      <c r="AP27">
        <f>(U27-T27)/(1000-U27)*AO27</f>
        <v>2.4302857363758843E-2</v>
      </c>
      <c r="AQ27">
        <f>(P27+273.15)</f>
        <v>303.08542861938474</v>
      </c>
      <c r="AR27">
        <f>(O27+273.15)</f>
        <v>305.15868988037107</v>
      </c>
      <c r="AS27">
        <f>(Y27*AK27+Z27*AL27)*AM27</f>
        <v>16.049972785786395</v>
      </c>
      <c r="AT27">
        <f>((AS27+0.00000010773*(AR27^4-AQ27^4))-AP27*44100)/(L27*0.92*2*29.3+0.00000043092*AQ27^3)</f>
        <v>-8.0906502832626721</v>
      </c>
      <c r="AU27">
        <f>0.61365*EXP(17.502*J27/(240.97+J27))</f>
        <v>4.2446735894831775</v>
      </c>
      <c r="AV27">
        <f>AU27*1000/AA27</f>
        <v>48.22829146144084</v>
      </c>
      <c r="AW27">
        <f>(AV27-U27)</f>
        <v>9.5345620608060742</v>
      </c>
      <c r="AX27">
        <f>IF(D27,P27,(O27+P27)/2)</f>
        <v>30.97205924987793</v>
      </c>
      <c r="AY27">
        <f>0.61365*EXP(17.502*AX27/(240.97+AX27))</f>
        <v>4.5041961568230979</v>
      </c>
      <c r="AZ27">
        <f>IF(AW27&lt;&gt;0,(1000-(AV27+U27)/2)/AW27*AP27,0)</f>
        <v>2.4381435117957762</v>
      </c>
      <c r="BA27">
        <f>U27*AA27/1000</f>
        <v>3.4055166850933749</v>
      </c>
      <c r="BB27">
        <f>(AY27-BA27)</f>
        <v>1.098679471729723</v>
      </c>
      <c r="BC27">
        <f>1/(1.6/F27+1.37/N27)</f>
        <v>1.6597426126405481</v>
      </c>
      <c r="BD27">
        <f>G27*AA27*0.001</f>
        <v>34.543485939278916</v>
      </c>
      <c r="BE27">
        <f>G27/S27</f>
        <v>0.99247860557286205</v>
      </c>
      <c r="BF27">
        <f>(1-AP27*AA27/AU27/F27)*100</f>
        <v>91.104815591462028</v>
      </c>
      <c r="BG27">
        <f>(S27-E27/(N27/1.35))</f>
        <v>396.92279482457423</v>
      </c>
      <c r="BH27">
        <f>E27*BF27/100/BG27</f>
        <v>-1.0645290014147954E-2</v>
      </c>
    </row>
    <row r="28" spans="1:60" x14ac:dyDescent="0.35">
      <c r="A28" s="1" t="s">
        <v>9</v>
      </c>
      <c r="B28" s="1" t="s">
        <v>4507</v>
      </c>
      <c r="K28" s="1">
        <f t="shared" si="0"/>
        <v>2.72</v>
      </c>
    </row>
    <row r="29" spans="1:60" x14ac:dyDescent="0.35">
      <c r="A29" s="1" t="s">
        <v>9</v>
      </c>
      <c r="B29" s="1" t="s">
        <v>4506</v>
      </c>
      <c r="K29" s="1">
        <f t="shared" si="0"/>
        <v>2.72</v>
      </c>
    </row>
    <row r="30" spans="1:60" x14ac:dyDescent="0.35">
      <c r="A30" s="1">
        <v>5</v>
      </c>
      <c r="B30" s="1" t="s">
        <v>4505</v>
      </c>
      <c r="C30" s="1">
        <v>1369.5000014863908</v>
      </c>
      <c r="D30" s="1">
        <v>0</v>
      </c>
      <c r="E30">
        <f>(R30-S30*(1000-T30)/(1000-U30))*AO30</f>
        <v>-3.9118125411162752</v>
      </c>
      <c r="F30">
        <f>IF(AZ30&lt;&gt;0,1/(1/AZ30-1/N30),0)</f>
        <v>5.3667451336170684</v>
      </c>
      <c r="G30">
        <f>((BC30-AP30/2)*S30-E30)/(BC30+AP30/2)</f>
        <v>391.43503150937744</v>
      </c>
      <c r="H30">
        <f>AP30*1000</f>
        <v>24.117937237612963</v>
      </c>
      <c r="I30">
        <f>(AU30-BA30)</f>
        <v>0.85261184816866287</v>
      </c>
      <c r="J30">
        <f>(P30+AT30*D30)</f>
        <v>29.994863510131836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31.945016860961914</v>
      </c>
      <c r="P30" s="1">
        <v>29.994863510131836</v>
      </c>
      <c r="Q30" s="1">
        <v>32.118743896484375</v>
      </c>
      <c r="R30" s="1">
        <v>399.961669921875</v>
      </c>
      <c r="S30" s="1">
        <v>394.87860107421875</v>
      </c>
      <c r="T30" s="1">
        <v>17.705953598022461</v>
      </c>
      <c r="U30" s="1">
        <v>38.705833435058594</v>
      </c>
      <c r="V30" s="1">
        <v>32.736522674560547</v>
      </c>
      <c r="W30" s="1">
        <v>71.563179016113281</v>
      </c>
      <c r="X30" s="1">
        <v>300.29531860351563</v>
      </c>
      <c r="Y30" s="1">
        <v>150.375244140625</v>
      </c>
      <c r="Z30" s="1">
        <v>0.13148358464241028</v>
      </c>
      <c r="AA30" s="1">
        <v>88.0120849609375</v>
      </c>
      <c r="AB30" s="1">
        <v>28.676511764526367</v>
      </c>
      <c r="AC30" s="1">
        <v>0.70329034328460693</v>
      </c>
      <c r="AD30" s="1">
        <v>3.8571491837501526E-2</v>
      </c>
      <c r="AE30" s="1">
        <v>4.1599851101636887E-3</v>
      </c>
      <c r="AF30" s="1">
        <v>1.4322096481919289E-2</v>
      </c>
      <c r="AG30" s="1">
        <v>1.4803356491029263E-2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1.1040269066305719</v>
      </c>
      <c r="AP30">
        <f>(U30-T30)/(1000-U30)*AO30</f>
        <v>2.4117937237612963E-2</v>
      </c>
      <c r="AQ30">
        <f>(P30+273.15)</f>
        <v>303.14486351013181</v>
      </c>
      <c r="AR30">
        <f>(O30+273.15)</f>
        <v>305.09501686096189</v>
      </c>
      <c r="AS30">
        <f>(Y30*AK30+Z30*AL30)*AM30</f>
        <v>24.060038524716219</v>
      </c>
      <c r="AT30">
        <f>((AS30+0.00000010773*(AR30^4-AQ30^4))-AP30*44100)/(L30*0.92*2*29.3+0.00000043092*AQ30^3)</f>
        <v>-7.9750217295365839</v>
      </c>
      <c r="AU30">
        <f>0.61365*EXP(17.502*J30/(240.97+J30))</f>
        <v>4.2591929489389351</v>
      </c>
      <c r="AV30">
        <f>AU30*1000/AA30</f>
        <v>48.393274069456453</v>
      </c>
      <c r="AW30">
        <f>(AV30-U30)</f>
        <v>9.6874406343978592</v>
      </c>
      <c r="AX30">
        <f>IF(D30,P30,(O30+P30)/2)</f>
        <v>30.969940185546875</v>
      </c>
      <c r="AY30">
        <f>0.61365*EXP(17.502*AX30/(240.97+AX30))</f>
        <v>4.5036518591562347</v>
      </c>
      <c r="AZ30">
        <f>IF(AW30&lt;&gt;0,(1000-(AV30+U30)/2)/AW30*AP30,0)</f>
        <v>2.3811874264893262</v>
      </c>
      <c r="BA30">
        <f>U30*AA30/1000</f>
        <v>3.4065811007702722</v>
      </c>
      <c r="BB30">
        <f>(AY30-BA30)</f>
        <v>1.0970707583859625</v>
      </c>
      <c r="BC30">
        <f>1/(1.6/F30+1.37/N30)</f>
        <v>1.6176002179893689</v>
      </c>
      <c r="BD30">
        <f>G30*AA30*0.001</f>
        <v>34.451013249890572</v>
      </c>
      <c r="BE30">
        <f>G30/S30</f>
        <v>0.99127942219336906</v>
      </c>
      <c r="BF30">
        <f>(1-AP30*AA30/AU30/F30)*100</f>
        <v>90.713668476282606</v>
      </c>
      <c r="BG30">
        <f>(S30-E30/(N30/1.35))</f>
        <v>396.11236685691733</v>
      </c>
      <c r="BH30">
        <f>E30*BF30/100/BG30</f>
        <v>-8.9584394653440882E-3</v>
      </c>
    </row>
    <row r="31" spans="1:60" x14ac:dyDescent="0.35">
      <c r="A31" s="1" t="s">
        <v>9</v>
      </c>
      <c r="B31" s="1" t="s">
        <v>4504</v>
      </c>
      <c r="K31" s="1">
        <f t="shared" si="0"/>
        <v>2.72</v>
      </c>
    </row>
    <row r="32" spans="1:60" x14ac:dyDescent="0.35">
      <c r="A32" s="1" t="s">
        <v>9</v>
      </c>
      <c r="B32" s="1" t="s">
        <v>4503</v>
      </c>
      <c r="K32" s="1">
        <f t="shared" si="0"/>
        <v>2.72</v>
      </c>
    </row>
    <row r="33" spans="1:60" x14ac:dyDescent="0.35">
      <c r="A33" s="1">
        <v>6</v>
      </c>
      <c r="B33" s="1" t="s">
        <v>4502</v>
      </c>
      <c r="C33" s="1">
        <v>1575.5000014863908</v>
      </c>
      <c r="D33" s="1">
        <v>0</v>
      </c>
      <c r="E33">
        <f>(R33-S33*(1000-T33)/(1000-U33))*AO33</f>
        <v>-3.0430805251476896</v>
      </c>
      <c r="F33">
        <f>IF(AZ33&lt;&gt;0,1/(1/AZ33-1/N33),0)</f>
        <v>5.5806633830899308</v>
      </c>
      <c r="G33">
        <f>((BC33-AP33/2)*S33-E33)/(BC33+AP33/2)</f>
        <v>390.26217936712055</v>
      </c>
      <c r="H33">
        <f>AP33*1000</f>
        <v>24.241136045496852</v>
      </c>
      <c r="I33">
        <f>(AU33-BA33)</f>
        <v>0.8422260273871216</v>
      </c>
      <c r="J33">
        <f>(P33+AT33*D33)</f>
        <v>30.04597282409668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31.907852172851563</v>
      </c>
      <c r="P33" s="1">
        <v>30.04597282409668</v>
      </c>
      <c r="Q33" s="1">
        <v>32.073875427246094</v>
      </c>
      <c r="R33" s="1">
        <v>400.08309936523438</v>
      </c>
      <c r="S33" s="1">
        <v>394.18487548828125</v>
      </c>
      <c r="T33" s="1">
        <v>17.866130828857422</v>
      </c>
      <c r="U33" s="1">
        <v>38.965599060058594</v>
      </c>
      <c r="V33" s="1">
        <v>33.102687835693359</v>
      </c>
      <c r="W33" s="1">
        <v>72.1961669921875</v>
      </c>
      <c r="X33" s="1">
        <v>300.323486328125</v>
      </c>
      <c r="Y33" s="1">
        <v>299.70947265625</v>
      </c>
      <c r="Z33" s="1">
        <v>0.12576985359191895</v>
      </c>
      <c r="AA33" s="1">
        <v>88.013198852539063</v>
      </c>
      <c r="AB33" s="1">
        <v>28.711832046508789</v>
      </c>
      <c r="AC33" s="1">
        <v>0.69815230369567871</v>
      </c>
      <c r="AD33" s="1">
        <v>5.8844435960054398E-2</v>
      </c>
      <c r="AE33" s="1">
        <v>3.9834626950323582E-3</v>
      </c>
      <c r="AF33" s="1">
        <v>5.0099782645702362E-2</v>
      </c>
      <c r="AG33" s="1">
        <v>1.3612905517220497E-2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1.1041304644416357</v>
      </c>
      <c r="AP33">
        <f>(U33-T33)/(1000-U33)*AO33</f>
        <v>2.4241136045496853E-2</v>
      </c>
      <c r="AQ33">
        <f>(P33+273.15)</f>
        <v>303.19597282409666</v>
      </c>
      <c r="AR33">
        <f>(O33+273.15)</f>
        <v>305.05785217285154</v>
      </c>
      <c r="AS33">
        <f>(Y33*AK33+Z33*AL33)*AM33</f>
        <v>47.953514553155401</v>
      </c>
      <c r="AT33">
        <f>((AS33+0.00000010773*(AR33^4-AQ33^4))-AP33*44100)/(L33*0.92*2*29.3+0.00000043092*AQ33^3)</f>
        <v>-7.8381179480877661</v>
      </c>
      <c r="AU33">
        <f>0.61365*EXP(17.502*J33/(240.97+J33))</f>
        <v>4.2717130458683679</v>
      </c>
      <c r="AV33">
        <f>AU33*1000/AA33</f>
        <v>48.534914098797522</v>
      </c>
      <c r="AW33">
        <f>(AV33-U33)</f>
        <v>9.5693150387389281</v>
      </c>
      <c r="AX33">
        <f>IF(D33,P33,(O33+P33)/2)</f>
        <v>30.976912498474121</v>
      </c>
      <c r="AY33">
        <f>0.61365*EXP(17.502*AX33/(240.97+AX33))</f>
        <v>4.5054429662516595</v>
      </c>
      <c r="AZ33">
        <f>IF(AW33&lt;&gt;0,(1000-(AV33+U33)/2)/AW33*AP33,0)</f>
        <v>2.4223865584829096</v>
      </c>
      <c r="BA33">
        <f>U33*AA33/1000</f>
        <v>3.4294870184812463</v>
      </c>
      <c r="BB33">
        <f>(AY33-BA33)</f>
        <v>1.0759559477704133</v>
      </c>
      <c r="BC33">
        <f>1/(1.6/F33+1.37/N33)</f>
        <v>1.6480663206608577</v>
      </c>
      <c r="BD33">
        <f>G33*AA33*0.001</f>
        <v>34.348222797263645</v>
      </c>
      <c r="BE33">
        <f>G33/S33</f>
        <v>0.99004858794670492</v>
      </c>
      <c r="BF33">
        <f>(1-AP33*AA33/AU33/F33)*100</f>
        <v>91.050209356834443</v>
      </c>
      <c r="BG33">
        <f>(S33-E33/(N33/1.35))</f>
        <v>395.14464761091273</v>
      </c>
      <c r="BH33">
        <f>E33*BF33/100/BG33</f>
        <v>-7.0119415910000777E-3</v>
      </c>
    </row>
    <row r="34" spans="1:60" x14ac:dyDescent="0.35">
      <c r="A34" s="1" t="s">
        <v>9</v>
      </c>
      <c r="B34" s="1" t="s">
        <v>4501</v>
      </c>
      <c r="K34" s="1">
        <f t="shared" si="0"/>
        <v>2.72</v>
      </c>
    </row>
    <row r="35" spans="1:60" x14ac:dyDescent="0.35">
      <c r="A35" s="1" t="s">
        <v>9</v>
      </c>
      <c r="B35" s="1" t="s">
        <v>4500</v>
      </c>
      <c r="K35" s="1">
        <f t="shared" si="0"/>
        <v>2.72</v>
      </c>
    </row>
    <row r="36" spans="1:60" x14ac:dyDescent="0.35">
      <c r="A36" s="1">
        <v>7</v>
      </c>
      <c r="B36" s="1" t="s">
        <v>4499</v>
      </c>
      <c r="C36" s="1">
        <v>1781.5000014863908</v>
      </c>
      <c r="D36" s="1">
        <v>0</v>
      </c>
      <c r="E36">
        <f>(R36-S36*(1000-T36)/(1000-U36))*AO36</f>
        <v>-2.6831763163812026</v>
      </c>
      <c r="F36">
        <f>IF(AZ36&lt;&gt;0,1/(1/AZ36-1/N36),0)</f>
        <v>6.1153396453759958</v>
      </c>
      <c r="G36">
        <f>((BC36-AP36/2)*S36-E36)/(BC36+AP36/2)</f>
        <v>389.66958071433174</v>
      </c>
      <c r="H36">
        <f>AP36*1000</f>
        <v>24.634796195880895</v>
      </c>
      <c r="I36">
        <f>(AU36-BA36)</f>
        <v>0.82311196878232185</v>
      </c>
      <c r="J36">
        <f>(P36+AT36*D36)</f>
        <v>30.143205642700195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31.891036987304688</v>
      </c>
      <c r="P36" s="1">
        <v>30.143205642700195</v>
      </c>
      <c r="Q36" s="1">
        <v>32.04888916015625</v>
      </c>
      <c r="R36" s="1">
        <v>400.07586669921875</v>
      </c>
      <c r="S36" s="1">
        <v>393.72183227539063</v>
      </c>
      <c r="T36" s="1">
        <v>18.023532867431641</v>
      </c>
      <c r="U36" s="1">
        <v>39.453540802001953</v>
      </c>
      <c r="V36" s="1">
        <v>33.426883697509766</v>
      </c>
      <c r="W36" s="1">
        <v>73.171493530273438</v>
      </c>
      <c r="X36" s="1">
        <v>300.34051513671875</v>
      </c>
      <c r="Y36" s="1">
        <v>499.72274780273438</v>
      </c>
      <c r="Z36" s="1">
        <v>5.7166991755366325E-3</v>
      </c>
      <c r="AA36" s="1">
        <v>88.015129089355469</v>
      </c>
      <c r="AB36" s="1">
        <v>28.639163970947266</v>
      </c>
      <c r="AC36" s="1">
        <v>0.69015705585479736</v>
      </c>
      <c r="AD36" s="1">
        <v>5.797702819108963E-2</v>
      </c>
      <c r="AE36" s="1">
        <v>5.5008889175951481E-3</v>
      </c>
      <c r="AF36" s="1">
        <v>2.0473793148994446E-2</v>
      </c>
      <c r="AG36" s="1">
        <v>1.9940465688705444E-2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1.1041930703555833</v>
      </c>
      <c r="AP36">
        <f>(U36-T36)/(1000-U36)*AO36</f>
        <v>2.4634796195880895E-2</v>
      </c>
      <c r="AQ36">
        <f>(P36+273.15)</f>
        <v>303.29320564270017</v>
      </c>
      <c r="AR36">
        <f>(O36+273.15)</f>
        <v>305.04103698730466</v>
      </c>
      <c r="AS36">
        <f>(Y36*AK36+Z36*AL36)*AM36</f>
        <v>79.955637861289688</v>
      </c>
      <c r="AT36">
        <f>((AS36+0.00000010773*(AR36^4-AQ36^4))-AP36*44100)/(L36*0.92*2*29.3+0.00000043092*AQ36^3)</f>
        <v>-7.7332679776253954</v>
      </c>
      <c r="AU36">
        <f>0.61365*EXP(17.502*J36/(240.97+J36))</f>
        <v>4.2956204555026769</v>
      </c>
      <c r="AV36">
        <f>AU36*1000/AA36</f>
        <v>48.805478102993412</v>
      </c>
      <c r="AW36">
        <f>(AV36-U36)</f>
        <v>9.3519373009914588</v>
      </c>
      <c r="AX36">
        <f>IF(D36,P36,(O36+P36)/2)</f>
        <v>31.017121315002441</v>
      </c>
      <c r="AY36">
        <f>0.61365*EXP(17.502*AX36/(240.97+AX36))</f>
        <v>4.5157842608637973</v>
      </c>
      <c r="AZ36">
        <f>IF(AW36&lt;&gt;0,(1000-(AV36+U36)/2)/AW36*AP36,0)</f>
        <v>2.5179461716234961</v>
      </c>
      <c r="BA36">
        <f>U36*AA36/1000</f>
        <v>3.4725084867203551</v>
      </c>
      <c r="BB36">
        <f>(AY36-BA36)</f>
        <v>1.0432757741434422</v>
      </c>
      <c r="BC36">
        <f>1/(1.6/F36+1.37/N36)</f>
        <v>1.7190856685366025</v>
      </c>
      <c r="BD36">
        <f>G36*AA36*0.001</f>
        <v>34.296818448766928</v>
      </c>
      <c r="BE36">
        <f>G36/S36</f>
        <v>0.98970783119229078</v>
      </c>
      <c r="BF36">
        <f>(1-AP36*AA36/AU36/F36)*100</f>
        <v>91.746088281699883</v>
      </c>
      <c r="BG36">
        <f>(S36-E36/(N36/1.35))</f>
        <v>394.56809244080068</v>
      </c>
      <c r="BH36">
        <f>E36*BF36/100/BG36</f>
        <v>-6.2389974231129844E-3</v>
      </c>
    </row>
    <row r="37" spans="1:60" x14ac:dyDescent="0.35">
      <c r="A37" s="1" t="s">
        <v>9</v>
      </c>
      <c r="B37" s="1" t="s">
        <v>4498</v>
      </c>
      <c r="K37" s="1">
        <f t="shared" si="0"/>
        <v>2.72</v>
      </c>
    </row>
    <row r="38" spans="1:60" x14ac:dyDescent="0.35">
      <c r="A38" s="1" t="s">
        <v>9</v>
      </c>
      <c r="B38" s="1" t="s">
        <v>4497</v>
      </c>
      <c r="K38" s="1">
        <f t="shared" si="0"/>
        <v>2.72</v>
      </c>
    </row>
    <row r="39" spans="1:60" x14ac:dyDescent="0.35">
      <c r="A39" s="1">
        <v>8</v>
      </c>
      <c r="B39" s="1" t="s">
        <v>4496</v>
      </c>
      <c r="C39" s="1">
        <v>1987.000001475215</v>
      </c>
      <c r="D39" s="1">
        <v>0</v>
      </c>
      <c r="E39">
        <f>(R39-S39*(1000-T39)/(1000-U39))*AO39</f>
        <v>-2.9494541149535189</v>
      </c>
      <c r="F39">
        <f>IF(AZ39&lt;&gt;0,1/(1/AZ39-1/N39),0)</f>
        <v>6.9470097125271346</v>
      </c>
      <c r="G39">
        <f>((BC39-AP39/2)*S39-E39)/(BC39+AP39/2)</f>
        <v>389.91462143903624</v>
      </c>
      <c r="H39">
        <f>AP39*1000</f>
        <v>25.273408702384732</v>
      </c>
      <c r="I39">
        <f>(AU39-BA39)</f>
        <v>0.80235698953507972</v>
      </c>
      <c r="J39">
        <f>(P39+AT39*D39)</f>
        <v>30.305099487304688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31.904035568237305</v>
      </c>
      <c r="P39" s="1">
        <v>30.305099487304688</v>
      </c>
      <c r="Q39" s="1">
        <v>32.044998168945313</v>
      </c>
      <c r="R39" s="1">
        <v>400.08343505859375</v>
      </c>
      <c r="S39" s="1">
        <v>393.74163818359375</v>
      </c>
      <c r="T39" s="1">
        <v>18.171567916870117</v>
      </c>
      <c r="U39" s="1">
        <v>40.143909454345703</v>
      </c>
      <c r="V39" s="1">
        <v>33.677165985107422</v>
      </c>
      <c r="W39" s="1">
        <v>74.398262023925781</v>
      </c>
      <c r="X39" s="1">
        <v>300.30496215820313</v>
      </c>
      <c r="Y39" s="1">
        <v>750.0902099609375</v>
      </c>
      <c r="Z39" s="1">
        <v>0.12576937675476074</v>
      </c>
      <c r="AA39" s="1">
        <v>88.016548156738281</v>
      </c>
      <c r="AB39" s="1">
        <v>28.645492553710938</v>
      </c>
      <c r="AC39" s="1">
        <v>0.69400495290756226</v>
      </c>
      <c r="AD39" s="1">
        <v>5.2528753876686096E-2</v>
      </c>
      <c r="AE39" s="1">
        <v>7.6277116313576698E-3</v>
      </c>
      <c r="AF39" s="1">
        <v>1.8322188407182693E-2</v>
      </c>
      <c r="AG39" s="1">
        <v>1.7057865858078003E-2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1.1040623608757465</v>
      </c>
      <c r="AP39">
        <f>(U39-T39)/(1000-U39)*AO39</f>
        <v>2.5273408702384731E-2</v>
      </c>
      <c r="AQ39">
        <f>(P39+273.15)</f>
        <v>303.45509948730466</v>
      </c>
      <c r="AR39">
        <f>(O39+273.15)</f>
        <v>305.05403556823728</v>
      </c>
      <c r="AS39">
        <f>(Y39*AK39+Z39*AL39)*AM39</f>
        <v>120.01443091121837</v>
      </c>
      <c r="AT39">
        <f>((AS39+0.00000010773*(AR39^4-AQ39^4))-AP39*44100)/(L39*0.92*2*29.3+0.00000043092*AQ39^3)</f>
        <v>-7.6527794111360778</v>
      </c>
      <c r="AU39">
        <f>0.61365*EXP(17.502*J39/(240.97+J39))</f>
        <v>4.3356853292232396</v>
      </c>
      <c r="AV39">
        <f>AU39*1000/AA39</f>
        <v>49.259888282625326</v>
      </c>
      <c r="AW39">
        <f>(AV39-U39)</f>
        <v>9.1159788282796228</v>
      </c>
      <c r="AX39">
        <f>IF(D39,P39,(O39+P39)/2)</f>
        <v>31.104567527770996</v>
      </c>
      <c r="AY39">
        <f>0.61365*EXP(17.502*AX39/(240.97+AX39))</f>
        <v>4.5383459294129063</v>
      </c>
      <c r="AZ39">
        <f>IF(AW39&lt;&gt;0,(1000-(AV39+U39)/2)/AW39*AP39,0)</f>
        <v>2.648496644991138</v>
      </c>
      <c r="BA39">
        <f>U39*AA39/1000</f>
        <v>3.5333283396881598</v>
      </c>
      <c r="BB39">
        <f>(AY39-BA39)</f>
        <v>1.0050175897247464</v>
      </c>
      <c r="BC39">
        <f>1/(1.6/F39+1.37/N39)</f>
        <v>1.8169187163206106</v>
      </c>
      <c r="BD39">
        <f>G39*AA39*0.001</f>
        <v>34.318939054905314</v>
      </c>
      <c r="BE39">
        <f>G39/S39</f>
        <v>0.99028038598556078</v>
      </c>
      <c r="BF39">
        <f>(1-AP39*AA39/AU39/F39)*100</f>
        <v>92.614626021507846</v>
      </c>
      <c r="BG39">
        <f>(S39-E39/(N39/1.35))</f>
        <v>394.67188101256909</v>
      </c>
      <c r="BH39">
        <f>E39*BF39/100/BG39</f>
        <v>-6.9212579604909369E-3</v>
      </c>
    </row>
    <row r="40" spans="1:60" x14ac:dyDescent="0.35">
      <c r="A40" s="1" t="s">
        <v>9</v>
      </c>
      <c r="B40" s="1" t="s">
        <v>4495</v>
      </c>
      <c r="K40" s="1">
        <f t="shared" si="0"/>
        <v>2.72</v>
      </c>
    </row>
    <row r="41" spans="1:60" x14ac:dyDescent="0.35">
      <c r="A41" s="1" t="s">
        <v>9</v>
      </c>
      <c r="B41" s="1" t="s">
        <v>4494</v>
      </c>
      <c r="K41" s="1">
        <f t="shared" si="0"/>
        <v>2.72</v>
      </c>
    </row>
    <row r="42" spans="1:60" x14ac:dyDescent="0.35">
      <c r="A42" s="1">
        <v>9</v>
      </c>
      <c r="B42" s="1" t="s">
        <v>4493</v>
      </c>
      <c r="C42" s="1">
        <v>2193.5000014640391</v>
      </c>
      <c r="D42" s="1">
        <v>0</v>
      </c>
      <c r="E42">
        <f>(R42-S42*(1000-T42)/(1000-U42))*AO42</f>
        <v>-3.3137250728178276</v>
      </c>
      <c r="F42">
        <f>IF(AZ42&lt;&gt;0,1/(1/AZ42-1/N42),0)</f>
        <v>8.1380126435704074</v>
      </c>
      <c r="G42">
        <f>((BC42-AP42/2)*S42-E42)/(BC42+AP42/2)</f>
        <v>390.21983452649596</v>
      </c>
      <c r="H42">
        <f>AP42*1000</f>
        <v>25.951323464719923</v>
      </c>
      <c r="I42">
        <f>(AU42-BA42)</f>
        <v>0.77744778380510171</v>
      </c>
      <c r="J42">
        <f>(P42+AT42*D42)</f>
        <v>30.463937759399414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31.933460235595703</v>
      </c>
      <c r="P42" s="1">
        <v>30.463937759399414</v>
      </c>
      <c r="Q42" s="1">
        <v>32.056968688964844</v>
      </c>
      <c r="R42" s="1">
        <v>400.01644897460938</v>
      </c>
      <c r="S42" s="1">
        <v>393.76370239257813</v>
      </c>
      <c r="T42" s="1">
        <v>18.33668327331543</v>
      </c>
      <c r="U42" s="1">
        <v>40.876148223876953</v>
      </c>
      <c r="V42" s="1">
        <v>33.927391052246094</v>
      </c>
      <c r="W42" s="1">
        <v>75.630966186523438</v>
      </c>
      <c r="X42" s="1">
        <v>300.37203979492188</v>
      </c>
      <c r="Y42" s="1">
        <v>1000.5554809570313</v>
      </c>
      <c r="Z42" s="1">
        <v>4.0016535669565201E-2</v>
      </c>
      <c r="AA42" s="1">
        <v>88.018623352050781</v>
      </c>
      <c r="AB42" s="1">
        <v>28.694232940673828</v>
      </c>
      <c r="AC42" s="1">
        <v>0.68816500902175903</v>
      </c>
      <c r="AD42" s="1">
        <v>4.0376204997301102E-2</v>
      </c>
      <c r="AE42" s="1">
        <v>4.3481853790581226E-3</v>
      </c>
      <c r="AF42" s="1">
        <v>3.4871954470872879E-2</v>
      </c>
      <c r="AG42" s="1">
        <v>1.8497752025723457E-2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1.1043089698342712</v>
      </c>
      <c r="AP42">
        <f>(U42-T42)/(1000-U42)*AO42</f>
        <v>2.5951323464719924E-2</v>
      </c>
      <c r="AQ42">
        <f>(P42+273.15)</f>
        <v>303.61393775939939</v>
      </c>
      <c r="AR42">
        <f>(O42+273.15)</f>
        <v>305.08346023559568</v>
      </c>
      <c r="AS42">
        <f>(Y42*AK42+Z42*AL42)*AM42</f>
        <v>160.08887337485976</v>
      </c>
      <c r="AT42">
        <f>((AS42+0.00000010773*(AR42^4-AQ42^4))-AP42*44100)/(L42*0.92*2*29.3+0.00000043092*AQ42^3)</f>
        <v>-7.583971115113405</v>
      </c>
      <c r="AU42">
        <f>0.61365*EXP(17.502*J42/(240.97+J42))</f>
        <v>4.3753100784051266</v>
      </c>
      <c r="AV42">
        <f>AU42*1000/AA42</f>
        <v>49.708912861600496</v>
      </c>
      <c r="AW42">
        <f>(AV42-U42)</f>
        <v>8.8327646377235425</v>
      </c>
      <c r="AX42">
        <f>IF(D42,P42,(O42+P42)/2)</f>
        <v>31.198698997497559</v>
      </c>
      <c r="AY42">
        <f>0.61365*EXP(17.502*AX42/(240.97+AX42))</f>
        <v>4.5627420994191343</v>
      </c>
      <c r="AZ42">
        <f>IF(AW42&lt;&gt;0,(1000-(AV42+U42)/2)/AW42*AP42,0)</f>
        <v>2.805001986383175</v>
      </c>
      <c r="BA42">
        <f>U42*AA42/1000</f>
        <v>3.5978622946000249</v>
      </c>
      <c r="BB42">
        <f>(AY42-BA42)</f>
        <v>0.9648798048191094</v>
      </c>
      <c r="BC42">
        <f>1/(1.6/F42+1.37/N42)</f>
        <v>1.9354502947554761</v>
      </c>
      <c r="BD42">
        <f>G42*AA42*0.001</f>
        <v>34.34661263968723</v>
      </c>
      <c r="BE42">
        <f>G42/S42</f>
        <v>0.99100001385463166</v>
      </c>
      <c r="BF42">
        <f>(1-AP42*AA42/AU42/F42)*100</f>
        <v>93.584848967829146</v>
      </c>
      <c r="BG42">
        <f>(S42-E42/(N42/1.35))</f>
        <v>394.80883442923403</v>
      </c>
      <c r="BH42">
        <f>E42*BF42/100/BG42</f>
        <v>-7.8548004354788651E-3</v>
      </c>
    </row>
    <row r="43" spans="1:60" x14ac:dyDescent="0.35">
      <c r="A43" s="1" t="s">
        <v>9</v>
      </c>
      <c r="B43" s="1" t="s">
        <v>4492</v>
      </c>
      <c r="K43" s="1">
        <f t="shared" si="0"/>
        <v>2.72</v>
      </c>
    </row>
    <row r="44" spans="1:60" x14ac:dyDescent="0.35">
      <c r="A44" s="1" t="s">
        <v>9</v>
      </c>
      <c r="B44" s="1" t="s">
        <v>4491</v>
      </c>
      <c r="K44" s="1">
        <f t="shared" si="0"/>
        <v>2.72</v>
      </c>
    </row>
    <row r="45" spans="1:60" x14ac:dyDescent="0.35">
      <c r="A45" s="1">
        <v>10</v>
      </c>
      <c r="B45" s="1" t="s">
        <v>4490</v>
      </c>
      <c r="C45" s="1">
        <v>2400.5000014640391</v>
      </c>
      <c r="D45" s="1">
        <v>0</v>
      </c>
      <c r="E45">
        <f>(R45-S45*(1000-T45)/(1000-U45))*AO45</f>
        <v>-3.5450566270732002</v>
      </c>
      <c r="F45">
        <f>IF(AZ45&lt;&gt;0,1/(1/AZ45-1/N45),0)</f>
        <v>9.7059368839791276</v>
      </c>
      <c r="G45">
        <f>((BC45-AP45/2)*S45-E45)/(BC45+AP45/2)</f>
        <v>390.41278557150179</v>
      </c>
      <c r="H45">
        <f>AP45*1000</f>
        <v>26.734124164564868</v>
      </c>
      <c r="I45">
        <f>(AU45-BA45)</f>
        <v>0.75574727083814164</v>
      </c>
      <c r="J45">
        <f>(P45+AT45*D45)</f>
        <v>30.668020248413086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31.991403579711914</v>
      </c>
      <c r="P45" s="1">
        <v>30.668020248413086</v>
      </c>
      <c r="Q45" s="1">
        <v>32.093955993652344</v>
      </c>
      <c r="R45" s="1">
        <v>400.1004638671875</v>
      </c>
      <c r="S45" s="1">
        <v>393.77676391601563</v>
      </c>
      <c r="T45" s="1">
        <v>18.503318786621094</v>
      </c>
      <c r="U45" s="1">
        <v>41.706222534179688</v>
      </c>
      <c r="V45" s="1">
        <v>34.123699188232422</v>
      </c>
      <c r="W45" s="1">
        <v>76.914344787597656</v>
      </c>
      <c r="X45" s="1">
        <v>300.32479858398438</v>
      </c>
      <c r="Y45" s="1">
        <v>1251.0526123046875</v>
      </c>
      <c r="Z45" s="1">
        <v>1.1433495208621025E-2</v>
      </c>
      <c r="AA45" s="1">
        <v>88.018936157226563</v>
      </c>
      <c r="AB45" s="1">
        <v>28.776010513305664</v>
      </c>
      <c r="AC45" s="1">
        <v>0.67264759540557861</v>
      </c>
      <c r="AD45" s="1">
        <v>7.2891786694526672E-2</v>
      </c>
      <c r="AE45" s="1">
        <v>8.2320338115096092E-3</v>
      </c>
      <c r="AF45" s="1">
        <v>3.51589135825634E-2</v>
      </c>
      <c r="AG45" s="1">
        <v>2.2788969799876213E-2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1.1041352889117069</v>
      </c>
      <c r="AP45">
        <f>(U45-T45)/(1000-U45)*AO45</f>
        <v>2.6734124164564867E-2</v>
      </c>
      <c r="AQ45">
        <f>(P45+273.15)</f>
        <v>303.81802024841306</v>
      </c>
      <c r="AR45">
        <f>(O45+273.15)</f>
        <v>305.14140357971189</v>
      </c>
      <c r="AS45">
        <f>(Y45*AK45+Z45*AL45)*AM45</f>
        <v>200.16841349463721</v>
      </c>
      <c r="AT45">
        <f>((AS45+0.00000010773*(AR45^4-AQ45^4))-AP45*44100)/(L45*0.92*2*29.3+0.00000043092*AQ45^3)</f>
        <v>-7.552684168345845</v>
      </c>
      <c r="AU45">
        <f>0.61365*EXP(17.502*J45/(240.97+J45))</f>
        <v>4.4266846094331873</v>
      </c>
      <c r="AV45">
        <f>AU45*1000/AA45</f>
        <v>50.292412095573212</v>
      </c>
      <c r="AW45">
        <f>(AV45-U45)</f>
        <v>8.5861895613935246</v>
      </c>
      <c r="AX45">
        <f>IF(D45,P45,(O45+P45)/2)</f>
        <v>31.3297119140625</v>
      </c>
      <c r="AY45">
        <f>0.61365*EXP(17.502*AX45/(240.97+AX45))</f>
        <v>4.5968869558949548</v>
      </c>
      <c r="AZ45">
        <f>IF(AW45&lt;&gt;0,(1000-(AV45+U45)/2)/AW45*AP45,0)</f>
        <v>2.9703947859083168</v>
      </c>
      <c r="BA45">
        <f>U45*AA45/1000</f>
        <v>3.6709373385950457</v>
      </c>
      <c r="BB45">
        <f>(AY45-BA45)</f>
        <v>0.9259496172999091</v>
      </c>
      <c r="BC45">
        <f>1/(1.6/F45+1.37/N45)</f>
        <v>2.0622171294643739</v>
      </c>
      <c r="BD45">
        <f>G45*AA45*0.001</f>
        <v>34.363718048183003</v>
      </c>
      <c r="BE45">
        <f>G45/S45</f>
        <v>0.99145714360832293</v>
      </c>
      <c r="BF45">
        <f>(1-AP45*AA45/AU45/F45)*100</f>
        <v>94.523210711277869</v>
      </c>
      <c r="BG45">
        <f>(S45-E45/(N45/1.35))</f>
        <v>394.89485674849158</v>
      </c>
      <c r="BH45">
        <f>E45*BF45/100/BG45</f>
        <v>-8.485553276214761E-3</v>
      </c>
    </row>
    <row r="46" spans="1:60" x14ac:dyDescent="0.35">
      <c r="A46" s="1" t="s">
        <v>9</v>
      </c>
      <c r="B46" s="1" t="s">
        <v>4489</v>
      </c>
      <c r="K46" s="1">
        <f t="shared" si="0"/>
        <v>2.72</v>
      </c>
    </row>
    <row r="47" spans="1:60" x14ac:dyDescent="0.35">
      <c r="A47" s="1" t="s">
        <v>9</v>
      </c>
      <c r="B47" s="1" t="s">
        <v>4488</v>
      </c>
      <c r="K47" s="1">
        <f t="shared" si="0"/>
        <v>2.72</v>
      </c>
    </row>
    <row r="48" spans="1:60" x14ac:dyDescent="0.35">
      <c r="A48" s="1">
        <v>11</v>
      </c>
      <c r="B48" s="1" t="s">
        <v>4487</v>
      </c>
      <c r="C48" s="1">
        <v>2608.0000014528632</v>
      </c>
      <c r="D48" s="1">
        <v>0</v>
      </c>
      <c r="E48">
        <f>(R48-S48*(1000-T48)/(1000-U48))*AO48</f>
        <v>-4.0059924598942507</v>
      </c>
      <c r="F48">
        <f>IF(AZ48&lt;&gt;0,1/(1/AZ48-1/N48),0)</f>
        <v>13.719799701840309</v>
      </c>
      <c r="G48">
        <f>((BC48-AP48/2)*S48-E48)/(BC48+AP48/2)</f>
        <v>390.65699744879566</v>
      </c>
      <c r="H48">
        <f>AP48*1000</f>
        <v>27.875848507741811</v>
      </c>
      <c r="I48">
        <f>(AU48-BA48)</f>
        <v>0.71678856298742666</v>
      </c>
      <c r="J48">
        <f>(P48+AT48*D48)</f>
        <v>30.906646728515625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32.072349548339844</v>
      </c>
      <c r="P48" s="1">
        <v>30.906646728515625</v>
      </c>
      <c r="Q48" s="1">
        <v>32.149845123291016</v>
      </c>
      <c r="R48" s="1">
        <v>399.9921875</v>
      </c>
      <c r="S48" s="1">
        <v>393.6815185546875</v>
      </c>
      <c r="T48" s="1">
        <v>18.674585342407227</v>
      </c>
      <c r="U48" s="1">
        <v>42.838497161865234</v>
      </c>
      <c r="V48" s="1">
        <v>34.282463073730469</v>
      </c>
      <c r="W48" s="1">
        <v>78.642127990722656</v>
      </c>
      <c r="X48" s="1">
        <v>300.34124755859375</v>
      </c>
      <c r="Y48" s="1">
        <v>1599.3980712890625</v>
      </c>
      <c r="Z48" s="1">
        <v>0.23896001279354095</v>
      </c>
      <c r="AA48" s="1">
        <v>88.01971435546875</v>
      </c>
      <c r="AB48" s="1">
        <v>28.725696563720703</v>
      </c>
      <c r="AC48" s="1">
        <v>0.65455812215805054</v>
      </c>
      <c r="AD48" s="1">
        <v>5.0120051950216293E-2</v>
      </c>
      <c r="AE48" s="1">
        <v>7.7354959212243557E-3</v>
      </c>
      <c r="AF48" s="1">
        <v>4.1471380740404129E-2</v>
      </c>
      <c r="AG48" s="1">
        <v>2.4051271378993988E-2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1.104195763083065</v>
      </c>
      <c r="AP48">
        <f>(U48-T48)/(1000-U48)*AO48</f>
        <v>2.7875848507741812E-2</v>
      </c>
      <c r="AQ48">
        <f>(P48+273.15)</f>
        <v>304.0566467285156</v>
      </c>
      <c r="AR48">
        <f>(O48+273.15)</f>
        <v>305.22234954833982</v>
      </c>
      <c r="AS48">
        <f>(Y48*AK48+Z48*AL48)*AM48</f>
        <v>255.90368568635677</v>
      </c>
      <c r="AT48">
        <f>((AS48+0.00000010773*(AR48^4-AQ48^4))-AP48*44100)/(L48*0.92*2*29.3+0.00000043092*AQ48^3)</f>
        <v>-7.5236258778088549</v>
      </c>
      <c r="AU48">
        <f>0.61365*EXP(17.502*J48/(240.97+J48))</f>
        <v>4.4874208465923635</v>
      </c>
      <c r="AV48">
        <f>AU48*1000/AA48</f>
        <v>50.981997379244575</v>
      </c>
      <c r="AW48">
        <f>(AV48-U48)</f>
        <v>8.1435002173793407</v>
      </c>
      <c r="AX48">
        <f>IF(D48,P48,(O48+P48)/2)</f>
        <v>31.489498138427734</v>
      </c>
      <c r="AY48">
        <f>0.61365*EXP(17.502*AX48/(240.97+AX48))</f>
        <v>4.6388317991218075</v>
      </c>
      <c r="AZ48">
        <f>IF(AW48&lt;&gt;0,(1000-(AV48+U48)/2)/AW48*AP48,0)</f>
        <v>3.2625019773029513</v>
      </c>
      <c r="BA48">
        <f>U48*AA48/1000</f>
        <v>3.7706322836049369</v>
      </c>
      <c r="BB48">
        <f>(AY48-BA48)</f>
        <v>0.86819951551687069</v>
      </c>
      <c r="BC48">
        <f>1/(1.6/F48+1.37/N48)</f>
        <v>2.2899686010006</v>
      </c>
      <c r="BD48">
        <f>G48*AA48*0.001</f>
        <v>34.385517326408085</v>
      </c>
      <c r="BE48">
        <f>G48/S48</f>
        <v>0.99231734037961528</v>
      </c>
      <c r="BF48">
        <f>(1-AP48*AA48/AU48/F48)*100</f>
        <v>96.01467743403748</v>
      </c>
      <c r="BG48">
        <f>(S48-E48/(N48/1.35))</f>
        <v>394.94498820483477</v>
      </c>
      <c r="BH48">
        <f>E48*BF48/100/BG48</f>
        <v>-9.7389278336770715E-3</v>
      </c>
    </row>
    <row r="49" spans="1:60" x14ac:dyDescent="0.35">
      <c r="A49" s="1" t="s">
        <v>9</v>
      </c>
      <c r="B49" s="1" t="s">
        <v>4486</v>
      </c>
      <c r="K49" s="1">
        <f t="shared" si="0"/>
        <v>2.72</v>
      </c>
    </row>
    <row r="50" spans="1:60" x14ac:dyDescent="0.35">
      <c r="A50" s="1" t="s">
        <v>9</v>
      </c>
      <c r="B50" s="1" t="s">
        <v>4481</v>
      </c>
      <c r="K50" s="1">
        <f t="shared" si="0"/>
        <v>2.72</v>
      </c>
    </row>
    <row r="51" spans="1:60" x14ac:dyDescent="0.35">
      <c r="A51" s="1">
        <v>12</v>
      </c>
      <c r="B51" s="1" t="s">
        <v>4485</v>
      </c>
      <c r="C51" s="1">
        <v>2816.0000014305115</v>
      </c>
      <c r="D51" s="1">
        <v>0</v>
      </c>
      <c r="E51">
        <f>(R51-S51*(1000-T51)/(1000-U51))*AO51</f>
        <v>-4.5442940480375693</v>
      </c>
      <c r="F51">
        <f>IF(AZ51&lt;&gt;0,1/(1/AZ51-1/N51),0)</f>
        <v>23.708647604436713</v>
      </c>
      <c r="G51">
        <f>((BC51-AP51/2)*S51-E51)/(BC51+AP51/2)</f>
        <v>391.10538087544228</v>
      </c>
      <c r="H51">
        <f>AP51*1000</f>
        <v>29.239399793572588</v>
      </c>
      <c r="I51">
        <f>(AU51-BA51)</f>
        <v>0.67576079008061463</v>
      </c>
      <c r="J51">
        <f>(P51+AT51*D51)</f>
        <v>31.203449249267578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32.187088012695313</v>
      </c>
      <c r="P51" s="1">
        <v>31.203449249267578</v>
      </c>
      <c r="Q51" s="1">
        <v>32.233386993408203</v>
      </c>
      <c r="R51" s="1">
        <v>400.10397338867188</v>
      </c>
      <c r="S51" s="1">
        <v>393.7913818359375</v>
      </c>
      <c r="T51" s="1">
        <v>18.861166000366211</v>
      </c>
      <c r="U51" s="1">
        <v>44.173194885253906</v>
      </c>
      <c r="V51" s="1">
        <v>34.401973724365234</v>
      </c>
      <c r="W51" s="1">
        <v>80.570053100585938</v>
      </c>
      <c r="X51" s="1">
        <v>300.32369995117188</v>
      </c>
      <c r="Y51" s="1">
        <v>2000.634521484375</v>
      </c>
      <c r="Z51" s="1">
        <v>0.18407629430294037</v>
      </c>
      <c r="AA51" s="1">
        <v>88.022056579589844</v>
      </c>
      <c r="AB51" s="1">
        <v>28.644355773925781</v>
      </c>
      <c r="AC51" s="1">
        <v>0.61081022024154663</v>
      </c>
      <c r="AD51" s="1">
        <v>4.9686752259731293E-2</v>
      </c>
      <c r="AE51" s="1">
        <v>1.5764318406581879E-2</v>
      </c>
      <c r="AF51" s="1">
        <v>3.3036626875400543E-2</v>
      </c>
      <c r="AG51" s="1">
        <v>3.1003823503851891E-2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1.1041312498204845</v>
      </c>
      <c r="AP51">
        <f>(U51-T51)/(1000-U51)*AO51</f>
        <v>2.9239399793572589E-2</v>
      </c>
      <c r="AQ51">
        <f>(P51+273.15)</f>
        <v>304.35344924926756</v>
      </c>
      <c r="AR51">
        <f>(O51+273.15)</f>
        <v>305.33708801269529</v>
      </c>
      <c r="AS51">
        <f>(Y51*AK51+Z51*AL51)*AM51</f>
        <v>320.1015162826734</v>
      </c>
      <c r="AT51">
        <f>((AS51+0.00000010773*(AR51^4-AQ51^4))-AP51*44100)/(L51*0.92*2*29.3+0.00000043092*AQ51^3)</f>
        <v>-7.5068568541234653</v>
      </c>
      <c r="AU51">
        <f>0.61365*EXP(17.502*J51/(240.97+J51))</f>
        <v>4.5639762495716827</v>
      </c>
      <c r="AV51">
        <f>AU51*1000/AA51</f>
        <v>51.85037054258008</v>
      </c>
      <c r="AW51">
        <f>(AV51-U51)</f>
        <v>7.677175657326174</v>
      </c>
      <c r="AX51">
        <f>IF(D51,P51,(O51+P51)/2)</f>
        <v>31.695268630981445</v>
      </c>
      <c r="AY51">
        <f>0.61365*EXP(17.502*AX51/(240.97+AX51))</f>
        <v>4.6933384753400338</v>
      </c>
      <c r="AZ51">
        <f>IF(AW51&lt;&gt;0,(1000-(AV51+U51)/2)/AW51*AP51,0)</f>
        <v>3.6257557891664645</v>
      </c>
      <c r="BA51">
        <f>U51*AA51/1000</f>
        <v>3.8882154594910681</v>
      </c>
      <c r="BB51">
        <f>(AY51-BA51)</f>
        <v>0.80512301584896573</v>
      </c>
      <c r="BC51">
        <f>1/(1.6/F51+1.37/N51)</f>
        <v>2.580289871335038</v>
      </c>
      <c r="BD51">
        <f>G51*AA51*0.001</f>
        <v>34.425899964000216</v>
      </c>
      <c r="BE51">
        <f>G51/S51</f>
        <v>0.99317912711047018</v>
      </c>
      <c r="BF51">
        <f>(1-AP51*AA51/AU51/F51)*100</f>
        <v>97.621463569720859</v>
      </c>
      <c r="BG51">
        <f>(S51-E51/(N51/1.35))</f>
        <v>395.2246290695561</v>
      </c>
      <c r="BH51">
        <f>E51*BF51/100/BG51</f>
        <v>-1.1224519000877486E-2</v>
      </c>
    </row>
    <row r="52" spans="1:60" x14ac:dyDescent="0.35">
      <c r="A52" s="1" t="s">
        <v>9</v>
      </c>
      <c r="B52" s="1" t="s">
        <v>4484</v>
      </c>
      <c r="K52" s="1">
        <v>2.2168000000000001</v>
      </c>
    </row>
    <row r="53" spans="1:60" x14ac:dyDescent="0.35">
      <c r="A53" s="1" t="s">
        <v>9</v>
      </c>
      <c r="B53" s="1" t="s">
        <v>4483</v>
      </c>
    </row>
    <row r="54" spans="1:60" x14ac:dyDescent="0.35">
      <c r="A54" s="1" t="s">
        <v>9</v>
      </c>
      <c r="B54" s="1" t="s">
        <v>4482</v>
      </c>
    </row>
    <row r="55" spans="1:60" x14ac:dyDescent="0.35">
      <c r="A55" s="1" t="s">
        <v>9</v>
      </c>
      <c r="B55" s="1" t="s">
        <v>4481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3B3F9-5CDB-4DE4-B40B-A0E487BA859F}">
  <dimension ref="A1:BD55"/>
  <sheetViews>
    <sheetView zoomScale="5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4570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4569</v>
      </c>
    </row>
    <row r="12" spans="1:56" x14ac:dyDescent="0.35">
      <c r="A12" s="1" t="s">
        <v>9</v>
      </c>
      <c r="B12" s="1" t="s">
        <v>4568</v>
      </c>
    </row>
    <row r="13" spans="1:56" x14ac:dyDescent="0.35">
      <c r="A13" s="1" t="s">
        <v>9</v>
      </c>
      <c r="B13" s="1" t="s">
        <v>4567</v>
      </c>
    </row>
    <row r="14" spans="1:56" x14ac:dyDescent="0.35">
      <c r="A14" s="1" t="s">
        <v>9</v>
      </c>
      <c r="B14" s="1" t="s">
        <v>4566</v>
      </c>
    </row>
    <row r="15" spans="1:56" x14ac:dyDescent="0.35">
      <c r="A15" s="1" t="s">
        <v>9</v>
      </c>
      <c r="B15" s="1" t="s">
        <v>4565</v>
      </c>
    </row>
    <row r="16" spans="1:56" x14ac:dyDescent="0.35">
      <c r="A16" s="1" t="s">
        <v>9</v>
      </c>
      <c r="B16" s="1" t="s">
        <v>4564</v>
      </c>
    </row>
    <row r="17" spans="1:56" x14ac:dyDescent="0.35">
      <c r="A17" s="1" t="s">
        <v>9</v>
      </c>
      <c r="B17" s="1" t="s">
        <v>4563</v>
      </c>
    </row>
    <row r="18" spans="1:56" x14ac:dyDescent="0.35">
      <c r="A18" s="1">
        <v>1</v>
      </c>
      <c r="B18" s="1" t="s">
        <v>4562</v>
      </c>
      <c r="C18" s="1">
        <v>408.00001638382673</v>
      </c>
      <c r="D18" s="1">
        <v>0</v>
      </c>
      <c r="E18">
        <f>(R18-S18*(1000-T18)/(1000-U18))*AK18</f>
        <v>-5.9295583922696347</v>
      </c>
      <c r="F18">
        <f>IF(AV18&lt;&gt;0,1/(1/AV18-1/N18),0)</f>
        <v>1.9869884140681644</v>
      </c>
      <c r="G18">
        <f>((AY18-AL18/2)*S18-E18)/(AY18+AL18/2)</f>
        <v>390.48073110060989</v>
      </c>
      <c r="H18">
        <f>AL18*1000</f>
        <v>26.842490327580698</v>
      </c>
      <c r="I18">
        <f>(AQ18-AW18)</f>
        <v>1.6878854849584535</v>
      </c>
      <c r="J18">
        <f>(P18+AP18*D18)</f>
        <v>27.881837844848633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28.156665802001953</v>
      </c>
      <c r="P18" s="1">
        <v>27.881837844848633</v>
      </c>
      <c r="Q18" s="1">
        <v>28.264228820800781</v>
      </c>
      <c r="R18" s="1">
        <v>399.93313598632813</v>
      </c>
      <c r="S18" s="1">
        <v>395.68157958984375</v>
      </c>
      <c r="T18" s="1">
        <v>-0.17400072515010834</v>
      </c>
      <c r="U18" s="1">
        <v>23.577705383300781</v>
      </c>
      <c r="V18" s="1">
        <v>-0.40099737048149109</v>
      </c>
      <c r="W18" s="1">
        <v>54.336540222167969</v>
      </c>
      <c r="X18" s="1">
        <v>300.14739990234375</v>
      </c>
      <c r="Y18" s="1">
        <v>-9.4127394258975983E-2</v>
      </c>
      <c r="Z18" s="1">
        <v>0.20128741860389709</v>
      </c>
      <c r="AA18" s="1">
        <v>88.256767272949219</v>
      </c>
      <c r="AB18" s="1">
        <v>24.039060592651367</v>
      </c>
      <c r="AC18" s="1">
        <v>1.3522263765335083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1.1034830878762636</v>
      </c>
      <c r="AL18">
        <f>(U18-T18)/(1000-U18)*AK18</f>
        <v>2.6842490327580699E-2</v>
      </c>
      <c r="AM18">
        <f>(P18+273.15)</f>
        <v>301.03183784484861</v>
      </c>
      <c r="AN18">
        <f>(O18+273.15)</f>
        <v>301.30666580200193</v>
      </c>
      <c r="AO18">
        <f>(Y18*AG18+Z18*AH18)*AI18</f>
        <v>-1.5060382744810363E-2</v>
      </c>
      <c r="AP18">
        <f>((AO18+0.00000010773*(AN18^4-AM18^4))-AL18*44100)/(L18*51.4+0.00000043092*AM18^3)</f>
        <v>-9.6955596534301396</v>
      </c>
      <c r="AQ18">
        <f>0.61365*EXP(17.502*J18/(240.97+J18))</f>
        <v>3.7687775418025926</v>
      </c>
      <c r="AR18">
        <f>AQ18*1000/AA18</f>
        <v>42.702419975875621</v>
      </c>
      <c r="AS18">
        <f>(AR18-U18)</f>
        <v>19.12471459257484</v>
      </c>
      <c r="AT18">
        <f>IF(D18,P18,(O18+P18)/2)</f>
        <v>28.019251823425293</v>
      </c>
      <c r="AU18">
        <f>0.61365*EXP(17.502*AT18/(240.97+AT18))</f>
        <v>3.7991007714527196</v>
      </c>
      <c r="AV18">
        <f>IF(AS18&lt;&gt;0,(1000-(AR18+U18)/2)/AS18*AL18,0)</f>
        <v>1.3570361215076454</v>
      </c>
      <c r="AW18">
        <f>U18*AA18/1000</f>
        <v>2.0808920568441391</v>
      </c>
      <c r="AX18">
        <f>(AU18-AW18)</f>
        <v>1.7182087146085805</v>
      </c>
      <c r="AY18">
        <f>1/(1.6/F18+1.37/N18)</f>
        <v>0.8886470597261531</v>
      </c>
      <c r="AZ18">
        <f>G18*AA18*0.001</f>
        <v>34.462567009317596</v>
      </c>
      <c r="BA18">
        <f>G18/S18</f>
        <v>0.98685597521465374</v>
      </c>
      <c r="BB18">
        <f>(1-AL18*AA18/AQ18/F18)*100</f>
        <v>68.364479595138931</v>
      </c>
      <c r="BC18">
        <f>(S18-E18/(N18/1.35))</f>
        <v>397.55173215313806</v>
      </c>
      <c r="BD18">
        <f>E18*BB18/100/BC18</f>
        <v>-1.0196689913058965E-2</v>
      </c>
    </row>
    <row r="19" spans="1:56" x14ac:dyDescent="0.35">
      <c r="A19" s="1" t="s">
        <v>9</v>
      </c>
      <c r="B19" s="1" t="s">
        <v>4561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4560</v>
      </c>
      <c r="K20" s="1">
        <f t="shared" si="0"/>
        <v>2.72</v>
      </c>
    </row>
    <row r="21" spans="1:56" x14ac:dyDescent="0.35">
      <c r="A21" s="1">
        <v>2</v>
      </c>
      <c r="B21" s="1" t="s">
        <v>4559</v>
      </c>
      <c r="C21" s="1">
        <v>612.00001638382673</v>
      </c>
      <c r="D21" s="1">
        <v>0</v>
      </c>
      <c r="E21">
        <f>(R21-S21*(1000-T21)/(1000-U21))*AK21</f>
        <v>-4.8844303206081845</v>
      </c>
      <c r="F21">
        <f>IF(AV21&lt;&gt;0,1/(1/AV21-1/N21),0)</f>
        <v>1.9549960408704918</v>
      </c>
      <c r="G21">
        <f>((AY21-AL21/2)*S21-E21)/(AY21+AL21/2)</f>
        <v>388.23684486570045</v>
      </c>
      <c r="H21">
        <f>AL21*1000</f>
        <v>27.275476004798819</v>
      </c>
      <c r="I21">
        <f>(AQ21-AW21)</f>
        <v>1.733206441305045</v>
      </c>
      <c r="J21">
        <f>(P21+AP21*D21)</f>
        <v>28.236833572387695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28.489311218261719</v>
      </c>
      <c r="P21" s="1">
        <v>28.236833572387695</v>
      </c>
      <c r="Q21" s="1">
        <v>28.598539352416992</v>
      </c>
      <c r="R21" s="1">
        <v>400.16790771484375</v>
      </c>
      <c r="S21" s="1">
        <v>394.834228515625</v>
      </c>
      <c r="T21" s="1">
        <v>-0.17277240753173828</v>
      </c>
      <c r="U21" s="1">
        <v>23.955846786499023</v>
      </c>
      <c r="V21" s="1">
        <v>-0.39055228233337402</v>
      </c>
      <c r="W21" s="1">
        <v>54.152229309082031</v>
      </c>
      <c r="X21" s="1">
        <v>300.10845947265625</v>
      </c>
      <c r="Y21" s="1">
        <v>25.863801956176758</v>
      </c>
      <c r="Z21" s="1">
        <v>6.5086342394351959E-2</v>
      </c>
      <c r="AA21" s="1">
        <v>88.260025024414063</v>
      </c>
      <c r="AB21" s="1">
        <v>24.369665145874023</v>
      </c>
      <c r="AC21" s="1">
        <v>1.3526767492294312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1.1033399245318243</v>
      </c>
      <c r="AL21">
        <f>(U21-T21)/(1000-U21)*AK21</f>
        <v>2.7275476004798817E-2</v>
      </c>
      <c r="AM21">
        <f>(P21+273.15)</f>
        <v>301.38683357238767</v>
      </c>
      <c r="AN21">
        <f>(O21+273.15)</f>
        <v>301.6393112182617</v>
      </c>
      <c r="AO21">
        <f>(Y21*AG21+Z21*AH21)*AI21</f>
        <v>4.1382082204921176</v>
      </c>
      <c r="AP21">
        <f>((AO21+0.00000010773*(AN21^4-AM21^4))-AL21*44100)/(L21*51.4+0.00000043092*AM21^3)</f>
        <v>-9.816991364999657</v>
      </c>
      <c r="AQ21">
        <f>0.61365*EXP(17.502*J21/(240.97+J21))</f>
        <v>3.8475500781624778</v>
      </c>
      <c r="AR21">
        <f>AQ21*1000/AA21</f>
        <v>43.593349051262869</v>
      </c>
      <c r="AS21">
        <f>(AR21-U21)</f>
        <v>19.637502264763846</v>
      </c>
      <c r="AT21">
        <f>IF(D21,P21,(O21+P21)/2)</f>
        <v>28.363072395324707</v>
      </c>
      <c r="AU21">
        <f>0.61365*EXP(17.502*AT21/(240.97+AT21))</f>
        <v>3.8759062485027753</v>
      </c>
      <c r="AV21">
        <f>IF(AS21&lt;&gt;0,(1000-(AR21+U21)/2)/AS21*AL21,0)</f>
        <v>1.3420371600404029</v>
      </c>
      <c r="AW21">
        <f>U21*AA21/1000</f>
        <v>2.1143436368574329</v>
      </c>
      <c r="AX21">
        <f>(AU21-AW21)</f>
        <v>1.7615626116453424</v>
      </c>
      <c r="AY21">
        <f>1/(1.6/F21+1.37/N21)</f>
        <v>0.8783615025162711</v>
      </c>
      <c r="AZ21">
        <f>G21*AA21*0.001</f>
        <v>34.265793643246283</v>
      </c>
      <c r="BA21">
        <f>G21/S21</f>
        <v>0.98329075046323278</v>
      </c>
      <c r="BB21">
        <f>(1-AL21*AA21/AQ21/F21)*100</f>
        <v>67.995855588221417</v>
      </c>
      <c r="BC21">
        <f>(S21-E21/(N21/1.35))</f>
        <v>396.37475299991485</v>
      </c>
      <c r="BD21">
        <f>E21*BB21/100/BC21</f>
        <v>-8.3789650122058999E-3</v>
      </c>
    </row>
    <row r="22" spans="1:56" x14ac:dyDescent="0.35">
      <c r="A22" s="1" t="s">
        <v>9</v>
      </c>
      <c r="B22" s="1" t="s">
        <v>4558</v>
      </c>
      <c r="K22" s="1">
        <f t="shared" si="0"/>
        <v>2.72</v>
      </c>
    </row>
    <row r="23" spans="1:56" x14ac:dyDescent="0.35">
      <c r="A23" s="1" t="s">
        <v>9</v>
      </c>
      <c r="B23" s="1" t="s">
        <v>4557</v>
      </c>
      <c r="K23" s="1">
        <f t="shared" si="0"/>
        <v>2.72</v>
      </c>
    </row>
    <row r="24" spans="1:56" x14ac:dyDescent="0.35">
      <c r="A24" s="1">
        <v>3</v>
      </c>
      <c r="B24" s="1" t="s">
        <v>4556</v>
      </c>
      <c r="C24" s="1">
        <v>816.00001638382673</v>
      </c>
      <c r="D24" s="1">
        <v>0</v>
      </c>
      <c r="E24">
        <f>(R24-S24*(1000-T24)/(1000-U24))*AK24</f>
        <v>-4.4598757340518942</v>
      </c>
      <c r="F24">
        <f>IF(AV24&lt;&gt;0,1/(1/AV24-1/N24),0)</f>
        <v>1.865814492401551</v>
      </c>
      <c r="G24">
        <f>((AY24-AL24/2)*S24-E24)/(AY24+AL24/2)</f>
        <v>386.91233797898957</v>
      </c>
      <c r="H24">
        <f>AL24*1000</f>
        <v>27.371115556547529</v>
      </c>
      <c r="I24">
        <f>(AQ24-AW24)</f>
        <v>1.7955724615956035</v>
      </c>
      <c r="J24">
        <f>(P24+AP24*D24)</f>
        <v>28.547687530517578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28.812982559204102</v>
      </c>
      <c r="P24" s="1">
        <v>28.547687530517578</v>
      </c>
      <c r="Q24" s="1">
        <v>28.92230224609375</v>
      </c>
      <c r="R24" s="1">
        <v>399.98892211914063</v>
      </c>
      <c r="S24" s="1">
        <v>394.24969482421875</v>
      </c>
      <c r="T24" s="1">
        <v>-0.17186513543128967</v>
      </c>
      <c r="U24" s="1">
        <v>24.043544769287109</v>
      </c>
      <c r="V24" s="1">
        <v>-0.38128262758255005</v>
      </c>
      <c r="W24" s="1">
        <v>53.340583801269531</v>
      </c>
      <c r="X24" s="1">
        <v>300.05441284179688</v>
      </c>
      <c r="Y24" s="1">
        <v>49.835723876953125</v>
      </c>
      <c r="Z24" s="1">
        <v>6.7496173083782196E-2</v>
      </c>
      <c r="AA24" s="1">
        <v>88.261978149414063</v>
      </c>
      <c r="AB24" s="1">
        <v>24.535636901855469</v>
      </c>
      <c r="AC24" s="1">
        <v>1.355940580368042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1.1031412236830764</v>
      </c>
      <c r="AL24">
        <f>(U24-T24)/(1000-U24)*AK24</f>
        <v>2.7371115556547528E-2</v>
      </c>
      <c r="AM24">
        <f>(P24+273.15)</f>
        <v>301.69768753051756</v>
      </c>
      <c r="AN24">
        <f>(O24+273.15)</f>
        <v>301.96298255920408</v>
      </c>
      <c r="AO24">
        <f>(Y24*AG24+Z24*AH24)*AI24</f>
        <v>7.9737156420860629</v>
      </c>
      <c r="AP24">
        <f>((AO24+0.00000010773*(AN24^4-AM24^4))-AL24*44100)/(L24*51.4+0.00000043092*AM24^3)</f>
        <v>-9.8158602257313294</v>
      </c>
      <c r="AQ24">
        <f>0.61365*EXP(17.502*J24/(240.97+J24))</f>
        <v>3.9177032846568811</v>
      </c>
      <c r="AR24">
        <f>AQ24*1000/AA24</f>
        <v>44.387213688150148</v>
      </c>
      <c r="AS24">
        <f>(AR24-U24)</f>
        <v>20.343668918863038</v>
      </c>
      <c r="AT24">
        <f>IF(D24,P24,(O24+P24)/2)</f>
        <v>28.68033504486084</v>
      </c>
      <c r="AU24">
        <f>0.61365*EXP(17.502*AT24/(240.97+AT24))</f>
        <v>3.9479769974769297</v>
      </c>
      <c r="AV24">
        <f>IF(AS24&lt;&gt;0,(1000-(AR24+U24)/2)/AS24*AL24,0)</f>
        <v>1.2994019202385125</v>
      </c>
      <c r="AW24">
        <f>U24*AA24/1000</f>
        <v>2.1221308230612776</v>
      </c>
      <c r="AX24">
        <f>(AU24-AW24)</f>
        <v>1.825846174415652</v>
      </c>
      <c r="AY24">
        <f>1/(1.6/F24+1.37/N24)</f>
        <v>0.84918350456425229</v>
      </c>
      <c r="AZ24">
        <f>G24*AA24*0.001</f>
        <v>34.149648320440285</v>
      </c>
      <c r="BA24">
        <f>G24/S24</f>
        <v>0.98138906144619686</v>
      </c>
      <c r="BB24">
        <f>(1-AL24*AA24/AQ24/F24)*100</f>
        <v>66.950404218653347</v>
      </c>
      <c r="BC24">
        <f>(S24-E24/(N24/1.35))</f>
        <v>395.65631695089934</v>
      </c>
      <c r="BD24">
        <f>E24*BB24/100/BC24</f>
        <v>-7.5467134067467067E-3</v>
      </c>
    </row>
    <row r="25" spans="1:56" x14ac:dyDescent="0.35">
      <c r="A25" s="1" t="s">
        <v>9</v>
      </c>
      <c r="B25" s="1" t="s">
        <v>4555</v>
      </c>
      <c r="K25" s="1">
        <f t="shared" si="0"/>
        <v>2.72</v>
      </c>
    </row>
    <row r="26" spans="1:56" x14ac:dyDescent="0.35">
      <c r="A26" s="1" t="s">
        <v>9</v>
      </c>
      <c r="B26" s="1" t="s">
        <v>4554</v>
      </c>
      <c r="K26" s="1">
        <f t="shared" si="0"/>
        <v>2.72</v>
      </c>
    </row>
    <row r="27" spans="1:56" x14ac:dyDescent="0.35">
      <c r="A27" s="1">
        <v>4</v>
      </c>
      <c r="B27" s="1" t="s">
        <v>4553</v>
      </c>
      <c r="C27" s="1">
        <v>1020.0000163838267</v>
      </c>
      <c r="D27" s="1">
        <v>0</v>
      </c>
      <c r="E27">
        <f>(R27-S27*(1000-T27)/(1000-U27))*AK27</f>
        <v>-3.4866088730161056</v>
      </c>
      <c r="F27">
        <f>IF(AV27&lt;&gt;0,1/(1/AV27-1/N27),0)</f>
        <v>1.7419443500856853</v>
      </c>
      <c r="G27">
        <f>((AY27-AL27/2)*S27-E27)/(AY27+AL27/2)</f>
        <v>384.70099610258188</v>
      </c>
      <c r="H27">
        <f>AL27*1000</f>
        <v>27.22771410376356</v>
      </c>
      <c r="I27">
        <f>(AQ27-AW27)</f>
        <v>1.874071276115437</v>
      </c>
      <c r="J27">
        <f>(P27+AP27*D27)</f>
        <v>28.841531753540039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29.119308471679688</v>
      </c>
      <c r="P27" s="1">
        <v>28.841531753540039</v>
      </c>
      <c r="Q27" s="1">
        <v>29.232423782348633</v>
      </c>
      <c r="R27" s="1">
        <v>400.05526733398438</v>
      </c>
      <c r="S27" s="1">
        <v>393.50454711914063</v>
      </c>
      <c r="T27" s="1">
        <v>-0.17125584185123444</v>
      </c>
      <c r="U27" s="1">
        <v>23.916257858276367</v>
      </c>
      <c r="V27" s="1">
        <v>-0.37326705455780029</v>
      </c>
      <c r="W27" s="1">
        <v>52.127571105957031</v>
      </c>
      <c r="X27" s="1">
        <v>300.10635375976563</v>
      </c>
      <c r="Y27" s="1">
        <v>101.19155883789063</v>
      </c>
      <c r="Z27" s="1">
        <v>0.24949042499065399</v>
      </c>
      <c r="AA27" s="1">
        <v>88.265045166015625</v>
      </c>
      <c r="AB27" s="1">
        <v>24.639110565185547</v>
      </c>
      <c r="AC27" s="1">
        <v>1.3557301759719849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1.1033321829403147</v>
      </c>
      <c r="AL27">
        <f>(U27-T27)/(1000-U27)*AK27</f>
        <v>2.722771410376356E-2</v>
      </c>
      <c r="AM27">
        <f>(P27+273.15)</f>
        <v>301.99153175354002</v>
      </c>
      <c r="AN27">
        <f>(O27+273.15)</f>
        <v>302.26930847167966</v>
      </c>
      <c r="AO27">
        <f>(Y27*AG27+Z27*AH27)*AI27</f>
        <v>16.190649052173285</v>
      </c>
      <c r="AP27">
        <f>((AO27+0.00000010773*(AN27^4-AM27^4))-AL27*44100)/(L27*51.4+0.00000043092*AM27^3)</f>
        <v>-9.6924663337449886</v>
      </c>
      <c r="AQ27">
        <f>0.61365*EXP(17.502*J27/(240.97+J27))</f>
        <v>3.9850408561782769</v>
      </c>
      <c r="AR27">
        <f>AQ27*1000/AA27</f>
        <v>45.148573239643262</v>
      </c>
      <c r="AS27">
        <f>(AR27-U27)</f>
        <v>21.232315381366895</v>
      </c>
      <c r="AT27">
        <f>IF(D27,P27,(O27+P27)/2)</f>
        <v>28.980420112609863</v>
      </c>
      <c r="AU27">
        <f>0.61365*EXP(17.502*AT27/(240.97+AT27))</f>
        <v>4.0172183538437185</v>
      </c>
      <c r="AV27">
        <f>IF(AS27&lt;&gt;0,(1000-(AR27+U27)/2)/AS27*AL27,0)</f>
        <v>1.2380880226069715</v>
      </c>
      <c r="AW27">
        <f>U27*AA27/1000</f>
        <v>2.1109695800628399</v>
      </c>
      <c r="AX27">
        <f>(AU27-AW27)</f>
        <v>1.9062487737808786</v>
      </c>
      <c r="AY27">
        <f>1/(1.6/F27+1.37/N27)</f>
        <v>0.80737535751395295</v>
      </c>
      <c r="AZ27">
        <f>G27*AA27*0.001</f>
        <v>33.955650796405592</v>
      </c>
      <c r="BA27">
        <f>G27/S27</f>
        <v>0.97762782900220635</v>
      </c>
      <c r="BB27">
        <f>(1-AL27*AA27/AQ27/F27)*100</f>
        <v>65.379536752030518</v>
      </c>
      <c r="BC27">
        <f>(S27-E27/(N27/1.35))</f>
        <v>394.60420582721179</v>
      </c>
      <c r="BD27">
        <f>E27*BB27/100/BC27</f>
        <v>-5.7767471706352659E-3</v>
      </c>
    </row>
    <row r="28" spans="1:56" x14ac:dyDescent="0.35">
      <c r="A28" s="1" t="s">
        <v>9</v>
      </c>
      <c r="B28" s="1" t="s">
        <v>4552</v>
      </c>
      <c r="K28" s="1">
        <f t="shared" si="0"/>
        <v>2.72</v>
      </c>
    </row>
    <row r="29" spans="1:56" x14ac:dyDescent="0.35">
      <c r="A29" s="1" t="s">
        <v>9</v>
      </c>
      <c r="B29" s="1" t="s">
        <v>4551</v>
      </c>
      <c r="K29" s="1">
        <f t="shared" si="0"/>
        <v>2.72</v>
      </c>
    </row>
    <row r="30" spans="1:56" x14ac:dyDescent="0.35">
      <c r="A30" s="1">
        <v>5</v>
      </c>
      <c r="B30" s="1" t="s">
        <v>4550</v>
      </c>
      <c r="C30" s="1">
        <v>1224.0000163838267</v>
      </c>
      <c r="D30" s="1">
        <v>0</v>
      </c>
      <c r="E30">
        <f>(R30-S30*(1000-T30)/(1000-U30))*AK30</f>
        <v>-2.6863727204395911</v>
      </c>
      <c r="F30">
        <f>IF(AV30&lt;&gt;0,1/(1/AV30-1/N30),0)</f>
        <v>1.5503387833693316</v>
      </c>
      <c r="G30">
        <f>((AY30-AL30/2)*S30-E30)/(AY30+AL30/2)</f>
        <v>382.78898498389202</v>
      </c>
      <c r="H30">
        <f>AL30*1000</f>
        <v>26.57407829269556</v>
      </c>
      <c r="I30">
        <f>(AQ30-AW30)</f>
        <v>1.9897646145219561</v>
      </c>
      <c r="J30">
        <f>(P30+AP30*D30)</f>
        <v>29.126489639282227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29.402919769287109</v>
      </c>
      <c r="P30" s="1">
        <v>29.126489639282227</v>
      </c>
      <c r="Q30" s="1">
        <v>29.516620635986328</v>
      </c>
      <c r="R30" s="1">
        <v>400.12875366210938</v>
      </c>
      <c r="S30" s="1">
        <v>393.0958251953125</v>
      </c>
      <c r="T30" s="1">
        <v>-0.16856211423873901</v>
      </c>
      <c r="U30" s="1">
        <v>23.353851318359375</v>
      </c>
      <c r="V30" s="1">
        <v>-0.36146396398544312</v>
      </c>
      <c r="W30" s="1">
        <v>50.079910278320313</v>
      </c>
      <c r="X30" s="1">
        <v>300.11138916015625</v>
      </c>
      <c r="Y30" s="1">
        <v>149.86662292480469</v>
      </c>
      <c r="Z30" s="1">
        <v>9.6422038972377777E-2</v>
      </c>
      <c r="AA30" s="1">
        <v>88.274055480957031</v>
      </c>
      <c r="AB30" s="1">
        <v>24.653537750244141</v>
      </c>
      <c r="AC30" s="1">
        <v>1.3700517416000366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1.1033506954417507</v>
      </c>
      <c r="AL30">
        <f>(U30-T30)/(1000-U30)*AK30</f>
        <v>2.657407829269556E-2</v>
      </c>
      <c r="AM30">
        <f>(P30+273.15)</f>
        <v>302.2764896392822</v>
      </c>
      <c r="AN30">
        <f>(O30+273.15)</f>
        <v>302.55291976928709</v>
      </c>
      <c r="AO30">
        <f>(Y30*AG30+Z30*AH30)*AI30</f>
        <v>23.978659132003941</v>
      </c>
      <c r="AP30">
        <f>((AO30+0.00000010773*(AN30^4-AM30^4))-AL30*44100)/(L30*51.4+0.00000043092*AM30^3)</f>
        <v>-9.3895086247383865</v>
      </c>
      <c r="AQ30">
        <f>0.61365*EXP(17.502*J30/(240.97+J30))</f>
        <v>4.051303781492833</v>
      </c>
      <c r="AR30">
        <f>AQ30*1000/AA30</f>
        <v>45.894614894710514</v>
      </c>
      <c r="AS30">
        <f>(AR30-U30)</f>
        <v>22.540763576351139</v>
      </c>
      <c r="AT30">
        <f>IF(D30,P30,(O30+P30)/2)</f>
        <v>29.264704704284668</v>
      </c>
      <c r="AU30">
        <f>0.61365*EXP(17.502*AT30/(240.97+AT30))</f>
        <v>4.0837882784183206</v>
      </c>
      <c r="AV30">
        <f>IF(AS30&lt;&gt;0,(1000-(AR30+U30)/2)/AS30*AL30,0)</f>
        <v>1.1381145596244606</v>
      </c>
      <c r="AW30">
        <f>U30*AA30/1000</f>
        <v>2.0615391669708769</v>
      </c>
      <c r="AX30">
        <f>(AU30-AW30)</f>
        <v>2.0222491114474437</v>
      </c>
      <c r="AY30">
        <f>1/(1.6/F30+1.37/N30)</f>
        <v>0.73959030790267133</v>
      </c>
      <c r="AZ30">
        <f>G30*AA30*0.001</f>
        <v>33.790336097967312</v>
      </c>
      <c r="BA30">
        <f>G30/S30</f>
        <v>0.97378033662326624</v>
      </c>
      <c r="BB30">
        <f>(1-AL30*AA30/AQ30/F30)*100</f>
        <v>62.651783412602271</v>
      </c>
      <c r="BC30">
        <f>(S30-E30/(N30/1.35))</f>
        <v>393.94309349030789</v>
      </c>
      <c r="BD30">
        <f>E30*BB30/100/BC30</f>
        <v>-4.2723440168813418E-3</v>
      </c>
    </row>
    <row r="31" spans="1:56" x14ac:dyDescent="0.35">
      <c r="A31" s="1" t="s">
        <v>9</v>
      </c>
      <c r="B31" s="1" t="s">
        <v>4549</v>
      </c>
      <c r="K31" s="1">
        <f t="shared" si="0"/>
        <v>2.72</v>
      </c>
    </row>
    <row r="32" spans="1:56" x14ac:dyDescent="0.35">
      <c r="A32" s="1" t="s">
        <v>9</v>
      </c>
      <c r="B32" s="1" t="s">
        <v>4548</v>
      </c>
      <c r="K32" s="1">
        <f t="shared" si="0"/>
        <v>2.72</v>
      </c>
    </row>
    <row r="33" spans="1:56" x14ac:dyDescent="0.35">
      <c r="A33" s="1">
        <v>6</v>
      </c>
      <c r="B33" s="1" t="s">
        <v>4547</v>
      </c>
      <c r="C33" s="1">
        <v>1427.5000163950026</v>
      </c>
      <c r="D33" s="1">
        <v>0</v>
      </c>
      <c r="E33">
        <f>(R33-S33*(1000-T33)/(1000-U33))*AK33</f>
        <v>-2.8289852709131118</v>
      </c>
      <c r="F33">
        <f>IF(AV33&lt;&gt;0,1/(1/AV33-1/N33),0)</f>
        <v>1.3110829698961957</v>
      </c>
      <c r="G33">
        <f>((AY33-AL33/2)*S33-E33)/(AY33+AL33/2)</f>
        <v>382.99136376186476</v>
      </c>
      <c r="H33">
        <f>AL33*1000</f>
        <v>25.128921229231739</v>
      </c>
      <c r="I33">
        <f>(AQ33-AW33)</f>
        <v>2.1346353730205809</v>
      </c>
      <c r="J33">
        <f>(P33+AP33*D33)</f>
        <v>29.272911071777344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29.681812286376953</v>
      </c>
      <c r="P33" s="1">
        <v>29.272911071777344</v>
      </c>
      <c r="Q33" s="1">
        <v>29.788541793823242</v>
      </c>
      <c r="R33" s="1">
        <v>400.06710815429688</v>
      </c>
      <c r="S33" s="1">
        <v>393.66546630859375</v>
      </c>
      <c r="T33" s="1">
        <v>-0.16926795244216919</v>
      </c>
      <c r="U33" s="1">
        <v>22.101991653442383</v>
      </c>
      <c r="V33" s="1">
        <v>-0.35720011591911316</v>
      </c>
      <c r="W33" s="1">
        <v>46.641044616699219</v>
      </c>
      <c r="X33" s="1">
        <v>300.11764526367188</v>
      </c>
      <c r="Y33" s="1">
        <v>300.70233154296875</v>
      </c>
      <c r="Z33" s="1">
        <v>4.8212207853794098E-2</v>
      </c>
      <c r="AA33" s="1">
        <v>88.276603698730469</v>
      </c>
      <c r="AB33" s="1">
        <v>23.644075393676758</v>
      </c>
      <c r="AC33" s="1">
        <v>1.4034196138381958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1.1033736958223228</v>
      </c>
      <c r="AL33">
        <f>(U33-T33)/(1000-U33)*AK33</f>
        <v>2.512892122923174E-2</v>
      </c>
      <c r="AM33">
        <f>(P33+273.15)</f>
        <v>302.42291107177732</v>
      </c>
      <c r="AN33">
        <f>(O33+273.15)</f>
        <v>302.83181228637693</v>
      </c>
      <c r="AO33">
        <f>(Y33*AG33+Z33*AH33)*AI33</f>
        <v>48.112371971479661</v>
      </c>
      <c r="AP33">
        <f>((AO33+0.00000010773*(AN33^4-AM33^4))-AL33*44100)/(L33*51.4+0.00000043092*AM33^3)</f>
        <v>-8.6544874355780355</v>
      </c>
      <c r="AQ33">
        <f>0.61365*EXP(17.502*J33/(240.97+J33))</f>
        <v>4.085724131164163</v>
      </c>
      <c r="AR33">
        <f>AQ33*1000/AA33</f>
        <v>46.283204835427085</v>
      </c>
      <c r="AS33">
        <f>(AR33-U33)</f>
        <v>24.181213181984702</v>
      </c>
      <c r="AT33">
        <f>IF(D33,P33,(O33+P33)/2)</f>
        <v>29.477361679077148</v>
      </c>
      <c r="AU33">
        <f>0.61365*EXP(17.502*AT33/(240.97+AT33))</f>
        <v>4.1342122601511448</v>
      </c>
      <c r="AV33">
        <f>IF(AS33&lt;&gt;0,(1000-(AR33+U33)/2)/AS33*AL33,0)</f>
        <v>1.0036592431766738</v>
      </c>
      <c r="AW33">
        <f>U33*AA33/1000</f>
        <v>1.9510887581435818</v>
      </c>
      <c r="AX33">
        <f>(AU33-AW33)</f>
        <v>2.1831235020075628</v>
      </c>
      <c r="AY33">
        <f>1/(1.6/F33+1.37/N33)</f>
        <v>0.64916828850431652</v>
      </c>
      <c r="AZ33">
        <f>G33*AA33*0.001</f>
        <v>33.809176838842461</v>
      </c>
      <c r="BA33">
        <f>G33/S33</f>
        <v>0.97288534692458506</v>
      </c>
      <c r="BB33">
        <f>(1-AL33*AA33/AQ33/F33)*100</f>
        <v>58.58856833041748</v>
      </c>
      <c r="BC33">
        <f>(S33-E33/(N33/1.35))</f>
        <v>394.55771387677981</v>
      </c>
      <c r="BD33">
        <f>E33*BB33/100/BC33</f>
        <v>-4.2008099454469141E-3</v>
      </c>
    </row>
    <row r="34" spans="1:56" x14ac:dyDescent="0.35">
      <c r="A34" s="1" t="s">
        <v>9</v>
      </c>
      <c r="B34" s="1" t="s">
        <v>4546</v>
      </c>
      <c r="K34" s="1">
        <f t="shared" si="0"/>
        <v>2.72</v>
      </c>
    </row>
    <row r="35" spans="1:56" x14ac:dyDescent="0.35">
      <c r="A35" s="1" t="s">
        <v>9</v>
      </c>
      <c r="B35" s="1" t="s">
        <v>4545</v>
      </c>
      <c r="K35" s="1">
        <f t="shared" si="0"/>
        <v>2.72</v>
      </c>
    </row>
    <row r="36" spans="1:56" x14ac:dyDescent="0.35">
      <c r="A36" s="1">
        <v>7</v>
      </c>
      <c r="B36" s="1" t="s">
        <v>4544</v>
      </c>
      <c r="C36" s="1">
        <v>1631.5000163950026</v>
      </c>
      <c r="D36" s="1">
        <v>0</v>
      </c>
      <c r="E36">
        <f>(R36-S36*(1000-T36)/(1000-U36))*AK36</f>
        <v>-3.0807256326007697</v>
      </c>
      <c r="F36">
        <f>IF(AV36&lt;&gt;0,1/(1/AV36-1/N36),0)</f>
        <v>0.99875550838309535</v>
      </c>
      <c r="G36">
        <f>((AY36-AL36/2)*S36-E36)/(AY36+AL36/2)</f>
        <v>383.56658771258202</v>
      </c>
      <c r="H36">
        <f>AL36*1000</f>
        <v>22.675697618571835</v>
      </c>
      <c r="I36">
        <f>(AQ36-AW36)</f>
        <v>2.3890759260683021</v>
      </c>
      <c r="J36">
        <f>(P36+AP36*D36)</f>
        <v>29.552274703979492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29.9525146484375</v>
      </c>
      <c r="P36" s="1">
        <v>29.552274703979492</v>
      </c>
      <c r="Q36" s="1">
        <v>30.050104141235352</v>
      </c>
      <c r="R36" s="1">
        <v>399.92025756835938</v>
      </c>
      <c r="S36" s="1">
        <v>394.6031494140625</v>
      </c>
      <c r="T36" s="1">
        <v>-0.16779085993766785</v>
      </c>
      <c r="U36" s="1">
        <v>19.97157096862793</v>
      </c>
      <c r="V36" s="1">
        <v>-0.34861379861831665</v>
      </c>
      <c r="W36" s="1">
        <v>41.494308471679688</v>
      </c>
      <c r="X36" s="1">
        <v>300.13906860351563</v>
      </c>
      <c r="Y36" s="1">
        <v>500.89892578125</v>
      </c>
      <c r="Z36" s="1">
        <v>0.10244649648666382</v>
      </c>
      <c r="AA36" s="1">
        <v>88.276885986328125</v>
      </c>
      <c r="AB36" s="1">
        <v>23.36424446105957</v>
      </c>
      <c r="AC36" s="1">
        <v>1.4358128309249878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1.10345245810116</v>
      </c>
      <c r="AL36">
        <f>(U36-T36)/(1000-U36)*AK36</f>
        <v>2.2675697618571834E-2</v>
      </c>
      <c r="AM36">
        <f>(P36+273.15)</f>
        <v>302.70227470397947</v>
      </c>
      <c r="AN36">
        <f>(O36+273.15)</f>
        <v>303.10251464843748</v>
      </c>
      <c r="AO36">
        <f>(Y36*AG36+Z36*AH36)*AI36</f>
        <v>80.143826333645848</v>
      </c>
      <c r="AP36">
        <f>((AO36+0.00000010773*(AN36^4-AM36^4))-AL36*44100)/(L36*51.4+0.00000043092*AM36^3)</f>
        <v>-7.5031446704063223</v>
      </c>
      <c r="AQ36">
        <f>0.61365*EXP(17.502*J36/(240.97+J36))</f>
        <v>4.1521040194337306</v>
      </c>
      <c r="AR36">
        <f>AQ36*1000/AA36</f>
        <v>47.035007783088176</v>
      </c>
      <c r="AS36">
        <f>(AR36-U36)</f>
        <v>27.063436814460246</v>
      </c>
      <c r="AT36">
        <f>IF(D36,P36,(O36+P36)/2)</f>
        <v>29.752394676208496</v>
      </c>
      <c r="AU36">
        <f>0.61365*EXP(17.502*AT36/(240.97+AT36))</f>
        <v>4.2002308178800165</v>
      </c>
      <c r="AV36">
        <f>IF(AS36&lt;&gt;0,(1000-(AR36+U36)/2)/AS36*AL36,0)</f>
        <v>0.80980059220517975</v>
      </c>
      <c r="AW36">
        <f>U36*AA36/1000</f>
        <v>1.7630280933654285</v>
      </c>
      <c r="AX36">
        <f>(AU36-AW36)</f>
        <v>2.437202724514588</v>
      </c>
      <c r="AY36">
        <f>1/(1.6/F36+1.37/N36)</f>
        <v>0.52027482382784407</v>
      </c>
      <c r="AZ36">
        <f>G36*AA36*0.001</f>
        <v>33.860063931668527</v>
      </c>
      <c r="BA36">
        <f>G36/S36</f>
        <v>0.97203123766784827</v>
      </c>
      <c r="BB36">
        <f>(1-AL36*AA36/AQ36/F36)*100</f>
        <v>51.729672073556031</v>
      </c>
      <c r="BC36">
        <f>(S36-E36/(N36/1.35))</f>
        <v>395.57479461214774</v>
      </c>
      <c r="BD36">
        <f>E36*BB36/100/BC36</f>
        <v>-4.0286926491181017E-3</v>
      </c>
    </row>
    <row r="37" spans="1:56" x14ac:dyDescent="0.35">
      <c r="A37" s="1" t="s">
        <v>9</v>
      </c>
      <c r="B37" s="1" t="s">
        <v>4543</v>
      </c>
      <c r="K37" s="1">
        <f t="shared" si="0"/>
        <v>2.72</v>
      </c>
    </row>
    <row r="38" spans="1:56" x14ac:dyDescent="0.35">
      <c r="A38" s="1" t="s">
        <v>9</v>
      </c>
      <c r="B38" s="1" t="s">
        <v>4542</v>
      </c>
      <c r="K38" s="1">
        <f t="shared" si="0"/>
        <v>2.72</v>
      </c>
    </row>
    <row r="39" spans="1:56" x14ac:dyDescent="0.35">
      <c r="A39" s="1">
        <v>8</v>
      </c>
      <c r="B39" s="1" t="s">
        <v>4541</v>
      </c>
      <c r="C39" s="1">
        <v>1835.5000163950026</v>
      </c>
      <c r="D39" s="1">
        <v>0</v>
      </c>
      <c r="E39">
        <f>(R39-S39*(1000-T39)/(1000-U39))*AK39</f>
        <v>-2.7246635436179636</v>
      </c>
      <c r="F39">
        <f>IF(AV39&lt;&gt;0,1/(1/AV39-1/N39),0)</f>
        <v>0.71136545314298971</v>
      </c>
      <c r="G39">
        <f>((AY39-AL39/2)*S39-E39)/(AY39+AL39/2)</f>
        <v>383.05308381725843</v>
      </c>
      <c r="H39">
        <f>AL39*1000</f>
        <v>19.421215482670959</v>
      </c>
      <c r="I39">
        <f>(AQ39-AW39)</f>
        <v>2.7192698201092238</v>
      </c>
      <c r="J39">
        <f>(P39+AP39*D39)</f>
        <v>29.882265090942383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30.223943710327148</v>
      </c>
      <c r="P39" s="1">
        <v>29.882265090942383</v>
      </c>
      <c r="Q39" s="1">
        <v>30.307218551635742</v>
      </c>
      <c r="R39" s="1">
        <v>399.96734619140625</v>
      </c>
      <c r="S39" s="1">
        <v>395.476318359375</v>
      </c>
      <c r="T39" s="1">
        <v>-0.16526040434837341</v>
      </c>
      <c r="U39" s="1">
        <v>17.132453918457031</v>
      </c>
      <c r="V39" s="1">
        <v>-0.33806008100509644</v>
      </c>
      <c r="W39" s="1">
        <v>35.046501159667969</v>
      </c>
      <c r="X39" s="1">
        <v>300.15914916992188</v>
      </c>
      <c r="Y39" s="1">
        <v>751.149169921875</v>
      </c>
      <c r="Z39" s="1">
        <v>3.6157809663563967E-3</v>
      </c>
      <c r="AA39" s="1">
        <v>88.279998779296875</v>
      </c>
      <c r="AB39" s="1">
        <v>22.873815536499023</v>
      </c>
      <c r="AC39" s="1">
        <v>1.4522254467010498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1.1035262837129478</v>
      </c>
      <c r="AL39">
        <f>(U39-T39)/(1000-U39)*AK39</f>
        <v>1.9421215482670961E-2</v>
      </c>
      <c r="AM39">
        <f>(P39+273.15)</f>
        <v>303.03226509094236</v>
      </c>
      <c r="AN39">
        <f>(O39+273.15)</f>
        <v>303.37394371032713</v>
      </c>
      <c r="AO39">
        <f>(Y39*AG39+Z39*AH39)*AI39</f>
        <v>120.18386450118123</v>
      </c>
      <c r="AP39">
        <f>((AO39+0.00000010773*(AN39^4-AM39^4))-AL39*44100)/(L39*51.4+0.00000043092*AM39^3)</f>
        <v>-6.0017270449940243</v>
      </c>
      <c r="AQ39">
        <f>0.61365*EXP(17.502*J39/(240.97+J39))</f>
        <v>4.2317228311169703</v>
      </c>
      <c r="AR39">
        <f>AQ39*1000/AA39</f>
        <v>47.935238894785527</v>
      </c>
      <c r="AS39">
        <f>(AR39-U39)</f>
        <v>30.802784976328496</v>
      </c>
      <c r="AT39">
        <f>IF(D39,P39,(O39+P39)/2)</f>
        <v>30.053104400634766</v>
      </c>
      <c r="AU39">
        <f>0.61365*EXP(17.502*AT39/(240.97+AT39))</f>
        <v>4.2734625943980671</v>
      </c>
      <c r="AV39">
        <f>IF(AS39&lt;&gt;0,(1000-(AR39+U39)/2)/AS39*AL39,0)</f>
        <v>0.60998928037082401</v>
      </c>
      <c r="AW39">
        <f>U39*AA39/1000</f>
        <v>1.5124530110077468</v>
      </c>
      <c r="AX39">
        <f>(AU39-AW39)</f>
        <v>2.7610095833903205</v>
      </c>
      <c r="AY39">
        <f>1/(1.6/F39+1.37/N39)</f>
        <v>0.389216679410122</v>
      </c>
      <c r="AZ39">
        <f>G39*AA39*0.001</f>
        <v>33.815925771793474</v>
      </c>
      <c r="BA39">
        <f>G39/S39</f>
        <v>0.9685866536998875</v>
      </c>
      <c r="BB39">
        <f>(1-AL39*AA39/AQ39/F39)*100</f>
        <v>43.04540859609174</v>
      </c>
      <c r="BC39">
        <f>(S39-E39/(N39/1.35))</f>
        <v>396.33566338528027</v>
      </c>
      <c r="BD39">
        <f>E39*BB39/100/BC39</f>
        <v>-2.9592152903963561E-3</v>
      </c>
    </row>
    <row r="40" spans="1:56" x14ac:dyDescent="0.35">
      <c r="A40" s="1" t="s">
        <v>9</v>
      </c>
      <c r="B40" s="1" t="s">
        <v>4540</v>
      </c>
      <c r="K40" s="1">
        <f t="shared" si="0"/>
        <v>2.72</v>
      </c>
    </row>
    <row r="41" spans="1:56" x14ac:dyDescent="0.35">
      <c r="A41" s="1" t="s">
        <v>9</v>
      </c>
      <c r="B41" s="1" t="s">
        <v>4539</v>
      </c>
      <c r="K41" s="1">
        <f t="shared" si="0"/>
        <v>2.72</v>
      </c>
    </row>
    <row r="42" spans="1:56" x14ac:dyDescent="0.35">
      <c r="A42" s="1">
        <v>9</v>
      </c>
      <c r="B42" s="1" t="s">
        <v>4538</v>
      </c>
      <c r="C42" s="1">
        <v>2039.0000164061785</v>
      </c>
      <c r="D42" s="1">
        <v>0</v>
      </c>
      <c r="E42">
        <f>(R42-S42*(1000-T42)/(1000-U42))*AK42</f>
        <v>-2.3873590881374254</v>
      </c>
      <c r="F42">
        <f>IF(AV42&lt;&gt;0,1/(1/AV42-1/N42),0)</f>
        <v>0.49286418937789161</v>
      </c>
      <c r="G42">
        <f>((AY42-AL42/2)*S42-E42)/(AY42+AL42/2)</f>
        <v>383.0176939200245</v>
      </c>
      <c r="H42">
        <f>AL42*1000</f>
        <v>15.902381203365845</v>
      </c>
      <c r="I42">
        <f>(AQ42-AW42)</f>
        <v>3.0763959876835285</v>
      </c>
      <c r="J42">
        <f>(P42+AP42*D42)</f>
        <v>30.226154327392578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30.499013900756836</v>
      </c>
      <c r="P42" s="1">
        <v>30.226154327392578</v>
      </c>
      <c r="Q42" s="1">
        <v>30.56396484375</v>
      </c>
      <c r="R42" s="1">
        <v>400.16336059570313</v>
      </c>
      <c r="S42" s="1">
        <v>396.6114501953125</v>
      </c>
      <c r="T42" s="1">
        <v>-0.16486938297748566</v>
      </c>
      <c r="U42" s="1">
        <v>14.042984962463379</v>
      </c>
      <c r="V42" s="1">
        <v>-0.33198660612106323</v>
      </c>
      <c r="W42" s="1">
        <v>28.277433395385742</v>
      </c>
      <c r="X42" s="1">
        <v>300.16534423828125</v>
      </c>
      <c r="Y42" s="1">
        <v>999.9642333984375</v>
      </c>
      <c r="Z42" s="1">
        <v>0.21815623342990875</v>
      </c>
      <c r="AA42" s="1">
        <v>88.279792785644531</v>
      </c>
      <c r="AB42" s="1">
        <v>22.421525955200195</v>
      </c>
      <c r="AC42" s="1">
        <v>1.4490646123886108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1.1035490596995632</v>
      </c>
      <c r="AL42">
        <f>(U42-T42)/(1000-U42)*AK42</f>
        <v>1.5902381203365845E-2</v>
      </c>
      <c r="AM42">
        <f>(P42+273.15)</f>
        <v>303.37615432739256</v>
      </c>
      <c r="AN42">
        <f>(O42+273.15)</f>
        <v>303.64901390075681</v>
      </c>
      <c r="AO42">
        <f>(Y42*AG42+Z42*AH42)*AI42</f>
        <v>159.99427376759922</v>
      </c>
      <c r="AP42">
        <f>((AO42+0.00000010773*(AN42^4-AM42^4))-AL42*44100)/(L42*51.4+0.00000043092*AM42^3)</f>
        <v>-4.4086063727911569</v>
      </c>
      <c r="AQ42">
        <f>0.61365*EXP(17.502*J42/(240.97+J42))</f>
        <v>4.316107790261718</v>
      </c>
      <c r="AR42">
        <f>AQ42*1000/AA42</f>
        <v>48.891231549917897</v>
      </c>
      <c r="AS42">
        <f>(AR42-U42)</f>
        <v>34.848246587454518</v>
      </c>
      <c r="AT42">
        <f>IF(D42,P42,(O42+P42)/2)</f>
        <v>30.362584114074707</v>
      </c>
      <c r="AU42">
        <f>0.61365*EXP(17.502*AT42/(240.97+AT42))</f>
        <v>4.3499895324077169</v>
      </c>
      <c r="AV42">
        <f>IF(AS42&lt;&gt;0,(1000-(AR42+U42)/2)/AS42*AL42,0)</f>
        <v>0.44197286121285317</v>
      </c>
      <c r="AW42">
        <f>U42*AA42/1000</f>
        <v>1.2397118025781892</v>
      </c>
      <c r="AX42">
        <f>(AU42-AW42)</f>
        <v>3.1102777298295274</v>
      </c>
      <c r="AY42">
        <f>1/(1.6/F42+1.37/N42)</f>
        <v>0.28039496649499684</v>
      </c>
      <c r="AZ42">
        <f>G42*AA42*0.001</f>
        <v>33.812722652495182</v>
      </c>
      <c r="BA42">
        <f>G42/S42</f>
        <v>0.96572525511153617</v>
      </c>
      <c r="BB42">
        <f>(1-AL42*AA42/AQ42/F42)*100</f>
        <v>34.006081123249707</v>
      </c>
      <c r="BC42">
        <f>(S42-E42/(N42/1.35))</f>
        <v>397.36441111125606</v>
      </c>
      <c r="BD42">
        <f>E42*BB42/100/BC42</f>
        <v>-2.0430799676923821E-3</v>
      </c>
    </row>
    <row r="43" spans="1:56" x14ac:dyDescent="0.35">
      <c r="A43" s="1" t="s">
        <v>9</v>
      </c>
      <c r="B43" s="1" t="s">
        <v>4537</v>
      </c>
      <c r="K43" s="1">
        <f t="shared" si="0"/>
        <v>2.72</v>
      </c>
    </row>
    <row r="44" spans="1:56" x14ac:dyDescent="0.35">
      <c r="A44" s="1" t="s">
        <v>9</v>
      </c>
      <c r="B44" s="1" t="s">
        <v>4536</v>
      </c>
      <c r="K44" s="1">
        <f t="shared" si="0"/>
        <v>2.72</v>
      </c>
    </row>
    <row r="45" spans="1:56" x14ac:dyDescent="0.35">
      <c r="A45" s="1">
        <v>10</v>
      </c>
      <c r="B45" s="1" t="s">
        <v>4535</v>
      </c>
      <c r="C45" s="1">
        <v>2242.0000164061785</v>
      </c>
      <c r="D45" s="1">
        <v>0</v>
      </c>
      <c r="E45">
        <f>(R45-S45*(1000-T45)/(1000-U45))*AK45</f>
        <v>-2.0106914838992909</v>
      </c>
      <c r="F45">
        <f>IF(AV45&lt;&gt;0,1/(1/AV45-1/N45),0)</f>
        <v>0.34119491163828225</v>
      </c>
      <c r="G45">
        <f>((AY45-AL45/2)*S45-E45)/(AY45+AL45/2)</f>
        <v>382.69053358850908</v>
      </c>
      <c r="H45">
        <f>AL45*1000</f>
        <v>12.62758809142677</v>
      </c>
      <c r="I45">
        <f>(AQ45-AW45)</f>
        <v>3.4199513012736427</v>
      </c>
      <c r="J45">
        <f>(P45+AP45*D45)</f>
        <v>30.580078125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30.777183532714844</v>
      </c>
      <c r="P45" s="1">
        <v>30.580078125</v>
      </c>
      <c r="Q45" s="1">
        <v>30.821334838867188</v>
      </c>
      <c r="R45" s="1">
        <v>400.01193237304688</v>
      </c>
      <c r="S45" s="1">
        <v>397.28778076171875</v>
      </c>
      <c r="T45" s="1">
        <v>-0.1630992591381073</v>
      </c>
      <c r="U45" s="1">
        <v>11.152519226074219</v>
      </c>
      <c r="V45" s="1">
        <v>-0.32323712110519409</v>
      </c>
      <c r="W45" s="1">
        <v>22.102540969848633</v>
      </c>
      <c r="X45" s="1">
        <v>300.1513671875</v>
      </c>
      <c r="Y45" s="1">
        <v>1249.2960205078125</v>
      </c>
      <c r="Z45" s="1">
        <v>5.7853467762470245E-2</v>
      </c>
      <c r="AA45" s="1">
        <v>88.278816223144531</v>
      </c>
      <c r="AB45" s="1">
        <v>21.913272857666016</v>
      </c>
      <c r="AC45" s="1">
        <v>1.4291845560073853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1.1034976734834556</v>
      </c>
      <c r="AL45">
        <f>(U45-T45)/(1000-U45)*AK45</f>
        <v>1.2627588091426769E-2</v>
      </c>
      <c r="AM45">
        <f>(P45+273.15)</f>
        <v>303.73007812499998</v>
      </c>
      <c r="AN45">
        <f>(O45+273.15)</f>
        <v>303.92718353271482</v>
      </c>
      <c r="AO45">
        <f>(Y45*AG45+Z45*AH45)*AI45</f>
        <v>199.88735881341927</v>
      </c>
      <c r="AP45">
        <f>((AO45+0.00000010773*(AN45^4-AM45^4))-AL45*44100)/(L45*51.4+0.00000043092*AM45^3)</f>
        <v>-2.9047297524749522</v>
      </c>
      <c r="AQ45">
        <f>0.61365*EXP(17.502*J45/(240.97+J45))</f>
        <v>4.4044824964573346</v>
      </c>
      <c r="AR45">
        <f>AQ45*1000/AA45</f>
        <v>49.892858614279739</v>
      </c>
      <c r="AS45">
        <f>(AR45-U45)</f>
        <v>38.74033938820552</v>
      </c>
      <c r="AT45">
        <f>IF(D45,P45,(O45+P45)/2)</f>
        <v>30.678630828857422</v>
      </c>
      <c r="AU45">
        <f>0.61365*EXP(17.502*AT45/(240.97+AT45))</f>
        <v>4.4293699662312944</v>
      </c>
      <c r="AV45">
        <f>IF(AS45&lt;&gt;0,(1000-(AR45+U45)/2)/AS45*AL45,0)</f>
        <v>0.31600549560562552</v>
      </c>
      <c r="AW45">
        <f>U45*AA45/1000</f>
        <v>0.98453119518369203</v>
      </c>
      <c r="AX45">
        <f>(AU45-AW45)</f>
        <v>3.4448387710476025</v>
      </c>
      <c r="AY45">
        <f>1/(1.6/F45+1.37/N45)</f>
        <v>0.1996219505263078</v>
      </c>
      <c r="AZ45">
        <f>G45*AA45*0.001</f>
        <v>33.783467284997108</v>
      </c>
      <c r="BA45">
        <f>G45/S45</f>
        <v>0.96325774947011356</v>
      </c>
      <c r="BB45">
        <f>(1-AL45*AA45/AQ45/F45)*100</f>
        <v>25.821256342098931</v>
      </c>
      <c r="BC45">
        <f>(S45-E45/(N45/1.35))</f>
        <v>397.92194263075618</v>
      </c>
      <c r="BD45">
        <f>E45*BB45/100/BC45</f>
        <v>-1.3047428319080082E-3</v>
      </c>
    </row>
    <row r="46" spans="1:56" x14ac:dyDescent="0.35">
      <c r="A46" s="1" t="s">
        <v>9</v>
      </c>
      <c r="B46" s="1" t="s">
        <v>4534</v>
      </c>
      <c r="K46" s="1">
        <f t="shared" si="0"/>
        <v>2.72</v>
      </c>
    </row>
    <row r="47" spans="1:56" x14ac:dyDescent="0.35">
      <c r="A47" s="1" t="s">
        <v>9</v>
      </c>
      <c r="B47" s="1" t="s">
        <v>4533</v>
      </c>
      <c r="K47" s="1">
        <f t="shared" si="0"/>
        <v>2.72</v>
      </c>
    </row>
    <row r="48" spans="1:56" x14ac:dyDescent="0.35">
      <c r="A48" s="1">
        <v>11</v>
      </c>
      <c r="B48" s="1" t="s">
        <v>4532</v>
      </c>
      <c r="C48" s="1">
        <v>2445.0000164061785</v>
      </c>
      <c r="D48" s="1">
        <v>0</v>
      </c>
      <c r="E48">
        <f>(R48-S48*(1000-T48)/(1000-U48))*AK48</f>
        <v>-1.5515859508027496</v>
      </c>
      <c r="F48">
        <f>IF(AV48&lt;&gt;0,1/(1/AV48-1/N48),0)</f>
        <v>0.23413992173496473</v>
      </c>
      <c r="G48">
        <f>((AY48-AL48/2)*S48-E48)/(AY48+AL48/2)</f>
        <v>381.94893693357335</v>
      </c>
      <c r="H48">
        <f>AL48*1000</f>
        <v>9.7116853391457845</v>
      </c>
      <c r="I48">
        <f>(AQ48-AW48)</f>
        <v>3.7468368415823452</v>
      </c>
      <c r="J48">
        <f>(P48+AP48*D48)</f>
        <v>30.9666748046875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31.066164016723633</v>
      </c>
      <c r="P48" s="1">
        <v>30.9666748046875</v>
      </c>
      <c r="Q48" s="1">
        <v>31.082023620605469</v>
      </c>
      <c r="R48" s="1">
        <v>400.03643798828125</v>
      </c>
      <c r="S48" s="1">
        <v>397.9403076171875</v>
      </c>
      <c r="T48" s="1">
        <v>-0.16175003349781036</v>
      </c>
      <c r="U48" s="1">
        <v>8.5636653900146484</v>
      </c>
      <c r="V48" s="1">
        <v>-0.31531575322151184</v>
      </c>
      <c r="W48" s="1">
        <v>16.694021224975586</v>
      </c>
      <c r="X48" s="1">
        <v>300.15267944335938</v>
      </c>
      <c r="Y48" s="1">
        <v>1598.6993408203125</v>
      </c>
      <c r="Z48" s="1">
        <v>8.9187599718570709E-2</v>
      </c>
      <c r="AA48" s="1">
        <v>88.277198791503906</v>
      </c>
      <c r="AB48" s="1">
        <v>21.543991088867188</v>
      </c>
      <c r="AC48" s="1">
        <v>1.3836691379547119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1.1035024979535268</v>
      </c>
      <c r="AL48">
        <f>(U48-T48)/(1000-U48)*AK48</f>
        <v>9.7116853391457838E-3</v>
      </c>
      <c r="AM48">
        <f>(P48+273.15)</f>
        <v>304.11667480468748</v>
      </c>
      <c r="AN48">
        <f>(O48+273.15)</f>
        <v>304.21616401672361</v>
      </c>
      <c r="AO48">
        <f>(Y48*AG48+Z48*AH48)*AI48</f>
        <v>255.79188881385562</v>
      </c>
      <c r="AP48">
        <f>((AO48+0.00000010773*(AN48^4-AM48^4))-AL48*44100)/(L48*51.4+0.00000043092*AM48^3)</f>
        <v>-1.4025506182296286</v>
      </c>
      <c r="AQ48">
        <f>0.61365*EXP(17.502*J48/(240.97+J48))</f>
        <v>4.5028132336005902</v>
      </c>
      <c r="AR48">
        <f>AQ48*1000/AA48</f>
        <v>51.007658775347956</v>
      </c>
      <c r="AS48">
        <f>(AR48-U48)</f>
        <v>42.443993385333307</v>
      </c>
      <c r="AT48">
        <f>IF(D48,P48,(O48+P48)/2)</f>
        <v>31.016419410705566</v>
      </c>
      <c r="AU48">
        <f>0.61365*EXP(17.502*AT48/(240.97+AT48))</f>
        <v>4.5156035611377359</v>
      </c>
      <c r="AV48">
        <f>IF(AS48&lt;&gt;0,(1000-(AR48+U48)/2)/AS48*AL48,0)</f>
        <v>0.22199646192190323</v>
      </c>
      <c r="AW48">
        <f>U48*AA48/1000</f>
        <v>0.75597639201824496</v>
      </c>
      <c r="AX48">
        <f>(AU48-AW48)</f>
        <v>3.7596271691194909</v>
      </c>
      <c r="AY48">
        <f>1/(1.6/F48+1.37/N48)</f>
        <v>0.13978998827901529</v>
      </c>
      <c r="AZ48">
        <f>G48*AA48*0.001</f>
        <v>33.71738223388865</v>
      </c>
      <c r="BA48">
        <f>G48/S48</f>
        <v>0.95981464964087626</v>
      </c>
      <c r="BB48">
        <f>(1-AL48*AA48/AQ48/F48)*100</f>
        <v>18.682551414029515</v>
      </c>
      <c r="BC48">
        <f>(S48-E48/(N48/1.35))</f>
        <v>398.42966993577909</v>
      </c>
      <c r="BD48">
        <f>E48*BB48/100/BC48</f>
        <v>-7.2754582518492182E-4</v>
      </c>
    </row>
    <row r="49" spans="1:56" x14ac:dyDescent="0.35">
      <c r="A49" s="1" t="s">
        <v>9</v>
      </c>
      <c r="B49" s="1" t="s">
        <v>4531</v>
      </c>
      <c r="K49" s="1">
        <f t="shared" si="0"/>
        <v>2.72</v>
      </c>
    </row>
    <row r="50" spans="1:56" x14ac:dyDescent="0.35">
      <c r="A50" s="1" t="s">
        <v>9</v>
      </c>
      <c r="B50" s="1" t="s">
        <v>4526</v>
      </c>
      <c r="K50" s="1">
        <f t="shared" si="0"/>
        <v>2.72</v>
      </c>
    </row>
    <row r="51" spans="1:56" x14ac:dyDescent="0.35">
      <c r="A51" s="1">
        <v>12</v>
      </c>
      <c r="B51" s="1" t="s">
        <v>4530</v>
      </c>
      <c r="C51" s="1">
        <v>2648.0000164061785</v>
      </c>
      <c r="D51" s="1">
        <v>0</v>
      </c>
      <c r="E51">
        <f>(R51-S51*(1000-T51)/(1000-U51))*AK51</f>
        <v>-1.083463474904067</v>
      </c>
      <c r="F51">
        <f>IF(AV51&lt;&gt;0,1/(1/AV51-1/N51),0)</f>
        <v>0.15323741795240919</v>
      </c>
      <c r="G51">
        <f>((AY51-AL51/2)*S51-E51)/(AY51+AL51/2)</f>
        <v>380.79224767603233</v>
      </c>
      <c r="H51">
        <f>AL51*1000</f>
        <v>7.0211247510461776</v>
      </c>
      <c r="I51">
        <f>(AQ51-AW51)</f>
        <v>4.0671769969900993</v>
      </c>
      <c r="J51">
        <f>(P51+AP51*D51)</f>
        <v>31.385196685791016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31.375547409057617</v>
      </c>
      <c r="P51" s="1">
        <v>31.385196685791016</v>
      </c>
      <c r="Q51" s="1">
        <v>31.358329772949219</v>
      </c>
      <c r="R51" s="1">
        <v>400.130126953125</v>
      </c>
      <c r="S51" s="1">
        <v>398.5760498046875</v>
      </c>
      <c r="T51" s="1">
        <v>-0.15800164639949799</v>
      </c>
      <c r="U51" s="1">
        <v>6.1651301383972168</v>
      </c>
      <c r="V51" s="1">
        <v>-0.30262994766235352</v>
      </c>
      <c r="W51" s="1">
        <v>11.808441162109375</v>
      </c>
      <c r="X51" s="1">
        <v>300.16329956054688</v>
      </c>
      <c r="Y51" s="1">
        <v>1999.982666015625</v>
      </c>
      <c r="Z51" s="1">
        <v>0.25671768188476563</v>
      </c>
      <c r="AA51" s="1">
        <v>88.276718139648438</v>
      </c>
      <c r="AB51" s="1">
        <v>21.036613464355469</v>
      </c>
      <c r="AC51" s="1">
        <v>1.3143895864486694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1.1035415425020103</v>
      </c>
      <c r="AL51">
        <f>(U51-T51)/(1000-U51)*AK51</f>
        <v>7.0211247510461776E-3</v>
      </c>
      <c r="AM51">
        <f>(P51+273.15)</f>
        <v>304.53519668579099</v>
      </c>
      <c r="AN51">
        <f>(O51+273.15)</f>
        <v>304.52554740905759</v>
      </c>
      <c r="AO51">
        <f>(Y51*AG51+Z51*AH51)*AI51</f>
        <v>319.99721941000462</v>
      </c>
      <c r="AP51">
        <f>((AO51+0.00000010773*(AN51^4-AM51^4))-AL51*44100)/(L51*51.4+0.00000043092*AM51^3)</f>
        <v>8.3880890707506817E-2</v>
      </c>
      <c r="AQ51">
        <f>0.61365*EXP(17.502*J51/(240.97+J51))</f>
        <v>4.6114144525116423</v>
      </c>
      <c r="AR51">
        <f>AQ51*1000/AA51</f>
        <v>52.238172755999642</v>
      </c>
      <c r="AS51">
        <f>(AR51-U51)</f>
        <v>46.073042617602425</v>
      </c>
      <c r="AT51">
        <f>IF(D51,P51,(O51+P51)/2)</f>
        <v>31.380372047424316</v>
      </c>
      <c r="AU51">
        <f>0.61365*EXP(17.502*AT51/(240.97+AT51))</f>
        <v>4.6101496393541233</v>
      </c>
      <c r="AV51">
        <f>IF(AS51&lt;&gt;0,(1000-(AR51+U51)/2)/AS51*AL51,0)</f>
        <v>0.14794109366449151</v>
      </c>
      <c r="AW51">
        <f>U51*AA51/1000</f>
        <v>0.5442374555215429</v>
      </c>
      <c r="AX51">
        <f>(AU51-AW51)</f>
        <v>4.0659121838325802</v>
      </c>
      <c r="AY51">
        <f>1/(1.6/F51+1.37/N51)</f>
        <v>9.2924872586411703E-2</v>
      </c>
      <c r="AZ51">
        <f>G51*AA51*0.001</f>
        <v>33.61508991786031</v>
      </c>
      <c r="BA51">
        <f>G51/S51</f>
        <v>0.95538165893969373</v>
      </c>
      <c r="BB51">
        <f>(1-AL51*AA51/AQ51/F51)*100</f>
        <v>12.289035475982303</v>
      </c>
      <c r="BC51">
        <f>(S51-E51/(N51/1.35))</f>
        <v>398.91776867492734</v>
      </c>
      <c r="BD51">
        <f>E51*BB51/100/BC51</f>
        <v>-3.337710707711575E-4</v>
      </c>
    </row>
    <row r="52" spans="1:56" x14ac:dyDescent="0.35">
      <c r="A52" s="1" t="s">
        <v>9</v>
      </c>
      <c r="B52" s="1" t="s">
        <v>4529</v>
      </c>
      <c r="K52" s="1">
        <v>0.87583999999999995</v>
      </c>
    </row>
    <row r="53" spans="1:56" x14ac:dyDescent="0.35">
      <c r="A53" s="1" t="s">
        <v>9</v>
      </c>
      <c r="B53" s="1" t="s">
        <v>4528</v>
      </c>
      <c r="K53" s="1">
        <v>0.87583999999999995</v>
      </c>
    </row>
    <row r="54" spans="1:56" x14ac:dyDescent="0.35">
      <c r="A54" s="1" t="s">
        <v>9</v>
      </c>
      <c r="B54" s="1" t="s">
        <v>4527</v>
      </c>
    </row>
    <row r="55" spans="1:56" x14ac:dyDescent="0.35">
      <c r="A55" s="1" t="s">
        <v>9</v>
      </c>
      <c r="B55" s="1" t="s">
        <v>4526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5BC51-F0B5-48AB-B9EC-AF77C50063B4}">
  <dimension ref="A1:BD55"/>
  <sheetViews>
    <sheetView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5183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5182</v>
      </c>
    </row>
    <row r="12" spans="1:56" x14ac:dyDescent="0.35">
      <c r="A12" s="1" t="s">
        <v>9</v>
      </c>
      <c r="B12" s="1" t="s">
        <v>5181</v>
      </c>
    </row>
    <row r="13" spans="1:56" x14ac:dyDescent="0.35">
      <c r="A13" s="1" t="s">
        <v>9</v>
      </c>
      <c r="B13" s="1" t="s">
        <v>5180</v>
      </c>
    </row>
    <row r="14" spans="1:56" x14ac:dyDescent="0.35">
      <c r="A14" s="1" t="s">
        <v>9</v>
      </c>
      <c r="B14" s="1" t="s">
        <v>5179</v>
      </c>
    </row>
    <row r="15" spans="1:56" x14ac:dyDescent="0.35">
      <c r="A15" s="1" t="s">
        <v>9</v>
      </c>
      <c r="B15" s="1" t="s">
        <v>5178</v>
      </c>
    </row>
    <row r="16" spans="1:56" x14ac:dyDescent="0.35">
      <c r="A16" s="1" t="s">
        <v>9</v>
      </c>
      <c r="B16" s="1" t="s">
        <v>5177</v>
      </c>
    </row>
    <row r="17" spans="1:56" x14ac:dyDescent="0.35">
      <c r="A17" s="1" t="s">
        <v>9</v>
      </c>
      <c r="B17" s="1" t="s">
        <v>5176</v>
      </c>
    </row>
    <row r="18" spans="1:56" x14ac:dyDescent="0.35">
      <c r="A18" s="1">
        <v>1</v>
      </c>
      <c r="B18" s="1" t="s">
        <v>5175</v>
      </c>
      <c r="C18" s="1">
        <v>371.50000208988786</v>
      </c>
      <c r="D18" s="1">
        <v>0</v>
      </c>
      <c r="E18">
        <f>(R18-S18*(1000-T18)/(1000-U18))*AK18</f>
        <v>-8.4960008642245555</v>
      </c>
      <c r="F18">
        <f>IF(AV18&lt;&gt;0,1/(1/AV18-1/N18),0)</f>
        <v>6.453234820263111E-2</v>
      </c>
      <c r="G18">
        <f>((AY18-AL18/2)*S18-E18)/(AY18+AL18/2)</f>
        <v>385.75185779941569</v>
      </c>
      <c r="H18">
        <f>AL18*1000</f>
        <v>23.014681761977201</v>
      </c>
      <c r="I18">
        <f>(AQ18-AW18)</f>
        <v>25.95578474054188</v>
      </c>
      <c r="J18">
        <f>(P18+AP18*D18)</f>
        <v>68.514472961425781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32.118446350097656</v>
      </c>
      <c r="P18" s="1">
        <v>68.514472961425781</v>
      </c>
      <c r="Q18" s="1">
        <v>32.177127838134766</v>
      </c>
      <c r="R18" s="1">
        <v>399.899169921875</v>
      </c>
      <c r="S18" s="1">
        <v>399.26998901367188</v>
      </c>
      <c r="T18" s="1">
        <v>20.805089950561523</v>
      </c>
      <c r="U18" s="1">
        <v>40.844814300537109</v>
      </c>
      <c r="V18" s="1">
        <v>38.154319763183594</v>
      </c>
      <c r="W18" s="1">
        <v>74.905036926269531</v>
      </c>
      <c r="X18" s="1">
        <v>299.62014770507813</v>
      </c>
      <c r="Y18" s="1">
        <v>9.9493607878684998E-2</v>
      </c>
      <c r="Z18" s="1">
        <v>7.3340415954589844E-2</v>
      </c>
      <c r="AA18" s="1">
        <v>88.158737182617188</v>
      </c>
      <c r="AB18" s="1">
        <v>44.437934875488281</v>
      </c>
      <c r="AC18" s="1">
        <v>2.1474981307983398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1.101544660680434</v>
      </c>
      <c r="AL18">
        <f>(U18-T18)/(1000-U18)*AK18</f>
        <v>2.3014681761977202E-2</v>
      </c>
      <c r="AM18">
        <f>(P18+273.15)</f>
        <v>341.66447296142576</v>
      </c>
      <c r="AN18">
        <f>(O18+273.15)</f>
        <v>305.26844635009763</v>
      </c>
      <c r="AO18">
        <f>(Y18*AG18+Z18*AH18)*AI18</f>
        <v>1.591897690477273E-2</v>
      </c>
      <c r="AP18">
        <f>((AO18+0.00000010773*(AN18^4-AM18^4))-AL18*44100)/(L18*51.4+0.00000043092*AM18^3)</f>
        <v>-12.166042999059162</v>
      </c>
      <c r="AQ18">
        <f>0.61365*EXP(17.502*J18/(240.97+J18))</f>
        <v>29.556611989735735</v>
      </c>
      <c r="AR18">
        <f>AQ18*1000/AA18</f>
        <v>335.2658276911389</v>
      </c>
      <c r="AS18">
        <f>(AR18-U18)</f>
        <v>294.42101339060179</v>
      </c>
      <c r="AT18">
        <f>IF(D18,P18,(O18+P18)/2)</f>
        <v>50.316459655761719</v>
      </c>
      <c r="AU18">
        <f>0.61365*EXP(17.502*AT18/(240.97+AT18))</f>
        <v>12.615712993506433</v>
      </c>
      <c r="AV18">
        <f>IF(AS18&lt;&gt;0,(1000-(AR18+U18)/2)/AS18*AL18,0)</f>
        <v>6.3469139584885412E-2</v>
      </c>
      <c r="AW18">
        <f>U18*AA18/1000</f>
        <v>3.6008272491938551</v>
      </c>
      <c r="AX18">
        <f>(AU18-AW18)</f>
        <v>9.0148857443125774</v>
      </c>
      <c r="AY18">
        <f>1/(1.6/F18+1.37/N18)</f>
        <v>3.9762384131173022E-2</v>
      </c>
      <c r="AZ18">
        <f>G18*AA18*0.001</f>
        <v>34.007396649445006</v>
      </c>
      <c r="BA18">
        <f>G18/S18</f>
        <v>0.96614288179371954</v>
      </c>
      <c r="BB18">
        <f>(1-AL18*AA18/AQ18/F18)*100</f>
        <v>-6.3746675335007996</v>
      </c>
      <c r="BC18">
        <f>(S18-E18/(N18/1.35))</f>
        <v>402.24731731122722</v>
      </c>
      <c r="BD18">
        <f>E18*BB18/100/BC18</f>
        <v>1.3464149676817587E-3</v>
      </c>
    </row>
    <row r="19" spans="1:56" x14ac:dyDescent="0.35">
      <c r="A19" s="1" t="s">
        <v>9</v>
      </c>
      <c r="B19" s="1" t="s">
        <v>5174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5173</v>
      </c>
      <c r="K20" s="1">
        <f t="shared" si="0"/>
        <v>2.72</v>
      </c>
    </row>
    <row r="21" spans="1:56" x14ac:dyDescent="0.35">
      <c r="A21" s="1">
        <v>2</v>
      </c>
      <c r="B21" s="1" t="s">
        <v>5172</v>
      </c>
      <c r="C21" s="1">
        <v>576.00000210106373</v>
      </c>
      <c r="D21" s="1">
        <v>0</v>
      </c>
      <c r="E21">
        <f>(R21-S21*(1000-T21)/(1000-U21))*AK21</f>
        <v>-7.6342762792236547</v>
      </c>
      <c r="F21">
        <f>IF(AV21&lt;&gt;0,1/(1/AV21-1/N21),0)</f>
        <v>0.14189347484487139</v>
      </c>
      <c r="G21">
        <f>((AY21-AL21/2)*S21-E21)/(AY21+AL21/2)</f>
        <v>387.15010723855886</v>
      </c>
      <c r="H21">
        <f>AL21*1000</f>
        <v>21.998452568947091</v>
      </c>
      <c r="I21">
        <f>(AQ21-AW21)</f>
        <v>12.591999278850171</v>
      </c>
      <c r="J21">
        <f>(P21+AP21*D21)</f>
        <v>55.335594177246094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31.986919403076172</v>
      </c>
      <c r="P21" s="1">
        <v>55.335594177246094</v>
      </c>
      <c r="Q21" s="1">
        <v>32.112720489501953</v>
      </c>
      <c r="R21" s="1">
        <v>399.9561767578125</v>
      </c>
      <c r="S21" s="1">
        <v>398.92007446289063</v>
      </c>
      <c r="T21" s="1">
        <v>20.87257194519043</v>
      </c>
      <c r="U21" s="1">
        <v>40.042854309082031</v>
      </c>
      <c r="V21" s="1">
        <v>38.565090179443359</v>
      </c>
      <c r="W21" s="1">
        <v>73.984954833984375</v>
      </c>
      <c r="X21" s="1">
        <v>299.62936401367188</v>
      </c>
      <c r="Y21" s="1">
        <v>25.180521011352539</v>
      </c>
      <c r="Z21" s="1">
        <v>1.1786912567913532E-2</v>
      </c>
      <c r="AA21" s="1">
        <v>88.161262512207031</v>
      </c>
      <c r="AB21" s="1">
        <v>44.246150970458984</v>
      </c>
      <c r="AC21" s="1">
        <v>2.1737537384033203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1.1015785441679109</v>
      </c>
      <c r="AL21">
        <f>(U21-T21)/(1000-U21)*AK21</f>
        <v>2.1998452568947089E-2</v>
      </c>
      <c r="AM21">
        <f>(P21+273.15)</f>
        <v>328.48559417724607</v>
      </c>
      <c r="AN21">
        <f>(O21+273.15)</f>
        <v>305.13691940307615</v>
      </c>
      <c r="AO21">
        <f>(Y21*AG21+Z21*AH21)*AI21</f>
        <v>4.0288832717638456</v>
      </c>
      <c r="AP21">
        <f>((AO21+0.00000010773*(AN21^4-AM21^4))-AL21*44100)/(L21*51.4+0.00000043092*AM21^3)</f>
        <v>-10.268877373119222</v>
      </c>
      <c r="AQ21">
        <f>0.61365*EXP(17.502*J21/(240.97+J21))</f>
        <v>16.122227869331212</v>
      </c>
      <c r="AR21">
        <f>AQ21*1000/AA21</f>
        <v>182.87201668758871</v>
      </c>
      <c r="AS21">
        <f>(AR21-U21)</f>
        <v>142.82916237850668</v>
      </c>
      <c r="AT21">
        <f>IF(D21,P21,(O21+P21)/2)</f>
        <v>43.661256790161133</v>
      </c>
      <c r="AU21">
        <f>0.61365*EXP(17.502*AT21/(240.97+AT21))</f>
        <v>8.9926162024220204</v>
      </c>
      <c r="AV21">
        <f>IF(AS21&lt;&gt;0,(1000-(AR21+U21)/2)/AS21*AL21,0)</f>
        <v>0.13685273465989253</v>
      </c>
      <c r="AW21">
        <f>U21*AA21/1000</f>
        <v>3.5302285904810415</v>
      </c>
      <c r="AX21">
        <f>(AU21-AW21)</f>
        <v>5.4623876119409793</v>
      </c>
      <c r="AY21">
        <f>1/(1.6/F21+1.37/N21)</f>
        <v>8.5971991722795071E-2</v>
      </c>
      <c r="AZ21">
        <f>G21*AA21*0.001</f>
        <v>34.131642235887689</v>
      </c>
      <c r="BA21">
        <f>G21/S21</f>
        <v>0.9704954250793747</v>
      </c>
      <c r="BB21">
        <f>(1-AL21*AA21/AQ21/F21)*100</f>
        <v>15.222139191504979</v>
      </c>
      <c r="BC21">
        <f>(S21-E21/(N21/1.35))</f>
        <v>401.59542103602951</v>
      </c>
      <c r="BD21">
        <f>E21*BB21/100/BC21</f>
        <v>-2.8937086944106692E-3</v>
      </c>
    </row>
    <row r="22" spans="1:56" x14ac:dyDescent="0.35">
      <c r="A22" s="1" t="s">
        <v>9</v>
      </c>
      <c r="B22" s="1" t="s">
        <v>5171</v>
      </c>
      <c r="K22" s="1">
        <f t="shared" si="0"/>
        <v>2.72</v>
      </c>
    </row>
    <row r="23" spans="1:56" x14ac:dyDescent="0.35">
      <c r="A23" s="1" t="s">
        <v>9</v>
      </c>
      <c r="B23" s="1" t="s">
        <v>5170</v>
      </c>
      <c r="K23" s="1">
        <f t="shared" si="0"/>
        <v>2.72</v>
      </c>
    </row>
    <row r="24" spans="1:56" x14ac:dyDescent="0.35">
      <c r="A24" s="1">
        <v>3</v>
      </c>
      <c r="B24" s="1" t="s">
        <v>5169</v>
      </c>
      <c r="C24" s="1">
        <v>781.00000210106373</v>
      </c>
      <c r="D24" s="1">
        <v>0</v>
      </c>
      <c r="E24">
        <f>(R24-S24*(1000-T24)/(1000-U24))*AK24</f>
        <v>-6.8205914006122672</v>
      </c>
      <c r="F24">
        <f>IF(AV24&lt;&gt;0,1/(1/AV24-1/N24),0)</f>
        <v>0.14681648415361898</v>
      </c>
      <c r="G24">
        <f>((AY24-AL24/2)*S24-E24)/(AY24+AL24/2)</f>
        <v>382.11155571543202</v>
      </c>
      <c r="H24">
        <f>AL24*1000</f>
        <v>21.200298305489454</v>
      </c>
      <c r="I24">
        <f>(AQ24-AW24)</f>
        <v>11.809170260317082</v>
      </c>
      <c r="J24">
        <f>(P24+AP24*D24)</f>
        <v>54.229022979736328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31.868427276611328</v>
      </c>
      <c r="P24" s="1">
        <v>54.229022979736328</v>
      </c>
      <c r="Q24" s="1">
        <v>32.001533508300781</v>
      </c>
      <c r="R24" s="1">
        <v>399.94818115234375</v>
      </c>
      <c r="S24" s="1">
        <v>398.47088623046875</v>
      </c>
      <c r="T24" s="1">
        <v>20.932662963867188</v>
      </c>
      <c r="U24" s="1">
        <v>39.422145843505859</v>
      </c>
      <c r="V24" s="1">
        <v>38.935344696044922</v>
      </c>
      <c r="W24" s="1">
        <v>73.326301574707031</v>
      </c>
      <c r="X24" s="1">
        <v>299.58404541015625</v>
      </c>
      <c r="Y24" s="1">
        <v>50.497268676757813</v>
      </c>
      <c r="Z24" s="1">
        <v>4.3220426887273788E-2</v>
      </c>
      <c r="AA24" s="1">
        <v>88.158599853515625</v>
      </c>
      <c r="AB24" s="1">
        <v>44.119010925292969</v>
      </c>
      <c r="AC24" s="1">
        <v>2.1633944511413574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1.101411931654986</v>
      </c>
      <c r="AL24">
        <f>(U24-T24)/(1000-U24)*AK24</f>
        <v>2.1200298305489456E-2</v>
      </c>
      <c r="AM24">
        <f>(P24+273.15)</f>
        <v>327.37902297973631</v>
      </c>
      <c r="AN24">
        <f>(O24+273.15)</f>
        <v>305.01842727661131</v>
      </c>
      <c r="AO24">
        <f>(Y24*AG24+Z24*AH24)*AI24</f>
        <v>8.0795628076889443</v>
      </c>
      <c r="AP24">
        <f>((AO24+0.00000010773*(AN24^4-AM24^4))-AL24*44100)/(L24*51.4+0.00000043092*AM24^3)</f>
        <v>-9.8450129304292595</v>
      </c>
      <c r="AQ24">
        <f>0.61365*EXP(17.502*J24/(240.97+J24))</f>
        <v>15.284571441101649</v>
      </c>
      <c r="AR24">
        <f>AQ24*1000/AA24</f>
        <v>173.37584156847433</v>
      </c>
      <c r="AS24">
        <f>(AR24-U24)</f>
        <v>133.95369572496847</v>
      </c>
      <c r="AT24">
        <f>IF(D24,P24,(O24+P24)/2)</f>
        <v>43.048725128173828</v>
      </c>
      <c r="AU24">
        <f>0.61365*EXP(17.502*AT24/(240.97+AT24))</f>
        <v>8.7097929842387884</v>
      </c>
      <c r="AV24">
        <f>IF(AS24&lt;&gt;0,(1000-(AR24+U24)/2)/AS24*AL24,0)</f>
        <v>0.14142654144022521</v>
      </c>
      <c r="AW24">
        <f>U24*AA24/1000</f>
        <v>3.4754011807845671</v>
      </c>
      <c r="AX24">
        <f>(AU24-AW24)</f>
        <v>5.2343918034542209</v>
      </c>
      <c r="AY24">
        <f>1/(1.6/F24+1.37/N24)</f>
        <v>8.886053794755254E-2</v>
      </c>
      <c r="AZ24">
        <f>G24*AA24*0.001</f>
        <v>33.68641973972111</v>
      </c>
      <c r="BA24">
        <f>G24/S24</f>
        <v>0.95894472825908095</v>
      </c>
      <c r="BB24">
        <f>(1-AL24*AA24/AQ24/F24)*100</f>
        <v>16.712740928408309</v>
      </c>
      <c r="BC24">
        <f>(S24-E24/(N24/1.35))</f>
        <v>400.86108605596735</v>
      </c>
      <c r="BD24">
        <f>E24*BB24/100/BC24</f>
        <v>-2.8436478626176062E-3</v>
      </c>
    </row>
    <row r="25" spans="1:56" x14ac:dyDescent="0.35">
      <c r="A25" s="1" t="s">
        <v>9</v>
      </c>
      <c r="B25" s="1" t="s">
        <v>5168</v>
      </c>
      <c r="K25" s="1">
        <f t="shared" si="0"/>
        <v>2.72</v>
      </c>
    </row>
    <row r="26" spans="1:56" x14ac:dyDescent="0.35">
      <c r="A26" s="1" t="s">
        <v>9</v>
      </c>
      <c r="B26" s="1" t="s">
        <v>5167</v>
      </c>
      <c r="K26" s="1">
        <f t="shared" si="0"/>
        <v>2.72</v>
      </c>
    </row>
    <row r="27" spans="1:56" x14ac:dyDescent="0.35">
      <c r="A27" s="1">
        <v>4</v>
      </c>
      <c r="B27" s="1" t="s">
        <v>5166</v>
      </c>
      <c r="C27" s="1">
        <v>986.00000210106373</v>
      </c>
      <c r="D27" s="1">
        <v>0</v>
      </c>
      <c r="E27">
        <f>(R27-S27*(1000-T27)/(1000-U27))*AK27</f>
        <v>-5.7058092756092584</v>
      </c>
      <c r="F27">
        <f>IF(AV27&lt;&gt;0,1/(1/AV27-1/N27),0)</f>
        <v>0.13944627606802504</v>
      </c>
      <c r="G27">
        <f>((AY27-AL27/2)*S27-E27)/(AY27+AL27/2)</f>
        <v>370.24404703559941</v>
      </c>
      <c r="H27">
        <f>AL27*1000</f>
        <v>20.886872881852746</v>
      </c>
      <c r="I27">
        <f>(AQ27-AW27)</f>
        <v>12.19877473254931</v>
      </c>
      <c r="J27">
        <f>(P27+AP27*D27)</f>
        <v>54.723247528076172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31.726108551025391</v>
      </c>
      <c r="P27" s="1">
        <v>54.723247528076172</v>
      </c>
      <c r="Q27" s="1">
        <v>31.874731063842773</v>
      </c>
      <c r="R27" s="1">
        <v>399.96768188476563</v>
      </c>
      <c r="S27" s="1">
        <v>397.60833740234375</v>
      </c>
      <c r="T27" s="1">
        <v>20.977935791015625</v>
      </c>
      <c r="U27" s="1">
        <v>39.195732116699219</v>
      </c>
      <c r="V27" s="1">
        <v>39.332542419433594</v>
      </c>
      <c r="W27" s="1">
        <v>73.489959716796875</v>
      </c>
      <c r="X27" s="1">
        <v>299.6273193359375</v>
      </c>
      <c r="Y27" s="1">
        <v>100.02559661865234</v>
      </c>
      <c r="Z27" s="1">
        <v>0.17025312781333923</v>
      </c>
      <c r="AA27" s="1">
        <v>88.1517333984375</v>
      </c>
      <c r="AB27" s="1">
        <v>43.983623504638672</v>
      </c>
      <c r="AC27" s="1">
        <v>2.1504011154174805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1.1015710269703582</v>
      </c>
      <c r="AL27">
        <f>(U27-T27)/(1000-U27)*AK27</f>
        <v>2.0886872881852744E-2</v>
      </c>
      <c r="AM27">
        <f>(P27+273.15)</f>
        <v>327.87324752807615</v>
      </c>
      <c r="AN27">
        <f>(O27+273.15)</f>
        <v>304.87610855102537</v>
      </c>
      <c r="AO27">
        <f>(Y27*AG27+Z27*AH27)*AI27</f>
        <v>16.004095101264966</v>
      </c>
      <c r="AP27">
        <f>((AO27+0.00000010773*(AN27^4-AM27^4))-AL27*44100)/(L27*51.4+0.00000043092*AM27^3)</f>
        <v>-9.7396314876316481</v>
      </c>
      <c r="AQ27">
        <f>0.61365*EXP(17.502*J27/(240.97+J27))</f>
        <v>15.653946460457155</v>
      </c>
      <c r="AR27">
        <f>AQ27*1000/AA27</f>
        <v>177.57956488164331</v>
      </c>
      <c r="AS27">
        <f>(AR27-U27)</f>
        <v>138.38383276494409</v>
      </c>
      <c r="AT27">
        <f>IF(D27,P27,(O27+P27)/2)</f>
        <v>43.224678039550781</v>
      </c>
      <c r="AU27">
        <f>0.61365*EXP(17.502*AT27/(240.97+AT27))</f>
        <v>8.7902362920648258</v>
      </c>
      <c r="AV27">
        <f>IF(AS27&lt;&gt;0,(1000-(AR27+U27)/2)/AS27*AL27,0)</f>
        <v>0.13457492449511965</v>
      </c>
      <c r="AW27">
        <f>U27*AA27/1000</f>
        <v>3.4551717279078438</v>
      </c>
      <c r="AX27">
        <f>(AU27-AW27)</f>
        <v>5.3350645641569816</v>
      </c>
      <c r="AY27">
        <f>1/(1.6/F27+1.37/N27)</f>
        <v>8.453383099944739E-2</v>
      </c>
      <c r="AZ27">
        <f>G27*AA27*0.001</f>
        <v>32.637654526640709</v>
      </c>
      <c r="BA27">
        <f>G27/S27</f>
        <v>0.93117777523097023</v>
      </c>
      <c r="BB27">
        <f>(1-AL27*AA27/AQ27/F27)*100</f>
        <v>15.652247457902636</v>
      </c>
      <c r="BC27">
        <f>(S27-E27/(N27/1.35))</f>
        <v>399.60787432426895</v>
      </c>
      <c r="BD27">
        <f>E27*BB27/100/BC27</f>
        <v>-2.2349093816144655E-3</v>
      </c>
    </row>
    <row r="28" spans="1:56" x14ac:dyDescent="0.35">
      <c r="A28" s="1" t="s">
        <v>9</v>
      </c>
      <c r="B28" s="1" t="s">
        <v>5165</v>
      </c>
      <c r="K28" s="1">
        <f t="shared" si="0"/>
        <v>2.72</v>
      </c>
    </row>
    <row r="29" spans="1:56" x14ac:dyDescent="0.35">
      <c r="A29" s="1" t="s">
        <v>9</v>
      </c>
      <c r="B29" s="1" t="s">
        <v>5164</v>
      </c>
      <c r="K29" s="1">
        <f t="shared" si="0"/>
        <v>2.72</v>
      </c>
    </row>
    <row r="30" spans="1:56" x14ac:dyDescent="0.35">
      <c r="A30" s="1">
        <v>5</v>
      </c>
      <c r="B30" s="1" t="s">
        <v>5163</v>
      </c>
      <c r="C30" s="1">
        <v>1191.0000021010637</v>
      </c>
      <c r="D30" s="1">
        <v>0</v>
      </c>
      <c r="E30">
        <f>(R30-S30*(1000-T30)/(1000-U30))*AK30</f>
        <v>-4.9427011216802326</v>
      </c>
      <c r="F30">
        <f>IF(AV30&lt;&gt;0,1/(1/AV30-1/N30),0)</f>
        <v>0.14259654874608776</v>
      </c>
      <c r="G30">
        <f>((AY30-AL30/2)*S30-E30)/(AY30+AL30/2)</f>
        <v>362.7582787550545</v>
      </c>
      <c r="H30">
        <f>AL30*1000</f>
        <v>20.79162102718384</v>
      </c>
      <c r="I30">
        <f>(AQ30-AW30)</f>
        <v>11.906659754664167</v>
      </c>
      <c r="J30">
        <f>(P30+AP30*D30)</f>
        <v>54.3311767578125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31.608303070068359</v>
      </c>
      <c r="P30" s="1">
        <v>54.3311767578125</v>
      </c>
      <c r="Q30" s="1">
        <v>31.773778915405273</v>
      </c>
      <c r="R30" s="1">
        <v>399.97698974609375</v>
      </c>
      <c r="S30" s="1">
        <v>396.9688720703125</v>
      </c>
      <c r="T30" s="1">
        <v>21.028055191040039</v>
      </c>
      <c r="U30" s="1">
        <v>39.178058624267578</v>
      </c>
      <c r="V30" s="1">
        <v>39.691215515136719</v>
      </c>
      <c r="W30" s="1">
        <v>73.950004577636719</v>
      </c>
      <c r="X30" s="1">
        <v>299.38046264648438</v>
      </c>
      <c r="Y30" s="1">
        <v>149.67863464355469</v>
      </c>
      <c r="Z30" s="1">
        <v>9.298618882894516E-2</v>
      </c>
      <c r="AA30" s="1">
        <v>88.152374267578125</v>
      </c>
      <c r="AB30" s="1">
        <v>43.967338562011719</v>
      </c>
      <c r="AC30" s="1">
        <v>2.1466498374938965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1.1006634656120746</v>
      </c>
      <c r="AL30">
        <f>(U30-T30)/(1000-U30)*AK30</f>
        <v>2.0791621027183842E-2</v>
      </c>
      <c r="AM30">
        <f>(P30+273.15)</f>
        <v>327.48117675781248</v>
      </c>
      <c r="AN30">
        <f>(O30+273.15)</f>
        <v>304.75830307006834</v>
      </c>
      <c r="AO30">
        <f>(Y30*AG30+Z30*AH30)*AI30</f>
        <v>23.948581007676239</v>
      </c>
      <c r="AP30">
        <f>((AO30+0.00000010773*(AN30^4-AM30^4))-AL30*44100)/(L30*51.4+0.00000043092*AM30^3)</f>
        <v>-9.6108020286587319</v>
      </c>
      <c r="AQ30">
        <f>0.61365*EXP(17.502*J30/(240.97+J30))</f>
        <v>15.36029864158772</v>
      </c>
      <c r="AR30">
        <f>AQ30*1000/AA30</f>
        <v>174.2471347959727</v>
      </c>
      <c r="AS30">
        <f>(AR30-U30)</f>
        <v>135.06907617170512</v>
      </c>
      <c r="AT30">
        <f>IF(D30,P30,(O30+P30)/2)</f>
        <v>42.96973991394043</v>
      </c>
      <c r="AU30">
        <f>0.61365*EXP(17.502*AT30/(240.97+AT30))</f>
        <v>8.6738896753198382</v>
      </c>
      <c r="AV30">
        <f>IF(AS30&lt;&gt;0,(1000-(AR30+U30)/2)/AS30*AL30,0)</f>
        <v>0.13750662760104856</v>
      </c>
      <c r="AW30">
        <f>U30*AA30/1000</f>
        <v>3.4536388869235526</v>
      </c>
      <c r="AX30">
        <f>(AU30-AW30)</f>
        <v>5.2202507883962852</v>
      </c>
      <c r="AY30">
        <f>1/(1.6/F30+1.37/N30)</f>
        <v>8.6384891168002478E-2</v>
      </c>
      <c r="AZ30">
        <f>G30*AA30*0.001</f>
        <v>31.978003557477997</v>
      </c>
      <c r="BA30">
        <f>G30/S30</f>
        <v>0.91382046371334003</v>
      </c>
      <c r="BB30">
        <f>(1-AL30*AA30/AQ30/F30)*100</f>
        <v>16.321537757917469</v>
      </c>
      <c r="BC30">
        <f>(S30-E30/(N30/1.35))</f>
        <v>398.70098629100477</v>
      </c>
      <c r="BD30">
        <f>E30*BB30/100/BC30</f>
        <v>-2.0233830804903884E-3</v>
      </c>
    </row>
    <row r="31" spans="1:56" x14ac:dyDescent="0.35">
      <c r="A31" s="1" t="s">
        <v>9</v>
      </c>
      <c r="B31" s="1" t="s">
        <v>5162</v>
      </c>
      <c r="K31" s="1">
        <f t="shared" si="0"/>
        <v>2.72</v>
      </c>
    </row>
    <row r="32" spans="1:56" x14ac:dyDescent="0.35">
      <c r="A32" s="1" t="s">
        <v>9</v>
      </c>
      <c r="B32" s="1" t="s">
        <v>5161</v>
      </c>
      <c r="K32" s="1">
        <f t="shared" si="0"/>
        <v>2.72</v>
      </c>
    </row>
    <row r="33" spans="1:56" x14ac:dyDescent="0.35">
      <c r="A33" s="1">
        <v>6</v>
      </c>
      <c r="B33" s="1" t="s">
        <v>5160</v>
      </c>
      <c r="C33" s="1">
        <v>1396.0000021010637</v>
      </c>
      <c r="D33" s="1">
        <v>0</v>
      </c>
      <c r="E33">
        <f>(R33-S33*(1000-T33)/(1000-U33))*AK33</f>
        <v>-3.5803106511694796</v>
      </c>
      <c r="F33">
        <f>IF(AV33&lt;&gt;0,1/(1/AV33-1/N33),0)</f>
        <v>0.14835234528008021</v>
      </c>
      <c r="G33">
        <f>((AY33-AL33/2)*S33-E33)/(AY33+AL33/2)</f>
        <v>348.52081892196617</v>
      </c>
      <c r="H33">
        <f>AL33*1000</f>
        <v>20.983362738014858</v>
      </c>
      <c r="I33">
        <f>(AQ33-AW33)</f>
        <v>11.588502192957163</v>
      </c>
      <c r="J33">
        <f>(P33+AP33*D33)</f>
        <v>53.922622680664063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31.514326095581055</v>
      </c>
      <c r="P33" s="1">
        <v>53.922622680664063</v>
      </c>
      <c r="Q33" s="1">
        <v>31.695817947387695</v>
      </c>
      <c r="R33" s="1">
        <v>399.89834594726563</v>
      </c>
      <c r="S33" s="1">
        <v>395.61160278320313</v>
      </c>
      <c r="T33" s="1">
        <v>21.067733764648438</v>
      </c>
      <c r="U33" s="1">
        <v>39.371006011962891</v>
      </c>
      <c r="V33" s="1">
        <v>39.981277465820313</v>
      </c>
      <c r="W33" s="1">
        <v>74.716300964355469</v>
      </c>
      <c r="X33" s="1">
        <v>299.55111694335938</v>
      </c>
      <c r="Y33" s="1">
        <v>300.69302368164063</v>
      </c>
      <c r="Z33" s="1">
        <v>0.21609355509281158</v>
      </c>
      <c r="AA33" s="1">
        <v>88.15765380859375</v>
      </c>
      <c r="AB33" s="1">
        <v>43.888195037841797</v>
      </c>
      <c r="AC33" s="1">
        <v>2.1415271759033203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1.1012908711152916</v>
      </c>
      <c r="AL33">
        <f>(U33-T33)/(1000-U33)*AK33</f>
        <v>2.0983362738014856E-2</v>
      </c>
      <c r="AM33">
        <f>(P33+273.15)</f>
        <v>327.07262268066404</v>
      </c>
      <c r="AN33">
        <f>(O33+273.15)</f>
        <v>304.66432609558103</v>
      </c>
      <c r="AO33">
        <f>(Y33*AG33+Z33*AH33)*AI33</f>
        <v>48.110882713700448</v>
      </c>
      <c r="AP33">
        <f>((AO33+0.00000010773*(AN33^4-AM33^4))-AL33*44100)/(L33*51.4+0.00000043092*AM33^3)</f>
        <v>-9.4493998052347727</v>
      </c>
      <c r="AQ33">
        <f>0.61365*EXP(17.502*J33/(240.97+J33))</f>
        <v>15.059357711055851</v>
      </c>
      <c r="AR33">
        <f>AQ33*1000/AA33</f>
        <v>170.82303192587733</v>
      </c>
      <c r="AS33">
        <f>(AR33-U33)</f>
        <v>131.45202591391444</v>
      </c>
      <c r="AT33">
        <f>IF(D33,P33,(O33+P33)/2)</f>
        <v>42.718474388122559</v>
      </c>
      <c r="AU33">
        <f>0.61365*EXP(17.502*AT33/(240.97+AT33))</f>
        <v>8.5605254610558301</v>
      </c>
      <c r="AV33">
        <f>IF(AS33&lt;&gt;0,(1000-(AR33+U33)/2)/AS33*AL33,0)</f>
        <v>0.14285115604534995</v>
      </c>
      <c r="AW33">
        <f>U33*AA33/1000</f>
        <v>3.4708555180986878</v>
      </c>
      <c r="AX33">
        <f>(AU33-AW33)</f>
        <v>5.0896699429571424</v>
      </c>
      <c r="AY33">
        <f>1/(1.6/F33+1.37/N33)</f>
        <v>8.9760442853626207E-2</v>
      </c>
      <c r="AZ33">
        <f>G33*AA33*0.001</f>
        <v>30.724777699610286</v>
      </c>
      <c r="BA33">
        <f>G33/S33</f>
        <v>0.88096713157565576</v>
      </c>
      <c r="BB33">
        <f>(1-AL33*AA33/AQ33/F33)*100</f>
        <v>17.199254679211684</v>
      </c>
      <c r="BC33">
        <f>(S33-E33/(N33/1.35))</f>
        <v>396.86628253031245</v>
      </c>
      <c r="BD33">
        <f>E33*BB33/100/BC33</f>
        <v>-1.5516227361908668E-3</v>
      </c>
    </row>
    <row r="34" spans="1:56" x14ac:dyDescent="0.35">
      <c r="A34" s="1" t="s">
        <v>9</v>
      </c>
      <c r="B34" s="1" t="s">
        <v>5159</v>
      </c>
      <c r="K34" s="1">
        <f t="shared" si="0"/>
        <v>2.72</v>
      </c>
    </row>
    <row r="35" spans="1:56" x14ac:dyDescent="0.35">
      <c r="A35" s="1" t="s">
        <v>9</v>
      </c>
      <c r="B35" s="1" t="s">
        <v>5158</v>
      </c>
      <c r="K35" s="1">
        <f t="shared" si="0"/>
        <v>2.72</v>
      </c>
    </row>
    <row r="36" spans="1:56" x14ac:dyDescent="0.35">
      <c r="A36" s="1">
        <v>7</v>
      </c>
      <c r="B36" s="1" t="s">
        <v>5157</v>
      </c>
      <c r="C36" s="1">
        <v>1601.5000020898879</v>
      </c>
      <c r="D36" s="1">
        <v>0</v>
      </c>
      <c r="E36">
        <f>(R36-S36*(1000-T36)/(1000-U36))*AK36</f>
        <v>-2.5233869977516221</v>
      </c>
      <c r="F36">
        <f>IF(AV36&lt;&gt;0,1/(1/AV36-1/N36),0)</f>
        <v>0.15922298014819969</v>
      </c>
      <c r="G36">
        <f>((AY36-AL36/2)*S36-E36)/(AY36+AL36/2)</f>
        <v>339.08660838097427</v>
      </c>
      <c r="H36">
        <f>AL36*1000</f>
        <v>21.427621727324862</v>
      </c>
      <c r="I36">
        <f>(AQ36-AW36)</f>
        <v>11.08619900276188</v>
      </c>
      <c r="J36">
        <f>(P36+AP36*D36)</f>
        <v>53.276107788085938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31.485240936279297</v>
      </c>
      <c r="P36" s="1">
        <v>53.276107788085938</v>
      </c>
      <c r="Q36" s="1">
        <v>31.654664993286133</v>
      </c>
      <c r="R36" s="1">
        <v>400.00387573242188</v>
      </c>
      <c r="S36" s="1">
        <v>394.61920166015625</v>
      </c>
      <c r="T36" s="1">
        <v>21.108047485351563</v>
      </c>
      <c r="U36" s="1">
        <v>39.783653259277344</v>
      </c>
      <c r="V36" s="1">
        <v>40.124771118164063</v>
      </c>
      <c r="W36" s="1">
        <v>75.625656127929688</v>
      </c>
      <c r="X36" s="1">
        <v>299.66586303710938</v>
      </c>
      <c r="Y36" s="1">
        <v>499.70162963867188</v>
      </c>
      <c r="Z36" s="1">
        <v>0.20693080127239227</v>
      </c>
      <c r="AA36" s="1">
        <v>88.159294128417969</v>
      </c>
      <c r="AB36" s="1">
        <v>43.971061706542969</v>
      </c>
      <c r="AC36" s="1">
        <v>2.1340968608856201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1.1017127317540782</v>
      </c>
      <c r="AL36">
        <f>(U36-T36)/(1000-U36)*AK36</f>
        <v>2.1427621727324861E-2</v>
      </c>
      <c r="AM36">
        <f>(P36+273.15)</f>
        <v>326.42610778808591</v>
      </c>
      <c r="AN36">
        <f>(O36+273.15)</f>
        <v>304.63524093627927</v>
      </c>
      <c r="AO36">
        <f>(Y36*AG36+Z36*AH36)*AI36</f>
        <v>79.952258955115212</v>
      </c>
      <c r="AP36">
        <f>((AO36+0.00000010773*(AN36^4-AM36^4))-AL36*44100)/(L36*51.4+0.00000043092*AM36^3)</f>
        <v>-9.283223289056</v>
      </c>
      <c r="AQ36">
        <f>0.61365*EXP(17.502*J36/(240.97+J36))</f>
        <v>14.593497791949506</v>
      </c>
      <c r="AR36">
        <f>AQ36*1000/AA36</f>
        <v>165.53555624766875</v>
      </c>
      <c r="AS36">
        <f>(AR36-U36)</f>
        <v>125.75190298839141</v>
      </c>
      <c r="AT36">
        <f>IF(D36,P36,(O36+P36)/2)</f>
        <v>42.380674362182617</v>
      </c>
      <c r="AU36">
        <f>0.61365*EXP(17.502*AT36/(240.97+AT36))</f>
        <v>8.410141355592442</v>
      </c>
      <c r="AV36">
        <f>IF(AS36&lt;&gt;0,(1000-(AR36+U36)/2)/AS36*AL36,0)</f>
        <v>0.15290321731167561</v>
      </c>
      <c r="AW36">
        <f>U36*AA36/1000</f>
        <v>3.5072987891876255</v>
      </c>
      <c r="AX36">
        <f>(AU36-AW36)</f>
        <v>4.9028425664048161</v>
      </c>
      <c r="AY36">
        <f>1/(1.6/F36+1.37/N36)</f>
        <v>9.6112894526036385E-2</v>
      </c>
      <c r="AZ36">
        <f>G36*AA36*0.001</f>
        <v>29.893636043265989</v>
      </c>
      <c r="BA36">
        <f>G36/S36</f>
        <v>0.85927549129500713</v>
      </c>
      <c r="BB36">
        <f>(1-AL36*AA36/AQ36/F36)*100</f>
        <v>18.702548771275762</v>
      </c>
      <c r="BC36">
        <f>(S36-E36/(N36/1.35))</f>
        <v>395.50349435670307</v>
      </c>
      <c r="BD36">
        <f>E36*BB36/100/BC36</f>
        <v>-1.193257937480799E-3</v>
      </c>
    </row>
    <row r="37" spans="1:56" x14ac:dyDescent="0.35">
      <c r="A37" s="1" t="s">
        <v>9</v>
      </c>
      <c r="B37" s="1" t="s">
        <v>5156</v>
      </c>
      <c r="K37" s="1">
        <f t="shared" si="0"/>
        <v>2.72</v>
      </c>
    </row>
    <row r="38" spans="1:56" x14ac:dyDescent="0.35">
      <c r="A38" s="1" t="s">
        <v>9</v>
      </c>
      <c r="B38" s="1" t="s">
        <v>5155</v>
      </c>
      <c r="K38" s="1">
        <f t="shared" si="0"/>
        <v>2.72</v>
      </c>
    </row>
    <row r="39" spans="1:56" x14ac:dyDescent="0.35">
      <c r="A39" s="1">
        <v>8</v>
      </c>
      <c r="B39" s="1" t="s">
        <v>5154</v>
      </c>
      <c r="C39" s="1">
        <v>1808.000002078712</v>
      </c>
      <c r="D39" s="1">
        <v>0</v>
      </c>
      <c r="E39">
        <f>(R39-S39*(1000-T39)/(1000-U39))*AK39</f>
        <v>-1.8937359846927324</v>
      </c>
      <c r="F39">
        <f>IF(AV39&lt;&gt;0,1/(1/AV39-1/N39),0)</f>
        <v>0.17354317527502761</v>
      </c>
      <c r="G39">
        <f>((AY39-AL39/2)*S39-E39)/(AY39+AL39/2)</f>
        <v>335.2323641148655</v>
      </c>
      <c r="H39">
        <f>AL39*1000</f>
        <v>22.003805341523751</v>
      </c>
      <c r="I39">
        <f>(AQ39-AW39)</f>
        <v>10.514187836195719</v>
      </c>
      <c r="J39">
        <f>(P39+AP39*D39)</f>
        <v>52.525890350341797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31.472883224487305</v>
      </c>
      <c r="P39" s="1">
        <v>52.525890350341797</v>
      </c>
      <c r="Q39" s="1">
        <v>31.630720138549805</v>
      </c>
      <c r="R39" s="1">
        <v>400.06094360351563</v>
      </c>
      <c r="S39" s="1">
        <v>393.91168212890625</v>
      </c>
      <c r="T39" s="1">
        <v>21.146163940429688</v>
      </c>
      <c r="U39" s="1">
        <v>40.315868377685547</v>
      </c>
      <c r="V39" s="1">
        <v>40.226585388183594</v>
      </c>
      <c r="W39" s="1">
        <v>76.693328857421875</v>
      </c>
      <c r="X39" s="1">
        <v>299.62606811523438</v>
      </c>
      <c r="Y39" s="1">
        <v>749.30810546875</v>
      </c>
      <c r="Z39" s="1">
        <v>0.22395610809326172</v>
      </c>
      <c r="AA39" s="1">
        <v>88.161750793457031</v>
      </c>
      <c r="AB39" s="1">
        <v>44.077083587646484</v>
      </c>
      <c r="AC39" s="1">
        <v>2.1390688419342041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1.1015664268942438</v>
      </c>
      <c r="AL39">
        <f>(U39-T39)/(1000-U39)*AK39</f>
        <v>2.2003805341523752E-2</v>
      </c>
      <c r="AM39">
        <f>(P39+273.15)</f>
        <v>325.67589035034177</v>
      </c>
      <c r="AN39">
        <f>(O39+273.15)</f>
        <v>304.62288322448728</v>
      </c>
      <c r="AO39">
        <f>(Y39*AG39+Z39*AH39)*AI39</f>
        <v>119.88929419526539</v>
      </c>
      <c r="AP39">
        <f>((AO39+0.00000010773*(AN39^4-AM39^4))-AL39*44100)/(L39*51.4+0.00000043092*AM39^3)</f>
        <v>-9.0860466468393088</v>
      </c>
      <c r="AQ39">
        <f>0.61365*EXP(17.502*J39/(240.97+J39))</f>
        <v>14.068505377131046</v>
      </c>
      <c r="AR39">
        <f>AQ39*1000/AA39</f>
        <v>159.57606615697051</v>
      </c>
      <c r="AS39">
        <f>(AR39-U39)</f>
        <v>119.26019777928497</v>
      </c>
      <c r="AT39">
        <f>IF(D39,P39,(O39+P39)/2)</f>
        <v>41.999386787414551</v>
      </c>
      <c r="AU39">
        <f>0.61365*EXP(17.502*AT39/(240.97+AT39))</f>
        <v>8.2431495647868527</v>
      </c>
      <c r="AV39">
        <f>IF(AS39&lt;&gt;0,(1000-(AR39+U39)/2)/AS39*AL39,0)</f>
        <v>0.16606222446281357</v>
      </c>
      <c r="AW39">
        <f>U39*AA39/1000</f>
        <v>3.5543175409353278</v>
      </c>
      <c r="AX39">
        <f>(AU39-AW39)</f>
        <v>4.6888320238515249</v>
      </c>
      <c r="AY39">
        <f>1/(1.6/F39+1.37/N39)</f>
        <v>0.10443604412001468</v>
      </c>
      <c r="AZ39">
        <f>G39*AA39*0.001</f>
        <v>29.554672142996221</v>
      </c>
      <c r="BA39">
        <f>G39/S39</f>
        <v>0.85103432907369791</v>
      </c>
      <c r="BB39">
        <f>(1-AL39*AA39/AQ39/F39)*100</f>
        <v>20.544767979053002</v>
      </c>
      <c r="BC39">
        <f>(S39-E39/(N39/1.35))</f>
        <v>394.57532068373109</v>
      </c>
      <c r="BD39">
        <f>E39*BB39/100/BC39</f>
        <v>-9.8603142111568514E-4</v>
      </c>
    </row>
    <row r="40" spans="1:56" x14ac:dyDescent="0.35">
      <c r="A40" s="1" t="s">
        <v>9</v>
      </c>
      <c r="B40" s="1" t="s">
        <v>5153</v>
      </c>
      <c r="K40" s="1">
        <f t="shared" si="0"/>
        <v>2.72</v>
      </c>
    </row>
    <row r="41" spans="1:56" x14ac:dyDescent="0.35">
      <c r="A41" s="1" t="s">
        <v>9</v>
      </c>
      <c r="B41" s="1" t="s">
        <v>5152</v>
      </c>
      <c r="K41" s="1">
        <f t="shared" si="0"/>
        <v>2.72</v>
      </c>
    </row>
    <row r="42" spans="1:56" x14ac:dyDescent="0.35">
      <c r="A42" s="1">
        <v>9</v>
      </c>
      <c r="B42" s="1" t="s">
        <v>5151</v>
      </c>
      <c r="C42" s="1">
        <v>2014.000002078712</v>
      </c>
      <c r="D42" s="1">
        <v>0</v>
      </c>
      <c r="E42">
        <f>(R42-S42*(1000-T42)/(1000-U42))*AK42</f>
        <v>-1.316695907614768</v>
      </c>
      <c r="F42">
        <f>IF(AV42&lt;&gt;0,1/(1/AV42-1/N42),0)</f>
        <v>0.18862662247366638</v>
      </c>
      <c r="G42">
        <f>((AY42-AL42/2)*S42-E42)/(AY42+AL42/2)</f>
        <v>331.79496821339228</v>
      </c>
      <c r="H42">
        <f>AL42*1000</f>
        <v>22.734991954797884</v>
      </c>
      <c r="I42">
        <f>(AQ42-AW42)</f>
        <v>10.054351681442036</v>
      </c>
      <c r="J42">
        <f>(P42+AP42*D42)</f>
        <v>51.935337066650391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31.559902191162109</v>
      </c>
      <c r="P42" s="1">
        <v>51.935337066650391</v>
      </c>
      <c r="Q42" s="1">
        <v>31.644889831542969</v>
      </c>
      <c r="R42" s="1">
        <v>399.88674926757813</v>
      </c>
      <c r="S42" s="1">
        <v>392.972412109375</v>
      </c>
      <c r="T42" s="1">
        <v>21.182907104492188</v>
      </c>
      <c r="U42" s="1">
        <v>40.973636627197266</v>
      </c>
      <c r="V42" s="1">
        <v>40.098899841308594</v>
      </c>
      <c r="W42" s="1">
        <v>77.562431335449219</v>
      </c>
      <c r="X42" s="1">
        <v>299.66253662109375</v>
      </c>
      <c r="Y42" s="1">
        <v>999.16387939453125</v>
      </c>
      <c r="Z42" s="1">
        <v>4.5838899910449982E-2</v>
      </c>
      <c r="AA42" s="1">
        <v>88.164176940917969</v>
      </c>
      <c r="AB42" s="1">
        <v>44.187015533447266</v>
      </c>
      <c r="AC42" s="1">
        <v>2.1410243511199951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1.1017005022834325</v>
      </c>
      <c r="AL42">
        <f>(U42-T42)/(1000-U42)*AK42</f>
        <v>2.2734991954797883E-2</v>
      </c>
      <c r="AM42">
        <f>(P42+273.15)</f>
        <v>325.08533706665037</v>
      </c>
      <c r="AN42">
        <f>(O42+273.15)</f>
        <v>304.70990219116209</v>
      </c>
      <c r="AO42">
        <f>(Y42*AG42+Z42*AH42)*AI42</f>
        <v>159.86621712983651</v>
      </c>
      <c r="AP42">
        <f>((AO42+0.00000010773*(AN42^4-AM42^4))-AL42*44100)/(L42*51.4+0.00000043092*AM42^3)</f>
        <v>-8.9512471894011103</v>
      </c>
      <c r="AQ42">
        <f>0.61365*EXP(17.502*J42/(240.97+J42))</f>
        <v>13.666758630955133</v>
      </c>
      <c r="AR42">
        <f>AQ42*1000/AA42</f>
        <v>155.01487231161616</v>
      </c>
      <c r="AS42">
        <f>(AR42-U42)</f>
        <v>114.04123568441889</v>
      </c>
      <c r="AT42">
        <f>IF(D42,P42,(O42+P42)/2)</f>
        <v>41.74761962890625</v>
      </c>
      <c r="AU42">
        <f>0.61365*EXP(17.502*AT42/(240.97+AT42))</f>
        <v>8.1344640526548542</v>
      </c>
      <c r="AV42">
        <f>IF(AS42&lt;&gt;0,(1000-(AR42+U42)/2)/AS42*AL42,0)</f>
        <v>0.17982173943263688</v>
      </c>
      <c r="AW42">
        <f>U42*AA42/1000</f>
        <v>3.612406949513097</v>
      </c>
      <c r="AX42">
        <f>(AU42-AW42)</f>
        <v>4.5220571031417567</v>
      </c>
      <c r="AY42">
        <f>1/(1.6/F42+1.37/N42)</f>
        <v>0.1131478193911402</v>
      </c>
      <c r="AZ42">
        <f>G42*AA42*0.001</f>
        <v>29.252430285671771</v>
      </c>
      <c r="BA42">
        <f>G42/S42</f>
        <v>0.84432127546155744</v>
      </c>
      <c r="BB42">
        <f>(1-AL42*AA42/AQ42/F42)*100</f>
        <v>22.246768178589381</v>
      </c>
      <c r="BC42">
        <f>(S42-E42/(N42/1.35))</f>
        <v>393.43383343543962</v>
      </c>
      <c r="BD42">
        <f>E42*BB42/100/BC42</f>
        <v>-7.4452744347442551E-4</v>
      </c>
    </row>
    <row r="43" spans="1:56" x14ac:dyDescent="0.35">
      <c r="A43" s="1" t="s">
        <v>9</v>
      </c>
      <c r="B43" s="1" t="s">
        <v>5150</v>
      </c>
      <c r="K43" s="1">
        <f t="shared" si="0"/>
        <v>2.72</v>
      </c>
    </row>
    <row r="44" spans="1:56" x14ac:dyDescent="0.35">
      <c r="A44" s="1" t="s">
        <v>9</v>
      </c>
      <c r="B44" s="1" t="s">
        <v>5149</v>
      </c>
      <c r="K44" s="1">
        <f t="shared" si="0"/>
        <v>2.72</v>
      </c>
    </row>
    <row r="45" spans="1:56" x14ac:dyDescent="0.35">
      <c r="A45" s="1">
        <v>10</v>
      </c>
      <c r="B45" s="1" t="s">
        <v>5148</v>
      </c>
      <c r="C45" s="1">
        <v>2220.5000020675361</v>
      </c>
      <c r="D45" s="1">
        <v>0</v>
      </c>
      <c r="E45">
        <f>(R45-S45*(1000-T45)/(1000-U45))*AK45</f>
        <v>-1.0085407816032901</v>
      </c>
      <c r="F45">
        <f>IF(AV45&lt;&gt;0,1/(1/AV45-1/N45),0)</f>
        <v>0.19750551516723727</v>
      </c>
      <c r="G45">
        <f>((AY45-AL45/2)*S45-E45)/(AY45+AL45/2)</f>
        <v>329.35987022967646</v>
      </c>
      <c r="H45">
        <f>AL45*1000</f>
        <v>23.491425518795236</v>
      </c>
      <c r="I45">
        <f>(AQ45-AW45)</f>
        <v>9.9440074265224112</v>
      </c>
      <c r="J45">
        <f>(P45+AP45*D45)</f>
        <v>51.860191345214844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31.544164657592773</v>
      </c>
      <c r="P45" s="1">
        <v>51.860191345214844</v>
      </c>
      <c r="Q45" s="1">
        <v>31.633926391601563</v>
      </c>
      <c r="R45" s="1">
        <v>399.99224853515625</v>
      </c>
      <c r="S45" s="1">
        <v>392.53668212890625</v>
      </c>
      <c r="T45" s="1">
        <v>21.212362289428711</v>
      </c>
      <c r="U45" s="1">
        <v>41.649871826171875</v>
      </c>
      <c r="V45" s="1">
        <v>40.194053649902344</v>
      </c>
      <c r="W45" s="1">
        <v>78.919883728027344</v>
      </c>
      <c r="X45" s="1">
        <v>299.62255859375</v>
      </c>
      <c r="Y45" s="1">
        <v>1250.7593994140625</v>
      </c>
      <c r="Z45" s="1">
        <v>0.26455497741699219</v>
      </c>
      <c r="AA45" s="1">
        <v>88.171844482421875</v>
      </c>
      <c r="AB45" s="1">
        <v>44.513790130615234</v>
      </c>
      <c r="AC45" s="1">
        <v>2.1476678848266602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1.1015535242417276</v>
      </c>
      <c r="AL45">
        <f>(U45-T45)/(1000-U45)*AK45</f>
        <v>2.3491425518795236E-2</v>
      </c>
      <c r="AM45">
        <f>(P45+273.15)</f>
        <v>325.01019134521482</v>
      </c>
      <c r="AN45">
        <f>(O45+273.15)</f>
        <v>304.69416465759275</v>
      </c>
      <c r="AO45">
        <f>(Y45*AG45+Z45*AH45)*AI45</f>
        <v>200.12149943318582</v>
      </c>
      <c r="AP45">
        <f>((AO45+0.00000010773*(AN45^4-AM45^4))-AL45*44100)/(L45*51.4+0.00000043092*AM45^3)</f>
        <v>-8.889348188694985</v>
      </c>
      <c r="AQ45">
        <f>0.61365*EXP(17.502*J45/(240.97+J45))</f>
        <v>13.616353447892442</v>
      </c>
      <c r="AR45">
        <f>AQ45*1000/AA45</f>
        <v>154.42972218424018</v>
      </c>
      <c r="AS45">
        <f>(AR45-U45)</f>
        <v>112.7798503580683</v>
      </c>
      <c r="AT45">
        <f>IF(D45,P45,(O45+P45)/2)</f>
        <v>41.702178001403809</v>
      </c>
      <c r="AU45">
        <f>0.61365*EXP(17.502*AT45/(240.97+AT45))</f>
        <v>8.1149801074409673</v>
      </c>
      <c r="AV45">
        <f>IF(AS45&lt;&gt;0,(1000-(AR45+U45)/2)/AS45*AL45,0)</f>
        <v>0.18787337332243423</v>
      </c>
      <c r="AW45">
        <f>U45*AA45/1000</f>
        <v>3.6723460213700307</v>
      </c>
      <c r="AX45">
        <f>(AU45-AW45)</f>
        <v>4.442634086070937</v>
      </c>
      <c r="AY45">
        <f>1/(1.6/F45+1.37/N45)</f>
        <v>0.11824985370132524</v>
      </c>
      <c r="AZ45">
        <f>G45*AA45*0.001</f>
        <v>29.040267256641684</v>
      </c>
      <c r="BA45">
        <f>G45/S45</f>
        <v>0.83905501122444659</v>
      </c>
      <c r="BB45">
        <f>(1-AL45*AA45/AQ45/F45)*100</f>
        <v>22.98075552363915</v>
      </c>
      <c r="BC45">
        <f>(S45-E45/(N45/1.35))</f>
        <v>392.89011394421482</v>
      </c>
      <c r="BD45">
        <f>E45*BB45/100/BC45</f>
        <v>-5.899112325574062E-4</v>
      </c>
    </row>
    <row r="46" spans="1:56" x14ac:dyDescent="0.35">
      <c r="A46" s="1" t="s">
        <v>9</v>
      </c>
      <c r="B46" s="1" t="s">
        <v>5147</v>
      </c>
      <c r="K46" s="1">
        <f t="shared" si="0"/>
        <v>2.72</v>
      </c>
    </row>
    <row r="47" spans="1:56" x14ac:dyDescent="0.35">
      <c r="A47" s="1" t="s">
        <v>9</v>
      </c>
      <c r="B47" s="1" t="s">
        <v>5146</v>
      </c>
      <c r="K47" s="1">
        <f t="shared" si="0"/>
        <v>2.72</v>
      </c>
    </row>
    <row r="48" spans="1:56" x14ac:dyDescent="0.35">
      <c r="A48" s="1">
        <v>11</v>
      </c>
      <c r="B48" s="1" t="s">
        <v>5145</v>
      </c>
      <c r="C48" s="1">
        <v>2427.0000020563602</v>
      </c>
      <c r="D48" s="1">
        <v>0</v>
      </c>
      <c r="E48">
        <f>(R48-S48*(1000-T48)/(1000-U48))*AK48</f>
        <v>-0.68903594889719189</v>
      </c>
      <c r="F48">
        <f>IF(AV48&lt;&gt;0,1/(1/AV48-1/N48),0)</f>
        <v>0.21505739707085478</v>
      </c>
      <c r="G48">
        <f>((AY48-AL48/2)*S48-E48)/(AY48+AL48/2)</f>
        <v>328.49996189948092</v>
      </c>
      <c r="H48">
        <f>AL48*1000</f>
        <v>24.530125595769526</v>
      </c>
      <c r="I48">
        <f>(AQ48-AW48)</f>
        <v>9.5895517705721787</v>
      </c>
      <c r="J48">
        <f>(P48+AP48*D48)</f>
        <v>51.448886871337891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31.575777053833008</v>
      </c>
      <c r="P48" s="1">
        <v>51.448886871337891</v>
      </c>
      <c r="Q48" s="1">
        <v>31.649675369262695</v>
      </c>
      <c r="R48" s="1">
        <v>400.12234497070313</v>
      </c>
      <c r="S48" s="1">
        <v>392.01910400390625</v>
      </c>
      <c r="T48" s="1">
        <v>21.253120422363281</v>
      </c>
      <c r="U48" s="1">
        <v>42.571182250976563</v>
      </c>
      <c r="V48" s="1">
        <v>40.200763702392578</v>
      </c>
      <c r="W48" s="1">
        <v>80.524368286132813</v>
      </c>
      <c r="X48" s="1">
        <v>299.65908813476563</v>
      </c>
      <c r="Y48" s="1">
        <v>1599.6654052734375</v>
      </c>
      <c r="Z48" s="1">
        <v>6.5482892096042633E-3</v>
      </c>
      <c r="AA48" s="1">
        <v>88.175590515136719</v>
      </c>
      <c r="AB48" s="1">
        <v>44.724056243896484</v>
      </c>
      <c r="AC48" s="1">
        <v>2.1414942741394043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1.1016878240248733</v>
      </c>
      <c r="AL48">
        <f>(U48-T48)/(1000-U48)*AK48</f>
        <v>2.4530125595769527E-2</v>
      </c>
      <c r="AM48">
        <f>(P48+273.15)</f>
        <v>324.59888687133787</v>
      </c>
      <c r="AN48">
        <f>(O48+273.15)</f>
        <v>304.72577705383299</v>
      </c>
      <c r="AO48">
        <f>(Y48*AG48+Z48*AH48)*AI48</f>
        <v>255.94645912290071</v>
      </c>
      <c r="AP48">
        <f>((AO48+0.00000010773*(AN48^4-AM48^4))-AL48*44100)/(L48*51.4+0.00000043092*AM48^3)</f>
        <v>-8.7612578383786222</v>
      </c>
      <c r="AQ48">
        <f>0.61365*EXP(17.502*J48/(240.97+J48))</f>
        <v>13.343290904479543</v>
      </c>
      <c r="AR48">
        <f>AQ48*1000/AA48</f>
        <v>151.32635717578731</v>
      </c>
      <c r="AS48">
        <f>(AR48-U48)</f>
        <v>108.75517492481075</v>
      </c>
      <c r="AT48">
        <f>IF(D48,P48,(O48+P48)/2)</f>
        <v>41.512331962585449</v>
      </c>
      <c r="AU48">
        <f>0.61365*EXP(17.502*AT48/(240.97+AT48))</f>
        <v>8.0340165184604757</v>
      </c>
      <c r="AV48">
        <f>IF(AS48&lt;&gt;0,(1000-(AR48+U48)/2)/AS48*AL48,0)</f>
        <v>0.20368649228563118</v>
      </c>
      <c r="AW48">
        <f>U48*AA48/1000</f>
        <v>3.7537391339073656</v>
      </c>
      <c r="AX48">
        <f>(AU48-AW48)</f>
        <v>4.2802773845531101</v>
      </c>
      <c r="AY48">
        <f>1/(1.6/F48+1.37/N48)</f>
        <v>0.1282790568563652</v>
      </c>
      <c r="AZ48">
        <f>G48*AA48*0.001</f>
        <v>28.965678124686644</v>
      </c>
      <c r="BA48">
        <f>G48/S48</f>
        <v>0.8379692687022916</v>
      </c>
      <c r="BB48">
        <f>(1-AL48*AA48/AQ48/F48)*100</f>
        <v>24.624395317038704</v>
      </c>
      <c r="BC48">
        <f>(S48-E48/(N48/1.35))</f>
        <v>392.2605689309313</v>
      </c>
      <c r="BD48">
        <f>E48*BB48/100/BC48</f>
        <v>-4.3254649937253504E-4</v>
      </c>
    </row>
    <row r="49" spans="1:56" x14ac:dyDescent="0.35">
      <c r="A49" s="1" t="s">
        <v>9</v>
      </c>
      <c r="B49" s="1" t="s">
        <v>5144</v>
      </c>
      <c r="K49" s="1">
        <f t="shared" si="0"/>
        <v>2.72</v>
      </c>
    </row>
    <row r="50" spans="1:56" x14ac:dyDescent="0.35">
      <c r="A50" s="1" t="s">
        <v>9</v>
      </c>
      <c r="B50" s="1" t="s">
        <v>5139</v>
      </c>
      <c r="K50" s="1">
        <f t="shared" si="0"/>
        <v>2.72</v>
      </c>
    </row>
    <row r="51" spans="1:56" x14ac:dyDescent="0.35">
      <c r="A51" s="1">
        <v>12</v>
      </c>
      <c r="B51" s="1" t="s">
        <v>5143</v>
      </c>
      <c r="C51" s="1">
        <v>2635.0000020340085</v>
      </c>
      <c r="D51" s="1">
        <v>0</v>
      </c>
      <c r="E51">
        <f>(R51-S51*(1000-T51)/(1000-U51))*AK51</f>
        <v>-0.70826268615280741</v>
      </c>
      <c r="F51">
        <f>IF(AV51&lt;&gt;0,1/(1/AV51-1/N51),0)</f>
        <v>0.25404374476406649</v>
      </c>
      <c r="G51">
        <f>((AY51-AL51/2)*S51-E51)/(AY51+AL51/2)</f>
        <v>333.91128134700887</v>
      </c>
      <c r="H51">
        <f>AL51*1000</f>
        <v>25.785413348811147</v>
      </c>
      <c r="I51">
        <f>(AQ51-AW51)</f>
        <v>8.6546333082764253</v>
      </c>
      <c r="J51">
        <f>(P51+AP51*D51)</f>
        <v>50.1416015625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31.671047210693359</v>
      </c>
      <c r="P51" s="1">
        <v>50.1416015625</v>
      </c>
      <c r="Q51" s="1">
        <v>31.695720672607422</v>
      </c>
      <c r="R51" s="1">
        <v>399.94073486328125</v>
      </c>
      <c r="S51" s="1">
        <v>391.42129516601563</v>
      </c>
      <c r="T51" s="1">
        <v>21.300378799438477</v>
      </c>
      <c r="U51" s="1">
        <v>43.685810089111328</v>
      </c>
      <c r="V51" s="1">
        <v>40.070987701416016</v>
      </c>
      <c r="W51" s="1">
        <v>82.183212280273438</v>
      </c>
      <c r="X51" s="1">
        <v>299.62506103515625</v>
      </c>
      <c r="Y51" s="1">
        <v>1999.382568359375</v>
      </c>
      <c r="Z51" s="1">
        <v>0.1322774738073349</v>
      </c>
      <c r="AA51" s="1">
        <v>88.171417236328125</v>
      </c>
      <c r="AB51" s="1">
        <v>45.285625457763672</v>
      </c>
      <c r="AC51" s="1">
        <v>2.1174061298370361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1.1015627243939565</v>
      </c>
      <c r="AL51">
        <f>(U51-T51)/(1000-U51)*AK51</f>
        <v>2.5785413348811147E-2</v>
      </c>
      <c r="AM51">
        <f>(P51+273.15)</f>
        <v>323.29160156249998</v>
      </c>
      <c r="AN51">
        <f>(O51+273.15)</f>
        <v>304.82104721069334</v>
      </c>
      <c r="AO51">
        <f>(Y51*AG51+Z51*AH51)*AI51</f>
        <v>319.90120378715073</v>
      </c>
      <c r="AP51">
        <f>((AO51+0.00000010773*(AN51^4-AM51^4))-AL51*44100)/(L51*51.4+0.00000043092*AM51^3)</f>
        <v>-8.5416497357219399</v>
      </c>
      <c r="AQ51">
        <f>0.61365*EXP(17.502*J51/(240.97+J51))</f>
        <v>12.506473096950453</v>
      </c>
      <c r="AR51">
        <f>AQ51*1000/AA51</f>
        <v>141.84271376095759</v>
      </c>
      <c r="AS51">
        <f>(AR51-U51)</f>
        <v>98.156903671846266</v>
      </c>
      <c r="AT51">
        <f>IF(D51,P51,(O51+P51)/2)</f>
        <v>40.90632438659668</v>
      </c>
      <c r="AU51">
        <f>0.61365*EXP(17.502*AT51/(240.97+AT51))</f>
        <v>7.7802348903571099</v>
      </c>
      <c r="AV51">
        <f>IF(AS51&lt;&gt;0,(1000-(AR51+U51)/2)/AS51*AL51,0)</f>
        <v>0.23832708282327925</v>
      </c>
      <c r="AW51">
        <f>U51*AA51/1000</f>
        <v>3.8518397886740279</v>
      </c>
      <c r="AX51">
        <f>(AU51-AW51)</f>
        <v>3.928395101683082</v>
      </c>
      <c r="AY51">
        <f>1/(1.6/F51+1.37/N51)</f>
        <v>0.15029099960612255</v>
      </c>
      <c r="AZ51">
        <f>G51*AA51*0.001</f>
        <v>29.441430907564069</v>
      </c>
      <c r="BA51">
        <f>G51/S51</f>
        <v>0.85307387582319782</v>
      </c>
      <c r="BB51">
        <f>(1-AL51*AA51/AQ51/F51)*100</f>
        <v>28.441939643846027</v>
      </c>
      <c r="BC51">
        <f>(S51-E51/(N51/1.35))</f>
        <v>391.66949788765902</v>
      </c>
      <c r="BD51">
        <f>E51*BB51/100/BC51</f>
        <v>-5.143204839842886E-4</v>
      </c>
    </row>
    <row r="52" spans="1:56" x14ac:dyDescent="0.35">
      <c r="A52" s="1" t="s">
        <v>9</v>
      </c>
      <c r="B52" s="1" t="s">
        <v>5142</v>
      </c>
      <c r="K52" s="1">
        <v>2.0563199999999999</v>
      </c>
    </row>
    <row r="53" spans="1:56" x14ac:dyDescent="0.35">
      <c r="A53" s="1" t="s">
        <v>9</v>
      </c>
      <c r="B53" s="1" t="s">
        <v>5141</v>
      </c>
    </row>
    <row r="54" spans="1:56" x14ac:dyDescent="0.35">
      <c r="A54" s="1" t="s">
        <v>9</v>
      </c>
      <c r="B54" s="1" t="s">
        <v>5140</v>
      </c>
    </row>
    <row r="55" spans="1:56" x14ac:dyDescent="0.35">
      <c r="A55" s="1" t="s">
        <v>9</v>
      </c>
      <c r="B55" s="1" t="s">
        <v>5139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43BB3-EA0C-40E5-A8BE-B9002ECD489E}">
  <dimension ref="A1:BD55"/>
  <sheetViews>
    <sheetView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3939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3938</v>
      </c>
    </row>
    <row r="12" spans="1:56" x14ac:dyDescent="0.35">
      <c r="A12" s="1" t="s">
        <v>9</v>
      </c>
      <c r="B12" s="1" t="s">
        <v>3937</v>
      </c>
    </row>
    <row r="13" spans="1:56" x14ac:dyDescent="0.35">
      <c r="A13" s="1" t="s">
        <v>9</v>
      </c>
      <c r="B13" s="1" t="s">
        <v>3936</v>
      </c>
    </row>
    <row r="14" spans="1:56" x14ac:dyDescent="0.35">
      <c r="A14" s="1" t="s">
        <v>9</v>
      </c>
      <c r="B14" s="1" t="s">
        <v>3935</v>
      </c>
    </row>
    <row r="15" spans="1:56" x14ac:dyDescent="0.35">
      <c r="A15" s="1" t="s">
        <v>9</v>
      </c>
      <c r="B15" s="1" t="s">
        <v>3934</v>
      </c>
    </row>
    <row r="16" spans="1:56" x14ac:dyDescent="0.35">
      <c r="A16" s="1" t="s">
        <v>9</v>
      </c>
      <c r="B16" s="1" t="s">
        <v>3933</v>
      </c>
    </row>
    <row r="17" spans="1:56" x14ac:dyDescent="0.35">
      <c r="A17" s="1" t="s">
        <v>9</v>
      </c>
      <c r="B17" s="1" t="s">
        <v>3932</v>
      </c>
    </row>
    <row r="18" spans="1:56" x14ac:dyDescent="0.35">
      <c r="A18" s="1">
        <v>1</v>
      </c>
      <c r="B18" s="1" t="s">
        <v>3931</v>
      </c>
      <c r="C18" s="1">
        <v>369.00000317394733</v>
      </c>
      <c r="D18" s="1">
        <v>0</v>
      </c>
      <c r="E18">
        <f>(R18-S18*(1000-T18)/(1000-U18))*AK18</f>
        <v>-8.2224373838189919</v>
      </c>
      <c r="F18">
        <f>IF(AV18&lt;&gt;0,1/(1/AV18-1/N18),0)</f>
        <v>2.6157380277804627</v>
      </c>
      <c r="G18">
        <f>((AY18-AL18/2)*S18-E18)/(AY18+AL18/2)</f>
        <v>391.92845702962416</v>
      </c>
      <c r="H18">
        <f>AL18*1000</f>
        <v>31.937708638366168</v>
      </c>
      <c r="I18">
        <f>(AQ18-AW18)</f>
        <v>1.6757488969616241</v>
      </c>
      <c r="J18">
        <f>(P18+AP18*D18)</f>
        <v>29.658454895019531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30.813896179199219</v>
      </c>
      <c r="P18" s="1">
        <v>29.658454895019531</v>
      </c>
      <c r="Q18" s="1">
        <v>30.898193359375</v>
      </c>
      <c r="R18" s="1">
        <v>400.00042724609375</v>
      </c>
      <c r="S18" s="1">
        <v>395.99063110351563</v>
      </c>
      <c r="T18" s="1">
        <v>0.13495293259620667</v>
      </c>
      <c r="U18" s="1">
        <v>28.260581970214844</v>
      </c>
      <c r="V18" s="1">
        <v>0.26764634251594543</v>
      </c>
      <c r="W18" s="1">
        <v>56.047996520996094</v>
      </c>
      <c r="X18" s="1">
        <v>300.13748168945313</v>
      </c>
      <c r="Y18" s="1">
        <v>-0.14150749146938324</v>
      </c>
      <c r="Z18" s="1">
        <v>3.0132019892334938E-2</v>
      </c>
      <c r="AA18" s="1">
        <v>88.527198791503906</v>
      </c>
      <c r="AB18" s="1">
        <v>-45.717586517333984</v>
      </c>
      <c r="AC18" s="1">
        <v>-0.65280807018280029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1.1034466238582832</v>
      </c>
      <c r="AL18">
        <f>(U18-T18)/(1000-U18)*AK18</f>
        <v>3.1937708638366168E-2</v>
      </c>
      <c r="AM18">
        <f>(P18+273.15)</f>
        <v>302.80845489501951</v>
      </c>
      <c r="AN18">
        <f>(O18+273.15)</f>
        <v>303.9638961791992</v>
      </c>
      <c r="AO18">
        <f>(Y18*AG18+Z18*AH18)*AI18</f>
        <v>-2.2641198129031093E-2</v>
      </c>
      <c r="AP18">
        <f>((AO18+0.00000010773*(AN18^4-AM18^4))-AL18*44100)/(L18*51.4+0.00000043092*AM18^3)</f>
        <v>-11.433764288006572</v>
      </c>
      <c r="AQ18">
        <f>0.61365*EXP(17.502*J18/(240.97+J18))</f>
        <v>4.1775790550024245</v>
      </c>
      <c r="AR18">
        <f>AQ18*1000/AA18</f>
        <v>47.189780226089724</v>
      </c>
      <c r="AS18">
        <f>(AR18-U18)</f>
        <v>18.92919825587488</v>
      </c>
      <c r="AT18">
        <f>IF(D18,P18,(O18+P18)/2)</f>
        <v>30.236175537109375</v>
      </c>
      <c r="AU18">
        <f>0.61365*EXP(17.502*AT18/(240.97+AT18))</f>
        <v>4.318588664641239</v>
      </c>
      <c r="AV18">
        <f>IF(AS18&lt;&gt;0,(1000-(AR18+U18)/2)/AS18*AL18,0)</f>
        <v>1.6235686467378783</v>
      </c>
      <c r="AW18">
        <f>U18*AA18/1000</f>
        <v>2.5018301580408004</v>
      </c>
      <c r="AX18">
        <f>(AU18-AW18)</f>
        <v>1.8167585066004386</v>
      </c>
      <c r="AY18">
        <f>1/(1.6/F18+1.37/N18)</f>
        <v>1.0732498584695644</v>
      </c>
      <c r="AZ18">
        <f>G18*AA18*0.001</f>
        <v>34.696328427508931</v>
      </c>
      <c r="BA18">
        <f>G18/S18</f>
        <v>0.98974174196351228</v>
      </c>
      <c r="BB18">
        <f>(1-AL18*AA18/AQ18/F18)*100</f>
        <v>74.126120356909581</v>
      </c>
      <c r="BC18">
        <f>(S18-E18/(N18/1.35))</f>
        <v>398.58394604074994</v>
      </c>
      <c r="BD18">
        <f>E18*BB18/100/BC18</f>
        <v>-1.5291568794840681E-2</v>
      </c>
    </row>
    <row r="19" spans="1:56" x14ac:dyDescent="0.35">
      <c r="A19" s="1" t="s">
        <v>9</v>
      </c>
      <c r="B19" s="1" t="s">
        <v>3930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3929</v>
      </c>
      <c r="K20" s="1">
        <f t="shared" si="0"/>
        <v>2.72</v>
      </c>
    </row>
    <row r="21" spans="1:56" x14ac:dyDescent="0.35">
      <c r="A21" s="1">
        <v>2</v>
      </c>
      <c r="B21" s="1" t="s">
        <v>3928</v>
      </c>
      <c r="C21" s="1">
        <v>573.50000318512321</v>
      </c>
      <c r="D21" s="1">
        <v>0</v>
      </c>
      <c r="E21">
        <f>(R21-S21*(1000-T21)/(1000-U21))*AK21</f>
        <v>-6.9782690220935688</v>
      </c>
      <c r="F21">
        <f>IF(AV21&lt;&gt;0,1/(1/AV21-1/N21),0)</f>
        <v>2.5073305976252369</v>
      </c>
      <c r="G21">
        <f>((AY21-AL21/2)*S21-E21)/(AY21+AL21/2)</f>
        <v>389.91060612661835</v>
      </c>
      <c r="H21">
        <f>AL21*1000</f>
        <v>31.398514065798086</v>
      </c>
      <c r="I21">
        <f>(AQ21-AW21)</f>
        <v>1.69221413721095</v>
      </c>
      <c r="J21">
        <f>(P21+AP21*D21)</f>
        <v>29.557424545288086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30.821308135986328</v>
      </c>
      <c r="P21" s="1">
        <v>29.557424545288086</v>
      </c>
      <c r="Q21" s="1">
        <v>30.935691833496094</v>
      </c>
      <c r="R21" s="1">
        <v>399.94888305664063</v>
      </c>
      <c r="S21" s="1">
        <v>395.03192138671875</v>
      </c>
      <c r="T21" s="1">
        <v>0.1361641138792038</v>
      </c>
      <c r="U21" s="1">
        <v>27.802333831787109</v>
      </c>
      <c r="V21" s="1">
        <v>0.26991879940032959</v>
      </c>
      <c r="W21" s="1">
        <v>55.112705230712891</v>
      </c>
      <c r="X21" s="1">
        <v>300.11212158203125</v>
      </c>
      <c r="Y21" s="1">
        <v>25.764680862426758</v>
      </c>
      <c r="Z21" s="1">
        <v>5.7853363454341888E-2</v>
      </c>
      <c r="AA21" s="1">
        <v>88.522148132324219</v>
      </c>
      <c r="AB21" s="1">
        <v>-45.865314483642578</v>
      </c>
      <c r="AC21" s="1">
        <v>-0.62551712989807129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1.1033533881692323</v>
      </c>
      <c r="AL21">
        <f>(U21-T21)/(1000-U21)*AK21</f>
        <v>3.1398514065798085E-2</v>
      </c>
      <c r="AM21">
        <f>(P21+273.15)</f>
        <v>302.70742454528806</v>
      </c>
      <c r="AN21">
        <f>(O21+273.15)</f>
        <v>303.97130813598631</v>
      </c>
      <c r="AO21">
        <f>(Y21*AG21+Z21*AH21)*AI21</f>
        <v>4.1223488458466022</v>
      </c>
      <c r="AP21">
        <f>((AO21+0.00000010773*(AN21^4-AM21^4))-AL21*44100)/(L21*51.4+0.00000043092*AM21^3)</f>
        <v>-11.195284098130927</v>
      </c>
      <c r="AQ21">
        <f>0.61365*EXP(17.502*J21/(240.97+J21))</f>
        <v>4.1533364510927377</v>
      </c>
      <c r="AR21">
        <f>AQ21*1000/AA21</f>
        <v>46.918613462523176</v>
      </c>
      <c r="AS21">
        <f>(AR21-U21)</f>
        <v>19.116279630736067</v>
      </c>
      <c r="AT21">
        <f>IF(D21,P21,(O21+P21)/2)</f>
        <v>30.189366340637207</v>
      </c>
      <c r="AU21">
        <f>0.61365*EXP(17.502*AT21/(240.97+AT21))</f>
        <v>4.3070111135747524</v>
      </c>
      <c r="AV21">
        <f>IF(AS21&lt;&gt;0,(1000-(AR21+U21)/2)/AS21*AL21,0)</f>
        <v>1.5811366694953073</v>
      </c>
      <c r="AW21">
        <f>U21*AA21/1000</f>
        <v>2.4611223138817877</v>
      </c>
      <c r="AX21">
        <f>(AU21-AW21)</f>
        <v>1.8458887996929647</v>
      </c>
      <c r="AY21">
        <f>1/(1.6/F21+1.37/N21)</f>
        <v>1.043627506205695</v>
      </c>
      <c r="AZ21">
        <f>G21*AA21*0.001</f>
        <v>34.515724433904836</v>
      </c>
      <c r="BA21">
        <f>G21/S21</f>
        <v>0.9870356926039735</v>
      </c>
      <c r="BB21">
        <f>(1-AL21*AA21/AQ21/F21)*100</f>
        <v>73.309769422156251</v>
      </c>
      <c r="BC21">
        <f>(S21-E21/(N21/1.35))</f>
        <v>397.23283194964353</v>
      </c>
      <c r="BD21">
        <f>E21*BB21/100/BC21</f>
        <v>-1.2878474582894164E-2</v>
      </c>
    </row>
    <row r="22" spans="1:56" x14ac:dyDescent="0.35">
      <c r="A22" s="1" t="s">
        <v>9</v>
      </c>
      <c r="B22" s="1" t="s">
        <v>3927</v>
      </c>
      <c r="K22" s="1">
        <f t="shared" si="0"/>
        <v>2.72</v>
      </c>
    </row>
    <row r="23" spans="1:56" x14ac:dyDescent="0.35">
      <c r="A23" s="1" t="s">
        <v>9</v>
      </c>
      <c r="B23" s="1" t="s">
        <v>3926</v>
      </c>
      <c r="K23" s="1">
        <f t="shared" si="0"/>
        <v>2.72</v>
      </c>
    </row>
    <row r="24" spans="1:56" x14ac:dyDescent="0.35">
      <c r="A24" s="1">
        <v>3</v>
      </c>
      <c r="B24" s="1" t="s">
        <v>3925</v>
      </c>
      <c r="C24" s="1">
        <v>777.50000318512321</v>
      </c>
      <c r="D24" s="1">
        <v>0</v>
      </c>
      <c r="E24">
        <f>(R24-S24*(1000-T24)/(1000-U24))*AK24</f>
        <v>-6.2160362600796288</v>
      </c>
      <c r="F24">
        <f>IF(AV24&lt;&gt;0,1/(1/AV24-1/N24),0)</f>
        <v>2.4173587507774843</v>
      </c>
      <c r="G24">
        <f>((AY24-AL24/2)*S24-E24)/(AY24+AL24/2)</f>
        <v>388.83777045270915</v>
      </c>
      <c r="H24">
        <f>AL24*1000</f>
        <v>31.019360373154729</v>
      </c>
      <c r="I24">
        <f>(AQ24-AW24)</f>
        <v>1.7113624136312318</v>
      </c>
      <c r="J24">
        <f>(P24+AP24*D24)</f>
        <v>29.517072677612305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30.807138442993164</v>
      </c>
      <c r="P24" s="1">
        <v>29.517072677612305</v>
      </c>
      <c r="Q24" s="1">
        <v>30.933835983276367</v>
      </c>
      <c r="R24" s="1">
        <v>400.12753295898438</v>
      </c>
      <c r="S24" s="1">
        <v>394.66647338867188</v>
      </c>
      <c r="T24" s="1">
        <v>0.14001865684986115</v>
      </c>
      <c r="U24" s="1">
        <v>27.477663040161133</v>
      </c>
      <c r="V24" s="1">
        <v>0.27777788043022156</v>
      </c>
      <c r="W24" s="1">
        <v>54.511936187744141</v>
      </c>
      <c r="X24" s="1">
        <v>300.15130615234375</v>
      </c>
      <c r="Y24" s="1">
        <v>51.11761474609375</v>
      </c>
      <c r="Z24" s="1">
        <v>0.10606829077005386</v>
      </c>
      <c r="AA24" s="1">
        <v>88.520111083984375</v>
      </c>
      <c r="AB24" s="1">
        <v>-45.918197631835938</v>
      </c>
      <c r="AC24" s="1">
        <v>-0.61755478382110596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1.1034974490894989</v>
      </c>
      <c r="AL24">
        <f>(U24-T24)/(1000-U24)*AK24</f>
        <v>3.1019360373154729E-2</v>
      </c>
      <c r="AM24">
        <f>(P24+273.15)</f>
        <v>302.66707267761228</v>
      </c>
      <c r="AN24">
        <f>(O24+273.15)</f>
        <v>303.95713844299314</v>
      </c>
      <c r="AO24">
        <f>(Y24*AG24+Z24*AH24)*AI24</f>
        <v>8.1788181765641639</v>
      </c>
      <c r="AP24">
        <f>((AO24+0.00000010773*(AN24^4-AM24^4))-AL24*44100)/(L24*51.4+0.00000043092*AM24^3)</f>
        <v>-11.022804555124992</v>
      </c>
      <c r="AQ24">
        <f>0.61365*EXP(17.502*J24/(240.97+J24))</f>
        <v>4.143688198274587</v>
      </c>
      <c r="AR24">
        <f>AQ24*1000/AA24</f>
        <v>46.810698128736192</v>
      </c>
      <c r="AS24">
        <f>(AR24-U24)</f>
        <v>19.333035088575059</v>
      </c>
      <c r="AT24">
        <f>IF(D24,P24,(O24+P24)/2)</f>
        <v>30.162105560302734</v>
      </c>
      <c r="AU24">
        <f>0.61365*EXP(17.502*AT24/(240.97+AT24))</f>
        <v>4.3002810395137558</v>
      </c>
      <c r="AV24">
        <f>IF(AS24&lt;&gt;0,(1000-(AR24+U24)/2)/AS24*AL24,0)</f>
        <v>1.5448775380069688</v>
      </c>
      <c r="AW24">
        <f>U24*AA24/1000</f>
        <v>2.4323257846433552</v>
      </c>
      <c r="AX24">
        <f>(AU24-AW24)</f>
        <v>1.8679552548704006</v>
      </c>
      <c r="AY24">
        <f>1/(1.6/F24+1.37/N24)</f>
        <v>1.0183850595820014</v>
      </c>
      <c r="AZ24">
        <f>G24*AA24*0.001</f>
        <v>34.419962634122633</v>
      </c>
      <c r="BA24">
        <f>G24/S24</f>
        <v>0.985231319787778</v>
      </c>
      <c r="BB24">
        <f>(1-AL24*AA24/AQ24/F24)*100</f>
        <v>72.587628239965042</v>
      </c>
      <c r="BC24">
        <f>(S24-E24/(N24/1.35))</f>
        <v>396.62697961464539</v>
      </c>
      <c r="BD24">
        <f>E24*BB24/100/BC24</f>
        <v>-1.1376112880953951E-2</v>
      </c>
    </row>
    <row r="25" spans="1:56" x14ac:dyDescent="0.35">
      <c r="A25" s="1" t="s">
        <v>9</v>
      </c>
      <c r="B25" s="1" t="s">
        <v>3924</v>
      </c>
      <c r="K25" s="1">
        <f t="shared" si="0"/>
        <v>2.72</v>
      </c>
    </row>
    <row r="26" spans="1:56" x14ac:dyDescent="0.35">
      <c r="A26" s="1" t="s">
        <v>9</v>
      </c>
      <c r="B26" s="1" t="s">
        <v>3923</v>
      </c>
      <c r="K26" s="1">
        <f t="shared" si="0"/>
        <v>2.72</v>
      </c>
    </row>
    <row r="27" spans="1:56" x14ac:dyDescent="0.35">
      <c r="A27" s="1">
        <v>4</v>
      </c>
      <c r="B27" s="1" t="s">
        <v>3922</v>
      </c>
      <c r="C27" s="1">
        <v>981.50000318512321</v>
      </c>
      <c r="D27" s="1">
        <v>0</v>
      </c>
      <c r="E27">
        <f>(R27-S27*(1000-T27)/(1000-U27))*AK27</f>
        <v>-4.7196102128786483</v>
      </c>
      <c r="F27">
        <f>IF(AV27&lt;&gt;0,1/(1/AV27-1/N27),0)</f>
        <v>2.4137709826430993</v>
      </c>
      <c r="G27">
        <f>((AY27-AL27/2)*S27-E27)/(AY27+AL27/2)</f>
        <v>386.01096384119609</v>
      </c>
      <c r="H27">
        <f>AL27*1000</f>
        <v>30.871622584106479</v>
      </c>
      <c r="I27">
        <f>(AQ27-AW27)</f>
        <v>1.705189102265567</v>
      </c>
      <c r="J27">
        <f>(P27+AP27*D27)</f>
        <v>29.446325302124023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30.796503067016602</v>
      </c>
      <c r="P27" s="1">
        <v>29.446325302124023</v>
      </c>
      <c r="Q27" s="1">
        <v>30.928535461425781</v>
      </c>
      <c r="R27" s="1">
        <v>399.91793823242188</v>
      </c>
      <c r="S27" s="1">
        <v>393.19427490234375</v>
      </c>
      <c r="T27" s="1">
        <v>0.14244461059570313</v>
      </c>
      <c r="U27" s="1">
        <v>27.355541229248047</v>
      </c>
      <c r="V27" s="1">
        <v>0.28277572989463806</v>
      </c>
      <c r="W27" s="1">
        <v>54.305198669433594</v>
      </c>
      <c r="X27" s="1">
        <v>300.12661743164063</v>
      </c>
      <c r="Y27" s="1">
        <v>100.58760070800781</v>
      </c>
      <c r="Z27" s="1">
        <v>0.10968261957168579</v>
      </c>
      <c r="AA27" s="1">
        <v>88.524307250976563</v>
      </c>
      <c r="AB27" s="1">
        <v>-45.92279052734375</v>
      </c>
      <c r="AC27" s="1">
        <v>-0.6151275634765625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1.1034066817339725</v>
      </c>
      <c r="AL27">
        <f>(U27-T27)/(1000-U27)*AK27</f>
        <v>3.087162258410648E-2</v>
      </c>
      <c r="AM27">
        <f>(P27+273.15)</f>
        <v>302.596325302124</v>
      </c>
      <c r="AN27">
        <f>(O27+273.15)</f>
        <v>303.94650306701658</v>
      </c>
      <c r="AO27">
        <f>(Y27*AG27+Z27*AH27)*AI27</f>
        <v>16.094015753551957</v>
      </c>
      <c r="AP27">
        <f>((AO27+0.00000010773*(AN27^4-AM27^4))-AL27*44100)/(L27*51.4+0.00000043092*AM27^3)</f>
        <v>-10.89935170197565</v>
      </c>
      <c r="AQ27">
        <f>0.61365*EXP(17.502*J27/(240.97+J27))</f>
        <v>4.1268194390602781</v>
      </c>
      <c r="AR27">
        <f>AQ27*1000/AA27</f>
        <v>46.617924129700015</v>
      </c>
      <c r="AS27">
        <f>(AR27-U27)</f>
        <v>19.262382900451968</v>
      </c>
      <c r="AT27">
        <f>IF(D27,P27,(O27+P27)/2)</f>
        <v>30.121414184570313</v>
      </c>
      <c r="AU27">
        <f>0.61365*EXP(17.502*AT27/(240.97+AT27))</f>
        <v>4.290252302213565</v>
      </c>
      <c r="AV27">
        <f>IF(AS27&lt;&gt;0,(1000-(AR27+U27)/2)/AS27*AL27,0)</f>
        <v>1.5434114401032362</v>
      </c>
      <c r="AW27">
        <f>U27*AA27/1000</f>
        <v>2.4216303367947112</v>
      </c>
      <c r="AX27">
        <f>(AU27-AW27)</f>
        <v>1.8686219654188538</v>
      </c>
      <c r="AY27">
        <f>1/(1.6/F27+1.37/N27)</f>
        <v>1.0173657729612877</v>
      </c>
      <c r="AZ27">
        <f>G27*AA27*0.001</f>
        <v>34.171353165323652</v>
      </c>
      <c r="BA27">
        <f>G27/S27</f>
        <v>0.98173088592672986</v>
      </c>
      <c r="BB27">
        <f>(1-AL27*AA27/AQ27/F27)*100</f>
        <v>72.564652626469382</v>
      </c>
      <c r="BC27">
        <f>(S27-E27/(N27/1.35))</f>
        <v>394.68281596281662</v>
      </c>
      <c r="BD27">
        <f>E27*BB27/100/BC27</f>
        <v>-8.6772684742915523E-3</v>
      </c>
    </row>
    <row r="28" spans="1:56" x14ac:dyDescent="0.35">
      <c r="A28" s="1" t="s">
        <v>9</v>
      </c>
      <c r="B28" s="1" t="s">
        <v>3921</v>
      </c>
      <c r="K28" s="1">
        <f t="shared" si="0"/>
        <v>2.72</v>
      </c>
    </row>
    <row r="29" spans="1:56" x14ac:dyDescent="0.35">
      <c r="A29" s="1" t="s">
        <v>9</v>
      </c>
      <c r="B29" s="1" t="s">
        <v>3920</v>
      </c>
      <c r="K29" s="1">
        <f t="shared" si="0"/>
        <v>2.72</v>
      </c>
    </row>
    <row r="30" spans="1:56" x14ac:dyDescent="0.35">
      <c r="A30" s="1">
        <v>5</v>
      </c>
      <c r="B30" s="1" t="s">
        <v>3919</v>
      </c>
      <c r="C30" s="1">
        <v>1185.5000031851232</v>
      </c>
      <c r="D30" s="1">
        <v>0</v>
      </c>
      <c r="E30">
        <f>(R30-S30*(1000-T30)/(1000-U30))*AK30</f>
        <v>-3.3778872737982244</v>
      </c>
      <c r="F30">
        <f>IF(AV30&lt;&gt;0,1/(1/AV30-1/N30),0)</f>
        <v>2.3700819948564882</v>
      </c>
      <c r="G30">
        <f>((AY30-AL30/2)*S30-E30)/(AY30+AL30/2)</f>
        <v>383.52483446601963</v>
      </c>
      <c r="H30">
        <f>AL30*1000</f>
        <v>30.774889206653473</v>
      </c>
      <c r="I30">
        <f>(AQ30-AW30)</f>
        <v>1.7200154418294553</v>
      </c>
      <c r="J30">
        <f>(P30+AP30*D30)</f>
        <v>29.479534149169922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30.796968460083008</v>
      </c>
      <c r="P30" s="1">
        <v>29.479534149169922</v>
      </c>
      <c r="Q30" s="1">
        <v>30.927515029907227</v>
      </c>
      <c r="R30" s="1">
        <v>399.91152954101563</v>
      </c>
      <c r="S30" s="1">
        <v>392.03939819335938</v>
      </c>
      <c r="T30" s="1">
        <v>0.1480291485786438</v>
      </c>
      <c r="U30" s="1">
        <v>27.275224685668945</v>
      </c>
      <c r="V30" s="1">
        <v>0.29387784004211426</v>
      </c>
      <c r="W30" s="1">
        <v>54.148685455322266</v>
      </c>
      <c r="X30" s="1">
        <v>300.15838623046875</v>
      </c>
      <c r="Y30" s="1">
        <v>149.82730102539063</v>
      </c>
      <c r="Z30" s="1">
        <v>0.11932408809661865</v>
      </c>
      <c r="AA30" s="1">
        <v>88.53143310546875</v>
      </c>
      <c r="AB30" s="1">
        <v>-45.805473327636719</v>
      </c>
      <c r="AC30" s="1">
        <v>-0.61577165126800537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1.1035234787884878</v>
      </c>
      <c r="AL30">
        <f>(U30-T30)/(1000-U30)*AK30</f>
        <v>3.0774889206653472E-2</v>
      </c>
      <c r="AM30">
        <f>(P30+273.15)</f>
        <v>302.6295341491699</v>
      </c>
      <c r="AN30">
        <f>(O30+273.15)</f>
        <v>303.94696846008299</v>
      </c>
      <c r="AO30">
        <f>(Y30*AG30+Z30*AH30)*AI30</f>
        <v>23.972367628238317</v>
      </c>
      <c r="AP30">
        <f>((AO30+0.00000010773*(AN30^4-AM30^4))-AL30*44100)/(L30*51.4+0.00000043092*AM30^3)</f>
        <v>-10.802620546701087</v>
      </c>
      <c r="AQ30">
        <f>0.61365*EXP(17.502*J30/(240.97+J30))</f>
        <v>4.1347301715253852</v>
      </c>
      <c r="AR30">
        <f>AQ30*1000/AA30</f>
        <v>46.703526945052644</v>
      </c>
      <c r="AS30">
        <f>(AR30-U30)</f>
        <v>19.428302259383699</v>
      </c>
      <c r="AT30">
        <f>IF(D30,P30,(O30+P30)/2)</f>
        <v>30.138251304626465</v>
      </c>
      <c r="AU30">
        <f>0.61365*EXP(17.502*AT30/(240.97+AT30))</f>
        <v>4.2943994796891323</v>
      </c>
      <c r="AV30">
        <f>IF(AS30&lt;&gt;0,(1000-(AR30+U30)/2)/AS30*AL30,0)</f>
        <v>1.5254315517866872</v>
      </c>
      <c r="AW30">
        <f>U30*AA30/1000</f>
        <v>2.4147147296959299</v>
      </c>
      <c r="AX30">
        <f>(AU30-AW30)</f>
        <v>1.8796847499932023</v>
      </c>
      <c r="AY30">
        <f>1/(1.6/F30+1.37/N30)</f>
        <v>1.0048740800537448</v>
      </c>
      <c r="AZ30">
        <f>G30*AA30*0.001</f>
        <v>33.954003226814393</v>
      </c>
      <c r="BA30">
        <f>G30/S30</f>
        <v>0.97828135701009256</v>
      </c>
      <c r="BB30">
        <f>(1-AL30*AA30/AQ30/F30)*100</f>
        <v>72.19752567764526</v>
      </c>
      <c r="BC30">
        <f>(S30-E30/(N30/1.35))</f>
        <v>393.10476666192</v>
      </c>
      <c r="BD30">
        <f>E30*BB30/100/BC30</f>
        <v>-6.203819537909017E-3</v>
      </c>
    </row>
    <row r="31" spans="1:56" x14ac:dyDescent="0.35">
      <c r="A31" s="1" t="s">
        <v>9</v>
      </c>
      <c r="B31" s="1" t="s">
        <v>3918</v>
      </c>
      <c r="K31" s="1">
        <f t="shared" si="0"/>
        <v>2.72</v>
      </c>
    </row>
    <row r="32" spans="1:56" x14ac:dyDescent="0.35">
      <c r="A32" s="1" t="s">
        <v>9</v>
      </c>
      <c r="B32" s="1" t="s">
        <v>3917</v>
      </c>
      <c r="K32" s="1">
        <f t="shared" si="0"/>
        <v>2.72</v>
      </c>
    </row>
    <row r="33" spans="1:56" x14ac:dyDescent="0.35">
      <c r="A33" s="1">
        <v>6</v>
      </c>
      <c r="B33" s="1" t="s">
        <v>3916</v>
      </c>
      <c r="C33" s="1">
        <v>1389.5000031851232</v>
      </c>
      <c r="D33" s="1">
        <v>0</v>
      </c>
      <c r="E33">
        <f>(R33-S33*(1000-T33)/(1000-U33))*AK33</f>
        <v>-0.94033880069411824</v>
      </c>
      <c r="F33">
        <f>IF(AV33&lt;&gt;0,1/(1/AV33-1/N33),0)</f>
        <v>2.3646627083908132</v>
      </c>
      <c r="G33">
        <f>((AY33-AL33/2)*S33-E33)/(AY33+AL33/2)</f>
        <v>378.93515307498376</v>
      </c>
      <c r="H33">
        <f>AL33*1000</f>
        <v>30.959628369628401</v>
      </c>
      <c r="I33">
        <f>(AQ33-AW33)</f>
        <v>1.7324764519632034</v>
      </c>
      <c r="J33">
        <f>(P33+AP33*D33)</f>
        <v>29.593608856201172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30.812768936157227</v>
      </c>
      <c r="P33" s="1">
        <v>29.593608856201172</v>
      </c>
      <c r="Q33" s="1">
        <v>30.936532974243164</v>
      </c>
      <c r="R33" s="1">
        <v>399.9464111328125</v>
      </c>
      <c r="S33" s="1">
        <v>389.85940551757813</v>
      </c>
      <c r="T33" s="1">
        <v>0.15290211141109467</v>
      </c>
      <c r="U33" s="1">
        <v>27.442378997802734</v>
      </c>
      <c r="V33" s="1">
        <v>0.30328014492988586</v>
      </c>
      <c r="W33" s="1">
        <v>54.431743621826172</v>
      </c>
      <c r="X33" s="1">
        <v>300.11297607421875</v>
      </c>
      <c r="Y33" s="1">
        <v>300.6912841796875</v>
      </c>
      <c r="Z33" s="1">
        <v>0.33989658951759338</v>
      </c>
      <c r="AA33" s="1">
        <v>88.531990051269531</v>
      </c>
      <c r="AB33" s="1">
        <v>-45.558403015136719</v>
      </c>
      <c r="AC33" s="1">
        <v>-0.62461334466934204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1.1033565296846275</v>
      </c>
      <c r="AL33">
        <f>(U33-T33)/(1000-U33)*AK33</f>
        <v>3.09596283696284E-2</v>
      </c>
      <c r="AM33">
        <f>(P33+273.15)</f>
        <v>302.74360885620115</v>
      </c>
      <c r="AN33">
        <f>(O33+273.15)</f>
        <v>303.9627689361572</v>
      </c>
      <c r="AO33">
        <f>(Y33*AG33+Z33*AH33)*AI33</f>
        <v>48.110604393394169</v>
      </c>
      <c r="AP33">
        <f>((AO33+0.00000010773*(AN33^4-AM33^4))-AL33*44100)/(L33*51.4+0.00000043092*AM33^3)</f>
        <v>-10.679916843247161</v>
      </c>
      <c r="AQ33">
        <f>0.61365*EXP(17.502*J33/(240.97+J33))</f>
        <v>4.162004876379843</v>
      </c>
      <c r="AR33">
        <f>AQ33*1000/AA33</f>
        <v>47.01131053271925</v>
      </c>
      <c r="AS33">
        <f>(AR33-U33)</f>
        <v>19.568931534916516</v>
      </c>
      <c r="AT33">
        <f>IF(D33,P33,(O33+P33)/2)</f>
        <v>30.203188896179199</v>
      </c>
      <c r="AU33">
        <f>0.61365*EXP(17.502*AT33/(240.97+AT33))</f>
        <v>4.3104270973707415</v>
      </c>
      <c r="AV33">
        <f>IF(AS33&lt;&gt;0,(1000-(AR33+U33)/2)/AS33*AL33,0)</f>
        <v>1.5231848012313685</v>
      </c>
      <c r="AW33">
        <f>U33*AA33/1000</f>
        <v>2.4295284244166395</v>
      </c>
      <c r="AX33">
        <f>(AU33-AW33)</f>
        <v>1.880898672954102</v>
      </c>
      <c r="AY33">
        <f>1/(1.6/F33+1.37/N33)</f>
        <v>1.0033142469208733</v>
      </c>
      <c r="AZ33">
        <f>G33*AA33*0.001</f>
        <v>33.547883202110761</v>
      </c>
      <c r="BA33">
        <f>G33/S33</f>
        <v>0.97197899476584049</v>
      </c>
      <c r="BB33">
        <f>(1-AL33*AA33/AQ33/F33)*100</f>
        <v>72.150065487750027</v>
      </c>
      <c r="BC33">
        <f>(S33-E33/(N33/1.35))</f>
        <v>390.15598359340515</v>
      </c>
      <c r="BD33">
        <f>E33*BB33/100/BC33</f>
        <v>-1.7389328602853637E-3</v>
      </c>
    </row>
    <row r="34" spans="1:56" x14ac:dyDescent="0.35">
      <c r="A34" s="1" t="s">
        <v>9</v>
      </c>
      <c r="B34" s="1" t="s">
        <v>3915</v>
      </c>
      <c r="K34" s="1">
        <f t="shared" si="0"/>
        <v>2.72</v>
      </c>
    </row>
    <row r="35" spans="1:56" x14ac:dyDescent="0.35">
      <c r="A35" s="1" t="s">
        <v>9</v>
      </c>
      <c r="B35" s="1" t="s">
        <v>3914</v>
      </c>
      <c r="K35" s="1">
        <f t="shared" si="0"/>
        <v>2.72</v>
      </c>
    </row>
    <row r="36" spans="1:56" x14ac:dyDescent="0.35">
      <c r="A36" s="1">
        <v>7</v>
      </c>
      <c r="B36" s="1" t="s">
        <v>3913</v>
      </c>
      <c r="C36" s="1">
        <v>1593.5000031851232</v>
      </c>
      <c r="D36" s="1">
        <v>0</v>
      </c>
      <c r="E36">
        <f>(R36-S36*(1000-T36)/(1000-U36))*AK36</f>
        <v>1.2587571088794769</v>
      </c>
      <c r="F36">
        <f>IF(AV36&lt;&gt;0,1/(1/AV36-1/N36),0)</f>
        <v>2.4147028304389582</v>
      </c>
      <c r="G36">
        <f>((AY36-AL36/2)*S36-E36)/(AY36+AL36/2)</f>
        <v>374.91633701329084</v>
      </c>
      <c r="H36">
        <f>AL36*1000</f>
        <v>31.293309580258292</v>
      </c>
      <c r="I36">
        <f>(AQ36-AW36)</f>
        <v>1.7273732455841109</v>
      </c>
      <c r="J36">
        <f>(P36+AP36*D36)</f>
        <v>29.680395126342773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30.8468017578125</v>
      </c>
      <c r="P36" s="1">
        <v>29.680395126342773</v>
      </c>
      <c r="Q36" s="1">
        <v>30.958806991577148</v>
      </c>
      <c r="R36" s="1">
        <v>400.0220947265625</v>
      </c>
      <c r="S36" s="1">
        <v>387.88174438476563</v>
      </c>
      <c r="T36" s="1">
        <v>0.16267412900924683</v>
      </c>
      <c r="U36" s="1">
        <v>27.734439849853516</v>
      </c>
      <c r="V36" s="1">
        <v>0.32204985618591309</v>
      </c>
      <c r="W36" s="1">
        <v>54.906532287597656</v>
      </c>
      <c r="X36" s="1">
        <v>300.15164184570313</v>
      </c>
      <c r="Y36" s="1">
        <v>501.13397216796875</v>
      </c>
      <c r="Z36" s="1">
        <v>0.20971940457820892</v>
      </c>
      <c r="AA36" s="1">
        <v>88.535652160644531</v>
      </c>
      <c r="AB36" s="1">
        <v>-45.232192993164063</v>
      </c>
      <c r="AC36" s="1">
        <v>-0.64584642648696899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1.1034986832562612</v>
      </c>
      <c r="AL36">
        <f>(U36-T36)/(1000-U36)*AK36</f>
        <v>3.1293309580258291E-2</v>
      </c>
      <c r="AM36">
        <f>(P36+273.15)</f>
        <v>302.83039512634275</v>
      </c>
      <c r="AN36">
        <f>(O36+273.15)</f>
        <v>303.99680175781248</v>
      </c>
      <c r="AO36">
        <f>(Y36*AG36+Z36*AH36)*AI36</f>
        <v>80.181433754680256</v>
      </c>
      <c r="AP36">
        <f>((AO36+0.00000010773*(AN36^4-AM36^4))-AL36*44100)/(L36*51.4+0.00000043092*AM36^3)</f>
        <v>-10.541859762827229</v>
      </c>
      <c r="AQ36">
        <f>0.61365*EXP(17.502*J36/(240.97+J36))</f>
        <v>4.1828599650010601</v>
      </c>
      <c r="AR36">
        <f>AQ36*1000/AA36</f>
        <v>47.244921824390268</v>
      </c>
      <c r="AS36">
        <f>(AR36-U36)</f>
        <v>19.510481974536752</v>
      </c>
      <c r="AT36">
        <f>IF(D36,P36,(O36+P36)/2)</f>
        <v>30.263598442077637</v>
      </c>
      <c r="AU36">
        <f>0.61365*EXP(17.502*AT36/(240.97+AT36))</f>
        <v>4.325383897600438</v>
      </c>
      <c r="AV36">
        <f>IF(AS36&lt;&gt;0,(1000-(AR36+U36)/2)/AS36*AL36,0)</f>
        <v>1.5437923794536252</v>
      </c>
      <c r="AW36">
        <f>U36*AA36/1000</f>
        <v>2.4554867194169492</v>
      </c>
      <c r="AX36">
        <f>(AU36-AW36)</f>
        <v>1.8698971781834888</v>
      </c>
      <c r="AY36">
        <f>1/(1.6/F36+1.37/N36)</f>
        <v>1.0176306062018361</v>
      </c>
      <c r="AZ36">
        <f>G36*AA36*0.001</f>
        <v>33.193462403151692</v>
      </c>
      <c r="BA36">
        <f>G36/S36</f>
        <v>0.96657381390289532</v>
      </c>
      <c r="BB36">
        <f>(1-AL36*AA36/AQ36/F36)*100</f>
        <v>72.569566525653386</v>
      </c>
      <c r="BC36">
        <f>(S36-E36/(N36/1.35))</f>
        <v>387.48473879379196</v>
      </c>
      <c r="BD36">
        <f>E36*BB36/100/BC36</f>
        <v>2.3574465935568309E-3</v>
      </c>
    </row>
    <row r="37" spans="1:56" x14ac:dyDescent="0.35">
      <c r="A37" s="1" t="s">
        <v>9</v>
      </c>
      <c r="B37" s="1" t="s">
        <v>3912</v>
      </c>
      <c r="K37" s="1">
        <f t="shared" si="0"/>
        <v>2.72</v>
      </c>
    </row>
    <row r="38" spans="1:56" x14ac:dyDescent="0.35">
      <c r="A38" s="1" t="s">
        <v>9</v>
      </c>
      <c r="B38" s="1" t="s">
        <v>3911</v>
      </c>
      <c r="K38" s="1">
        <f t="shared" si="0"/>
        <v>2.72</v>
      </c>
    </row>
    <row r="39" spans="1:56" x14ac:dyDescent="0.35">
      <c r="A39" s="1">
        <v>8</v>
      </c>
      <c r="B39" s="1" t="s">
        <v>3910</v>
      </c>
      <c r="C39" s="1">
        <v>1797.5000031851232</v>
      </c>
      <c r="D39" s="1">
        <v>0</v>
      </c>
      <c r="E39">
        <f>(R39-S39*(1000-T39)/(1000-U39))*AK39</f>
        <v>3.126483600765102</v>
      </c>
      <c r="F39">
        <f>IF(AV39&lt;&gt;0,1/(1/AV39-1/N39),0)</f>
        <v>2.4685245763072423</v>
      </c>
      <c r="G39">
        <f>((AY39-AL39/2)*S39-E39)/(AY39+AL39/2)</f>
        <v>371.54550022173908</v>
      </c>
      <c r="H39">
        <f>AL39*1000</f>
        <v>31.747702639620865</v>
      </c>
      <c r="I39">
        <f>(AQ39-AW39)</f>
        <v>1.7273179272155237</v>
      </c>
      <c r="J39">
        <f>(P39+AP39*D39)</f>
        <v>29.830501556396484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30.899171829223633</v>
      </c>
      <c r="P39" s="1">
        <v>29.830501556396484</v>
      </c>
      <c r="Q39" s="1">
        <v>30.997785568237305</v>
      </c>
      <c r="R39" s="1">
        <v>400.16653442382813</v>
      </c>
      <c r="S39" s="1">
        <v>386.2191162109375</v>
      </c>
      <c r="T39" s="1">
        <v>0.17888885736465454</v>
      </c>
      <c r="U39" s="1">
        <v>28.144489288330078</v>
      </c>
      <c r="V39" s="1">
        <v>0.35309895873069763</v>
      </c>
      <c r="W39" s="1">
        <v>55.552871704101563</v>
      </c>
      <c r="X39" s="1">
        <v>300.09500122070313</v>
      </c>
      <c r="Y39" s="1">
        <v>750.40924072265625</v>
      </c>
      <c r="Z39" s="1">
        <v>0.13740406930446625</v>
      </c>
      <c r="AA39" s="1">
        <v>88.5369873046875</v>
      </c>
      <c r="AB39" s="1">
        <v>-44.841930389404297</v>
      </c>
      <c r="AC39" s="1">
        <v>-0.66051983833312988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1.1032904456643495</v>
      </c>
      <c r="AL39">
        <f>(U39-T39)/(1000-U39)*AK39</f>
        <v>3.1747702639620866E-2</v>
      </c>
      <c r="AM39">
        <f>(P39+273.15)</f>
        <v>302.98050155639646</v>
      </c>
      <c r="AN39">
        <f>(O39+273.15)</f>
        <v>304.04917182922361</v>
      </c>
      <c r="AO39">
        <f>(Y39*AG39+Z39*AH39)*AI39</f>
        <v>120.06547583195243</v>
      </c>
      <c r="AP39">
        <f>((AO39+0.00000010773*(AN39^4-AM39^4))-AL39*44100)/(L39*51.4+0.00000043092*AM39^3)</f>
        <v>-10.38717938740427</v>
      </c>
      <c r="AQ39">
        <f>0.61365*EXP(17.502*J39/(240.97+J39))</f>
        <v>4.219146218033317</v>
      </c>
      <c r="AR39">
        <f>AQ39*1000/AA39</f>
        <v>47.65405223823263</v>
      </c>
      <c r="AS39">
        <f>(AR39-U39)</f>
        <v>19.509562949902552</v>
      </c>
      <c r="AT39">
        <f>IF(D39,P39,(O39+P39)/2)</f>
        <v>30.364836692810059</v>
      </c>
      <c r="AU39">
        <f>0.61365*EXP(17.502*AT39/(240.97+AT39))</f>
        <v>4.3505508896920526</v>
      </c>
      <c r="AV39">
        <f>IF(AS39&lt;&gt;0,(1000-(AR39+U39)/2)/AS39*AL39,0)</f>
        <v>1.5656162026593372</v>
      </c>
      <c r="AW39">
        <f>U39*AA39/1000</f>
        <v>2.4918282908177933</v>
      </c>
      <c r="AX39">
        <f>(AU39-AW39)</f>
        <v>1.8587225988742593</v>
      </c>
      <c r="AY39">
        <f>1/(1.6/F39+1.37/N39)</f>
        <v>1.0328147110151047</v>
      </c>
      <c r="AZ39">
        <f>G39*AA39*0.001</f>
        <v>32.895519236245875</v>
      </c>
      <c r="BA39">
        <f>G39/S39</f>
        <v>0.9620070178473914</v>
      </c>
      <c r="BB39">
        <f>(1-AL39*AA39/AQ39/F39)*100</f>
        <v>73.011732134917267</v>
      </c>
      <c r="BC39">
        <f>(S39-E39/(N39/1.35))</f>
        <v>385.23303918238656</v>
      </c>
      <c r="BD39">
        <f>E39*BB39/100/BC39</f>
        <v>5.9255037851309537E-3</v>
      </c>
    </row>
    <row r="40" spans="1:56" x14ac:dyDescent="0.35">
      <c r="A40" s="1" t="s">
        <v>9</v>
      </c>
      <c r="B40" s="1" t="s">
        <v>3909</v>
      </c>
      <c r="K40" s="1">
        <f t="shared" si="0"/>
        <v>2.72</v>
      </c>
    </row>
    <row r="41" spans="1:56" x14ac:dyDescent="0.35">
      <c r="A41" s="1" t="s">
        <v>9</v>
      </c>
      <c r="B41" s="1" t="s">
        <v>3908</v>
      </c>
      <c r="K41" s="1">
        <f t="shared" si="0"/>
        <v>2.72</v>
      </c>
    </row>
    <row r="42" spans="1:56" x14ac:dyDescent="0.35">
      <c r="A42" s="1">
        <v>9</v>
      </c>
      <c r="B42" s="1" t="s">
        <v>3907</v>
      </c>
      <c r="C42" s="1">
        <v>2001.5000031851232</v>
      </c>
      <c r="D42" s="1">
        <v>0</v>
      </c>
      <c r="E42">
        <f>(R42-S42*(1000-T42)/(1000-U42))*AK42</f>
        <v>4.2440981709291963</v>
      </c>
      <c r="F42">
        <f>IF(AV42&lt;&gt;0,1/(1/AV42-1/N42),0)</f>
        <v>2.5071646184265663</v>
      </c>
      <c r="G42">
        <f>((AY42-AL42/2)*S42-E42)/(AY42+AL42/2)</f>
        <v>369.21746038956843</v>
      </c>
      <c r="H42">
        <f>AL42*1000</f>
        <v>32.176607818695359</v>
      </c>
      <c r="I42">
        <f>(AQ42-AW42)</f>
        <v>1.7327770476904676</v>
      </c>
      <c r="J42">
        <f>(P42+AP42*D42)</f>
        <v>29.99656867980957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30.970453262329102</v>
      </c>
      <c r="P42" s="1">
        <v>29.99656867980957</v>
      </c>
      <c r="Q42" s="1">
        <v>31.052373886108398</v>
      </c>
      <c r="R42" s="1">
        <v>399.9818115234375</v>
      </c>
      <c r="S42" s="1">
        <v>384.9102783203125</v>
      </c>
      <c r="T42" s="1">
        <v>0.20950214564800262</v>
      </c>
      <c r="U42" s="1">
        <v>28.539804458618164</v>
      </c>
      <c r="V42" s="1">
        <v>0.41184759140014648</v>
      </c>
      <c r="W42" s="1">
        <v>56.104671478271484</v>
      </c>
      <c r="X42" s="1">
        <v>300.11172485351563</v>
      </c>
      <c r="Y42" s="1">
        <v>1000.6954345703125</v>
      </c>
      <c r="Z42" s="1">
        <v>7.231591735035181E-3</v>
      </c>
      <c r="AA42" s="1">
        <v>88.537155151367188</v>
      </c>
      <c r="AB42" s="1">
        <v>-44.605361938476563</v>
      </c>
      <c r="AC42" s="1">
        <v>-0.6875227689743042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1.103351929608513</v>
      </c>
      <c r="AL42">
        <f>(U42-T42)/(1000-U42)*AK42</f>
        <v>3.2176607818695357E-2</v>
      </c>
      <c r="AM42">
        <f>(P42+273.15)</f>
        <v>303.14656867980955</v>
      </c>
      <c r="AN42">
        <f>(O42+273.15)</f>
        <v>304.12045326232908</v>
      </c>
      <c r="AO42">
        <f>(Y42*AG42+Z42*AH42)*AI42</f>
        <v>160.11126595248425</v>
      </c>
      <c r="AP42">
        <f>((AO42+0.00000010773*(AN42^4-AM42^4))-AL42*44100)/(L42*51.4+0.00000043092*AM42^3)</f>
        <v>-10.221556422757242</v>
      </c>
      <c r="AQ42">
        <f>0.61365*EXP(17.502*J42/(240.97+J42))</f>
        <v>4.259610143032825</v>
      </c>
      <c r="AR42">
        <f>AQ42*1000/AA42</f>
        <v>48.110989513390173</v>
      </c>
      <c r="AS42">
        <f>(AR42-U42)</f>
        <v>19.571185054772009</v>
      </c>
      <c r="AT42">
        <f>IF(D42,P42,(O42+P42)/2)</f>
        <v>30.483510971069336</v>
      </c>
      <c r="AU42">
        <f>0.61365*EXP(17.502*AT42/(240.97+AT42))</f>
        <v>4.3802146974449947</v>
      </c>
      <c r="AV42">
        <f>IF(AS42&lt;&gt;0,(1000-(AR42+U42)/2)/AS42*AL42,0)</f>
        <v>1.5810706640289014</v>
      </c>
      <c r="AW42">
        <f>U42*AA42/1000</f>
        <v>2.5268330953423574</v>
      </c>
      <c r="AX42">
        <f>(AU42-AW42)</f>
        <v>1.8533816021026372</v>
      </c>
      <c r="AY42">
        <f>1/(1.6/F42+1.37/N42)</f>
        <v>1.0435814963276207</v>
      </c>
      <c r="AZ42">
        <f>G42*AA42*0.001</f>
        <v>32.689463575104988</v>
      </c>
      <c r="BA42">
        <f>G42/S42</f>
        <v>0.95922993275413415</v>
      </c>
      <c r="BB42">
        <f>(1-AL42*AA42/AQ42/F42)*100</f>
        <v>73.324466272510719</v>
      </c>
      <c r="BC42">
        <f>(S42-E42/(N42/1.35))</f>
        <v>383.57171133974555</v>
      </c>
      <c r="BD42">
        <f>E42*BB42/100/BC42</f>
        <v>8.1131174169380479E-3</v>
      </c>
    </row>
    <row r="43" spans="1:56" x14ac:dyDescent="0.35">
      <c r="A43" s="1" t="s">
        <v>9</v>
      </c>
      <c r="B43" s="1" t="s">
        <v>3906</v>
      </c>
      <c r="K43" s="1">
        <f t="shared" si="0"/>
        <v>2.72</v>
      </c>
    </row>
    <row r="44" spans="1:56" x14ac:dyDescent="0.35">
      <c r="A44" s="1" t="s">
        <v>9</v>
      </c>
      <c r="B44" s="1" t="s">
        <v>3905</v>
      </c>
      <c r="K44" s="1">
        <f t="shared" si="0"/>
        <v>2.72</v>
      </c>
    </row>
    <row r="45" spans="1:56" x14ac:dyDescent="0.35">
      <c r="A45" s="1">
        <v>10</v>
      </c>
      <c r="B45" s="1" t="s">
        <v>3904</v>
      </c>
      <c r="C45" s="1">
        <v>2205.5000031851232</v>
      </c>
      <c r="D45" s="1">
        <v>0</v>
      </c>
      <c r="E45">
        <f>(R45-S45*(1000-T45)/(1000-U45))*AK45</f>
        <v>4.8012609878656116</v>
      </c>
      <c r="F45">
        <f>IF(AV45&lt;&gt;0,1/(1/AV45-1/N45),0)</f>
        <v>2.5152384634870644</v>
      </c>
      <c r="G45">
        <f>((AY45-AL45/2)*S45-E45)/(AY45+AL45/2)</f>
        <v>367.92041188113166</v>
      </c>
      <c r="H45">
        <f>AL45*1000</f>
        <v>32.556996953060285</v>
      </c>
      <c r="I45">
        <f>(AQ45-AW45)</f>
        <v>1.7487981383857827</v>
      </c>
      <c r="J45">
        <f>(P45+AP45*D45)</f>
        <v>30.200057983398438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31.055278778076172</v>
      </c>
      <c r="P45" s="1">
        <v>30.200057983398438</v>
      </c>
      <c r="Q45" s="1">
        <v>31.118904113769531</v>
      </c>
      <c r="R45" s="1">
        <v>399.90676879882813</v>
      </c>
      <c r="S45" s="1">
        <v>384.2186279296875</v>
      </c>
      <c r="T45" s="1">
        <v>0.27222126722335815</v>
      </c>
      <c r="U45" s="1">
        <v>28.92487907409668</v>
      </c>
      <c r="V45" s="1">
        <v>0.53254669904708862</v>
      </c>
      <c r="W45" s="1">
        <v>56.585762023925781</v>
      </c>
      <c r="X45" s="1">
        <v>300.12429809570313</v>
      </c>
      <c r="Y45" s="1">
        <v>1250.880859375</v>
      </c>
      <c r="Z45" s="1">
        <v>0.16030807793140411</v>
      </c>
      <c r="AA45" s="1">
        <v>88.534683227539063</v>
      </c>
      <c r="AB45" s="1">
        <v>-44.403575897216797</v>
      </c>
      <c r="AC45" s="1">
        <v>-0.70054745674133301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1.103398154763614</v>
      </c>
      <c r="AL45">
        <f>(U45-T45)/(1000-U45)*AK45</f>
        <v>3.2556996953060288E-2</v>
      </c>
      <c r="AM45">
        <f>(P45+273.15)</f>
        <v>303.35005798339841</v>
      </c>
      <c r="AN45">
        <f>(O45+273.15)</f>
        <v>304.20527877807615</v>
      </c>
      <c r="AO45">
        <f>(Y45*AG45+Z45*AH45)*AI45</f>
        <v>200.14093302650144</v>
      </c>
      <c r="AP45">
        <f>((AO45+0.00000010773*(AN45^4-AM45^4))-AL45*44100)/(L45*51.4+0.00000043092*AM45^3)</f>
        <v>-10.04058167947521</v>
      </c>
      <c r="AQ45">
        <f>0.61365*EXP(17.502*J45/(240.97+J45))</f>
        <v>4.3096531446058055</v>
      </c>
      <c r="AR45">
        <f>AQ45*1000/AA45</f>
        <v>48.677568919852085</v>
      </c>
      <c r="AS45">
        <f>(AR45-U45)</f>
        <v>19.752689845755405</v>
      </c>
      <c r="AT45">
        <f>IF(D45,P45,(O45+P45)/2)</f>
        <v>30.627668380737305</v>
      </c>
      <c r="AU45">
        <f>0.61365*EXP(17.502*AT45/(240.97+AT45))</f>
        <v>4.4164851893405634</v>
      </c>
      <c r="AV45">
        <f>IF(AS45&lt;&gt;0,(1000-(AR45+U45)/2)/AS45*AL45,0)</f>
        <v>1.5842776789380104</v>
      </c>
      <c r="AW45">
        <f>U45*AA45/1000</f>
        <v>2.5608550062200228</v>
      </c>
      <c r="AX45">
        <f>(AU45-AW45)</f>
        <v>1.8556301831205406</v>
      </c>
      <c r="AY45">
        <f>1/(1.6/F45+1.37/N45)</f>
        <v>1.0458172324372379</v>
      </c>
      <c r="AZ45">
        <f>G45*AA45*0.001</f>
        <v>32.573717118841692</v>
      </c>
      <c r="BA45">
        <f>G45/S45</f>
        <v>0.95758088009325137</v>
      </c>
      <c r="BB45">
        <f>(1-AL45*AA45/AQ45/F45)*100</f>
        <v>73.4089006393299</v>
      </c>
      <c r="BC45">
        <f>(S45-E45/(N45/1.35))</f>
        <v>382.70433463000302</v>
      </c>
      <c r="BD45">
        <f>E45*BB45/100/BC45</f>
        <v>9.2095975641997875E-3</v>
      </c>
    </row>
    <row r="46" spans="1:56" x14ac:dyDescent="0.35">
      <c r="A46" s="1" t="s">
        <v>9</v>
      </c>
      <c r="B46" s="1" t="s">
        <v>3903</v>
      </c>
      <c r="K46" s="1">
        <f t="shared" si="0"/>
        <v>2.72</v>
      </c>
    </row>
    <row r="47" spans="1:56" x14ac:dyDescent="0.35">
      <c r="A47" s="1" t="s">
        <v>9</v>
      </c>
      <c r="B47" s="1" t="s">
        <v>3902</v>
      </c>
      <c r="K47" s="1">
        <f t="shared" si="0"/>
        <v>2.72</v>
      </c>
    </row>
    <row r="48" spans="1:56" x14ac:dyDescent="0.35">
      <c r="A48" s="1">
        <v>11</v>
      </c>
      <c r="B48" s="1" t="s">
        <v>3901</v>
      </c>
      <c r="C48" s="1">
        <v>2409.5000031851232</v>
      </c>
      <c r="D48" s="1">
        <v>0</v>
      </c>
      <c r="E48">
        <f>(R48-S48*(1000-T48)/(1000-U48))*AK48</f>
        <v>4.685312237223382</v>
      </c>
      <c r="F48">
        <f>IF(AV48&lt;&gt;0,1/(1/AV48-1/N48),0)</f>
        <v>2.5489195309688095</v>
      </c>
      <c r="G48">
        <f>((AY48-AL48/2)*S48-E48)/(AY48+AL48/2)</f>
        <v>367.80350156780622</v>
      </c>
      <c r="H48">
        <f>AL48*1000</f>
        <v>33.081949781919199</v>
      </c>
      <c r="I48">
        <f>(AQ48-AW48)</f>
        <v>1.7609865013195161</v>
      </c>
      <c r="J48">
        <f>(P48+AP48*D48)</f>
        <v>30.449363708496094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31.164928436279297</v>
      </c>
      <c r="P48" s="1">
        <v>30.449363708496094</v>
      </c>
      <c r="Q48" s="1">
        <v>31.202665328979492</v>
      </c>
      <c r="R48" s="1">
        <v>399.78955078125</v>
      </c>
      <c r="S48" s="1">
        <v>384.0308837890625</v>
      </c>
      <c r="T48" s="1">
        <v>0.39370447397232056</v>
      </c>
      <c r="U48" s="1">
        <v>29.488584518432617</v>
      </c>
      <c r="V48" s="1">
        <v>0.76538234949111938</v>
      </c>
      <c r="W48" s="1">
        <v>57.327365875244141</v>
      </c>
      <c r="X48" s="1">
        <v>300.15396118164063</v>
      </c>
      <c r="Y48" s="1">
        <v>1600.924560546875</v>
      </c>
      <c r="Z48" s="1">
        <v>0.10727161914110184</v>
      </c>
      <c r="AA48" s="1">
        <v>88.531707763671875</v>
      </c>
      <c r="AB48" s="1">
        <v>-44.227359771728516</v>
      </c>
      <c r="AC48" s="1">
        <v>-0.73025315999984741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1.1035072102266197</v>
      </c>
      <c r="AL48">
        <f>(U48-T48)/(1000-U48)*AK48</f>
        <v>3.3081949781919202E-2</v>
      </c>
      <c r="AM48">
        <f>(P48+273.15)</f>
        <v>303.59936370849607</v>
      </c>
      <c r="AN48">
        <f>(O48+273.15)</f>
        <v>304.31492843627927</v>
      </c>
      <c r="AO48">
        <f>(Y48*AG48+Z48*AH48)*AI48</f>
        <v>256.14792396214762</v>
      </c>
      <c r="AP48">
        <f>((AO48+0.00000010773*(AN48^4-AM48^4))-AL48*44100)/(L48*51.4+0.00000043092*AM48^3)</f>
        <v>-9.782659728594636</v>
      </c>
      <c r="AQ48">
        <f>0.61365*EXP(17.502*J48/(240.97+J48))</f>
        <v>4.3716612482697315</v>
      </c>
      <c r="AR48">
        <f>AQ48*1000/AA48</f>
        <v>49.379610522588379</v>
      </c>
      <c r="AS48">
        <f>(AR48-U48)</f>
        <v>19.891026004155762</v>
      </c>
      <c r="AT48">
        <f>IF(D48,P48,(O48+P48)/2)</f>
        <v>30.807146072387695</v>
      </c>
      <c r="AU48">
        <f>0.61365*EXP(17.502*AT48/(240.97+AT48))</f>
        <v>4.4620078480068592</v>
      </c>
      <c r="AV48">
        <f>IF(AS48&lt;&gt;0,(1000-(AR48+U48)/2)/AS48*AL48,0)</f>
        <v>1.5975743504337701</v>
      </c>
      <c r="AW48">
        <f>U48*AA48/1000</f>
        <v>2.6106747469502154</v>
      </c>
      <c r="AX48">
        <f>(AU48-AW48)</f>
        <v>1.8513331010566438</v>
      </c>
      <c r="AY48">
        <f>1/(1.6/F48+1.37/N48)</f>
        <v>1.0550922936383429</v>
      </c>
      <c r="AZ48">
        <f>G48*AA48*0.001</f>
        <v>32.562272115256249</v>
      </c>
      <c r="BA48">
        <f>G48/S48</f>
        <v>0.95774459058826755</v>
      </c>
      <c r="BB48">
        <f>(1-AL48*AA48/AQ48/F48)*100</f>
        <v>73.716250900193089</v>
      </c>
      <c r="BC48">
        <f>(S48-E48/(N48/1.35))</f>
        <v>382.55316013569552</v>
      </c>
      <c r="BD48">
        <f>E48*BB48/100/BC48</f>
        <v>9.0283832004522634E-3</v>
      </c>
    </row>
    <row r="49" spans="1:56" x14ac:dyDescent="0.35">
      <c r="A49" s="1" t="s">
        <v>9</v>
      </c>
      <c r="B49" s="1" t="s">
        <v>3900</v>
      </c>
      <c r="K49" s="1">
        <f t="shared" si="0"/>
        <v>2.72</v>
      </c>
    </row>
    <row r="50" spans="1:56" x14ac:dyDescent="0.35">
      <c r="A50" s="1" t="s">
        <v>9</v>
      </c>
      <c r="B50" s="1" t="s">
        <v>3895</v>
      </c>
      <c r="K50" s="1">
        <f t="shared" si="0"/>
        <v>2.72</v>
      </c>
    </row>
    <row r="51" spans="1:56" x14ac:dyDescent="0.35">
      <c r="A51" s="1">
        <v>12</v>
      </c>
      <c r="B51" s="1" t="s">
        <v>3899</v>
      </c>
      <c r="C51" s="1">
        <v>2613.5000031851232</v>
      </c>
      <c r="D51" s="1">
        <v>0</v>
      </c>
      <c r="E51">
        <f>(R51-S51*(1000-T51)/(1000-U51))*AK51</f>
        <v>4.1698070270051044</v>
      </c>
      <c r="F51">
        <f>IF(AV51&lt;&gt;0,1/(1/AV51-1/N51),0)</f>
        <v>2.5610163639828958</v>
      </c>
      <c r="G51">
        <f>((AY51-AL51/2)*S51-E51)/(AY51+AL51/2)</f>
        <v>368.76342424991412</v>
      </c>
      <c r="H51">
        <f>AL51*1000</f>
        <v>33.586057334338619</v>
      </c>
      <c r="I51">
        <f>(AQ51-AW51)</f>
        <v>1.7811590771823593</v>
      </c>
      <c r="J51">
        <f>(P51+AP51*D51)</f>
        <v>30.752786636352539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31.308893203735352</v>
      </c>
      <c r="P51" s="1">
        <v>30.752786636352539</v>
      </c>
      <c r="Q51" s="1">
        <v>31.316268920898438</v>
      </c>
      <c r="R51" s="1">
        <v>400.14401245117188</v>
      </c>
      <c r="S51" s="1">
        <v>384.65719604492188</v>
      </c>
      <c r="T51" s="1">
        <v>0.60421288013458252</v>
      </c>
      <c r="U51" s="1">
        <v>30.12462043762207</v>
      </c>
      <c r="V51" s="1">
        <v>1.165050745010376</v>
      </c>
      <c r="W51" s="1">
        <v>58.086666107177734</v>
      </c>
      <c r="X51" s="1">
        <v>300.13836669921875</v>
      </c>
      <c r="Y51" s="1">
        <v>2001.0858154296875</v>
      </c>
      <c r="Z51" s="1">
        <v>6.0265469364821911E-3</v>
      </c>
      <c r="AA51" s="1">
        <v>88.5328369140625</v>
      </c>
      <c r="AB51" s="1">
        <v>-44.103500366210938</v>
      </c>
      <c r="AC51" s="1">
        <v>-0.76001924276351929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1.1034498775706567</v>
      </c>
      <c r="AL51">
        <f>(U51-T51)/(1000-U51)*AK51</f>
        <v>3.3586057334338622E-2</v>
      </c>
      <c r="AM51">
        <f>(P51+273.15)</f>
        <v>303.90278663635252</v>
      </c>
      <c r="AN51">
        <f>(O51+273.15)</f>
        <v>304.45889320373533</v>
      </c>
      <c r="AO51">
        <f>(Y51*AG51+Z51*AH51)*AI51</f>
        <v>320.17372331230945</v>
      </c>
      <c r="AP51">
        <f>((AO51+0.00000010773*(AN51^4-AM51^4))-AL51*44100)/(L51*51.4+0.00000043092*AM51^3)</f>
        <v>-9.4531431738661453</v>
      </c>
      <c r="AQ51">
        <f>0.61365*EXP(17.502*J51/(240.97+J51))</f>
        <v>4.4481771854843881</v>
      </c>
      <c r="AR51">
        <f>AQ51*1000/AA51</f>
        <v>50.243246918679077</v>
      </c>
      <c r="AS51">
        <f>(AR51-U51)</f>
        <v>20.118626481057007</v>
      </c>
      <c r="AT51">
        <f>IF(D51,P51,(O51+P51)/2)</f>
        <v>31.030839920043945</v>
      </c>
      <c r="AU51">
        <f>0.61365*EXP(17.502*AT51/(240.97+AT51))</f>
        <v>4.5193172723066128</v>
      </c>
      <c r="AV51">
        <f>IF(AS51&lt;&gt;0,(1000-(AR51+U51)/2)/AS51*AL51,0)</f>
        <v>1.6023180043755818</v>
      </c>
      <c r="AW51">
        <f>U51*AA51/1000</f>
        <v>2.6670181083020288</v>
      </c>
      <c r="AX51">
        <f>(AU51-AW51)</f>
        <v>1.8522991640045841</v>
      </c>
      <c r="AY51">
        <f>1/(1.6/F51+1.37/N51)</f>
        <v>1.0584033367923777</v>
      </c>
      <c r="AZ51">
        <f>G51*AA51*0.001</f>
        <v>32.647672098988892</v>
      </c>
      <c r="BA51">
        <f>G51/S51</f>
        <v>0.95868068514399607</v>
      </c>
      <c r="BB51">
        <f>(1-AL51*AA51/AQ51/F51)*100</f>
        <v>73.898289164376706</v>
      </c>
      <c r="BC51">
        <f>(S51-E51/(N51/1.35))</f>
        <v>383.34206011335527</v>
      </c>
      <c r="BD51">
        <f>E51*BB51/100/BC51</f>
        <v>8.0382936678055853E-3</v>
      </c>
    </row>
    <row r="52" spans="1:56" x14ac:dyDescent="0.35">
      <c r="A52" s="1" t="s">
        <v>9</v>
      </c>
      <c r="B52" s="1" t="s">
        <v>3898</v>
      </c>
      <c r="K52" s="1">
        <v>2.0889600000000002</v>
      </c>
    </row>
    <row r="53" spans="1:56" x14ac:dyDescent="0.35">
      <c r="A53" s="1" t="s">
        <v>9</v>
      </c>
      <c r="B53" s="1" t="s">
        <v>3897</v>
      </c>
      <c r="K53" s="1">
        <v>2.0889600000000002</v>
      </c>
    </row>
    <row r="54" spans="1:56" x14ac:dyDescent="0.35">
      <c r="A54" s="1" t="s">
        <v>9</v>
      </c>
      <c r="B54" s="1" t="s">
        <v>3896</v>
      </c>
      <c r="K54" s="1">
        <v>2.0889600000000002</v>
      </c>
    </row>
    <row r="55" spans="1:56" x14ac:dyDescent="0.35">
      <c r="A55" s="1" t="s">
        <v>9</v>
      </c>
      <c r="B55" s="1" t="s">
        <v>3895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27E75-2914-42DE-9177-D8764C021C16}">
  <dimension ref="A1:BD55"/>
  <sheetViews>
    <sheetView zoomScale="4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3984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3983</v>
      </c>
    </row>
    <row r="12" spans="1:56" x14ac:dyDescent="0.35">
      <c r="A12" s="1" t="s">
        <v>9</v>
      </c>
      <c r="B12" s="1" t="s">
        <v>3982</v>
      </c>
    </row>
    <row r="13" spans="1:56" x14ac:dyDescent="0.35">
      <c r="A13" s="1" t="s">
        <v>9</v>
      </c>
      <c r="B13" s="1" t="s">
        <v>3981</v>
      </c>
    </row>
    <row r="14" spans="1:56" x14ac:dyDescent="0.35">
      <c r="A14" s="1" t="s">
        <v>9</v>
      </c>
      <c r="B14" s="1" t="s">
        <v>3980</v>
      </c>
    </row>
    <row r="15" spans="1:56" x14ac:dyDescent="0.35">
      <c r="A15" s="1" t="s">
        <v>9</v>
      </c>
      <c r="B15" s="1" t="s">
        <v>3979</v>
      </c>
    </row>
    <row r="16" spans="1:56" x14ac:dyDescent="0.35">
      <c r="A16" s="1" t="s">
        <v>9</v>
      </c>
      <c r="B16" s="1" t="s">
        <v>3978</v>
      </c>
    </row>
    <row r="17" spans="1:56" x14ac:dyDescent="0.35">
      <c r="A17" s="1" t="s">
        <v>9</v>
      </c>
      <c r="B17" s="1" t="s">
        <v>3977</v>
      </c>
    </row>
    <row r="18" spans="1:56" x14ac:dyDescent="0.35">
      <c r="A18" s="1">
        <v>1</v>
      </c>
      <c r="B18" s="1" t="s">
        <v>3976</v>
      </c>
      <c r="C18" s="1">
        <v>341.00000263750553</v>
      </c>
      <c r="D18" s="1">
        <v>0</v>
      </c>
      <c r="E18">
        <f>(R18-S18*(1000-T18)/(1000-U18))*AK18</f>
        <v>-9.6465914487029085</v>
      </c>
      <c r="F18">
        <f>IF(AV18&lt;&gt;0,1/(1/AV18-1/N18),0)</f>
        <v>45.061025782638261</v>
      </c>
      <c r="G18">
        <f>((AY18-AL18/2)*S18-E18)/(AY18+AL18/2)</f>
        <v>393.7177027322245</v>
      </c>
      <c r="H18">
        <f>AL18*1000</f>
        <v>36.957252648304042</v>
      </c>
      <c r="I18">
        <f>(AQ18-AW18)</f>
        <v>0.80485996674586735</v>
      </c>
      <c r="J18">
        <f>(P18+AP18*D18)</f>
        <v>28.049894332885742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31.396486282348633</v>
      </c>
      <c r="P18" s="1">
        <v>28.049894332885742</v>
      </c>
      <c r="Q18" s="1">
        <v>31.475168228149414</v>
      </c>
      <c r="R18" s="1">
        <v>399.97573852539063</v>
      </c>
      <c r="S18" s="1">
        <v>395.4730224609375</v>
      </c>
      <c r="T18" s="1">
        <v>1.5425935983657837</v>
      </c>
      <c r="U18" s="1">
        <v>33.896625518798828</v>
      </c>
      <c r="V18" s="1">
        <v>2.9597342014312744</v>
      </c>
      <c r="W18" s="1">
        <v>65.036575317382813</v>
      </c>
      <c r="X18" s="1">
        <v>300.16757202148438</v>
      </c>
      <c r="Y18" s="1">
        <v>-0.14406827092170715</v>
      </c>
      <c r="Z18" s="1">
        <v>6.0264593921601772E-3</v>
      </c>
      <c r="AA18" s="1">
        <v>88.534820556640625</v>
      </c>
      <c r="AB18" s="1">
        <v>-44.795394897460938</v>
      </c>
      <c r="AC18" s="1">
        <v>-1.0528628826141357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1.1035572500789865</v>
      </c>
      <c r="AL18">
        <f>(U18-T18)/(1000-U18)*AK18</f>
        <v>3.6957252648304045E-2</v>
      </c>
      <c r="AM18">
        <f>(P18+273.15)</f>
        <v>301.19989433288572</v>
      </c>
      <c r="AN18">
        <f>(O18+273.15)</f>
        <v>304.54648628234861</v>
      </c>
      <c r="AO18">
        <f>(Y18*AG18+Z18*AH18)*AI18</f>
        <v>-2.3050922832244858E-2</v>
      </c>
      <c r="AP18">
        <f>((AO18+0.00000010773*(AN18^4-AM18^4))-AL18*44100)/(L18*51.4+0.00000043092*AM18^3)</f>
        <v>-13.054448902973759</v>
      </c>
      <c r="AQ18">
        <f>0.61365*EXP(17.502*J18/(240.97+J18))</f>
        <v>3.8058916245283672</v>
      </c>
      <c r="AR18">
        <f>AQ18*1000/AA18</f>
        <v>42.987511586963997</v>
      </c>
      <c r="AS18">
        <f>(AR18-U18)</f>
        <v>9.0908860681651689</v>
      </c>
      <c r="AT18">
        <f>IF(D18,P18,(O18+P18)/2)</f>
        <v>29.723190307617188</v>
      </c>
      <c r="AU18">
        <f>0.61365*EXP(17.502*AT18/(240.97+AT18))</f>
        <v>4.1931773091548399</v>
      </c>
      <c r="AV18">
        <f>IF(AS18&lt;&gt;0,(1000-(AR18+U18)/2)/AS18*AL18,0)</f>
        <v>3.9090292345555913</v>
      </c>
      <c r="AW18">
        <f>U18*AA18/1000</f>
        <v>3.0010316577824998</v>
      </c>
      <c r="AX18">
        <f>(AU18-AW18)</f>
        <v>1.1921456513723401</v>
      </c>
      <c r="AY18">
        <f>1/(1.6/F18+1.37/N18)</f>
        <v>2.8123475056292815</v>
      </c>
      <c r="AZ18">
        <f>G18*AA18*0.001</f>
        <v>34.857726161370273</v>
      </c>
      <c r="BA18">
        <f>G18/S18</f>
        <v>0.99556146783972754</v>
      </c>
      <c r="BB18">
        <f>(1-AL18*AA18/AQ18/F18)*100</f>
        <v>98.09209696400147</v>
      </c>
      <c r="BC18">
        <f>(S18-E18/(N18/1.35))</f>
        <v>398.5155083479749</v>
      </c>
      <c r="BD18">
        <f>E18*BB18/100/BC18</f>
        <v>-2.3744480802790357E-2</v>
      </c>
    </row>
    <row r="19" spans="1:56" x14ac:dyDescent="0.35">
      <c r="A19" s="1" t="s">
        <v>9</v>
      </c>
      <c r="B19" s="1" t="s">
        <v>3975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3974</v>
      </c>
      <c r="K20" s="1">
        <f t="shared" si="0"/>
        <v>2.72</v>
      </c>
    </row>
    <row r="21" spans="1:56" x14ac:dyDescent="0.35">
      <c r="A21" s="1">
        <v>2</v>
      </c>
      <c r="B21" s="1" t="s">
        <v>3973</v>
      </c>
      <c r="C21" s="1">
        <v>544.5000026486814</v>
      </c>
      <c r="D21" s="1">
        <v>0</v>
      </c>
      <c r="E21">
        <f>(R21-S21*(1000-T21)/(1000-U21))*AK21</f>
        <v>-7.8523344767840442</v>
      </c>
      <c r="F21">
        <f>IF(AV21&lt;&gt;0,1/(1/AV21-1/N21),0)</f>
        <v>41.691246069341368</v>
      </c>
      <c r="G21">
        <f>((AY21-AL21/2)*S21-E21)/(AY21+AL21/2)</f>
        <v>391.96140725895998</v>
      </c>
      <c r="H21">
        <f>AL21*1000</f>
        <v>35.971930272857783</v>
      </c>
      <c r="I21">
        <f>(AQ21-AW21)</f>
        <v>0.78917635571383782</v>
      </c>
      <c r="J21">
        <f>(P21+AP21*D21)</f>
        <v>27.865135192871094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31.344022750854492</v>
      </c>
      <c r="P21" s="1">
        <v>27.865135192871094</v>
      </c>
      <c r="Q21" s="1">
        <v>31.456701278686523</v>
      </c>
      <c r="R21" s="1">
        <v>399.95013427734375</v>
      </c>
      <c r="S21" s="1">
        <v>394.21524047851563</v>
      </c>
      <c r="T21" s="1">
        <v>2.1112470626831055</v>
      </c>
      <c r="U21" s="1">
        <v>33.614059448242188</v>
      </c>
      <c r="V21" s="1">
        <v>4.0627813339233398</v>
      </c>
      <c r="W21" s="1">
        <v>64.685264587402344</v>
      </c>
      <c r="X21" s="1">
        <v>300.14694213867188</v>
      </c>
      <c r="Y21" s="1">
        <v>25.209091186523438</v>
      </c>
      <c r="Z21" s="1">
        <v>0.23502467572689056</v>
      </c>
      <c r="AA21" s="1">
        <v>88.532295227050781</v>
      </c>
      <c r="AB21" s="1">
        <v>-44.75115966796875</v>
      </c>
      <c r="AC21" s="1">
        <v>-1.0010488033294678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1.1034814049215875</v>
      </c>
      <c r="AL21">
        <f>(U21-T21)/(1000-U21)*AK21</f>
        <v>3.5971930272857784E-2</v>
      </c>
      <c r="AM21">
        <f>(P21+273.15)</f>
        <v>301.01513519287107</v>
      </c>
      <c r="AN21">
        <f>(O21+273.15)</f>
        <v>304.49402275085447</v>
      </c>
      <c r="AO21">
        <f>(Y21*AG21+Z21*AH21)*AI21</f>
        <v>4.0334544996890145</v>
      </c>
      <c r="AP21">
        <f>((AO21+0.00000010773*(AN21^4-AM21^4))-AL21*44100)/(L21*51.4+0.00000043092*AM21^3)</f>
        <v>-12.65396984548371</v>
      </c>
      <c r="AQ21">
        <f>0.61365*EXP(17.502*J21/(240.97+J21))</f>
        <v>3.765106190565251</v>
      </c>
      <c r="AR21">
        <f>AQ21*1000/AA21</f>
        <v>42.528053530174759</v>
      </c>
      <c r="AS21">
        <f>(AR21-U21)</f>
        <v>8.9139940819325716</v>
      </c>
      <c r="AT21">
        <f>IF(D21,P21,(O21+P21)/2)</f>
        <v>29.604578971862793</v>
      </c>
      <c r="AU21">
        <f>0.61365*EXP(17.502*AT21/(240.97+AT21))</f>
        <v>4.1646360246048548</v>
      </c>
      <c r="AV21">
        <f>IF(AS21&lt;&gt;0,(1000-(AR21+U21)/2)/AS21*AL21,0)</f>
        <v>3.8818110675604207</v>
      </c>
      <c r="AW21">
        <f>U21*AA21/1000</f>
        <v>2.9759298348514132</v>
      </c>
      <c r="AX21">
        <f>(AU21-AW21)</f>
        <v>1.1887061897534417</v>
      </c>
      <c r="AY21">
        <f>1/(1.6/F21+1.37/N21)</f>
        <v>2.7898298977669609</v>
      </c>
      <c r="AZ21">
        <f>G21*AA21*0.001</f>
        <v>34.701243025060535</v>
      </c>
      <c r="BA21">
        <f>G21/S21</f>
        <v>0.99428273443507698</v>
      </c>
      <c r="BB21">
        <f>(1-AL21*AA21/AQ21/F21)*100</f>
        <v>97.971180728746504</v>
      </c>
      <c r="BC21">
        <f>(S21-E21/(N21/1.35))</f>
        <v>396.69182684095819</v>
      </c>
      <c r="BD21">
        <f>E21*BB21/100/BC21</f>
        <v>-1.9392950096650357E-2</v>
      </c>
    </row>
    <row r="22" spans="1:56" x14ac:dyDescent="0.35">
      <c r="A22" s="1" t="s">
        <v>9</v>
      </c>
      <c r="B22" s="1" t="s">
        <v>3972</v>
      </c>
      <c r="K22" s="1">
        <f t="shared" si="0"/>
        <v>2.72</v>
      </c>
    </row>
    <row r="23" spans="1:56" x14ac:dyDescent="0.35">
      <c r="A23" s="1" t="s">
        <v>9</v>
      </c>
      <c r="B23" s="1" t="s">
        <v>3971</v>
      </c>
      <c r="K23" s="1">
        <f t="shared" si="0"/>
        <v>2.72</v>
      </c>
    </row>
    <row r="24" spans="1:56" x14ac:dyDescent="0.35">
      <c r="A24" s="1">
        <v>3</v>
      </c>
      <c r="B24" s="1" t="s">
        <v>3970</v>
      </c>
      <c r="C24" s="1">
        <v>748.5000026486814</v>
      </c>
      <c r="D24" s="1">
        <v>0</v>
      </c>
      <c r="E24">
        <f>(R24-S24*(1000-T24)/(1000-U24))*AK24</f>
        <v>-6.6006311972394629</v>
      </c>
      <c r="F24">
        <f>IF(AV24&lt;&gt;0,1/(1/AV24-1/N24),0)</f>
        <v>37.161108902331343</v>
      </c>
      <c r="G24">
        <f>((AY24-AL24/2)*S24-E24)/(AY24+AL24/2)</f>
        <v>390.63022487539791</v>
      </c>
      <c r="H24">
        <f>AL24*1000</f>
        <v>34.922023039058459</v>
      </c>
      <c r="I24">
        <f>(AQ24-AW24)</f>
        <v>0.77513881398696372</v>
      </c>
      <c r="J24">
        <f>(P24+AP24*D24)</f>
        <v>27.680526733398438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31.270090103149414</v>
      </c>
      <c r="P24" s="1">
        <v>27.680526733398438</v>
      </c>
      <c r="Q24" s="1">
        <v>31.401288986206055</v>
      </c>
      <c r="R24" s="1">
        <v>399.66604614257813</v>
      </c>
      <c r="S24" s="1">
        <v>393.20327758789063</v>
      </c>
      <c r="T24" s="1">
        <v>2.7209093570709229</v>
      </c>
      <c r="U24" s="1">
        <v>33.316761016845703</v>
      </c>
      <c r="V24" s="1">
        <v>5.2580318450927734</v>
      </c>
      <c r="W24" s="1">
        <v>64.383110046386719</v>
      </c>
      <c r="X24" s="1">
        <v>300.11654663085938</v>
      </c>
      <c r="Y24" s="1">
        <v>50.072441101074219</v>
      </c>
      <c r="Z24" s="1">
        <v>3.1337402760982513E-2</v>
      </c>
      <c r="AA24" s="1">
        <v>88.531913757324219</v>
      </c>
      <c r="AB24" s="1">
        <v>-44.720462799072266</v>
      </c>
      <c r="AC24" s="1">
        <v>-0.97128689289093018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1.1033696567311004</v>
      </c>
      <c r="AL24">
        <f>(U24-T24)/(1000-U24)*AK24</f>
        <v>3.4922023039058461E-2</v>
      </c>
      <c r="AM24">
        <f>(P24+273.15)</f>
        <v>300.83052673339841</v>
      </c>
      <c r="AN24">
        <f>(O24+273.15)</f>
        <v>304.42009010314939</v>
      </c>
      <c r="AO24">
        <f>(Y24*AG24+Z24*AH24)*AI24</f>
        <v>8.0115903970988711</v>
      </c>
      <c r="AP24">
        <f>((AO24+0.00000010773*(AN24^4-AM24^4))-AL24*44100)/(L24*51.4+0.00000043092*AM24^3)</f>
        <v>-12.23278009369419</v>
      </c>
      <c r="AQ24">
        <f>0.61365*EXP(17.502*J24/(240.97+J24))</f>
        <v>3.7247354270037292</v>
      </c>
      <c r="AR24">
        <f>AQ24*1000/AA24</f>
        <v>42.072234394634698</v>
      </c>
      <c r="AS24">
        <f>(AR24-U24)</f>
        <v>8.755473377788995</v>
      </c>
      <c r="AT24">
        <f>IF(D24,P24,(O24+P24)/2)</f>
        <v>29.475308418273926</v>
      </c>
      <c r="AU24">
        <f>0.61365*EXP(17.502*AT24/(240.97+AT24))</f>
        <v>4.1337228199541212</v>
      </c>
      <c r="AV24">
        <f>IF(AS24&lt;&gt;0,(1000-(AR24+U24)/2)/AS24*AL24,0)</f>
        <v>3.8382453434195978</v>
      </c>
      <c r="AW24">
        <f>U24*AA24/1000</f>
        <v>2.9495966130167655</v>
      </c>
      <c r="AX24">
        <f>(AU24-AW24)</f>
        <v>1.1841262069373557</v>
      </c>
      <c r="AY24">
        <f>1/(1.6/F24+1.37/N24)</f>
        <v>2.7538863017697479</v>
      </c>
      <c r="AZ24">
        <f>G24*AA24*0.001</f>
        <v>34.583241379672891</v>
      </c>
      <c r="BA24">
        <f>G24/S24</f>
        <v>0.99345617684502241</v>
      </c>
      <c r="BB24">
        <f>(1-AL24*AA24/AQ24/F24)*100</f>
        <v>97.766349848650052</v>
      </c>
      <c r="BC24">
        <f>(S24-E24/(N24/1.35))</f>
        <v>395.28508310126085</v>
      </c>
      <c r="BD24">
        <f>E24*BB24/100/BC24</f>
        <v>-1.6325423003273675E-2</v>
      </c>
    </row>
    <row r="25" spans="1:56" x14ac:dyDescent="0.35">
      <c r="A25" s="1" t="s">
        <v>9</v>
      </c>
      <c r="B25" s="1" t="s">
        <v>3969</v>
      </c>
      <c r="K25" s="1">
        <f t="shared" si="0"/>
        <v>2.72</v>
      </c>
    </row>
    <row r="26" spans="1:56" x14ac:dyDescent="0.35">
      <c r="A26" s="1" t="s">
        <v>9</v>
      </c>
      <c r="B26" s="1" t="s">
        <v>3968</v>
      </c>
      <c r="K26" s="1">
        <f t="shared" si="0"/>
        <v>2.72</v>
      </c>
    </row>
    <row r="27" spans="1:56" x14ac:dyDescent="0.35">
      <c r="A27" s="1">
        <v>4</v>
      </c>
      <c r="B27" s="1" t="s">
        <v>3967</v>
      </c>
      <c r="C27" s="1">
        <v>952.5000026486814</v>
      </c>
      <c r="D27" s="1">
        <v>0</v>
      </c>
      <c r="E27">
        <f>(R27-S27*(1000-T27)/(1000-U27))*AK27</f>
        <v>-4.9507470427189402</v>
      </c>
      <c r="F27">
        <f>IF(AV27&lt;&gt;0,1/(1/AV27-1/N27),0)</f>
        <v>36.023343425463651</v>
      </c>
      <c r="G27">
        <f>((AY27-AL27/2)*S27-E27)/(AY27+AL27/2)</f>
        <v>389.27622507748129</v>
      </c>
      <c r="H27">
        <f>AL27*1000</f>
        <v>34.202071703679174</v>
      </c>
      <c r="I27">
        <f>(AQ27-AW27)</f>
        <v>0.76167847094341701</v>
      </c>
      <c r="J27">
        <f>(P27+AP27*D27)</f>
        <v>27.628658294677734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31.210477828979492</v>
      </c>
      <c r="P27" s="1">
        <v>27.628658294677734</v>
      </c>
      <c r="Q27" s="1">
        <v>31.344758987426758</v>
      </c>
      <c r="R27" s="1">
        <v>400.01895141601563</v>
      </c>
      <c r="S27" s="1">
        <v>392.3436279296875</v>
      </c>
      <c r="T27" s="1">
        <v>3.3752350807189941</v>
      </c>
      <c r="U27" s="1">
        <v>33.341335296630859</v>
      </c>
      <c r="V27" s="1">
        <v>6.5446763038635254</v>
      </c>
      <c r="W27" s="1">
        <v>64.649795532226563</v>
      </c>
      <c r="X27" s="1">
        <v>300.09878540039063</v>
      </c>
      <c r="Y27" s="1">
        <v>100.11066436767578</v>
      </c>
      <c r="Z27" s="1">
        <v>5.7853862643241882E-2</v>
      </c>
      <c r="AA27" s="1">
        <v>88.532218933105469</v>
      </c>
      <c r="AB27" s="1">
        <v>-44.552486419677734</v>
      </c>
      <c r="AC27" s="1">
        <v>-0.98217004537582397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1.1033043580896711</v>
      </c>
      <c r="AL27">
        <f>(U27-T27)/(1000-U27)*AK27</f>
        <v>3.4202071703679171E-2</v>
      </c>
      <c r="AM27">
        <f>(P27+273.15)</f>
        <v>300.77865829467771</v>
      </c>
      <c r="AN27">
        <f>(O27+273.15)</f>
        <v>304.36047782897947</v>
      </c>
      <c r="AO27">
        <f>(Y27*AG27+Z27*AH27)*AI27</f>
        <v>16.01770594080449</v>
      </c>
      <c r="AP27">
        <f>((AO27+0.00000010773*(AN27^4-AM27^4))-AL27*44100)/(L27*51.4+0.00000043092*AM27^3)</f>
        <v>-11.907754028815791</v>
      </c>
      <c r="AQ27">
        <f>0.61365*EXP(17.502*J27/(240.97+J27))</f>
        <v>3.7134608669468174</v>
      </c>
      <c r="AR27">
        <f>AQ27*1000/AA27</f>
        <v>41.944739572750244</v>
      </c>
      <c r="AS27">
        <f>(AR27-U27)</f>
        <v>8.6034042761193845</v>
      </c>
      <c r="AT27">
        <f>IF(D27,P27,(O27+P27)/2)</f>
        <v>29.419568061828613</v>
      </c>
      <c r="AU27">
        <f>0.61365*EXP(17.502*AT27/(240.97+AT27))</f>
        <v>4.1204551556661952</v>
      </c>
      <c r="AV27">
        <f>IF(AS27&lt;&gt;0,(1000-(AR27+U27)/2)/AS27*AL27,0)</f>
        <v>3.8257648695592774</v>
      </c>
      <c r="AW27">
        <f>U27*AA27/1000</f>
        <v>2.9517823960034004</v>
      </c>
      <c r="AX27">
        <f>(AU27-AW27)</f>
        <v>1.1686727596627948</v>
      </c>
      <c r="AY27">
        <f>1/(1.6/F27+1.37/N27)</f>
        <v>2.7436116126753198</v>
      </c>
      <c r="AZ27">
        <f>G27*AA27*0.001</f>
        <v>34.46348798401241</v>
      </c>
      <c r="BA27">
        <f>G27/S27</f>
        <v>0.99218184613219729</v>
      </c>
      <c r="BB27">
        <f>(1-AL27*AA27/AQ27/F27)*100</f>
        <v>97.736445828914071</v>
      </c>
      <c r="BC27">
        <f>(S27-E27/(N27/1.35))</f>
        <v>393.90506837089015</v>
      </c>
      <c r="BD27">
        <f>E27*BB27/100/BC27</f>
        <v>-1.2283884087974187E-2</v>
      </c>
    </row>
    <row r="28" spans="1:56" x14ac:dyDescent="0.35">
      <c r="A28" s="1" t="s">
        <v>9</v>
      </c>
      <c r="B28" s="1" t="s">
        <v>3966</v>
      </c>
      <c r="K28" s="1">
        <f t="shared" si="0"/>
        <v>2.72</v>
      </c>
    </row>
    <row r="29" spans="1:56" x14ac:dyDescent="0.35">
      <c r="A29" s="1" t="s">
        <v>9</v>
      </c>
      <c r="B29" s="1" t="s">
        <v>3965</v>
      </c>
      <c r="K29" s="1">
        <f t="shared" si="0"/>
        <v>2.72</v>
      </c>
    </row>
    <row r="30" spans="1:56" x14ac:dyDescent="0.35">
      <c r="A30" s="1">
        <v>5</v>
      </c>
      <c r="B30" s="1" t="s">
        <v>3964</v>
      </c>
      <c r="C30" s="1">
        <v>1156.5000026486814</v>
      </c>
      <c r="D30" s="1">
        <v>0</v>
      </c>
      <c r="E30">
        <f>(R30-S30*(1000-T30)/(1000-U30))*AK30</f>
        <v>-3.5457112580870676</v>
      </c>
      <c r="F30">
        <f>IF(AV30&lt;&gt;0,1/(1/AV30-1/N30),0)</f>
        <v>35.107362273771528</v>
      </c>
      <c r="G30">
        <f>((AY30-AL30/2)*S30-E30)/(AY30+AL30/2)</f>
        <v>387.92172552635884</v>
      </c>
      <c r="H30">
        <f>AL30*1000</f>
        <v>33.632709169290187</v>
      </c>
      <c r="I30">
        <f>(AQ30-AW30)</f>
        <v>0.75102357061366121</v>
      </c>
      <c r="J30">
        <f>(P30+AP30*D30)</f>
        <v>27.634124755859375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31.169399261474609</v>
      </c>
      <c r="P30" s="1">
        <v>27.634124755859375</v>
      </c>
      <c r="Q30" s="1">
        <v>31.301801681518555</v>
      </c>
      <c r="R30" s="1">
        <v>400.13424682617188</v>
      </c>
      <c r="S30" s="1">
        <v>391.417236328125</v>
      </c>
      <c r="T30" s="1">
        <v>4.0152754783630371</v>
      </c>
      <c r="U30" s="1">
        <v>33.474800109863281</v>
      </c>
      <c r="V30" s="1">
        <v>7.8040332794189453</v>
      </c>
      <c r="W30" s="1">
        <v>65.0611572265625</v>
      </c>
      <c r="X30" s="1">
        <v>300.13607788085938</v>
      </c>
      <c r="Y30" s="1">
        <v>150.25807189941406</v>
      </c>
      <c r="Z30" s="1">
        <v>0.11450135707855225</v>
      </c>
      <c r="AA30" s="1">
        <v>88.532989501953125</v>
      </c>
      <c r="AB30" s="1">
        <v>-44.323825836181641</v>
      </c>
      <c r="AC30" s="1">
        <v>-0.98993450403213501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1.1034414627972768</v>
      </c>
      <c r="AL30">
        <f>(U30-T30)/(1000-U30)*AK30</f>
        <v>3.363270916929019E-2</v>
      </c>
      <c r="AM30">
        <f>(P30+273.15)</f>
        <v>300.78412475585935</v>
      </c>
      <c r="AN30">
        <f>(O30+273.15)</f>
        <v>304.31939926147459</v>
      </c>
      <c r="AO30">
        <f>(Y30*AG30+Z30*AH30)*AI30</f>
        <v>24.04129096654151</v>
      </c>
      <c r="AP30">
        <f>((AO30+0.00000010773*(AN30^4-AM30^4))-AL30*44100)/(L30*51.4+0.00000043092*AM30^3)</f>
        <v>-11.640139932916616</v>
      </c>
      <c r="AQ30">
        <f>0.61365*EXP(17.502*J30/(240.97+J30))</f>
        <v>3.7146476973201663</v>
      </c>
      <c r="AR30">
        <f>AQ30*1000/AA30</f>
        <v>41.957780011915418</v>
      </c>
      <c r="AS30">
        <f>(AR30-U30)</f>
        <v>8.4829799020521364</v>
      </c>
      <c r="AT30">
        <f>IF(D30,P30,(O30+P30)/2)</f>
        <v>29.401762008666992</v>
      </c>
      <c r="AU30">
        <f>0.61365*EXP(17.502*AT30/(240.97+AT30))</f>
        <v>4.1162246799089983</v>
      </c>
      <c r="AV30">
        <f>IF(AS30&lt;&gt;0,(1000-(AR30+U30)/2)/AS30*AL30,0)</f>
        <v>3.8151933080612874</v>
      </c>
      <c r="AW30">
        <f>U30*AA30/1000</f>
        <v>2.9636241267065051</v>
      </c>
      <c r="AX30">
        <f>(AU30-AW30)</f>
        <v>1.1526005532024932</v>
      </c>
      <c r="AY30">
        <f>1/(1.6/F30+1.37/N30)</f>
        <v>2.7349161848554342</v>
      </c>
      <c r="AZ30">
        <f>G30*AA30*0.001</f>
        <v>34.343870053604668</v>
      </c>
      <c r="BA30">
        <f>G30/S30</f>
        <v>0.99106960430624502</v>
      </c>
      <c r="BB30">
        <f>(1-AL30*AA30/AQ30/F30)*100</f>
        <v>97.716762180490974</v>
      </c>
      <c r="BC30">
        <f>(S30-E30/(N30/1.35))</f>
        <v>392.53553562789375</v>
      </c>
      <c r="BD30">
        <f>E30*BB30/100/BC30</f>
        <v>-8.8266002009975159E-3</v>
      </c>
    </row>
    <row r="31" spans="1:56" x14ac:dyDescent="0.35">
      <c r="A31" s="1" t="s">
        <v>9</v>
      </c>
      <c r="B31" s="1" t="s">
        <v>3963</v>
      </c>
      <c r="K31" s="1">
        <f t="shared" si="0"/>
        <v>2.72</v>
      </c>
    </row>
    <row r="32" spans="1:56" x14ac:dyDescent="0.35">
      <c r="A32" s="1" t="s">
        <v>9</v>
      </c>
      <c r="B32" s="1" t="s">
        <v>3962</v>
      </c>
      <c r="K32" s="1">
        <f t="shared" si="0"/>
        <v>2.72</v>
      </c>
    </row>
    <row r="33" spans="1:56" x14ac:dyDescent="0.35">
      <c r="A33" s="1">
        <v>6</v>
      </c>
      <c r="B33" s="1" t="s">
        <v>3961</v>
      </c>
      <c r="C33" s="1">
        <v>1360.5000026486814</v>
      </c>
      <c r="D33" s="1">
        <v>0</v>
      </c>
      <c r="E33">
        <f>(R33-S33*(1000-T33)/(1000-U33))*AK33</f>
        <v>-1.7963788955086313</v>
      </c>
      <c r="F33">
        <f>IF(AV33&lt;&gt;0,1/(1/AV33-1/N33),0)</f>
        <v>36.415718683023563</v>
      </c>
      <c r="G33">
        <f>((AY33-AL33/2)*S33-E33)/(AY33+AL33/2)</f>
        <v>385.97154873673588</v>
      </c>
      <c r="H33">
        <f>AL33*1000</f>
        <v>33.390599651115799</v>
      </c>
      <c r="I33">
        <f>(AQ33-AW33)</f>
        <v>0.74245137301543096</v>
      </c>
      <c r="J33">
        <f>(P33+AP33*D33)</f>
        <v>27.745119094848633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31.149091720581055</v>
      </c>
      <c r="P33" s="1">
        <v>27.745119094848633</v>
      </c>
      <c r="Q33" s="1">
        <v>31.276803970336914</v>
      </c>
      <c r="R33" s="1">
        <v>400.20718383789063</v>
      </c>
      <c r="S33" s="1">
        <v>390.0335693359375</v>
      </c>
      <c r="T33" s="1">
        <v>4.6114935874938965</v>
      </c>
      <c r="U33" s="1">
        <v>33.844917297363281</v>
      </c>
      <c r="V33" s="1">
        <v>8.9731302261352539</v>
      </c>
      <c r="W33" s="1">
        <v>65.856063842773438</v>
      </c>
      <c r="X33" s="1">
        <v>300.1651611328125</v>
      </c>
      <c r="Y33" s="1">
        <v>301.11871337890625</v>
      </c>
      <c r="Z33" s="1">
        <v>8.0753609538078308E-2</v>
      </c>
      <c r="AA33" s="1">
        <v>88.532234191894531</v>
      </c>
      <c r="AB33" s="1">
        <v>-44.033100128173828</v>
      </c>
      <c r="AC33" s="1">
        <v>-1.0372737646102905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1.1035483865176927</v>
      </c>
      <c r="AL33">
        <f>(U33-T33)/(1000-U33)*AK33</f>
        <v>3.33905996511158E-2</v>
      </c>
      <c r="AM33">
        <f>(P33+273.15)</f>
        <v>300.89511909484861</v>
      </c>
      <c r="AN33">
        <f>(O33+273.15)</f>
        <v>304.29909172058103</v>
      </c>
      <c r="AO33">
        <f>(Y33*AG33+Z33*AH33)*AI33</f>
        <v>48.178993063740563</v>
      </c>
      <c r="AP33">
        <f>((AO33+0.00000010773*(AN33^4-AM33^4))-AL33*44100)/(L33*51.4+0.00000043092*AM33^3)</f>
        <v>-11.365654529592998</v>
      </c>
      <c r="AQ33">
        <f>0.61365*EXP(17.502*J33/(240.97+J33))</f>
        <v>3.7388175173908991</v>
      </c>
      <c r="AR33">
        <f>AQ33*1000/AA33</f>
        <v>42.231143848544171</v>
      </c>
      <c r="AS33">
        <f>(AR33-U33)</f>
        <v>8.38622655118089</v>
      </c>
      <c r="AT33">
        <f>IF(D33,P33,(O33+P33)/2)</f>
        <v>29.447105407714844</v>
      </c>
      <c r="AU33">
        <f>0.61365*EXP(17.502*AT33/(240.97+AT33))</f>
        <v>4.1270051178165952</v>
      </c>
      <c r="AV33">
        <f>IF(AS33&lt;&gt;0,(1000-(AR33+U33)/2)/AS33*AL33,0)</f>
        <v>3.8301477791837635</v>
      </c>
      <c r="AW33">
        <f>U33*AA33/1000</f>
        <v>2.9963661443754681</v>
      </c>
      <c r="AX33">
        <f>(AU33-AW33)</f>
        <v>1.1306389734411271</v>
      </c>
      <c r="AY33">
        <f>1/(1.6/F33+1.37/N33)</f>
        <v>2.7472187657235159</v>
      </c>
      <c r="AZ33">
        <f>G33*AA33*0.001</f>
        <v>34.170923544168936</v>
      </c>
      <c r="BA33">
        <f>G33/S33</f>
        <v>0.98958545900006112</v>
      </c>
      <c r="BB33">
        <f>(1-AL33*AA33/AQ33/F33)*100</f>
        <v>97.82878671098517</v>
      </c>
      <c r="BC33">
        <f>(S33-E33/(N33/1.35))</f>
        <v>390.6001381044419</v>
      </c>
      <c r="BD33">
        <f>E33*BB33/100/BC33</f>
        <v>-4.4991680923020779E-3</v>
      </c>
    </row>
    <row r="34" spans="1:56" x14ac:dyDescent="0.35">
      <c r="A34" s="1" t="s">
        <v>9</v>
      </c>
      <c r="B34" s="1" t="s">
        <v>3960</v>
      </c>
      <c r="K34" s="1">
        <f t="shared" si="0"/>
        <v>2.72</v>
      </c>
    </row>
    <row r="35" spans="1:56" x14ac:dyDescent="0.35">
      <c r="A35" s="1" t="s">
        <v>9</v>
      </c>
      <c r="B35" s="1" t="s">
        <v>3959</v>
      </c>
      <c r="K35" s="1">
        <f t="shared" si="0"/>
        <v>2.72</v>
      </c>
    </row>
    <row r="36" spans="1:56" x14ac:dyDescent="0.35">
      <c r="A36" s="1">
        <v>7</v>
      </c>
      <c r="B36" s="1" t="s">
        <v>3958</v>
      </c>
      <c r="C36" s="1">
        <v>1564.5000026486814</v>
      </c>
      <c r="D36" s="1">
        <v>0</v>
      </c>
      <c r="E36">
        <f>(R36-S36*(1000-T36)/(1000-U36))*AK36</f>
        <v>-0.51551207911972785</v>
      </c>
      <c r="F36">
        <f>IF(AV36&lt;&gt;0,1/(1/AV36-1/N36),0)</f>
        <v>39.815226446221175</v>
      </c>
      <c r="G36">
        <f>((AY36-AL36/2)*S36-E36)/(AY36+AL36/2)</f>
        <v>384.24463162611829</v>
      </c>
      <c r="H36">
        <f>AL36*1000</f>
        <v>33.375060673247212</v>
      </c>
      <c r="I36">
        <f>(AQ36-AW36)</f>
        <v>0.7351112392139556</v>
      </c>
      <c r="J36">
        <f>(P36+AP36*D36)</f>
        <v>27.913578033447266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31.150733947753906</v>
      </c>
      <c r="P36" s="1">
        <v>27.913578033447266</v>
      </c>
      <c r="Q36" s="1">
        <v>31.266324996948242</v>
      </c>
      <c r="R36" s="1">
        <v>399.9942626953125</v>
      </c>
      <c r="S36" s="1">
        <v>388.7056884765625</v>
      </c>
      <c r="T36" s="1">
        <v>5.1396746635437012</v>
      </c>
      <c r="U36" s="1">
        <v>34.344215393066406</v>
      </c>
      <c r="V36" s="1">
        <v>10.00020694732666</v>
      </c>
      <c r="W36" s="1">
        <v>66.823150634765625</v>
      </c>
      <c r="X36" s="1">
        <v>300.1669921875</v>
      </c>
      <c r="Y36" s="1">
        <v>500.34857177734375</v>
      </c>
      <c r="Z36" s="1">
        <v>9.2810459434986115E-2</v>
      </c>
      <c r="AA36" s="1">
        <v>88.53460693359375</v>
      </c>
      <c r="AB36" s="1">
        <v>-44.137783050537109</v>
      </c>
      <c r="AC36" s="1">
        <v>-1.1470495462417603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1.103555118336397</v>
      </c>
      <c r="AL36">
        <f>(U36-T36)/(1000-U36)*AK36</f>
        <v>3.3375060673247213E-2</v>
      </c>
      <c r="AM36">
        <f>(P36+273.15)</f>
        <v>301.06357803344724</v>
      </c>
      <c r="AN36">
        <f>(O36+273.15)</f>
        <v>304.30073394775388</v>
      </c>
      <c r="AO36">
        <f>(Y36*AG36+Z36*AH36)*AI36</f>
        <v>80.055769694989067</v>
      </c>
      <c r="AP36">
        <f>((AO36+0.00000010773*(AN36^4-AM36^4))-AL36*44100)/(L36*51.4+0.00000043092*AM36^3)</f>
        <v>-11.112484743441879</v>
      </c>
      <c r="AQ36">
        <f>0.61365*EXP(17.502*J36/(240.97+J36))</f>
        <v>3.7757628494817697</v>
      </c>
      <c r="AR36">
        <f>AQ36*1000/AA36</f>
        <v>42.647310246871228</v>
      </c>
      <c r="AS36">
        <f>(AR36-U36)</f>
        <v>8.3030948538048222</v>
      </c>
      <c r="AT36">
        <f>IF(D36,P36,(O36+P36)/2)</f>
        <v>29.532155990600586</v>
      </c>
      <c r="AU36">
        <f>0.61365*EXP(17.502*AT36/(240.97+AT36))</f>
        <v>4.1472923746028663</v>
      </c>
      <c r="AV36">
        <f>IF(AS36&lt;&gt;0,(1000-(AR36+U36)/2)/AS36*AL36,0)</f>
        <v>3.8648555530788293</v>
      </c>
      <c r="AW36">
        <f>U36*AA36/1000</f>
        <v>3.0406516102678141</v>
      </c>
      <c r="AX36">
        <f>(AU36-AW36)</f>
        <v>1.1066407643350522</v>
      </c>
      <c r="AY36">
        <f>1/(1.6/F36+1.37/N36)</f>
        <v>2.7758265028753542</v>
      </c>
      <c r="AZ36">
        <f>G36*AA36*0.001</f>
        <v>34.018947427361908</v>
      </c>
      <c r="BA36">
        <f>G36/S36</f>
        <v>0.98852330443650505</v>
      </c>
      <c r="BB36">
        <f>(1-AL36*AA36/AQ36/F36)*100</f>
        <v>98.034462978724022</v>
      </c>
      <c r="BC36">
        <f>(S36-E36/(N36/1.35))</f>
        <v>388.86827836477943</v>
      </c>
      <c r="BD36">
        <f>E36*BB36/100/BC36</f>
        <v>-1.2996161591802735E-3</v>
      </c>
    </row>
    <row r="37" spans="1:56" x14ac:dyDescent="0.35">
      <c r="A37" s="1" t="s">
        <v>9</v>
      </c>
      <c r="B37" s="1" t="s">
        <v>3957</v>
      </c>
      <c r="K37" s="1">
        <f t="shared" si="0"/>
        <v>2.72</v>
      </c>
    </row>
    <row r="38" spans="1:56" x14ac:dyDescent="0.35">
      <c r="A38" s="1" t="s">
        <v>9</v>
      </c>
      <c r="B38" s="1" t="s">
        <v>3956</v>
      </c>
      <c r="K38" s="1">
        <f t="shared" si="0"/>
        <v>2.72</v>
      </c>
    </row>
    <row r="39" spans="1:56" x14ac:dyDescent="0.35">
      <c r="A39" s="1">
        <v>8</v>
      </c>
      <c r="B39" s="1" t="s">
        <v>3955</v>
      </c>
      <c r="C39" s="1">
        <v>1768.5000026486814</v>
      </c>
      <c r="D39" s="1">
        <v>0</v>
      </c>
      <c r="E39">
        <f>(R39-S39*(1000-T39)/(1000-U39))*AK39</f>
        <v>0.78544979038857488</v>
      </c>
      <c r="F39">
        <f>IF(AV39&lt;&gt;0,1/(1/AV39-1/N39),0)</f>
        <v>39.021336353313224</v>
      </c>
      <c r="G39">
        <f>((AY39-AL39/2)*S39-E39)/(AY39+AL39/2)</f>
        <v>382.59728520486163</v>
      </c>
      <c r="H39">
        <f>AL39*1000</f>
        <v>33.518008639810049</v>
      </c>
      <c r="I39">
        <f>(AQ39-AW39)</f>
        <v>0.7392345520032797</v>
      </c>
      <c r="J39">
        <f>(P39+AP39*D39)</f>
        <v>28.163145065307617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31.171335220336914</v>
      </c>
      <c r="P39" s="1">
        <v>28.163145065307617</v>
      </c>
      <c r="Q39" s="1">
        <v>31.273130416870117</v>
      </c>
      <c r="R39" s="1">
        <v>400.02548217773438</v>
      </c>
      <c r="S39" s="1">
        <v>387.5411376953125</v>
      </c>
      <c r="T39" s="1">
        <v>5.6068825721740723</v>
      </c>
      <c r="U39" s="1">
        <v>34.923397064208984</v>
      </c>
      <c r="V39" s="1">
        <v>10.896166801452637</v>
      </c>
      <c r="W39" s="1">
        <v>67.868583679199219</v>
      </c>
      <c r="X39" s="1">
        <v>300.12112426757813</v>
      </c>
      <c r="Y39" s="1">
        <v>750.13983154296875</v>
      </c>
      <c r="Z39" s="1">
        <v>8.6781010031700134E-2</v>
      </c>
      <c r="AA39" s="1">
        <v>88.532257080078125</v>
      </c>
      <c r="AB39" s="1">
        <v>-44.492801666259766</v>
      </c>
      <c r="AC39" s="1">
        <v>-1.3483915328979492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1.1033864862778604</v>
      </c>
      <c r="AL39">
        <f>(U39-T39)/(1000-U39)*AK39</f>
        <v>3.3518008639810047E-2</v>
      </c>
      <c r="AM39">
        <f>(P39+273.15)</f>
        <v>301.31314506530759</v>
      </c>
      <c r="AN39">
        <f>(O39+273.15)</f>
        <v>304.32133522033689</v>
      </c>
      <c r="AO39">
        <f>(Y39*AG39+Z39*AH39)*AI39</f>
        <v>120.02237036416591</v>
      </c>
      <c r="AP39">
        <f>((AO39+0.00000010773*(AN39^4-AM39^4))-AL39*44100)/(L39*51.4+0.00000043092*AM39^3)</f>
        <v>-10.855494397966522</v>
      </c>
      <c r="AQ39">
        <f>0.61365*EXP(17.502*J39/(240.97+J39))</f>
        <v>3.831081719001475</v>
      </c>
      <c r="AR39">
        <f>AQ39*1000/AA39</f>
        <v>43.273286430913323</v>
      </c>
      <c r="AS39">
        <f>(AR39-U39)</f>
        <v>8.349889366704339</v>
      </c>
      <c r="AT39">
        <f>IF(D39,P39,(O39+P39)/2)</f>
        <v>29.667240142822266</v>
      </c>
      <c r="AU39">
        <f>0.61365*EXP(17.502*AT39/(240.97+AT39))</f>
        <v>4.1796929245887142</v>
      </c>
      <c r="AV39">
        <f>IF(AS39&lt;&gt;0,(1000-(AR39+U39)/2)/AS39*AL39,0)</f>
        <v>3.8572379427854862</v>
      </c>
      <c r="AW39">
        <f>U39*AA39/1000</f>
        <v>3.0918471669981953</v>
      </c>
      <c r="AX39">
        <f>(AU39-AW39)</f>
        <v>1.0878457575905189</v>
      </c>
      <c r="AY39">
        <f>1/(1.6/F39+1.37/N39)</f>
        <v>2.7695411570519255</v>
      </c>
      <c r="AZ39">
        <f>G39*AA39*0.001</f>
        <v>33.872201211896787</v>
      </c>
      <c r="BA39">
        <f>G39/S39</f>
        <v>0.98724302529571006</v>
      </c>
      <c r="BB39">
        <f>(1-AL39*AA39/AQ39/F39)*100</f>
        <v>98.015019746700744</v>
      </c>
      <c r="BC39">
        <f>(S39-E39/(N39/1.35))</f>
        <v>387.2934108256776</v>
      </c>
      <c r="BD39">
        <f>E39*BB39/100/BC39</f>
        <v>1.9877920605685128E-3</v>
      </c>
    </row>
    <row r="40" spans="1:56" x14ac:dyDescent="0.35">
      <c r="A40" s="1" t="s">
        <v>9</v>
      </c>
      <c r="B40" s="1" t="s">
        <v>3954</v>
      </c>
      <c r="K40" s="1">
        <f t="shared" si="0"/>
        <v>2.72</v>
      </c>
    </row>
    <row r="41" spans="1:56" x14ac:dyDescent="0.35">
      <c r="A41" s="1" t="s">
        <v>9</v>
      </c>
      <c r="B41" s="1" t="s">
        <v>3953</v>
      </c>
      <c r="K41" s="1">
        <f t="shared" si="0"/>
        <v>2.72</v>
      </c>
    </row>
    <row r="42" spans="1:56" x14ac:dyDescent="0.35">
      <c r="A42" s="1">
        <v>9</v>
      </c>
      <c r="B42" s="1" t="s">
        <v>3952</v>
      </c>
      <c r="C42" s="1">
        <v>1973.0000026375055</v>
      </c>
      <c r="D42" s="1">
        <v>0</v>
      </c>
      <c r="E42">
        <f>(R42-S42*(1000-T42)/(1000-U42))*AK42</f>
        <v>1.4550673659010367</v>
      </c>
      <c r="F42">
        <f>IF(AV42&lt;&gt;0,1/(1/AV42-1/N42),0)</f>
        <v>45.255753162468224</v>
      </c>
      <c r="G42">
        <f>((AY42-AL42/2)*S42-E42)/(AY42+AL42/2)</f>
        <v>381.79965113118539</v>
      </c>
      <c r="H42">
        <f>AL42*1000</f>
        <v>33.891772104887643</v>
      </c>
      <c r="I42">
        <f>(AQ42-AW42)</f>
        <v>0.7366896414774855</v>
      </c>
      <c r="J42">
        <f>(P42+AP42*D42)</f>
        <v>28.441730499267578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31.211952209472656</v>
      </c>
      <c r="P42" s="1">
        <v>28.441730499267578</v>
      </c>
      <c r="Q42" s="1">
        <v>31.297883987426758</v>
      </c>
      <c r="R42" s="1">
        <v>400.1494140625</v>
      </c>
      <c r="S42" s="1">
        <v>386.94692993164063</v>
      </c>
      <c r="T42" s="1">
        <v>6.0448613166809082</v>
      </c>
      <c r="U42" s="1">
        <v>35.661663055419922</v>
      </c>
      <c r="V42" s="1">
        <v>11.719324111938477</v>
      </c>
      <c r="W42" s="1">
        <v>69.138160705566406</v>
      </c>
      <c r="X42" s="1">
        <v>300.1611328125</v>
      </c>
      <c r="Y42" s="1">
        <v>999.653564453125</v>
      </c>
      <c r="Z42" s="1">
        <v>7.2315209545195103E-3</v>
      </c>
      <c r="AA42" s="1">
        <v>88.525794982910156</v>
      </c>
      <c r="AB42" s="1">
        <v>-44.4287109375</v>
      </c>
      <c r="AC42" s="1">
        <v>-1.4781303405761719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1.1035335765165439</v>
      </c>
      <c r="AL42">
        <f>(U42-T42)/(1000-U42)*AK42</f>
        <v>3.3891772104887641E-2</v>
      </c>
      <c r="AM42">
        <f>(P42+273.15)</f>
        <v>301.59173049926756</v>
      </c>
      <c r="AN42">
        <f>(O42+273.15)</f>
        <v>304.36195220947263</v>
      </c>
      <c r="AO42">
        <f>(Y42*AG42+Z42*AH42)*AI42</f>
        <v>159.94456673746026</v>
      </c>
      <c r="AP42">
        <f>((AO42+0.00000010773*(AN42^4-AM42^4))-AL42*44100)/(L42*51.4+0.00000043092*AM42^3)</f>
        <v>-10.683123212326201</v>
      </c>
      <c r="AQ42">
        <f>0.61365*EXP(17.502*J42/(240.97+J42))</f>
        <v>3.8936667138712111</v>
      </c>
      <c r="AR42">
        <f>AQ42*1000/AA42</f>
        <v>43.983414264993392</v>
      </c>
      <c r="AS42">
        <f>(AR42-U42)</f>
        <v>8.3217512095734705</v>
      </c>
      <c r="AT42">
        <f>IF(D42,P42,(O42+P42)/2)</f>
        <v>29.826841354370117</v>
      </c>
      <c r="AU42">
        <f>0.61365*EXP(17.502*AT42/(240.97+AT42))</f>
        <v>4.2182581596420876</v>
      </c>
      <c r="AV42">
        <f>IF(AS42&lt;&gt;0,(1000-(AR42+U42)/2)/AS42*AL42,0)</f>
        <v>3.9104888959598898</v>
      </c>
      <c r="AW42">
        <f>U42*AA42/1000</f>
        <v>3.1569770723937256</v>
      </c>
      <c r="AX42">
        <f>(AU42-AW42)</f>
        <v>1.061281087248362</v>
      </c>
      <c r="AY42">
        <f>1/(1.6/F42+1.37/N42)</f>
        <v>2.8135564233506045</v>
      </c>
      <c r="AZ42">
        <f>G42*AA42*0.001</f>
        <v>33.799117640585941</v>
      </c>
      <c r="BA42">
        <f>G42/S42</f>
        <v>0.98669771381474825</v>
      </c>
      <c r="BB42">
        <f>(1-AL42*AA42/AQ42/F42)*100</f>
        <v>98.297325854294897</v>
      </c>
      <c r="BC42">
        <f>(S42-E42/(N42/1.35))</f>
        <v>386.48800908390035</v>
      </c>
      <c r="BD42">
        <f>E42*BB42/100/BC42</f>
        <v>3.700741747330003E-3</v>
      </c>
    </row>
    <row r="43" spans="1:56" x14ac:dyDescent="0.35">
      <c r="A43" s="1" t="s">
        <v>9</v>
      </c>
      <c r="B43" s="1" t="s">
        <v>3951</v>
      </c>
      <c r="K43" s="1">
        <f t="shared" si="0"/>
        <v>2.72</v>
      </c>
    </row>
    <row r="44" spans="1:56" x14ac:dyDescent="0.35">
      <c r="A44" s="1" t="s">
        <v>9</v>
      </c>
      <c r="B44" s="1" t="s">
        <v>3950</v>
      </c>
      <c r="K44" s="1">
        <f t="shared" si="0"/>
        <v>2.72</v>
      </c>
    </row>
    <row r="45" spans="1:56" x14ac:dyDescent="0.35">
      <c r="A45" s="1">
        <v>10</v>
      </c>
      <c r="B45" s="1" t="s">
        <v>3949</v>
      </c>
      <c r="C45" s="1">
        <v>2178.0000026375055</v>
      </c>
      <c r="D45" s="1">
        <v>0</v>
      </c>
      <c r="E45">
        <f>(R45-S45*(1000-T45)/(1000-U45))*AK45</f>
        <v>2.349388409731497</v>
      </c>
      <c r="F45">
        <f>IF(AV45&lt;&gt;0,1/(1/AV45-1/N45),0)</f>
        <v>58.198030139146844</v>
      </c>
      <c r="G45">
        <f>((AY45-AL45/2)*S45-E45)/(AY45+AL45/2)</f>
        <v>380.55675558675011</v>
      </c>
      <c r="H45">
        <f>AL45*1000</f>
        <v>34.368765848725936</v>
      </c>
      <c r="I45">
        <f>(AQ45-AW45)</f>
        <v>0.73205211152839089</v>
      </c>
      <c r="J45">
        <f>(P45+AP45*D45)</f>
        <v>28.742830276489258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31.276395797729492</v>
      </c>
      <c r="P45" s="1">
        <v>28.742830276489258</v>
      </c>
      <c r="Q45" s="1">
        <v>31.343629837036133</v>
      </c>
      <c r="R45" s="1">
        <v>400.1025390625</v>
      </c>
      <c r="S45" s="1">
        <v>385.95135498046875</v>
      </c>
      <c r="T45" s="1">
        <v>6.4792017936706543</v>
      </c>
      <c r="U45" s="1">
        <v>36.491310119628906</v>
      </c>
      <c r="V45" s="1">
        <v>12.514767646789551</v>
      </c>
      <c r="W45" s="1">
        <v>70.484031677246094</v>
      </c>
      <c r="X45" s="1">
        <v>300.11795043945313</v>
      </c>
      <c r="Y45" s="1">
        <v>1250.3179931640625</v>
      </c>
      <c r="Z45" s="1">
        <v>3.3748064190149307E-2</v>
      </c>
      <c r="AA45" s="1">
        <v>88.521308898925781</v>
      </c>
      <c r="AB45" s="1">
        <v>-44.273319244384766</v>
      </c>
      <c r="AC45" s="1">
        <v>-1.5881669521331787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1.103374817792107</v>
      </c>
      <c r="AL45">
        <f>(U45-T45)/(1000-U45)*AK45</f>
        <v>3.4368765848725932E-2</v>
      </c>
      <c r="AM45">
        <f>(P45+273.15)</f>
        <v>301.89283027648924</v>
      </c>
      <c r="AN45">
        <f>(O45+273.15)</f>
        <v>304.42639579772947</v>
      </c>
      <c r="AO45">
        <f>(Y45*AG45+Z45*AH45)*AI45</f>
        <v>200.05087443476441</v>
      </c>
      <c r="AP45">
        <f>((AO45+0.00000010773*(AN45^4-AM45^4))-AL45*44100)/(L45*51.4+0.00000043092*AM45^3)</f>
        <v>-10.546344201917934</v>
      </c>
      <c r="AQ45">
        <f>0.61365*EXP(17.502*J45/(240.97+J45))</f>
        <v>3.9623106467545575</v>
      </c>
      <c r="AR45">
        <f>AQ45*1000/AA45</f>
        <v>44.761094204772213</v>
      </c>
      <c r="AS45">
        <f>(AR45-U45)</f>
        <v>8.2697840851433071</v>
      </c>
      <c r="AT45">
        <f>IF(D45,P45,(O45+P45)/2)</f>
        <v>30.009613037109375</v>
      </c>
      <c r="AU45">
        <f>0.61365*EXP(17.502*AT45/(240.97+AT45))</f>
        <v>4.2628028096505197</v>
      </c>
      <c r="AV45">
        <f>IF(AS45&lt;&gt;0,(1000-(AR45+U45)/2)/AS45*AL45,0)</f>
        <v>3.9871045095996451</v>
      </c>
      <c r="AW45">
        <f>U45*AA45/1000</f>
        <v>3.2302585352261666</v>
      </c>
      <c r="AX45">
        <f>(AU45-AW45)</f>
        <v>1.0325442744243531</v>
      </c>
      <c r="AY45">
        <f>1/(1.6/F45+1.37/N45)</f>
        <v>2.8772029512369821</v>
      </c>
      <c r="AZ45">
        <f>G45*AA45*0.001</f>
        <v>33.68738211486771</v>
      </c>
      <c r="BA45">
        <f>G45/S45</f>
        <v>0.98602259242232315</v>
      </c>
      <c r="BB45">
        <f>(1-AL45*AA45/AQ45/F45)*100</f>
        <v>98.680665383028838</v>
      </c>
      <c r="BC45">
        <f>(S45-E45/(N45/1.35))</f>
        <v>385.21036982340183</v>
      </c>
      <c r="BD45">
        <f>E45*BB45/100/BC45</f>
        <v>6.0185090972957418E-3</v>
      </c>
    </row>
    <row r="46" spans="1:56" x14ac:dyDescent="0.35">
      <c r="A46" s="1" t="s">
        <v>9</v>
      </c>
      <c r="B46" s="1" t="s">
        <v>3948</v>
      </c>
      <c r="K46" s="1">
        <f t="shared" si="0"/>
        <v>2.72</v>
      </c>
    </row>
    <row r="47" spans="1:56" x14ac:dyDescent="0.35">
      <c r="A47" s="1" t="s">
        <v>9</v>
      </c>
      <c r="B47" s="1" t="s">
        <v>3947</v>
      </c>
      <c r="K47" s="1">
        <f t="shared" si="0"/>
        <v>2.72</v>
      </c>
    </row>
    <row r="48" spans="1:56" x14ac:dyDescent="0.35">
      <c r="A48" s="1">
        <v>11</v>
      </c>
      <c r="B48" s="1" t="s">
        <v>3946</v>
      </c>
      <c r="C48" s="1">
        <v>2383.5000026263297</v>
      </c>
      <c r="D48" s="1">
        <v>0</v>
      </c>
      <c r="E48">
        <f>(R48-S48*(1000-T48)/(1000-U48))*AK48</f>
        <v>3.3655259652037648</v>
      </c>
      <c r="F48">
        <f>IF(AV48&lt;&gt;0,1/(1/AV48-1/N48),0)</f>
        <v>102.331898025999</v>
      </c>
      <c r="G48">
        <f>((AY48-AL48/2)*S48-E48)/(AY48+AL48/2)</f>
        <v>379.13124303657418</v>
      </c>
      <c r="H48">
        <f>AL48*1000</f>
        <v>35.130267550535216</v>
      </c>
      <c r="I48">
        <f>(AQ48-AW48)</f>
        <v>0.72539212865873015</v>
      </c>
      <c r="J48">
        <f>(P48+AP48*D48)</f>
        <v>29.113348007202148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31.357719421386719</v>
      </c>
      <c r="P48" s="1">
        <v>29.113348007202148</v>
      </c>
      <c r="Q48" s="1">
        <v>31.402799606323242</v>
      </c>
      <c r="R48" s="1">
        <v>400.06295776367188</v>
      </c>
      <c r="S48" s="1">
        <v>384.7655029296875</v>
      </c>
      <c r="T48" s="1">
        <v>6.9002923965454102</v>
      </c>
      <c r="U48" s="1">
        <v>37.537502288818359</v>
      </c>
      <c r="V48" s="1">
        <v>13.26646614074707</v>
      </c>
      <c r="W48" s="1">
        <v>72.169403076171875</v>
      </c>
      <c r="X48" s="1">
        <v>300.18222045898438</v>
      </c>
      <c r="Y48" s="1">
        <v>1600.3060302734375</v>
      </c>
      <c r="Z48" s="1">
        <v>7.7136822044849396E-2</v>
      </c>
      <c r="AA48" s="1">
        <v>88.520401000976563</v>
      </c>
      <c r="AB48" s="1">
        <v>-43.999568939208984</v>
      </c>
      <c r="AC48" s="1">
        <v>-1.7309689521789551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1.1036111046286188</v>
      </c>
      <c r="AL48">
        <f>(U48-T48)/(1000-U48)*AK48</f>
        <v>3.5130267550535214E-2</v>
      </c>
      <c r="AM48">
        <f>(P48+273.15)</f>
        <v>302.26334800720213</v>
      </c>
      <c r="AN48">
        <f>(O48+273.15)</f>
        <v>304.5077194213867</v>
      </c>
      <c r="AO48">
        <f>(Y48*AG48+Z48*AH48)*AI48</f>
        <v>256.04895912060965</v>
      </c>
      <c r="AP48">
        <f>((AO48+0.00000010773*(AN48^4-AM48^4))-AL48*44100)/(L48*51.4+0.00000043092*AM48^3)</f>
        <v>-10.386672574362663</v>
      </c>
      <c r="AQ48">
        <f>0.61365*EXP(17.502*J48/(240.97+J48))</f>
        <v>4.0482268838400071</v>
      </c>
      <c r="AR48">
        <f>AQ48*1000/AA48</f>
        <v>45.73213449174667</v>
      </c>
      <c r="AS48">
        <f>(AR48-U48)</f>
        <v>8.194632202928311</v>
      </c>
      <c r="AT48">
        <f>IF(D48,P48,(O48+P48)/2)</f>
        <v>30.235533714294434</v>
      </c>
      <c r="AU48">
        <f>0.61365*EXP(17.502*AT48/(240.97+AT48))</f>
        <v>4.3184297362321287</v>
      </c>
      <c r="AV48">
        <f>IF(AS48&lt;&gt;0,(1000-(AR48+U48)/2)/AS48*AL48,0)</f>
        <v>4.1084974172526847</v>
      </c>
      <c r="AW48">
        <f>U48*AA48/1000</f>
        <v>3.3228347551812769</v>
      </c>
      <c r="AX48">
        <f>(AU48-AW48)</f>
        <v>0.99559498105085176</v>
      </c>
      <c r="AY48">
        <f>1/(1.6/F48+1.37/N48)</f>
        <v>2.9788250483629342</v>
      </c>
      <c r="AZ48">
        <f>G48*AA48*0.001</f>
        <v>33.560849665596251</v>
      </c>
      <c r="BA48">
        <f>G48/S48</f>
        <v>0.98535663969297438</v>
      </c>
      <c r="BB48">
        <f>(1-AL48*AA48/AQ48/F48)*100</f>
        <v>99.249330179714846</v>
      </c>
      <c r="BC48">
        <f>(S48-E48/(N48/1.35))</f>
        <v>383.70403315499652</v>
      </c>
      <c r="BD48">
        <f>E48*BB48/100/BC48</f>
        <v>8.7053084900460941E-3</v>
      </c>
    </row>
    <row r="49" spans="1:56" x14ac:dyDescent="0.35">
      <c r="A49" s="1" t="s">
        <v>9</v>
      </c>
      <c r="B49" s="1" t="s">
        <v>3945</v>
      </c>
      <c r="K49" s="1">
        <f t="shared" si="0"/>
        <v>2.72</v>
      </c>
    </row>
    <row r="50" spans="1:56" x14ac:dyDescent="0.35">
      <c r="A50" s="1" t="s">
        <v>9</v>
      </c>
      <c r="B50" s="1" t="s">
        <v>3940</v>
      </c>
      <c r="K50" s="1">
        <f t="shared" si="0"/>
        <v>2.72</v>
      </c>
    </row>
    <row r="51" spans="1:56" x14ac:dyDescent="0.35">
      <c r="A51" s="1">
        <v>12</v>
      </c>
      <c r="B51" s="1" t="s">
        <v>3944</v>
      </c>
      <c r="C51" s="1">
        <v>2588.5000026263297</v>
      </c>
      <c r="D51" s="1">
        <v>0</v>
      </c>
      <c r="E51">
        <f>(R51-S51*(1000-T51)/(1000-U51))*AK51</f>
        <v>4.2448884537994314</v>
      </c>
      <c r="F51">
        <f>IF(AV51&lt;&gt;0,1/(1/AV51-1/N51),0)</f>
        <v>374.03909088336343</v>
      </c>
      <c r="G51">
        <f>((AY51-AL51/2)*S51-E51)/(AY51+AL51/2)</f>
        <v>377.72226325005204</v>
      </c>
      <c r="H51">
        <f>AL51*1000</f>
        <v>36.195248093992362</v>
      </c>
      <c r="I51">
        <f>(AQ51-AW51)</f>
        <v>0.72460031944197034</v>
      </c>
      <c r="J51">
        <f>(P51+AP51*D51)</f>
        <v>29.584102630615234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31.470962524414063</v>
      </c>
      <c r="P51" s="1">
        <v>29.584102630615234</v>
      </c>
      <c r="Q51" s="1">
        <v>31.487070083618164</v>
      </c>
      <c r="R51" s="1">
        <v>399.99588012695313</v>
      </c>
      <c r="S51" s="1">
        <v>383.5677490234375</v>
      </c>
      <c r="T51" s="1">
        <v>7.2795767784118652</v>
      </c>
      <c r="U51" s="1">
        <v>38.807472229003906</v>
      </c>
      <c r="V51" s="1">
        <v>13.905356407165527</v>
      </c>
      <c r="W51" s="1">
        <v>74.129554748535156</v>
      </c>
      <c r="X51" s="1">
        <v>300.14828491210938</v>
      </c>
      <c r="Y51" s="1">
        <v>1999.6962890625</v>
      </c>
      <c r="Z51" s="1">
        <v>0.14101758599281311</v>
      </c>
      <c r="AA51" s="1">
        <v>88.517120361328125</v>
      </c>
      <c r="AB51" s="1">
        <v>-43.522289276123047</v>
      </c>
      <c r="AC51" s="1">
        <v>-1.9139847755432129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1.1034863415886371</v>
      </c>
      <c r="AL51">
        <f>(U51-T51)/(1000-U51)*AK51</f>
        <v>3.6195248093992362E-2</v>
      </c>
      <c r="AM51">
        <f>(P51+273.15)</f>
        <v>302.73410263061521</v>
      </c>
      <c r="AN51">
        <f>(O51+273.15)</f>
        <v>304.62096252441404</v>
      </c>
      <c r="AO51">
        <f>(Y51*AG51+Z51*AH51)*AI51</f>
        <v>319.95139909852878</v>
      </c>
      <c r="AP51">
        <f>((AO51+0.00000010773*(AN51^4-AM51^4))-AL51*44100)/(L51*51.4+0.00000043092*AM51^3)</f>
        <v>-10.277796022575426</v>
      </c>
      <c r="AQ51">
        <f>0.61365*EXP(17.502*J51/(240.97+J51))</f>
        <v>4.1597260096556079</v>
      </c>
      <c r="AR51">
        <f>AQ51*1000/AA51</f>
        <v>46.993462876735578</v>
      </c>
      <c r="AS51">
        <f>(AR51-U51)</f>
        <v>8.1859906477316713</v>
      </c>
      <c r="AT51">
        <f>IF(D51,P51,(O51+P51)/2)</f>
        <v>30.527532577514648</v>
      </c>
      <c r="AU51">
        <f>0.61365*EXP(17.502*AT51/(240.97+AT51))</f>
        <v>4.3912630553555649</v>
      </c>
      <c r="AV51">
        <f>IF(AS51&lt;&gt;0,(1000-(AR51+U51)/2)/AS51*AL51,0)</f>
        <v>4.2319196928434506</v>
      </c>
      <c r="AW51">
        <f>U51*AA51/1000</f>
        <v>3.4351256902136376</v>
      </c>
      <c r="AX51">
        <f>(AU51-AW51)</f>
        <v>0.95613736514192738</v>
      </c>
      <c r="AY51">
        <f>1/(1.6/F51+1.37/N51)</f>
        <v>3.0831362157640201</v>
      </c>
      <c r="AZ51">
        <f>G51*AA51*0.001</f>
        <v>33.434887039258122</v>
      </c>
      <c r="BA51">
        <f>G51/S51</f>
        <v>0.9847602260923447</v>
      </c>
      <c r="BB51">
        <f>(1-AL51*AA51/AQ51/F51)*100</f>
        <v>99.794080670087823</v>
      </c>
      <c r="BC51">
        <f>(S51-E51/(N51/1.35))</f>
        <v>382.22893279167209</v>
      </c>
      <c r="BD51">
        <f>E51*BB51/100/BC51</f>
        <v>1.1082749223091109E-2</v>
      </c>
    </row>
    <row r="52" spans="1:56" x14ac:dyDescent="0.35">
      <c r="A52" s="1" t="s">
        <v>9</v>
      </c>
      <c r="B52" s="1" t="s">
        <v>3943</v>
      </c>
      <c r="K52" s="1">
        <v>2.6819199999999994</v>
      </c>
    </row>
    <row r="53" spans="1:56" x14ac:dyDescent="0.35">
      <c r="A53" s="1" t="s">
        <v>9</v>
      </c>
      <c r="B53" s="1" t="s">
        <v>3942</v>
      </c>
      <c r="K53" s="1">
        <v>2.6819199999999994</v>
      </c>
    </row>
    <row r="54" spans="1:56" x14ac:dyDescent="0.35">
      <c r="A54" s="1" t="s">
        <v>9</v>
      </c>
      <c r="B54" s="1" t="s">
        <v>3941</v>
      </c>
      <c r="K54" s="1">
        <v>2.6819199999999994</v>
      </c>
    </row>
    <row r="55" spans="1:56" x14ac:dyDescent="0.35">
      <c r="A55" s="1" t="s">
        <v>9</v>
      </c>
      <c r="B55" s="1" t="s">
        <v>3940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3A126-BFD4-4120-AB13-D0DF5A79ABFA}">
  <dimension ref="A1:BD55"/>
  <sheetViews>
    <sheetView topLeftCell="A8" zoomScale="5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3894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3893</v>
      </c>
    </row>
    <row r="12" spans="1:56" x14ac:dyDescent="0.35">
      <c r="A12" s="1" t="s">
        <v>9</v>
      </c>
      <c r="B12" s="1" t="s">
        <v>3892</v>
      </c>
    </row>
    <row r="13" spans="1:56" x14ac:dyDescent="0.35">
      <c r="A13" s="1" t="s">
        <v>9</v>
      </c>
      <c r="B13" s="1" t="s">
        <v>3891</v>
      </c>
    </row>
    <row r="14" spans="1:56" x14ac:dyDescent="0.35">
      <c r="A14" s="1" t="s">
        <v>9</v>
      </c>
      <c r="B14" s="1" t="s">
        <v>3890</v>
      </c>
    </row>
    <row r="15" spans="1:56" x14ac:dyDescent="0.35">
      <c r="A15" s="1" t="s">
        <v>9</v>
      </c>
      <c r="B15" s="1" t="s">
        <v>3889</v>
      </c>
    </row>
    <row r="16" spans="1:56" x14ac:dyDescent="0.35">
      <c r="A16" s="1" t="s">
        <v>9</v>
      </c>
      <c r="B16" s="1" t="s">
        <v>3888</v>
      </c>
    </row>
    <row r="17" spans="1:56" x14ac:dyDescent="0.35">
      <c r="A17" s="1" t="s">
        <v>9</v>
      </c>
      <c r="B17" s="1" t="s">
        <v>1274</v>
      </c>
    </row>
    <row r="18" spans="1:56" x14ac:dyDescent="0.35">
      <c r="A18" s="1">
        <v>1</v>
      </c>
      <c r="B18" s="1" t="s">
        <v>3887</v>
      </c>
      <c r="C18" s="1">
        <v>319.50000416859984</v>
      </c>
      <c r="D18" s="1">
        <v>0</v>
      </c>
      <c r="E18">
        <f>(R18-S18*(1000-T18)/(1000-U18))*AK18</f>
        <v>-0.8765212732576283</v>
      </c>
      <c r="F18">
        <f>IF(AV18&lt;&gt;0,1/(1/AV18-1/N18),0)</f>
        <v>10.579005624419068</v>
      </c>
      <c r="G18">
        <f>((AY18-AL18/2)*S18-E18)/(AY18+AL18/2)</f>
        <v>383.7218054821887</v>
      </c>
      <c r="H18">
        <f>AL18*1000</f>
        <v>32.8184546443009</v>
      </c>
      <c r="I18">
        <f>(AQ18-AW18)</f>
        <v>0.91316198214032607</v>
      </c>
      <c r="J18">
        <f>(P18+AP18*D18)</f>
        <v>29.641586303710938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31.543230056762695</v>
      </c>
      <c r="P18" s="1">
        <v>29.641586303710938</v>
      </c>
      <c r="Q18" s="1">
        <v>31.6141357421875</v>
      </c>
      <c r="R18" s="1">
        <v>400.07095336914063</v>
      </c>
      <c r="S18" s="1">
        <v>389.28701782226563</v>
      </c>
      <c r="T18" s="1">
        <v>8.1898956298828125</v>
      </c>
      <c r="U18" s="1">
        <v>36.83660888671875</v>
      </c>
      <c r="V18" s="1">
        <v>15.578666687011719</v>
      </c>
      <c r="W18" s="1">
        <v>70.069908142089844</v>
      </c>
      <c r="X18" s="1">
        <v>300.13192749023438</v>
      </c>
      <c r="Y18" s="1">
        <v>-0.11525604128837585</v>
      </c>
      <c r="Z18" s="1">
        <v>0.11812081933021545</v>
      </c>
      <c r="AA18" s="1">
        <v>88.508712768554688</v>
      </c>
      <c r="AB18" s="1">
        <v>-44.337989807128906</v>
      </c>
      <c r="AC18" s="1">
        <v>-1.5219048261642456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1.1034262040082143</v>
      </c>
      <c r="AL18">
        <f>(U18-T18)/(1000-U18)*AK18</f>
        <v>3.2818454644300901E-2</v>
      </c>
      <c r="AM18">
        <f>(P18+273.15)</f>
        <v>302.79158630371091</v>
      </c>
      <c r="AN18">
        <f>(O18+273.15)</f>
        <v>304.69323005676267</v>
      </c>
      <c r="AO18">
        <f>(Y18*AG18+Z18*AH18)*AI18</f>
        <v>-1.8440966193952413E-2</v>
      </c>
      <c r="AP18">
        <f>((AO18+0.00000010773*(AN18^4-AM18^4))-AL18*44100)/(L18*51.4+0.00000043092*AM18^3)</f>
        <v>-11.678086693557528</v>
      </c>
      <c r="AQ18">
        <f>0.61365*EXP(17.502*J18/(240.97+J18))</f>
        <v>4.173522817462505</v>
      </c>
      <c r="AR18">
        <f>AQ18*1000/AA18</f>
        <v>47.153807652541879</v>
      </c>
      <c r="AS18">
        <f>(AR18-U18)</f>
        <v>10.317198765823129</v>
      </c>
      <c r="AT18">
        <f>IF(D18,P18,(O18+P18)/2)</f>
        <v>30.592408180236816</v>
      </c>
      <c r="AU18">
        <f>0.61365*EXP(17.502*AT18/(240.97+AT18))</f>
        <v>4.4075895169658956</v>
      </c>
      <c r="AV18">
        <f>IF(AS18&lt;&gt;0,(1000-(AR18+U18)/2)/AS18*AL18,0)</f>
        <v>3.0473617422759514</v>
      </c>
      <c r="AW18">
        <f>U18*AA18/1000</f>
        <v>3.2603608353221789</v>
      </c>
      <c r="AX18">
        <f>(AU18-AW18)</f>
        <v>1.1472286816437167</v>
      </c>
      <c r="AY18">
        <f>1/(1.6/F18+1.37/N18)</f>
        <v>2.1217440609300993</v>
      </c>
      <c r="AZ18">
        <f>G18*AA18*0.001</f>
        <v>33.962723064454252</v>
      </c>
      <c r="BA18">
        <f>G18/S18</f>
        <v>0.9857040895655611</v>
      </c>
      <c r="BB18">
        <f>(1-AL18*AA18/AQ18/F18)*100</f>
        <v>93.421051125133104</v>
      </c>
      <c r="BC18">
        <f>(S18-E18/(N18/1.35))</f>
        <v>389.56346817447093</v>
      </c>
      <c r="BD18">
        <f>E18*BB18/100/BC18</f>
        <v>-2.101981971384293E-3</v>
      </c>
    </row>
    <row r="19" spans="1:56" x14ac:dyDescent="0.35">
      <c r="A19" s="1" t="s">
        <v>9</v>
      </c>
      <c r="B19" s="1" t="s">
        <v>3886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3885</v>
      </c>
      <c r="K20" s="1">
        <f t="shared" si="0"/>
        <v>2.72</v>
      </c>
    </row>
    <row r="21" spans="1:56" x14ac:dyDescent="0.35">
      <c r="A21" s="1">
        <v>2</v>
      </c>
      <c r="B21" s="1" t="s">
        <v>1270</v>
      </c>
      <c r="C21" s="1">
        <v>524.00000417977571</v>
      </c>
      <c r="D21" s="1">
        <v>0</v>
      </c>
      <c r="E21">
        <f>(R21-S21*(1000-T21)/(1000-U21))*AK21</f>
        <v>-1.7444518863588565</v>
      </c>
      <c r="F21">
        <f>IF(AV21&lt;&gt;0,1/(1/AV21-1/N21),0)</f>
        <v>9.7768653998085728</v>
      </c>
      <c r="G21">
        <f>((AY21-AL21/2)*S21-E21)/(AY21+AL21/2)</f>
        <v>385.36910741239001</v>
      </c>
      <c r="H21">
        <f>AL21*1000</f>
        <v>31.638696854100715</v>
      </c>
      <c r="I21">
        <f>(AQ21-AW21)</f>
        <v>0.90180870157770032</v>
      </c>
      <c r="J21">
        <f>(P21+AP21*D21)</f>
        <v>29.338951110839844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31.483888626098633</v>
      </c>
      <c r="P21" s="1">
        <v>29.338951110839844</v>
      </c>
      <c r="Q21" s="1">
        <v>31.587779998779297</v>
      </c>
      <c r="R21" s="1">
        <v>400.07711791992188</v>
      </c>
      <c r="S21" s="1">
        <v>390.4620361328125</v>
      </c>
      <c r="T21" s="1">
        <v>8.513453483581543</v>
      </c>
      <c r="U21" s="1">
        <v>36.1507568359375</v>
      </c>
      <c r="V21" s="1">
        <v>16.248132705688477</v>
      </c>
      <c r="W21" s="1">
        <v>68.994598388671875</v>
      </c>
      <c r="X21" s="1">
        <v>300.1241455078125</v>
      </c>
      <c r="Y21" s="1">
        <v>26.404359817504883</v>
      </c>
      <c r="Z21" s="1">
        <v>0.14704790711402893</v>
      </c>
      <c r="AA21" s="1">
        <v>88.505012512207031</v>
      </c>
      <c r="AB21" s="1">
        <v>-44.432403564453125</v>
      </c>
      <c r="AC21" s="1">
        <v>-1.3831616640090942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1.1033975937787222</v>
      </c>
      <c r="AL21">
        <f>(U21-T21)/(1000-U21)*AK21</f>
        <v>3.1638696854100715E-2</v>
      </c>
      <c r="AM21">
        <f>(P21+273.15)</f>
        <v>302.48895111083982</v>
      </c>
      <c r="AN21">
        <f>(O21+273.15)</f>
        <v>304.63388862609861</v>
      </c>
      <c r="AO21">
        <f>(Y21*AG21+Z21*AH21)*AI21</f>
        <v>4.224697476371432</v>
      </c>
      <c r="AP21">
        <f>((AO21+0.00000010773*(AN21^4-AM21^4))-AL21*44100)/(L21*51.4+0.00000043092*AM21^3)</f>
        <v>-11.196311065041572</v>
      </c>
      <c r="AQ21">
        <f>0.61365*EXP(17.502*J21/(240.97+J21))</f>
        <v>4.1013318876681026</v>
      </c>
      <c r="AR21">
        <f>AQ21*1000/AA21</f>
        <v>46.340108557155759</v>
      </c>
      <c r="AS21">
        <f>(AR21-U21)</f>
        <v>10.189351721218259</v>
      </c>
      <c r="AT21">
        <f>IF(D21,P21,(O21+P21)/2)</f>
        <v>30.411419868469238</v>
      </c>
      <c r="AU21">
        <f>0.61365*EXP(17.502*AT21/(240.97+AT21))</f>
        <v>4.3621738786167166</v>
      </c>
      <c r="AV21">
        <f>IF(AS21&lt;&gt;0,(1000-(AR21+U21)/2)/AS21*AL21,0)</f>
        <v>2.9770044201371135</v>
      </c>
      <c r="AW21">
        <f>U21*AA21/1000</f>
        <v>3.1995231860904023</v>
      </c>
      <c r="AX21">
        <f>(AU21-AW21)</f>
        <v>1.1626506925263143</v>
      </c>
      <c r="AY21">
        <f>1/(1.6/F21+1.37/N21)</f>
        <v>2.0673156590077384</v>
      </c>
      <c r="AZ21">
        <f>G21*AA21*0.001</f>
        <v>34.107097673351639</v>
      </c>
      <c r="BA21">
        <f>G21/S21</f>
        <v>0.98695666095771173</v>
      </c>
      <c r="BB21">
        <f>(1-AL21*AA21/AQ21/F21)*100</f>
        <v>93.016680628777166</v>
      </c>
      <c r="BC21">
        <f>(S21-E21/(N21/1.35))</f>
        <v>391.01222738669588</v>
      </c>
      <c r="BD21">
        <f>E21*BB21/100/BC21</f>
        <v>-4.1498222464853435E-3</v>
      </c>
    </row>
    <row r="22" spans="1:56" x14ac:dyDescent="0.35">
      <c r="A22" s="1" t="s">
        <v>9</v>
      </c>
      <c r="B22" s="1" t="s">
        <v>3884</v>
      </c>
      <c r="K22" s="1">
        <f t="shared" si="0"/>
        <v>2.72</v>
      </c>
    </row>
    <row r="23" spans="1:56" x14ac:dyDescent="0.35">
      <c r="A23" s="1" t="s">
        <v>9</v>
      </c>
      <c r="B23" s="1" t="s">
        <v>3883</v>
      </c>
      <c r="K23" s="1">
        <f t="shared" si="0"/>
        <v>2.72</v>
      </c>
    </row>
    <row r="24" spans="1:56" x14ac:dyDescent="0.35">
      <c r="A24" s="1">
        <v>3</v>
      </c>
      <c r="B24" s="1" t="s">
        <v>3882</v>
      </c>
      <c r="C24" s="1">
        <v>729.00000417977571</v>
      </c>
      <c r="D24" s="1">
        <v>0</v>
      </c>
      <c r="E24">
        <f>(R24-S24*(1000-T24)/(1000-U24))*AK24</f>
        <v>-2.6986719954237315</v>
      </c>
      <c r="F24">
        <f>IF(AV24&lt;&gt;0,1/(1/AV24-1/N24),0)</f>
        <v>9.1080287352543454</v>
      </c>
      <c r="G24">
        <f>((AY24-AL24/2)*S24-E24)/(AY24+AL24/2)</f>
        <v>386.84078297272691</v>
      </c>
      <c r="H24">
        <f>AL24*1000</f>
        <v>30.799006606461933</v>
      </c>
      <c r="I24">
        <f>(AQ24-AW24)</f>
        <v>0.89794610923210749</v>
      </c>
      <c r="J24">
        <f>(P24+AP24*D24)</f>
        <v>29.162826538085938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31.405078887939453</v>
      </c>
      <c r="P24" s="1">
        <v>29.162826538085938</v>
      </c>
      <c r="Q24" s="1">
        <v>31.525197982788086</v>
      </c>
      <c r="R24" s="1">
        <v>399.9244384765625</v>
      </c>
      <c r="S24" s="1">
        <v>391.4444580078125</v>
      </c>
      <c r="T24" s="1">
        <v>8.8106269836425781</v>
      </c>
      <c r="U24" s="1">
        <v>35.724498748779297</v>
      </c>
      <c r="V24" s="1">
        <v>16.891197204589844</v>
      </c>
      <c r="W24" s="1">
        <v>68.48883056640625</v>
      </c>
      <c r="X24" s="1">
        <v>300.14462280273438</v>
      </c>
      <c r="Y24" s="1">
        <v>50.737632751464844</v>
      </c>
      <c r="Z24" s="1">
        <v>7.7139146625995636E-2</v>
      </c>
      <c r="AA24" s="1">
        <v>88.507217407226563</v>
      </c>
      <c r="AB24" s="1">
        <v>-44.481327056884766</v>
      </c>
      <c r="AC24" s="1">
        <v>-1.3310115337371826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1.1034728779512291</v>
      </c>
      <c r="AL24">
        <f>(U24-T24)/(1000-U24)*AK24</f>
        <v>3.0799006606461933E-2</v>
      </c>
      <c r="AM24">
        <f>(P24+273.15)</f>
        <v>302.31282653808591</v>
      </c>
      <c r="AN24">
        <f>(O24+273.15)</f>
        <v>304.55507888793943</v>
      </c>
      <c r="AO24">
        <f>(Y24*AG24+Z24*AH24)*AI24</f>
        <v>8.1180210587824604</v>
      </c>
      <c r="AP24">
        <f>((AO24+0.00000010773*(AN24^4-AM24^4))-AL24*44100)/(L24*51.4+0.00000043092*AM24^3)</f>
        <v>-10.85319504392344</v>
      </c>
      <c r="AQ24">
        <f>0.61365*EXP(17.502*J24/(240.97+J24))</f>
        <v>4.0598220867545098</v>
      </c>
      <c r="AR24">
        <f>AQ24*1000/AA24</f>
        <v>45.869955080330293</v>
      </c>
      <c r="AS24">
        <f>(AR24-U24)</f>
        <v>10.145456331550996</v>
      </c>
      <c r="AT24">
        <f>IF(D24,P24,(O24+P24)/2)</f>
        <v>30.283952713012695</v>
      </c>
      <c r="AU24">
        <f>0.61365*EXP(17.502*AT24/(240.97+AT24))</f>
        <v>4.3304335873083879</v>
      </c>
      <c r="AV24">
        <f>IF(AS24&lt;&gt;0,(1000-(AR24+U24)/2)/AS24*AL24,0)</f>
        <v>2.9118939138619204</v>
      </c>
      <c r="AW24">
        <f>U24*AA24/1000</f>
        <v>3.1618759775224023</v>
      </c>
      <c r="AX24">
        <f>(AU24-AW24)</f>
        <v>1.1685576097859856</v>
      </c>
      <c r="AY24">
        <f>1/(1.6/F24+1.37/N24)</f>
        <v>2.0172001874887537</v>
      </c>
      <c r="AZ24">
        <f>G24*AA24*0.001</f>
        <v>34.238201280548886</v>
      </c>
      <c r="BA24">
        <f>G24/S24</f>
        <v>0.9882392637297378</v>
      </c>
      <c r="BB24">
        <f>(1-AL24*AA24/AQ24/F24)*100</f>
        <v>92.628022483583379</v>
      </c>
      <c r="BC24">
        <f>(S24-E24/(N24/1.35))</f>
        <v>392.29560543159232</v>
      </c>
      <c r="BD24">
        <f>E24*BB24/100/BC24</f>
        <v>-6.3720481903668923E-3</v>
      </c>
    </row>
    <row r="25" spans="1:56" x14ac:dyDescent="0.35">
      <c r="A25" s="1" t="s">
        <v>9</v>
      </c>
      <c r="B25" s="1" t="s">
        <v>3881</v>
      </c>
      <c r="K25" s="1">
        <f t="shared" si="0"/>
        <v>2.72</v>
      </c>
    </row>
    <row r="26" spans="1:56" x14ac:dyDescent="0.35">
      <c r="A26" s="1" t="s">
        <v>9</v>
      </c>
      <c r="B26" s="1" t="s">
        <v>3880</v>
      </c>
      <c r="K26" s="1">
        <f t="shared" si="0"/>
        <v>2.72</v>
      </c>
    </row>
    <row r="27" spans="1:56" x14ac:dyDescent="0.35">
      <c r="A27" s="1">
        <v>4</v>
      </c>
      <c r="B27" s="1" t="s">
        <v>3879</v>
      </c>
      <c r="C27" s="1">
        <v>934.00000417977571</v>
      </c>
      <c r="D27" s="1">
        <v>0</v>
      </c>
      <c r="E27">
        <f>(R27-S27*(1000-T27)/(1000-U27))*AK27</f>
        <v>-3.0772024777095606</v>
      </c>
      <c r="F27">
        <f>IF(AV27&lt;&gt;0,1/(1/AV27-1/N27),0)</f>
        <v>8.978999976377418</v>
      </c>
      <c r="G27">
        <f>((AY27-AL27/2)*S27-E27)/(AY27+AL27/2)</f>
        <v>387.77220918625341</v>
      </c>
      <c r="H27">
        <f>AL27*1000</f>
        <v>30.30601329150787</v>
      </c>
      <c r="I27">
        <f>(AQ27-AW27)</f>
        <v>0.8877671174754509</v>
      </c>
      <c r="J27">
        <f>(P27+AP27*D27)</f>
        <v>29.075014114379883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31.338466644287109</v>
      </c>
      <c r="P27" s="1">
        <v>29.075014114379883</v>
      </c>
      <c r="Q27" s="1">
        <v>31.46429443359375</v>
      </c>
      <c r="R27" s="1">
        <v>400.10824584960938</v>
      </c>
      <c r="S27" s="1">
        <v>392.1273193359375</v>
      </c>
      <c r="T27" s="1">
        <v>9.1216249465942383</v>
      </c>
      <c r="U27" s="1">
        <v>35.608253479003906</v>
      </c>
      <c r="V27" s="1">
        <v>17.553279876708984</v>
      </c>
      <c r="W27" s="1">
        <v>68.523056030273438</v>
      </c>
      <c r="X27" s="1">
        <v>300.14044189453125</v>
      </c>
      <c r="Y27" s="1">
        <v>101.19240570068359</v>
      </c>
      <c r="Z27" s="1">
        <v>4.8212029039859772E-2</v>
      </c>
      <c r="AA27" s="1">
        <v>88.504653930664063</v>
      </c>
      <c r="AB27" s="1">
        <v>-44.513389587402344</v>
      </c>
      <c r="AC27" s="1">
        <v>-1.3182125091552734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1.1034575069651882</v>
      </c>
      <c r="AL27">
        <f>(U27-T27)/(1000-U27)*AK27</f>
        <v>3.030601329150787E-2</v>
      </c>
      <c r="AM27">
        <f>(P27+273.15)</f>
        <v>302.22501411437986</v>
      </c>
      <c r="AN27">
        <f>(O27+273.15)</f>
        <v>304.48846664428709</v>
      </c>
      <c r="AO27">
        <f>(Y27*AG27+Z27*AH27)*AI27</f>
        <v>16.190784550217131</v>
      </c>
      <c r="AP27">
        <f>((AO27+0.00000010773*(AN27^4-AM27^4))-AL27*44100)/(L27*51.4+0.00000043092*AM27^3)</f>
        <v>-10.607620819722428</v>
      </c>
      <c r="AQ27">
        <f>0.61365*EXP(17.502*J27/(240.97+J27))</f>
        <v>4.039263268710056</v>
      </c>
      <c r="AR27">
        <f>AQ27*1000/AA27</f>
        <v>45.638992858776426</v>
      </c>
      <c r="AS27">
        <f>(AR27-U27)</f>
        <v>10.03073937977252</v>
      </c>
      <c r="AT27">
        <f>IF(D27,P27,(O27+P27)/2)</f>
        <v>30.206740379333496</v>
      </c>
      <c r="AU27">
        <f>0.61365*EXP(17.502*AT27/(240.97+AT27))</f>
        <v>4.3113051605517132</v>
      </c>
      <c r="AV27">
        <f>IF(AS27&lt;&gt;0,(1000-(AR27+U27)/2)/AS27*AL27,0)</f>
        <v>2.8985772760114967</v>
      </c>
      <c r="AW27">
        <f>U27*AA27/1000</f>
        <v>3.1514961512346051</v>
      </c>
      <c r="AX27">
        <f>(AU27-AW27)</f>
        <v>1.1598090093171081</v>
      </c>
      <c r="AY27">
        <f>1/(1.6/F27+1.37/N27)</f>
        <v>2.0069802968454495</v>
      </c>
      <c r="AZ27">
        <f>G27*AA27*0.001</f>
        <v>34.319645177958435</v>
      </c>
      <c r="BA27">
        <f>G27/S27</f>
        <v>0.98889363241240269</v>
      </c>
      <c r="BB27">
        <f>(1-AL27*AA27/AQ27/F27)*100</f>
        <v>92.604546905332825</v>
      </c>
      <c r="BC27">
        <f>(S27-E27/(N27/1.35))</f>
        <v>393.09785334888636</v>
      </c>
      <c r="BD27">
        <f>E27*BB27/100/BC27</f>
        <v>-7.2491604509309819E-3</v>
      </c>
    </row>
    <row r="28" spans="1:56" x14ac:dyDescent="0.35">
      <c r="A28" s="1" t="s">
        <v>9</v>
      </c>
      <c r="B28" s="1" t="s">
        <v>3878</v>
      </c>
      <c r="K28" s="1">
        <f t="shared" si="0"/>
        <v>2.72</v>
      </c>
    </row>
    <row r="29" spans="1:56" x14ac:dyDescent="0.35">
      <c r="A29" s="1" t="s">
        <v>9</v>
      </c>
      <c r="B29" s="1" t="s">
        <v>3877</v>
      </c>
      <c r="K29" s="1">
        <f t="shared" si="0"/>
        <v>2.72</v>
      </c>
    </row>
    <row r="30" spans="1:56" x14ac:dyDescent="0.35">
      <c r="A30" s="1">
        <v>5</v>
      </c>
      <c r="B30" s="1" t="s">
        <v>3876</v>
      </c>
      <c r="C30" s="1">
        <v>1138.0000041797757</v>
      </c>
      <c r="D30" s="1">
        <v>0</v>
      </c>
      <c r="E30">
        <f>(R30-S30*(1000-T30)/(1000-U30))*AK30</f>
        <v>-3.1642831171264652</v>
      </c>
      <c r="F30">
        <f>IF(AV30&lt;&gt;0,1/(1/AV30-1/N30),0)</f>
        <v>8.4698934622748929</v>
      </c>
      <c r="G30">
        <f>((AY30-AL30/2)*S30-E30)/(AY30+AL30/2)</f>
        <v>387.98598128652549</v>
      </c>
      <c r="H30">
        <f>AL30*1000</f>
        <v>29.921460242015314</v>
      </c>
      <c r="I30">
        <f>(AQ30-AW30)</f>
        <v>0.89346691229484199</v>
      </c>
      <c r="J30">
        <f>(P30+AP30*D30)</f>
        <v>29.09437370300293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31.290616989135742</v>
      </c>
      <c r="P30" s="1">
        <v>29.09437370300293</v>
      </c>
      <c r="Q30" s="1">
        <v>31.414806365966797</v>
      </c>
      <c r="R30" s="1">
        <v>400.0885009765625</v>
      </c>
      <c r="S30" s="1">
        <v>392.317138671875</v>
      </c>
      <c r="T30" s="1">
        <v>9.4421701431274414</v>
      </c>
      <c r="U30" s="1">
        <v>35.595939636230469</v>
      </c>
      <c r="V30" s="1">
        <v>18.219154357910156</v>
      </c>
      <c r="W30" s="1">
        <v>68.6842041015625</v>
      </c>
      <c r="X30" s="1">
        <v>300.10720825195313</v>
      </c>
      <c r="Y30" s="1">
        <v>149.81687927246094</v>
      </c>
      <c r="Z30" s="1">
        <v>3.1336668878793716E-2</v>
      </c>
      <c r="AA30" s="1">
        <v>88.50225830078125</v>
      </c>
      <c r="AB30" s="1">
        <v>-44.566555023193359</v>
      </c>
      <c r="AC30" s="1">
        <v>-1.3225864171981812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1.1033353244557096</v>
      </c>
      <c r="AL30">
        <f>(U30-T30)/(1000-U30)*AK30</f>
        <v>2.9921460242015314E-2</v>
      </c>
      <c r="AM30">
        <f>(P30+273.15)</f>
        <v>302.24437370300291</v>
      </c>
      <c r="AN30">
        <f>(O30+273.15)</f>
        <v>304.44061698913572</v>
      </c>
      <c r="AO30">
        <f>(Y30*AG30+Z30*AH30)*AI30</f>
        <v>23.970700147806838</v>
      </c>
      <c r="AP30">
        <f>((AO30+0.00000010773*(AN30^4-AM30^4))-AL30*44100)/(L30*51.4+0.00000043092*AM30^3)</f>
        <v>-10.411147279832159</v>
      </c>
      <c r="AQ30">
        <f>0.61365*EXP(17.502*J30/(240.97+J30))</f>
        <v>4.0437879564395285</v>
      </c>
      <c r="AR30">
        <f>AQ30*1000/AA30</f>
        <v>45.691353351644722</v>
      </c>
      <c r="AS30">
        <f>(AR30-U30)</f>
        <v>10.095413715414253</v>
      </c>
      <c r="AT30">
        <f>IF(D30,P30,(O30+P30)/2)</f>
        <v>30.192495346069336</v>
      </c>
      <c r="AU30">
        <f>0.61365*EXP(17.502*AT30/(240.97+AT30))</f>
        <v>4.3077841815939841</v>
      </c>
      <c r="AV30">
        <f>IF(AS30&lt;&gt;0,(1000-(AR30+U30)/2)/AS30*AL30,0)</f>
        <v>2.8434043218582992</v>
      </c>
      <c r="AW30">
        <f>U30*AA30/1000</f>
        <v>3.1503210441446865</v>
      </c>
      <c r="AX30">
        <f>(AU30-AW30)</f>
        <v>1.1574631374492976</v>
      </c>
      <c r="AY30">
        <f>1/(1.6/F30+1.37/N30)</f>
        <v>1.9647453361856522</v>
      </c>
      <c r="AZ30">
        <f>G30*AA30*0.001</f>
        <v>34.337635532902162</v>
      </c>
      <c r="BA30">
        <f>G30/S30</f>
        <v>0.98896006073042864</v>
      </c>
      <c r="BB30">
        <f>(1-AL30*AA30/AQ30/F30)*100</f>
        <v>92.268374407954852</v>
      </c>
      <c r="BC30">
        <f>(S30-E30/(N30/1.35))</f>
        <v>393.31513747566413</v>
      </c>
      <c r="BD30">
        <f>E30*BB30/100/BC30</f>
        <v>-7.4231381293291829E-3</v>
      </c>
    </row>
    <row r="31" spans="1:56" x14ac:dyDescent="0.35">
      <c r="A31" s="1" t="s">
        <v>9</v>
      </c>
      <c r="B31" s="1" t="s">
        <v>3875</v>
      </c>
      <c r="K31" s="1">
        <f t="shared" si="0"/>
        <v>2.72</v>
      </c>
    </row>
    <row r="32" spans="1:56" x14ac:dyDescent="0.35">
      <c r="A32" s="1" t="s">
        <v>9</v>
      </c>
      <c r="B32" s="1" t="s">
        <v>3874</v>
      </c>
      <c r="K32" s="1">
        <f t="shared" si="0"/>
        <v>2.72</v>
      </c>
    </row>
    <row r="33" spans="1:56" x14ac:dyDescent="0.35">
      <c r="A33" s="1">
        <v>6</v>
      </c>
      <c r="B33" s="1" t="s">
        <v>3873</v>
      </c>
      <c r="C33" s="1">
        <v>1343.0000041797757</v>
      </c>
      <c r="D33" s="1">
        <v>0</v>
      </c>
      <c r="E33">
        <f>(R33-S33*(1000-T33)/(1000-U33))*AK33</f>
        <v>-2.9822722399269104</v>
      </c>
      <c r="F33">
        <f>IF(AV33&lt;&gt;0,1/(1/AV33-1/N33),0)</f>
        <v>8.4609145309013538</v>
      </c>
      <c r="G33">
        <f>((AY33-AL33/2)*S33-E33)/(AY33+AL33/2)</f>
        <v>387.71848963625985</v>
      </c>
      <c r="H33">
        <f>AL33*1000</f>
        <v>29.823729734174389</v>
      </c>
      <c r="I33">
        <f>(AQ33-AW33)</f>
        <v>0.89066937331630713</v>
      </c>
      <c r="J33">
        <f>(P33+AP33*D33)</f>
        <v>29.166862487792969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31.262825012207031</v>
      </c>
      <c r="P33" s="1">
        <v>29.166862487792969</v>
      </c>
      <c r="Q33" s="1">
        <v>31.380996704101563</v>
      </c>
      <c r="R33" s="1">
        <v>400.01651000976563</v>
      </c>
      <c r="S33" s="1">
        <v>392.12109375</v>
      </c>
      <c r="T33" s="1">
        <v>9.7601051330566406</v>
      </c>
      <c r="U33" s="1">
        <v>35.819564819335938</v>
      </c>
      <c r="V33" s="1">
        <v>18.862358093261719</v>
      </c>
      <c r="W33" s="1">
        <v>69.224807739257813</v>
      </c>
      <c r="X33" s="1">
        <v>300.13992309570313</v>
      </c>
      <c r="Y33" s="1">
        <v>300.69155883789063</v>
      </c>
      <c r="Z33" s="1">
        <v>0.11088410019874573</v>
      </c>
      <c r="AA33" s="1">
        <v>88.501907348632813</v>
      </c>
      <c r="AB33" s="1">
        <v>-44.626544952392578</v>
      </c>
      <c r="AC33" s="1">
        <v>-1.3660222291946411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1.1034555996165554</v>
      </c>
      <c r="AL33">
        <f>(U33-T33)/(1000-U33)*AK33</f>
        <v>2.9823729734174388E-2</v>
      </c>
      <c r="AM33">
        <f>(P33+273.15)</f>
        <v>302.31686248779295</v>
      </c>
      <c r="AN33">
        <f>(O33+273.15)</f>
        <v>304.41282501220701</v>
      </c>
      <c r="AO33">
        <f>(Y33*AG33+Z33*AH33)*AI33</f>
        <v>48.110648338705687</v>
      </c>
      <c r="AP33">
        <f>((AO33+0.00000010773*(AN33^4-AM33^4))-AL33*44100)/(L33*51.4+0.00000043092*AM33^3)</f>
        <v>-10.186899630095684</v>
      </c>
      <c r="AQ33">
        <f>0.61365*EXP(17.502*J33/(240.97+J33))</f>
        <v>4.0607691802255239</v>
      </c>
      <c r="AR33">
        <f>AQ33*1000/AA33</f>
        <v>45.883408639195338</v>
      </c>
      <c r="AS33">
        <f>(AR33-U33)</f>
        <v>10.0638438198594</v>
      </c>
      <c r="AT33">
        <f>IF(D33,P33,(O33+P33)/2)</f>
        <v>30.21484375</v>
      </c>
      <c r="AU33">
        <f>0.61365*EXP(17.502*AT33/(240.97+AT33))</f>
        <v>4.3133092088992235</v>
      </c>
      <c r="AV33">
        <f>IF(AS33&lt;&gt;0,(1000-(AR33+U33)/2)/AS33*AL33,0)</f>
        <v>2.8423916891748027</v>
      </c>
      <c r="AW33">
        <f>U33*AA33/1000</f>
        <v>3.1700998069092168</v>
      </c>
      <c r="AX33">
        <f>(AU33-AW33)</f>
        <v>1.1432094019900068</v>
      </c>
      <c r="AY33">
        <f>1/(1.6/F33+1.37/N33)</f>
        <v>1.9639717817346527</v>
      </c>
      <c r="AZ33">
        <f>G33*AA33*0.001</f>
        <v>34.313825847140123</v>
      </c>
      <c r="BA33">
        <f>G33/S33</f>
        <v>0.98877233542415066</v>
      </c>
      <c r="BB33">
        <f>(1-AL33*AA33/AQ33/F33)*100</f>
        <v>92.317740497802788</v>
      </c>
      <c r="BC33">
        <f>(S33-E33/(N33/1.35))</f>
        <v>393.06168724870167</v>
      </c>
      <c r="BD33">
        <f>E33*BB33/100/BC33</f>
        <v>-7.0044128866004855E-3</v>
      </c>
    </row>
    <row r="34" spans="1:56" x14ac:dyDescent="0.35">
      <c r="A34" s="1" t="s">
        <v>9</v>
      </c>
      <c r="B34" s="1" t="s">
        <v>3872</v>
      </c>
      <c r="K34" s="1">
        <f t="shared" si="0"/>
        <v>2.72</v>
      </c>
    </row>
    <row r="35" spans="1:56" x14ac:dyDescent="0.35">
      <c r="A35" s="1" t="s">
        <v>9</v>
      </c>
      <c r="B35" s="1" t="s">
        <v>3871</v>
      </c>
      <c r="K35" s="1">
        <f t="shared" si="0"/>
        <v>2.72</v>
      </c>
    </row>
    <row r="36" spans="1:56" x14ac:dyDescent="0.35">
      <c r="A36" s="1">
        <v>7</v>
      </c>
      <c r="B36" s="1" t="s">
        <v>3870</v>
      </c>
      <c r="C36" s="1">
        <v>1548.0000041797757</v>
      </c>
      <c r="D36" s="1">
        <v>0</v>
      </c>
      <c r="E36">
        <f>(R36-S36*(1000-T36)/(1000-U36))*AK36</f>
        <v>-2.3473638114939743</v>
      </c>
      <c r="F36">
        <f>IF(AV36&lt;&gt;0,1/(1/AV36-1/N36),0)</f>
        <v>8.5386595922068658</v>
      </c>
      <c r="G36">
        <f>((AY36-AL36/2)*S36-E36)/(AY36+AL36/2)</f>
        <v>386.84674493703716</v>
      </c>
      <c r="H36">
        <f>AL36*1000</f>
        <v>29.899584990987936</v>
      </c>
      <c r="I36">
        <f>(AQ36-AW36)</f>
        <v>0.88980811847456076</v>
      </c>
      <c r="J36">
        <f>(P36+AP36*D36)</f>
        <v>29.300497055053711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31.257709503173828</v>
      </c>
      <c r="P36" s="1">
        <v>29.300497055053711</v>
      </c>
      <c r="Q36" s="1">
        <v>31.369346618652344</v>
      </c>
      <c r="R36" s="1">
        <v>400.042724609375</v>
      </c>
      <c r="S36" s="1">
        <v>391.560791015625</v>
      </c>
      <c r="T36" s="1">
        <v>10.073419570922852</v>
      </c>
      <c r="U36" s="1">
        <v>36.187232971191406</v>
      </c>
      <c r="V36" s="1">
        <v>19.472261428833008</v>
      </c>
      <c r="W36" s="1">
        <v>69.951148986816406</v>
      </c>
      <c r="X36" s="1">
        <v>300.16250610351563</v>
      </c>
      <c r="Y36" s="1">
        <v>500.42440795898438</v>
      </c>
      <c r="Z36" s="1">
        <v>7.9548299312591553E-2</v>
      </c>
      <c r="AA36" s="1">
        <v>88.496109008789063</v>
      </c>
      <c r="AB36" s="1">
        <v>-44.633766174316406</v>
      </c>
      <c r="AC36" s="1">
        <v>-1.4265471696853638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1.1035386253805719</v>
      </c>
      <c r="AL36">
        <f>(U36-T36)/(1000-U36)*AK36</f>
        <v>2.9899584990987937E-2</v>
      </c>
      <c r="AM36">
        <f>(P36+273.15)</f>
        <v>302.45049705505369</v>
      </c>
      <c r="AN36">
        <f>(O36+273.15)</f>
        <v>304.40770950317381</v>
      </c>
      <c r="AO36">
        <f>(Y36*AG36+Z36*AH36)*AI36</f>
        <v>80.067903483780356</v>
      </c>
      <c r="AP36">
        <f>((AO36+0.00000010773*(AN36^4-AM36^4))-AL36*44100)/(L36*51.4+0.00000043092*AM36^3)</f>
        <v>-9.9644833830180524</v>
      </c>
      <c r="AQ36">
        <f>0.61365*EXP(17.502*J36/(240.97+J36))</f>
        <v>4.0922374322195614</v>
      </c>
      <c r="AR36">
        <f>AQ36*1000/AA36</f>
        <v>46.24200406159256</v>
      </c>
      <c r="AS36">
        <f>(AR36-U36)</f>
        <v>10.054771090401154</v>
      </c>
      <c r="AT36">
        <f>IF(D36,P36,(O36+P36)/2)</f>
        <v>30.27910327911377</v>
      </c>
      <c r="AU36">
        <f>0.61365*EXP(17.502*AT36/(240.97+AT36))</f>
        <v>4.3292300256663339</v>
      </c>
      <c r="AV36">
        <f>IF(AS36&lt;&gt;0,(1000-(AR36+U36)/2)/AS36*AL36,0)</f>
        <v>2.8511126453344446</v>
      </c>
      <c r="AW36">
        <f>U36*AA36/1000</f>
        <v>3.2024293137450006</v>
      </c>
      <c r="AX36">
        <f>(AU36-AW36)</f>
        <v>1.1268007119213332</v>
      </c>
      <c r="AY36">
        <f>1/(1.6/F36+1.37/N36)</f>
        <v>1.9706356647896588</v>
      </c>
      <c r="AZ36">
        <f>G36*AA36*0.001</f>
        <v>34.23443170964326</v>
      </c>
      <c r="BA36">
        <f>G36/S36</f>
        <v>0.98796088324788445</v>
      </c>
      <c r="BB36">
        <f>(1-AL36*AA36/AQ36/F36)*100</f>
        <v>92.427508181731298</v>
      </c>
      <c r="BC36">
        <f>(S36-E36/(N36/1.35))</f>
        <v>392.30113762470347</v>
      </c>
      <c r="BD36">
        <f>E36*BB36/100/BC36</f>
        <v>-5.5304705259334713E-3</v>
      </c>
    </row>
    <row r="37" spans="1:56" x14ac:dyDescent="0.35">
      <c r="A37" s="1" t="s">
        <v>9</v>
      </c>
      <c r="B37" s="1" t="s">
        <v>3869</v>
      </c>
      <c r="K37" s="1">
        <f t="shared" si="0"/>
        <v>2.72</v>
      </c>
    </row>
    <row r="38" spans="1:56" x14ac:dyDescent="0.35">
      <c r="A38" s="1" t="s">
        <v>9</v>
      </c>
      <c r="B38" s="1" t="s">
        <v>3868</v>
      </c>
      <c r="K38" s="1">
        <f t="shared" si="0"/>
        <v>2.72</v>
      </c>
    </row>
    <row r="39" spans="1:56" x14ac:dyDescent="0.35">
      <c r="A39" s="1">
        <v>8</v>
      </c>
      <c r="B39" s="1" t="s">
        <v>3867</v>
      </c>
      <c r="C39" s="1">
        <v>1753.0000041797757</v>
      </c>
      <c r="D39" s="1">
        <v>0</v>
      </c>
      <c r="E39">
        <f>(R39-S39*(1000-T39)/(1000-U39))*AK39</f>
        <v>-1.5051039529665831</v>
      </c>
      <c r="F39">
        <f>IF(AV39&lt;&gt;0,1/(1/AV39-1/N39),0)</f>
        <v>8.656480510610864</v>
      </c>
      <c r="G39">
        <f>((AY39-AL39/2)*S39-E39)/(AY39+AL39/2)</f>
        <v>385.42377523926439</v>
      </c>
      <c r="H39">
        <f>AL39*1000</f>
        <v>30.159722416520829</v>
      </c>
      <c r="I39">
        <f>(AQ39-AW39)</f>
        <v>0.89290878338764479</v>
      </c>
      <c r="J39">
        <f>(P39+AP39*D39)</f>
        <v>29.507472991943359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31.274795532226563</v>
      </c>
      <c r="P39" s="1">
        <v>29.507472991943359</v>
      </c>
      <c r="Q39" s="1">
        <v>31.372114181518555</v>
      </c>
      <c r="R39" s="1">
        <v>399.883056640625</v>
      </c>
      <c r="S39" s="1">
        <v>390.5721435546875</v>
      </c>
      <c r="T39" s="1">
        <v>10.382040023803711</v>
      </c>
      <c r="U39" s="1">
        <v>36.710067749023438</v>
      </c>
      <c r="V39" s="1">
        <v>20.048028945922852</v>
      </c>
      <c r="W39" s="1">
        <v>70.888229370117188</v>
      </c>
      <c r="X39" s="1">
        <v>300.14764404296875</v>
      </c>
      <c r="Y39" s="1">
        <v>749.86102294921875</v>
      </c>
      <c r="Z39" s="1">
        <v>4.7006923705339432E-2</v>
      </c>
      <c r="AA39" s="1">
        <v>88.4903564453125</v>
      </c>
      <c r="AB39" s="1">
        <v>-44.493221282958984</v>
      </c>
      <c r="AC39" s="1">
        <v>-1.5158743858337402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1.1034839854520908</v>
      </c>
      <c r="AL39">
        <f>(U39-T39)/(1000-U39)*AK39</f>
        <v>3.0159722416520828E-2</v>
      </c>
      <c r="AM39">
        <f>(P39+273.15)</f>
        <v>302.65747299194334</v>
      </c>
      <c r="AN39">
        <f>(O39+273.15)</f>
        <v>304.42479553222654</v>
      </c>
      <c r="AO39">
        <f>(Y39*AG39+Z39*AH39)*AI39</f>
        <v>119.97776099016301</v>
      </c>
      <c r="AP39">
        <f>((AO39+0.00000010773*(AN39^4-AM39^4))-AL39*44100)/(L39*51.4+0.00000043092*AM39^3)</f>
        <v>-9.7478452016359594</v>
      </c>
      <c r="AQ39">
        <f>0.61365*EXP(17.502*J39/(240.97+J39))</f>
        <v>4.1413957636302996</v>
      </c>
      <c r="AR39">
        <f>AQ39*1000/AA39</f>
        <v>46.800532057859925</v>
      </c>
      <c r="AS39">
        <f>(AR39-U39)</f>
        <v>10.090464308836488</v>
      </c>
      <c r="AT39">
        <f>IF(D39,P39,(O39+P39)/2)</f>
        <v>30.391134262084961</v>
      </c>
      <c r="AU39">
        <f>0.61365*EXP(17.502*AT39/(240.97+AT39))</f>
        <v>4.3571090865217394</v>
      </c>
      <c r="AV39">
        <f>IF(AS39&lt;&gt;0,(1000-(AR39+U39)/2)/AS39*AL39,0)</f>
        <v>2.8641292687300428</v>
      </c>
      <c r="AW39">
        <f>U39*AA39/1000</f>
        <v>3.2484869802426548</v>
      </c>
      <c r="AX39">
        <f>(AU39-AW39)</f>
        <v>1.1086221062790846</v>
      </c>
      <c r="AY39">
        <f>1/(1.6/F39+1.37/N39)</f>
        <v>1.9805899997627898</v>
      </c>
      <c r="AZ39">
        <f>G39*AA39*0.001</f>
        <v>34.106287253420518</v>
      </c>
      <c r="BA39">
        <f>G39/S39</f>
        <v>0.98681839347638411</v>
      </c>
      <c r="BB39">
        <f>(1-AL39*AA39/AQ39/F39)*100</f>
        <v>92.555505831710875</v>
      </c>
      <c r="BC39">
        <f>(S39-E39/(N39/1.35))</f>
        <v>391.0468456875368</v>
      </c>
      <c r="BD39">
        <f>E39*BB39/100/BC39</f>
        <v>-3.5623777363861121E-3</v>
      </c>
    </row>
    <row r="40" spans="1:56" x14ac:dyDescent="0.35">
      <c r="A40" s="1" t="s">
        <v>9</v>
      </c>
      <c r="B40" s="1" t="s">
        <v>3866</v>
      </c>
      <c r="K40" s="1">
        <f t="shared" si="0"/>
        <v>2.72</v>
      </c>
    </row>
    <row r="41" spans="1:56" x14ac:dyDescent="0.35">
      <c r="A41" s="1" t="s">
        <v>9</v>
      </c>
      <c r="B41" s="1" t="s">
        <v>3865</v>
      </c>
      <c r="K41" s="1">
        <f t="shared" si="0"/>
        <v>2.72</v>
      </c>
    </row>
    <row r="42" spans="1:56" x14ac:dyDescent="0.35">
      <c r="A42" s="1">
        <v>9</v>
      </c>
      <c r="B42" s="1" t="s">
        <v>3864</v>
      </c>
      <c r="C42" s="1">
        <v>1958.5000041685998</v>
      </c>
      <c r="D42" s="1">
        <v>0</v>
      </c>
      <c r="E42">
        <f>(R42-S42*(1000-T42)/(1000-U42))*AK42</f>
        <v>-0.575043274626995</v>
      </c>
      <c r="F42">
        <f>IF(AV42&lt;&gt;0,1/(1/AV42-1/N42),0)</f>
        <v>9.3349805589733563</v>
      </c>
      <c r="G42">
        <f>((AY42-AL42/2)*S42-E42)/(AY42+AL42/2)</f>
        <v>384.14871974827497</v>
      </c>
      <c r="H42">
        <f>AL42*1000</f>
        <v>30.561376767069167</v>
      </c>
      <c r="I42">
        <f>(AQ42-AW42)</f>
        <v>0.88253161248672907</v>
      </c>
      <c r="J42">
        <f>(P42+AP42*D42)</f>
        <v>29.694158554077148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31.312602996826172</v>
      </c>
      <c r="P42" s="1">
        <v>29.694158554077148</v>
      </c>
      <c r="Q42" s="1">
        <v>31.396247863769531</v>
      </c>
      <c r="R42" s="1">
        <v>399.94845581054688</v>
      </c>
      <c r="S42" s="1">
        <v>389.677490234375</v>
      </c>
      <c r="T42" s="1">
        <v>10.67198657989502</v>
      </c>
      <c r="U42" s="1">
        <v>37.332939147949219</v>
      </c>
      <c r="V42" s="1">
        <v>20.563884735107422</v>
      </c>
      <c r="W42" s="1">
        <v>71.936965942382813</v>
      </c>
      <c r="X42" s="1">
        <v>300.1527099609375</v>
      </c>
      <c r="Y42" s="1">
        <v>999.6429443359375</v>
      </c>
      <c r="Z42" s="1">
        <v>5.0621140748262405E-2</v>
      </c>
      <c r="AA42" s="1">
        <v>88.491401672363281</v>
      </c>
      <c r="AB42" s="1">
        <v>-44.453800201416016</v>
      </c>
      <c r="AC42" s="1">
        <v>-1.6071772575378418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1.1035026101505052</v>
      </c>
      <c r="AL42">
        <f>(U42-T42)/(1000-U42)*AK42</f>
        <v>3.0561376767069166E-2</v>
      </c>
      <c r="AM42">
        <f>(P42+273.15)</f>
        <v>302.84415855407713</v>
      </c>
      <c r="AN42">
        <f>(O42+273.15)</f>
        <v>304.46260299682615</v>
      </c>
      <c r="AO42">
        <f>(Y42*AG42+Z42*AH42)*AI42</f>
        <v>159.94286751874824</v>
      </c>
      <c r="AP42">
        <f>((AO42+0.00000010773*(AN42^4-AM42^4))-AL42*44100)/(L42*51.4+0.00000043092*AM42^3)</f>
        <v>-9.5781764885699943</v>
      </c>
      <c r="AQ42">
        <f>0.61365*EXP(17.502*J42/(240.97+J42))</f>
        <v>4.1861757262377992</v>
      </c>
      <c r="AR42">
        <f>AQ42*1000/AA42</f>
        <v>47.306016710380376</v>
      </c>
      <c r="AS42">
        <f>(AR42-U42)</f>
        <v>9.9730775624311576</v>
      </c>
      <c r="AT42">
        <f>IF(D42,P42,(O42+P42)/2)</f>
        <v>30.50338077545166</v>
      </c>
      <c r="AU42">
        <f>0.61365*EXP(17.502*AT42/(240.97+AT42))</f>
        <v>4.3851985350960003</v>
      </c>
      <c r="AV42">
        <f>IF(AS42&lt;&gt;0,(1000-(AR42+U42)/2)/AS42*AL42,0)</f>
        <v>2.9347044655246384</v>
      </c>
      <c r="AW42">
        <f>U42*AA42/1000</f>
        <v>3.3036441137510701</v>
      </c>
      <c r="AX42">
        <f>(AU42-AW42)</f>
        <v>1.0815544213449302</v>
      </c>
      <c r="AY42">
        <f>1/(1.6/F42+1.37/N42)</f>
        <v>2.0347297706447258</v>
      </c>
      <c r="AZ42">
        <f>G42*AA42*0.001</f>
        <v>33.993858661168716</v>
      </c>
      <c r="BA42">
        <f>G42/S42</f>
        <v>0.98581193262465661</v>
      </c>
      <c r="BB42">
        <f>(1-AL42*AA42/AQ42/F42)*100</f>
        <v>93.079410072974028</v>
      </c>
      <c r="BC42">
        <f>(S42-E42/(N42/1.35))</f>
        <v>389.85885595892051</v>
      </c>
      <c r="BD42">
        <f>E42*BB42/100/BC42</f>
        <v>-1.3729247893332914E-3</v>
      </c>
    </row>
    <row r="43" spans="1:56" x14ac:dyDescent="0.35">
      <c r="A43" s="1" t="s">
        <v>9</v>
      </c>
      <c r="B43" s="1" t="s">
        <v>3863</v>
      </c>
      <c r="K43" s="1">
        <f t="shared" si="0"/>
        <v>2.72</v>
      </c>
    </row>
    <row r="44" spans="1:56" x14ac:dyDescent="0.35">
      <c r="A44" s="1" t="s">
        <v>9</v>
      </c>
      <c r="B44" s="1" t="s">
        <v>3862</v>
      </c>
      <c r="K44" s="1">
        <f t="shared" si="0"/>
        <v>2.72</v>
      </c>
    </row>
    <row r="45" spans="1:56" x14ac:dyDescent="0.35">
      <c r="A45" s="1">
        <v>10</v>
      </c>
      <c r="B45" s="1" t="s">
        <v>3861</v>
      </c>
      <c r="C45" s="1">
        <v>2163.5000041685998</v>
      </c>
      <c r="D45" s="1">
        <v>0</v>
      </c>
      <c r="E45">
        <f>(R45-S45*(1000-T45)/(1000-U45))*AK45</f>
        <v>0.42076544618318057</v>
      </c>
      <c r="F45">
        <f>IF(AV45&lt;&gt;0,1/(1/AV45-1/N45),0)</f>
        <v>9.418909453715127</v>
      </c>
      <c r="G45">
        <f>((AY45-AL45/2)*S45-E45)/(AY45+AL45/2)</f>
        <v>382.65218189990048</v>
      </c>
      <c r="H45">
        <f>AL45*1000</f>
        <v>31.023495124061792</v>
      </c>
      <c r="I45">
        <f>(AQ45-AW45)</f>
        <v>0.89267528688652886</v>
      </c>
      <c r="J45">
        <f>(P45+AP45*D45)</f>
        <v>29.97850227355957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31.373325347900391</v>
      </c>
      <c r="P45" s="1">
        <v>29.97850227355957</v>
      </c>
      <c r="Q45" s="1">
        <v>31.438892364501953</v>
      </c>
      <c r="R45" s="1">
        <v>400.02981567382813</v>
      </c>
      <c r="S45" s="1">
        <v>388.72061157226563</v>
      </c>
      <c r="T45" s="1">
        <v>10.954652786254883</v>
      </c>
      <c r="U45" s="1">
        <v>37.998935699462891</v>
      </c>
      <c r="V45" s="1">
        <v>21.035390853881836</v>
      </c>
      <c r="W45" s="1">
        <v>72.966484069824219</v>
      </c>
      <c r="X45" s="1">
        <v>300.16476440429688</v>
      </c>
      <c r="Y45" s="1">
        <v>1250.0545654296875</v>
      </c>
      <c r="Z45" s="1">
        <v>0.12173379957675934</v>
      </c>
      <c r="AA45" s="1">
        <v>88.489753723144531</v>
      </c>
      <c r="AB45" s="1">
        <v>-44.263553619384766</v>
      </c>
      <c r="AC45" s="1">
        <v>-1.6987631320953369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1.1035469279569736</v>
      </c>
      <c r="AL45">
        <f>(U45-T45)/(1000-U45)*AK45</f>
        <v>3.1023495124061794E-2</v>
      </c>
      <c r="AM45">
        <f>(P45+273.15)</f>
        <v>303.12850227355955</v>
      </c>
      <c r="AN45">
        <f>(O45+273.15)</f>
        <v>304.52332534790037</v>
      </c>
      <c r="AO45">
        <f>(Y45*AG45+Z45*AH45)*AI45</f>
        <v>200.0087259982065</v>
      </c>
      <c r="AP45">
        <f>((AO45+0.00000010773*(AN45^4-AM45^4))-AL45*44100)/(L45*51.4+0.00000043092*AM45^3)</f>
        <v>-9.4360518004683165</v>
      </c>
      <c r="AQ45">
        <f>0.61365*EXP(17.502*J45/(240.97+J45))</f>
        <v>4.2551917486736048</v>
      </c>
      <c r="AR45">
        <f>AQ45*1000/AA45</f>
        <v>48.086830052513271</v>
      </c>
      <c r="AS45">
        <f>(AR45-U45)</f>
        <v>10.08789435305038</v>
      </c>
      <c r="AT45">
        <f>IF(D45,P45,(O45+P45)/2)</f>
        <v>30.67591381072998</v>
      </c>
      <c r="AU45">
        <f>0.61365*EXP(17.502*AT45/(240.97+AT45))</f>
        <v>4.4286822001827844</v>
      </c>
      <c r="AV45">
        <f>IF(AS45&lt;&gt;0,(1000-(AR45+U45)/2)/AS45*AL45,0)</f>
        <v>2.9429485894701011</v>
      </c>
      <c r="AW45">
        <f>U45*AA45/1000</f>
        <v>3.362516461787076</v>
      </c>
      <c r="AX45">
        <f>(AU45-AW45)</f>
        <v>1.0661657383957084</v>
      </c>
      <c r="AY45">
        <f>1/(1.6/F45+1.37/N45)</f>
        <v>2.0410725943066854</v>
      </c>
      <c r="AZ45">
        <f>G45*AA45*0.001</f>
        <v>33.860797337946096</v>
      </c>
      <c r="BA45">
        <f>G45/S45</f>
        <v>0.98438871134766937</v>
      </c>
      <c r="BB45">
        <f>(1-AL45*AA45/AQ45/F45)*100</f>
        <v>93.150419826512604</v>
      </c>
      <c r="BC45">
        <f>(S45-E45/(N45/1.35))</f>
        <v>388.58790429026112</v>
      </c>
      <c r="BD45">
        <f>E45*BB45/100/BC45</f>
        <v>1.0086386510676437E-3</v>
      </c>
    </row>
    <row r="46" spans="1:56" x14ac:dyDescent="0.35">
      <c r="A46" s="1" t="s">
        <v>9</v>
      </c>
      <c r="B46" s="1" t="s">
        <v>3860</v>
      </c>
      <c r="K46" s="1">
        <f t="shared" si="0"/>
        <v>2.72</v>
      </c>
    </row>
    <row r="47" spans="1:56" x14ac:dyDescent="0.35">
      <c r="A47" s="1" t="s">
        <v>9</v>
      </c>
      <c r="B47" s="1" t="s">
        <v>3859</v>
      </c>
      <c r="K47" s="1">
        <f t="shared" si="0"/>
        <v>2.72</v>
      </c>
    </row>
    <row r="48" spans="1:56" x14ac:dyDescent="0.35">
      <c r="A48" s="1">
        <v>11</v>
      </c>
      <c r="B48" s="1" t="s">
        <v>3858</v>
      </c>
      <c r="C48" s="1">
        <v>2368.5000041685998</v>
      </c>
      <c r="D48" s="1">
        <v>0</v>
      </c>
      <c r="E48">
        <f>(R48-S48*(1000-T48)/(1000-U48))*AK48</f>
        <v>1.5959095512519743</v>
      </c>
      <c r="F48">
        <f>IF(AV48&lt;&gt;0,1/(1/AV48-1/N48),0)</f>
        <v>9.6315745438709151</v>
      </c>
      <c r="G48">
        <f>((AY48-AL48/2)*S48-E48)/(AY48+AL48/2)</f>
        <v>380.72402461893728</v>
      </c>
      <c r="H48">
        <f>AL48*1000</f>
        <v>31.829271922605379</v>
      </c>
      <c r="I48">
        <f>(AQ48-AW48)</f>
        <v>0.90852407060888618</v>
      </c>
      <c r="J48">
        <f>(P48+AP48*D48)</f>
        <v>30.382509231567383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31.466941833496094</v>
      </c>
      <c r="P48" s="1">
        <v>30.382509231567383</v>
      </c>
      <c r="Q48" s="1">
        <v>31.510383605957031</v>
      </c>
      <c r="R48" s="1">
        <v>400.06454467773438</v>
      </c>
      <c r="S48" s="1">
        <v>387.44363403320313</v>
      </c>
      <c r="T48" s="1">
        <v>11.229625701904297</v>
      </c>
      <c r="U48" s="1">
        <v>38.948562622070313</v>
      </c>
      <c r="V48" s="1">
        <v>21.448238372802734</v>
      </c>
      <c r="W48" s="1">
        <v>74.390556335449219</v>
      </c>
      <c r="X48" s="1">
        <v>300.16888427734375</v>
      </c>
      <c r="Y48" s="1">
        <v>1599.072509765625</v>
      </c>
      <c r="Z48" s="1">
        <v>0.10124294459819794</v>
      </c>
      <c r="AA48" s="1">
        <v>88.486785888671875</v>
      </c>
      <c r="AB48" s="1">
        <v>-44.032711029052734</v>
      </c>
      <c r="AC48" s="1">
        <v>-1.8457214832305908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1.1035620745490577</v>
      </c>
      <c r="AL48">
        <f>(U48-T48)/(1000-U48)*AK48</f>
        <v>3.182927192260538E-2</v>
      </c>
      <c r="AM48">
        <f>(P48+273.15)</f>
        <v>303.53250923156736</v>
      </c>
      <c r="AN48">
        <f>(O48+273.15)</f>
        <v>304.61694183349607</v>
      </c>
      <c r="AO48">
        <f>(Y48*AG48+Z48*AH48)*AI48</f>
        <v>255.85159584377107</v>
      </c>
      <c r="AP48">
        <f>((AO48+0.00000010773*(AN48^4-AM48^4))-AL48*44100)/(L48*51.4+0.00000043092*AM48^3)</f>
        <v>-9.2964231802759674</v>
      </c>
      <c r="AQ48">
        <f>0.61365*EXP(17.502*J48/(240.97+J48))</f>
        <v>4.3549571920195502</v>
      </c>
      <c r="AR48">
        <f>AQ48*1000/AA48</f>
        <v>49.215904366767994</v>
      </c>
      <c r="AS48">
        <f>(AR48-U48)</f>
        <v>10.267341744697681</v>
      </c>
      <c r="AT48">
        <f>IF(D48,P48,(O48+P48)/2)</f>
        <v>30.924725532531738</v>
      </c>
      <c r="AU48">
        <f>0.61365*EXP(17.502*AT48/(240.97+AT48))</f>
        <v>4.4920517792226304</v>
      </c>
      <c r="AV48">
        <f>IF(AS48&lt;&gt;0,(1000-(AR48+U48)/2)/AS48*AL48,0)</f>
        <v>2.9633927926348202</v>
      </c>
      <c r="AW48">
        <f>U48*AA48/1000</f>
        <v>3.446433121410664</v>
      </c>
      <c r="AX48">
        <f>(AU48-AW48)</f>
        <v>1.0456186578119664</v>
      </c>
      <c r="AY48">
        <f>1/(1.6/F48+1.37/N48)</f>
        <v>2.0568186845212764</v>
      </c>
      <c r="AZ48">
        <f>G48*AA48*0.001</f>
        <v>33.689045249129343</v>
      </c>
      <c r="BA48">
        <f>G48/S48</f>
        <v>0.98265654969132876</v>
      </c>
      <c r="BB48">
        <f>(1-AL48*AA48/AQ48/F48)*100</f>
        <v>93.285341275296986</v>
      </c>
      <c r="BC48">
        <f>(S48-E48/(N48/1.35))</f>
        <v>386.94029227642898</v>
      </c>
      <c r="BD48">
        <f>E48*BB48/100/BC48</f>
        <v>3.8474919801500191E-3</v>
      </c>
    </row>
    <row r="49" spans="1:56" x14ac:dyDescent="0.35">
      <c r="A49" s="1" t="s">
        <v>9</v>
      </c>
      <c r="B49" s="1" t="s">
        <v>3857</v>
      </c>
      <c r="K49" s="1">
        <f t="shared" si="0"/>
        <v>2.72</v>
      </c>
    </row>
    <row r="50" spans="1:56" x14ac:dyDescent="0.35">
      <c r="A50" s="1" t="s">
        <v>9</v>
      </c>
      <c r="B50" s="1" t="s">
        <v>3852</v>
      </c>
      <c r="K50" s="1">
        <f t="shared" si="0"/>
        <v>2.72</v>
      </c>
    </row>
    <row r="51" spans="1:56" x14ac:dyDescent="0.35">
      <c r="A51" s="1">
        <v>12</v>
      </c>
      <c r="B51" s="1" t="s">
        <v>3856</v>
      </c>
      <c r="C51" s="1">
        <v>2574.000004157424</v>
      </c>
      <c r="D51" s="1">
        <v>0</v>
      </c>
      <c r="E51">
        <f>(R51-S51*(1000-T51)/(1000-U51))*AK51</f>
        <v>3.0860069550139313</v>
      </c>
      <c r="F51">
        <f>IF(AV51&lt;&gt;0,1/(1/AV51-1/N51),0)</f>
        <v>10.497228778040135</v>
      </c>
      <c r="G51">
        <f>((AY51-AL51/2)*S51-E51)/(AY51+AL51/2)</f>
        <v>378.31695826688963</v>
      </c>
      <c r="H51">
        <f>AL51*1000</f>
        <v>32.843127812899624</v>
      </c>
      <c r="I51">
        <f>(AQ51-AW51)</f>
        <v>0.91247220129598494</v>
      </c>
      <c r="J51">
        <f>(P51+AP51*D51)</f>
        <v>30.796970367431641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31.597446441650391</v>
      </c>
      <c r="P51" s="1">
        <v>30.796970367431641</v>
      </c>
      <c r="Q51" s="1">
        <v>31.616331100463867</v>
      </c>
      <c r="R51" s="1">
        <v>399.97860717773438</v>
      </c>
      <c r="S51" s="1">
        <v>385.70309448242188</v>
      </c>
      <c r="T51" s="1">
        <v>11.520247459411621</v>
      </c>
      <c r="U51" s="1">
        <v>40.088569641113281</v>
      </c>
      <c r="V51" s="1">
        <v>21.838586807250977</v>
      </c>
      <c r="W51" s="1">
        <v>75.994697570800781</v>
      </c>
      <c r="X51" s="1">
        <v>300.16485595703125</v>
      </c>
      <c r="Y51" s="1">
        <v>1999.203857421875</v>
      </c>
      <c r="Z51" s="1">
        <v>6.3879407942295074E-2</v>
      </c>
      <c r="AA51" s="1">
        <v>88.477684020996094</v>
      </c>
      <c r="AB51" s="1">
        <v>-43.8060302734375</v>
      </c>
      <c r="AC51" s="1">
        <v>-2.0368039608001709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1.1035472645479087</v>
      </c>
      <c r="AL51">
        <f>(U51-T51)/(1000-U51)*AK51</f>
        <v>3.2843127812899622E-2</v>
      </c>
      <c r="AM51">
        <f>(P51+273.15)</f>
        <v>303.94697036743162</v>
      </c>
      <c r="AN51">
        <f>(O51+273.15)</f>
        <v>304.74744644165037</v>
      </c>
      <c r="AO51">
        <f>(Y51*AG51+Z51*AH51)*AI51</f>
        <v>319.87261003778985</v>
      </c>
      <c r="AP51">
        <f>((AO51+0.00000010773*(AN51^4-AM51^4))-AL51*44100)/(L51*51.4+0.00000043092*AM51^3)</f>
        <v>-9.1624784544681699</v>
      </c>
      <c r="AQ51">
        <f>0.61365*EXP(17.502*J51/(240.97+J51))</f>
        <v>4.4594159988561026</v>
      </c>
      <c r="AR51">
        <f>AQ51*1000/AA51</f>
        <v>50.401590504989549</v>
      </c>
      <c r="AS51">
        <f>(AR51-U51)</f>
        <v>10.313020863876268</v>
      </c>
      <c r="AT51">
        <f>IF(D51,P51,(O51+P51)/2)</f>
        <v>31.197208404541016</v>
      </c>
      <c r="AU51">
        <f>0.61365*EXP(17.502*AT51/(240.97+AT51))</f>
        <v>4.5623548923841684</v>
      </c>
      <c r="AV51">
        <f>IF(AS51&lt;&gt;0,(1000-(AR51+U51)/2)/AS51*AL51,0)</f>
        <v>3.0405385850610576</v>
      </c>
      <c r="AW51">
        <f>U51*AA51/1000</f>
        <v>3.5469437975601177</v>
      </c>
      <c r="AX51">
        <f>(AU51-AW51)</f>
        <v>1.0154110948240507</v>
      </c>
      <c r="AY51">
        <f>1/(1.6/F51+1.37/N51)</f>
        <v>2.1164531252717218</v>
      </c>
      <c r="AZ51">
        <f>G51*AA51*0.001</f>
        <v>33.472608293322232</v>
      </c>
      <c r="BA51">
        <f>G51/S51</f>
        <v>0.98085020234166442</v>
      </c>
      <c r="BB51">
        <f>(1-AL51*AA51/AQ51/F51)*100</f>
        <v>93.792373098849708</v>
      </c>
      <c r="BC51">
        <f>(S51-E51/(N51/1.35))</f>
        <v>384.72978358210469</v>
      </c>
      <c r="BD51">
        <f>E51*BB51/100/BC51</f>
        <v>7.5233040971090272E-3</v>
      </c>
    </row>
    <row r="52" spans="1:56" x14ac:dyDescent="0.35">
      <c r="A52" s="1" t="s">
        <v>9</v>
      </c>
      <c r="B52" s="1" t="s">
        <v>3855</v>
      </c>
      <c r="K52" s="1">
        <v>2.7635199999999998</v>
      </c>
    </row>
    <row r="53" spans="1:56" x14ac:dyDescent="0.35">
      <c r="A53" s="1" t="s">
        <v>9</v>
      </c>
      <c r="B53" s="1" t="s">
        <v>3854</v>
      </c>
      <c r="K53" s="1">
        <v>2.7635199999999998</v>
      </c>
    </row>
    <row r="54" spans="1:56" x14ac:dyDescent="0.35">
      <c r="A54" s="1" t="s">
        <v>9</v>
      </c>
      <c r="B54" s="1" t="s">
        <v>3853</v>
      </c>
      <c r="K54" s="1">
        <v>2.7635199999999998</v>
      </c>
    </row>
    <row r="55" spans="1:56" x14ac:dyDescent="0.35">
      <c r="A55" s="1" t="s">
        <v>9</v>
      </c>
      <c r="B55" s="1" t="s">
        <v>3852</v>
      </c>
      <c r="K55" s="1">
        <v>2.7635199999999998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ACB00-F8CE-48B8-AA9E-F129A519F81C}">
  <dimension ref="A1:BD55"/>
  <sheetViews>
    <sheetView topLeftCell="A5" zoomScale="4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5311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5310</v>
      </c>
    </row>
    <row r="12" spans="1:56" x14ac:dyDescent="0.35">
      <c r="A12" s="1" t="s">
        <v>9</v>
      </c>
      <c r="B12" s="1" t="s">
        <v>5309</v>
      </c>
    </row>
    <row r="13" spans="1:56" x14ac:dyDescent="0.35">
      <c r="A13" s="1" t="s">
        <v>9</v>
      </c>
      <c r="B13" s="1" t="s">
        <v>5308</v>
      </c>
    </row>
    <row r="14" spans="1:56" x14ac:dyDescent="0.35">
      <c r="A14" s="1" t="s">
        <v>9</v>
      </c>
      <c r="B14" s="1" t="s">
        <v>5307</v>
      </c>
    </row>
    <row r="15" spans="1:56" x14ac:dyDescent="0.35">
      <c r="A15" s="1" t="s">
        <v>9</v>
      </c>
      <c r="B15" s="1" t="s">
        <v>5306</v>
      </c>
    </row>
    <row r="16" spans="1:56" x14ac:dyDescent="0.35">
      <c r="A16" s="1" t="s">
        <v>9</v>
      </c>
      <c r="B16" s="1" t="s">
        <v>5305</v>
      </c>
    </row>
    <row r="17" spans="1:56" x14ac:dyDescent="0.35">
      <c r="A17" s="1" t="s">
        <v>9</v>
      </c>
      <c r="B17" s="1" t="s">
        <v>5304</v>
      </c>
    </row>
    <row r="18" spans="1:56" x14ac:dyDescent="0.35">
      <c r="A18" s="1">
        <v>1</v>
      </c>
      <c r="B18" s="1" t="s">
        <v>5303</v>
      </c>
      <c r="C18" s="1">
        <v>463.50000251457095</v>
      </c>
      <c r="D18" s="1">
        <v>0</v>
      </c>
      <c r="E18">
        <f>(R18-S18*(1000-T18)/(1000-U18))*AK18</f>
        <v>-4.6954217226518775</v>
      </c>
      <c r="F18">
        <f>IF(AV18&lt;&gt;0,1/(1/AV18-1/N18),0)</f>
        <v>1.0439330534773061</v>
      </c>
      <c r="G18">
        <f>((AY18-AL18/2)*S18-E18)/(AY18+AL18/2)</f>
        <v>393.74712716122701</v>
      </c>
      <c r="H18">
        <f>AL18*1000</f>
        <v>17.416864312494855</v>
      </c>
      <c r="I18">
        <f>(AQ18-AW18)</f>
        <v>1.7955098267486611</v>
      </c>
      <c r="J18">
        <f>(P18+AP18*D18)</f>
        <v>32.059047698974609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32.025508880615234</v>
      </c>
      <c r="P18" s="1">
        <v>32.059047698974609</v>
      </c>
      <c r="Q18" s="1">
        <v>32.0650634765625</v>
      </c>
      <c r="R18" s="1">
        <v>399.92718505859375</v>
      </c>
      <c r="S18" s="1">
        <v>397.898681640625</v>
      </c>
      <c r="T18" s="1">
        <v>18.547554016113281</v>
      </c>
      <c r="U18" s="1">
        <v>33.822456359863281</v>
      </c>
      <c r="V18" s="1">
        <v>34.351913452148438</v>
      </c>
      <c r="W18" s="1">
        <v>62.642555236816406</v>
      </c>
      <c r="X18" s="1">
        <v>299.65213012695313</v>
      </c>
      <c r="Y18" s="1">
        <v>0.21273820102214813</v>
      </c>
      <c r="Z18" s="1">
        <v>0.27896225452423096</v>
      </c>
      <c r="AA18" s="1">
        <v>88.567062377929688</v>
      </c>
      <c r="AB18" s="1">
        <v>3.6870508193969727</v>
      </c>
      <c r="AC18" s="1">
        <v>-0.13608334958553314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1.1016622431137981</v>
      </c>
      <c r="AL18">
        <f>(U18-T18)/(1000-U18)*AK18</f>
        <v>1.7416864312494854E-2</v>
      </c>
      <c r="AM18">
        <f>(P18+273.15)</f>
        <v>305.20904769897459</v>
      </c>
      <c r="AN18">
        <f>(O18+273.15)</f>
        <v>305.17550888061521</v>
      </c>
      <c r="AO18">
        <f>(Y18*AG18+Z18*AH18)*AI18</f>
        <v>3.4038111402732607E-2</v>
      </c>
      <c r="AP18">
        <f>((AO18+0.00000010773*(AN18^4-AM18^4))-AL18*44100)/(L18*51.4+0.00000043092*AM18^3)</f>
        <v>-6.2856447927750478</v>
      </c>
      <c r="AQ18">
        <f>0.61365*EXP(17.502*J18/(240.97+J18))</f>
        <v>4.7910654289474772</v>
      </c>
      <c r="AR18">
        <f>AQ18*1000/AA18</f>
        <v>54.095340867276839</v>
      </c>
      <c r="AS18">
        <f>(AR18-U18)</f>
        <v>20.272884507413558</v>
      </c>
      <c r="AT18">
        <f>IF(D18,P18,(O18+P18)/2)</f>
        <v>32.042278289794922</v>
      </c>
      <c r="AU18">
        <f>0.61365*EXP(17.502*AT18/(240.97+AT18))</f>
        <v>4.786521793563475</v>
      </c>
      <c r="AV18">
        <f>IF(AS18&lt;&gt;0,(1000-(AR18+U18)/2)/AS18*AL18,0)</f>
        <v>0.8213551521948651</v>
      </c>
      <c r="AW18">
        <f>U18*AA18/1000</f>
        <v>2.9955556021988161</v>
      </c>
      <c r="AX18">
        <f>(AU18-AW18)</f>
        <v>1.7909661913646588</v>
      </c>
      <c r="AY18">
        <f>1/(1.6/F18+1.37/N18)</f>
        <v>0.52957804263126895</v>
      </c>
      <c r="AZ18">
        <f>G18*AA18*0.001</f>
        <v>34.873026372419012</v>
      </c>
      <c r="BA18">
        <f>G18/S18</f>
        <v>0.98956630250122923</v>
      </c>
      <c r="BB18">
        <f>(1-AL18*AA18/AQ18/F18)*100</f>
        <v>69.158360387368475</v>
      </c>
      <c r="BC18">
        <f>(S18-E18/(N18/1.35))</f>
        <v>399.54413956691531</v>
      </c>
      <c r="BD18">
        <f>E18*BB18/100/BC18</f>
        <v>-8.1274541535717344E-3</v>
      </c>
    </row>
    <row r="19" spans="1:56" x14ac:dyDescent="0.35">
      <c r="A19" s="1" t="s">
        <v>9</v>
      </c>
      <c r="B19" s="1" t="s">
        <v>5302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5301</v>
      </c>
      <c r="K20" s="1">
        <f t="shared" si="0"/>
        <v>2.72</v>
      </c>
    </row>
    <row r="21" spans="1:56" x14ac:dyDescent="0.35">
      <c r="A21" s="1">
        <v>2</v>
      </c>
      <c r="B21" s="1" t="s">
        <v>5300</v>
      </c>
      <c r="C21" s="1">
        <v>668.00000252574682</v>
      </c>
      <c r="D21" s="1">
        <v>0</v>
      </c>
      <c r="E21">
        <f>(R21-S21*(1000-T21)/(1000-U21))*AK21</f>
        <v>-3.4756703797088941</v>
      </c>
      <c r="F21">
        <f>IF(AV21&lt;&gt;0,1/(1/AV21-1/N21),0)</f>
        <v>0.89109759129824861</v>
      </c>
      <c r="G21">
        <f>((AY21-AL21/2)*S21-E21)/(AY21+AL21/2)</f>
        <v>391.08642285756508</v>
      </c>
      <c r="H21">
        <f>AL21*1000</f>
        <v>16.199755799801192</v>
      </c>
      <c r="I21">
        <f>(AQ21-AW21)</f>
        <v>1.8959603153833919</v>
      </c>
      <c r="J21">
        <f>(P21+AP21*D21)</f>
        <v>32.139926910400391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32.019157409667969</v>
      </c>
      <c r="P21" s="1">
        <v>32.139926910400391</v>
      </c>
      <c r="Q21" s="1">
        <v>32.084335327148438</v>
      </c>
      <c r="R21" s="1">
        <v>400.03543090820313</v>
      </c>
      <c r="S21" s="1">
        <v>397.34750366210938</v>
      </c>
      <c r="T21" s="1">
        <v>18.71739387512207</v>
      </c>
      <c r="U21" s="1">
        <v>32.937526702880859</v>
      </c>
      <c r="V21" s="1">
        <v>34.677654266357422</v>
      </c>
      <c r="W21" s="1">
        <v>61.023250579833984</v>
      </c>
      <c r="X21" s="1">
        <v>299.65963745117188</v>
      </c>
      <c r="Y21" s="1">
        <v>25.651872634887695</v>
      </c>
      <c r="Z21" s="1">
        <v>0.17418479919433594</v>
      </c>
      <c r="AA21" s="1">
        <v>88.56378173828125</v>
      </c>
      <c r="AB21" s="1">
        <v>3.4212427139282227</v>
      </c>
      <c r="AC21" s="1">
        <v>-9.1526925563812256E-2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1.1016898435704845</v>
      </c>
      <c r="AL21">
        <f>(U21-T21)/(1000-U21)*AK21</f>
        <v>1.6199755799801194E-2</v>
      </c>
      <c r="AM21">
        <f>(P21+273.15)</f>
        <v>305.28992691040037</v>
      </c>
      <c r="AN21">
        <f>(O21+273.15)</f>
        <v>305.16915740966795</v>
      </c>
      <c r="AO21">
        <f>(Y21*AG21+Z21*AH21)*AI21</f>
        <v>4.1042995298437859</v>
      </c>
      <c r="AP21">
        <f>((AO21+0.00000010773*(AN21^4-AM21^4))-AL21*44100)/(L21*51.4+0.00000043092*AM21^3)</f>
        <v>-5.8216005694781368</v>
      </c>
      <c r="AQ21">
        <f>0.61365*EXP(17.502*J21/(240.97+J21))</f>
        <v>4.8130322412961428</v>
      </c>
      <c r="AR21">
        <f>AQ21*1000/AA21</f>
        <v>54.345378515106184</v>
      </c>
      <c r="AS21">
        <f>(AR21-U21)</f>
        <v>21.407851812225324</v>
      </c>
      <c r="AT21">
        <f>IF(D21,P21,(O21+P21)/2)</f>
        <v>32.07954216003418</v>
      </c>
      <c r="AU21">
        <f>0.61365*EXP(17.502*AT21/(240.97+AT21))</f>
        <v>4.7966234570857127</v>
      </c>
      <c r="AV21">
        <f>IF(AS21&lt;&gt;0,(1000-(AR21+U21)/2)/AS21*AL21,0)</f>
        <v>0.7236959159040649</v>
      </c>
      <c r="AW21">
        <f>U21*AA21/1000</f>
        <v>2.9170719259127509</v>
      </c>
      <c r="AX21">
        <f>(AU21-AW21)</f>
        <v>1.8795515311729618</v>
      </c>
      <c r="AY21">
        <f>1/(1.6/F21+1.37/N21)</f>
        <v>0.46486353524253815</v>
      </c>
      <c r="AZ21">
        <f>G21*AA21*0.001</f>
        <v>34.636092594762559</v>
      </c>
      <c r="BA21">
        <f>G21/S21</f>
        <v>0.98424280825514254</v>
      </c>
      <c r="BB21">
        <f>(1-AL21*AA21/AQ21/F21)*100</f>
        <v>66.548116148190843</v>
      </c>
      <c r="BC21">
        <f>(S21-E21/(N21/1.35))</f>
        <v>398.56551339867343</v>
      </c>
      <c r="BD21">
        <f>E21*BB21/100/BC21</f>
        <v>-5.8032947745364043E-3</v>
      </c>
    </row>
    <row r="22" spans="1:56" x14ac:dyDescent="0.35">
      <c r="A22" s="1" t="s">
        <v>9</v>
      </c>
      <c r="B22" s="1" t="s">
        <v>5299</v>
      </c>
      <c r="K22" s="1">
        <f t="shared" si="0"/>
        <v>2.72</v>
      </c>
    </row>
    <row r="23" spans="1:56" x14ac:dyDescent="0.35">
      <c r="A23" s="1" t="s">
        <v>9</v>
      </c>
      <c r="B23" s="1" t="s">
        <v>5298</v>
      </c>
      <c r="K23" s="1">
        <f t="shared" si="0"/>
        <v>2.72</v>
      </c>
    </row>
    <row r="24" spans="1:56" x14ac:dyDescent="0.35">
      <c r="A24" s="1">
        <v>3</v>
      </c>
      <c r="B24" s="1" t="s">
        <v>5297</v>
      </c>
      <c r="C24" s="1">
        <v>873.00000252574682</v>
      </c>
      <c r="D24" s="1">
        <v>0</v>
      </c>
      <c r="E24">
        <f>(R24-S24*(1000-T24)/(1000-U24))*AK24</f>
        <v>-2.6489502099130782</v>
      </c>
      <c r="F24">
        <f>IF(AV24&lt;&gt;0,1/(1/AV24-1/N24),0)</f>
        <v>0.81962562954396889</v>
      </c>
      <c r="G24">
        <f>((AY24-AL24/2)*S24-E24)/(AY24+AL24/2)</f>
        <v>389.14170577780573</v>
      </c>
      <c r="H24">
        <f>AL24*1000</f>
        <v>15.343464880195869</v>
      </c>
      <c r="I24">
        <f>(AQ24-AW24)</f>
        <v>1.923645543962218</v>
      </c>
      <c r="J24">
        <f>(P24+AP24*D24)</f>
        <v>32.048099517822266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31.936637878417969</v>
      </c>
      <c r="P24" s="1">
        <v>32.048099517822266</v>
      </c>
      <c r="Q24" s="1">
        <v>32.031265258789063</v>
      </c>
      <c r="R24" s="1">
        <v>400.06988525390625</v>
      </c>
      <c r="S24" s="1">
        <v>396.94580078125</v>
      </c>
      <c r="T24" s="1">
        <v>18.868322372436523</v>
      </c>
      <c r="U24" s="1">
        <v>32.345821380615234</v>
      </c>
      <c r="V24" s="1">
        <v>35.118320465087891</v>
      </c>
      <c r="W24" s="1">
        <v>60.203067779541016</v>
      </c>
      <c r="X24" s="1">
        <v>299.64236450195313</v>
      </c>
      <c r="Y24" s="1">
        <v>49.672382354736328</v>
      </c>
      <c r="Z24" s="1">
        <v>0.21216420829296112</v>
      </c>
      <c r="AA24" s="1">
        <v>88.55712890625</v>
      </c>
      <c r="AB24" s="1">
        <v>3.3204386234283447</v>
      </c>
      <c r="AC24" s="1">
        <v>-8.6513839662075043E-2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1.1016263400807098</v>
      </c>
      <c r="AL24">
        <f>(U24-T24)/(1000-U24)*AK24</f>
        <v>1.5343464880195869E-2</v>
      </c>
      <c r="AM24">
        <f>(P24+273.15)</f>
        <v>305.19809951782224</v>
      </c>
      <c r="AN24">
        <f>(O24+273.15)</f>
        <v>305.08663787841795</v>
      </c>
      <c r="AO24">
        <f>(Y24*AG24+Z24*AH24)*AI24</f>
        <v>7.9475809991155302</v>
      </c>
      <c r="AP24">
        <f>((AO24+0.00000010773*(AN24^4-AM24^4))-AL24*44100)/(L24*51.4+0.00000043092*AM24^3)</f>
        <v>-5.4808659670833926</v>
      </c>
      <c r="AQ24">
        <f>0.61365*EXP(17.502*J24/(240.97+J24))</f>
        <v>4.7880986175438984</v>
      </c>
      <c r="AR24">
        <f>AQ24*1000/AA24</f>
        <v>54.06790708642739</v>
      </c>
      <c r="AS24">
        <f>(AR24-U24)</f>
        <v>21.722085705812155</v>
      </c>
      <c r="AT24">
        <f>IF(D24,P24,(O24+P24)/2)</f>
        <v>31.992368698120117</v>
      </c>
      <c r="AU24">
        <f>0.61365*EXP(17.502*AT24/(240.97+AT24))</f>
        <v>4.7730210851444763</v>
      </c>
      <c r="AV24">
        <f>IF(AS24&lt;&gt;0,(1000-(AR24+U24)/2)/AS24*AL24,0)</f>
        <v>0.67583389896658919</v>
      </c>
      <c r="AW24">
        <f>U24*AA24/1000</f>
        <v>2.8644530735816804</v>
      </c>
      <c r="AX24">
        <f>(AU24-AW24)</f>
        <v>1.9085680115627959</v>
      </c>
      <c r="AY24">
        <f>1/(1.6/F24+1.37/N24)</f>
        <v>0.43332414756858817</v>
      </c>
      <c r="AZ24">
        <f>G24*AA24*0.001</f>
        <v>34.461272201363151</v>
      </c>
      <c r="BA24">
        <f>G24/S24</f>
        <v>0.98033964589602751</v>
      </c>
      <c r="BB24">
        <f>(1-AL24*AA24/AQ24/F24)*100</f>
        <v>65.376708310167444</v>
      </c>
      <c r="BC24">
        <f>(S24-E24/(N24/1.35))</f>
        <v>397.87409569845033</v>
      </c>
      <c r="BD24">
        <f>E24*BB24/100/BC24</f>
        <v>-4.3526242867768239E-3</v>
      </c>
    </row>
    <row r="25" spans="1:56" x14ac:dyDescent="0.35">
      <c r="A25" s="1" t="s">
        <v>9</v>
      </c>
      <c r="B25" s="1" t="s">
        <v>5296</v>
      </c>
      <c r="K25" s="1">
        <f t="shared" si="0"/>
        <v>2.72</v>
      </c>
    </row>
    <row r="26" spans="1:56" x14ac:dyDescent="0.35">
      <c r="A26" s="1" t="s">
        <v>9</v>
      </c>
      <c r="B26" s="1" t="s">
        <v>5295</v>
      </c>
      <c r="K26" s="1">
        <f t="shared" si="0"/>
        <v>2.72</v>
      </c>
    </row>
    <row r="27" spans="1:56" x14ac:dyDescent="0.35">
      <c r="A27" s="1">
        <v>4</v>
      </c>
      <c r="B27" s="1" t="s">
        <v>5294</v>
      </c>
      <c r="C27" s="1">
        <v>1077.5000025369227</v>
      </c>
      <c r="D27" s="1">
        <v>0</v>
      </c>
      <c r="E27">
        <f>(R27-S27*(1000-T27)/(1000-U27))*AK27</f>
        <v>-1.5113527550984629</v>
      </c>
      <c r="F27">
        <f>IF(AV27&lt;&gt;0,1/(1/AV27-1/N27),0)</f>
        <v>0.77944259182401665</v>
      </c>
      <c r="G27">
        <f>((AY27-AL27/2)*S27-E27)/(AY27+AL27/2)</f>
        <v>385.60877295713601</v>
      </c>
      <c r="H27">
        <f>AL27*1000</f>
        <v>14.866836570627433</v>
      </c>
      <c r="I27">
        <f>(AQ27-AW27)</f>
        <v>1.9433267754220434</v>
      </c>
      <c r="J27">
        <f>(P27+AP27*D27)</f>
        <v>32.028141021728516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31.894977569580078</v>
      </c>
      <c r="P27" s="1">
        <v>32.028141021728516</v>
      </c>
      <c r="Q27" s="1">
        <v>31.980764389038086</v>
      </c>
      <c r="R27" s="1">
        <v>399.93414306640625</v>
      </c>
      <c r="S27" s="1">
        <v>395.96090698242188</v>
      </c>
      <c r="T27" s="1">
        <v>18.997171401977539</v>
      </c>
      <c r="U27" s="1">
        <v>32.064838409423828</v>
      </c>
      <c r="V27" s="1">
        <v>35.439136505126953</v>
      </c>
      <c r="W27" s="1">
        <v>59.816814422607422</v>
      </c>
      <c r="X27" s="1">
        <v>299.52679443359375</v>
      </c>
      <c r="Y27" s="1">
        <v>100.29141235351563</v>
      </c>
      <c r="Z27" s="1">
        <v>0.24098010361194611</v>
      </c>
      <c r="AA27" s="1">
        <v>88.550811767578125</v>
      </c>
      <c r="AB27" s="1">
        <v>3.3069179058074951</v>
      </c>
      <c r="AC27" s="1">
        <v>-8.7885797023773193E-2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1.1012014501235061</v>
      </c>
      <c r="AL27">
        <f>(U27-T27)/(1000-U27)*AK27</f>
        <v>1.4866836570627432E-2</v>
      </c>
      <c r="AM27">
        <f>(P27+273.15)</f>
        <v>305.17814102172849</v>
      </c>
      <c r="AN27">
        <f>(O27+273.15)</f>
        <v>305.04497756958006</v>
      </c>
      <c r="AO27">
        <f>(Y27*AG27+Z27*AH27)*AI27</f>
        <v>16.04662561789246</v>
      </c>
      <c r="AP27">
        <f>((AO27+0.00000010773*(AN27^4-AM27^4))-AL27*44100)/(L27*51.4+0.00000043092*AM27^3)</f>
        <v>-5.2449614225110324</v>
      </c>
      <c r="AQ27">
        <f>0.61365*EXP(17.502*J27/(240.97+J27))</f>
        <v>4.7826942457727419</v>
      </c>
      <c r="AR27">
        <f>AQ27*1000/AA27</f>
        <v>54.010732937446328</v>
      </c>
      <c r="AS27">
        <f>(AR27-U27)</f>
        <v>21.9458945280225</v>
      </c>
      <c r="AT27">
        <f>IF(D27,P27,(O27+P27)/2)</f>
        <v>31.961559295654297</v>
      </c>
      <c r="AU27">
        <f>0.61365*EXP(17.502*AT27/(240.97+AT27))</f>
        <v>4.7647035992272073</v>
      </c>
      <c r="AV27">
        <f>IF(AS27&lt;&gt;0,(1000-(AR27+U27)/2)/AS27*AL27,0)</f>
        <v>0.64827618789894681</v>
      </c>
      <c r="AW27">
        <f>U27*AA27/1000</f>
        <v>2.8393674703506986</v>
      </c>
      <c r="AX27">
        <f>(AU27-AW27)</f>
        <v>1.9253361288765087</v>
      </c>
      <c r="AY27">
        <f>1/(1.6/F27+1.37/N27)</f>
        <v>0.41521695763520178</v>
      </c>
      <c r="AZ27">
        <f>G27*AA27*0.001</f>
        <v>34.145969870054117</v>
      </c>
      <c r="BA27">
        <f>G27/S27</f>
        <v>0.97385566644904809</v>
      </c>
      <c r="BB27">
        <f>(1-AL27*AA27/AQ27/F27)*100</f>
        <v>64.685394196051831</v>
      </c>
      <c r="BC27">
        <f>(S27-E27/(N27/1.35))</f>
        <v>396.49054361938255</v>
      </c>
      <c r="BD27">
        <f>E27*BB27/100/BC27</f>
        <v>-2.4656943351133659E-3</v>
      </c>
    </row>
    <row r="28" spans="1:56" x14ac:dyDescent="0.35">
      <c r="A28" s="1" t="s">
        <v>9</v>
      </c>
      <c r="B28" s="1" t="s">
        <v>5293</v>
      </c>
      <c r="K28" s="1">
        <f t="shared" si="0"/>
        <v>2.72</v>
      </c>
    </row>
    <row r="29" spans="1:56" x14ac:dyDescent="0.35">
      <c r="A29" s="1" t="s">
        <v>9</v>
      </c>
      <c r="B29" s="1" t="s">
        <v>5292</v>
      </c>
      <c r="K29" s="1">
        <f t="shared" si="0"/>
        <v>2.72</v>
      </c>
    </row>
    <row r="30" spans="1:56" x14ac:dyDescent="0.35">
      <c r="A30" s="1">
        <v>5</v>
      </c>
      <c r="B30" s="1" t="s">
        <v>5291</v>
      </c>
      <c r="C30" s="1">
        <v>1282.0000025257468</v>
      </c>
      <c r="D30" s="1">
        <v>0</v>
      </c>
      <c r="E30">
        <f>(R30-S30*(1000-T30)/(1000-U30))*AK30</f>
        <v>-0.46424447103736838</v>
      </c>
      <c r="F30">
        <f>IF(AV30&lt;&gt;0,1/(1/AV30-1/N30),0)</f>
        <v>0.76110677068606769</v>
      </c>
      <c r="G30">
        <f>((AY30-AL30/2)*S30-E30)/(AY30+AL30/2)</f>
        <v>382.4876387537708</v>
      </c>
      <c r="H30">
        <f>AL30*1000</f>
        <v>14.53701409914135</v>
      </c>
      <c r="I30">
        <f>(AQ30-AW30)</f>
        <v>1.9386580421568982</v>
      </c>
      <c r="J30">
        <f>(P30+AP30*D30)</f>
        <v>31.951803207397461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31.835695266723633</v>
      </c>
      <c r="P30" s="1">
        <v>31.951803207397461</v>
      </c>
      <c r="Q30" s="1">
        <v>31.935962677001953</v>
      </c>
      <c r="R30" s="1">
        <v>400.03451538085938</v>
      </c>
      <c r="S30" s="1">
        <v>395.24053955078125</v>
      </c>
      <c r="T30" s="1">
        <v>19.110736846923828</v>
      </c>
      <c r="U30" s="1">
        <v>31.885444641113281</v>
      </c>
      <c r="V30" s="1">
        <v>35.770076751708984</v>
      </c>
      <c r="W30" s="1">
        <v>59.680839538574219</v>
      </c>
      <c r="X30" s="1">
        <v>299.65386962890625</v>
      </c>
      <c r="Y30" s="1">
        <v>150.80160522460938</v>
      </c>
      <c r="Z30" s="1">
        <v>0.2291908860206604</v>
      </c>
      <c r="AA30" s="1">
        <v>88.548690795898438</v>
      </c>
      <c r="AB30" s="1">
        <v>3.3133509159088135</v>
      </c>
      <c r="AC30" s="1">
        <v>-7.3742426931858063E-2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1.1016686383415668</v>
      </c>
      <c r="AL30">
        <f>(U30-T30)/(1000-U30)*AK30</f>
        <v>1.4537014099141351E-2</v>
      </c>
      <c r="AM30">
        <f>(P30+273.15)</f>
        <v>305.10180320739744</v>
      </c>
      <c r="AN30">
        <f>(O30+273.15)</f>
        <v>304.98569526672361</v>
      </c>
      <c r="AO30">
        <f>(Y30*AG30+Z30*AH30)*AI30</f>
        <v>24.128256296628933</v>
      </c>
      <c r="AP30">
        <f>((AO30+0.00000010773*(AN30^4-AM30^4))-AL30*44100)/(L30*51.4+0.00000043092*AM30^3)</f>
        <v>-5.058544104117896</v>
      </c>
      <c r="AQ30">
        <f>0.61365*EXP(17.502*J30/(240.97+J30))</f>
        <v>4.7620724205725748</v>
      </c>
      <c r="AR30">
        <f>AQ30*1000/AA30</f>
        <v>53.779139790434407</v>
      </c>
      <c r="AS30">
        <f>(AR30-U30)</f>
        <v>21.893695149321125</v>
      </c>
      <c r="AT30">
        <f>IF(D30,P30,(O30+P30)/2)</f>
        <v>31.893749237060547</v>
      </c>
      <c r="AU30">
        <f>0.61365*EXP(17.502*AT30/(240.97+AT30))</f>
        <v>4.7464416360698989</v>
      </c>
      <c r="AV30">
        <f>IF(AS30&lt;&gt;0,(1000-(AR30+U30)/2)/AS30*AL30,0)</f>
        <v>0.63554189315244758</v>
      </c>
      <c r="AW30">
        <f>U30*AA30/1000</f>
        <v>2.8234143784156767</v>
      </c>
      <c r="AX30">
        <f>(AU30-AW30)</f>
        <v>1.9230272576542222</v>
      </c>
      <c r="AY30">
        <f>1/(1.6/F30+1.37/N30)</f>
        <v>0.40686259214337661</v>
      </c>
      <c r="AZ30">
        <f>G30*AA30*0.001</f>
        <v>33.868779657260951</v>
      </c>
      <c r="BA30">
        <f>G30/S30</f>
        <v>0.96773382403661068</v>
      </c>
      <c r="BB30">
        <f>(1-AL30*AA30/AQ30/F30)*100</f>
        <v>64.484676494274055</v>
      </c>
      <c r="BC30">
        <f>(S30-E30/(N30/1.35))</f>
        <v>395.40322882338046</v>
      </c>
      <c r="BD30">
        <f>E30*BB30/100/BC30</f>
        <v>-7.5711709836522977E-4</v>
      </c>
    </row>
    <row r="31" spans="1:56" x14ac:dyDescent="0.35">
      <c r="A31" s="1" t="s">
        <v>9</v>
      </c>
      <c r="B31" s="1" t="s">
        <v>5290</v>
      </c>
      <c r="K31" s="1">
        <f t="shared" si="0"/>
        <v>2.72</v>
      </c>
    </row>
    <row r="32" spans="1:56" x14ac:dyDescent="0.35">
      <c r="A32" s="1" t="s">
        <v>9</v>
      </c>
      <c r="B32" s="1" t="s">
        <v>5289</v>
      </c>
      <c r="K32" s="1">
        <f t="shared" si="0"/>
        <v>2.72</v>
      </c>
    </row>
    <row r="33" spans="1:56" x14ac:dyDescent="0.35">
      <c r="A33" s="1">
        <v>6</v>
      </c>
      <c r="B33" s="1" t="s">
        <v>5288</v>
      </c>
      <c r="C33" s="1">
        <v>1486.5000025369227</v>
      </c>
      <c r="D33" s="1">
        <v>0</v>
      </c>
      <c r="E33">
        <f>(R33-S33*(1000-T33)/(1000-U33))*AK33</f>
        <v>0.51020626257872759</v>
      </c>
      <c r="F33">
        <f>IF(AV33&lt;&gt;0,1/(1/AV33-1/N33),0)</f>
        <v>0.76061945127468389</v>
      </c>
      <c r="G33">
        <f>((AY33-AL33/2)*S33-E33)/(AY33+AL33/2)</f>
        <v>379.34067762660794</v>
      </c>
      <c r="H33">
        <f>AL33*1000</f>
        <v>14.424858707944136</v>
      </c>
      <c r="I33">
        <f>(AQ33-AW33)</f>
        <v>1.9248040039466616</v>
      </c>
      <c r="J33">
        <f>(P33+AP33*D33)</f>
        <v>31.904685974121094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31.807622909545898</v>
      </c>
      <c r="P33" s="1">
        <v>31.904685974121094</v>
      </c>
      <c r="Q33" s="1">
        <v>31.9088134765625</v>
      </c>
      <c r="R33" s="1">
        <v>399.94387817382813</v>
      </c>
      <c r="S33" s="1">
        <v>394.31747436523438</v>
      </c>
      <c r="T33" s="1">
        <v>19.223018646240234</v>
      </c>
      <c r="U33" s="1">
        <v>31.899499893188477</v>
      </c>
      <c r="V33" s="1">
        <v>36.036506652832031</v>
      </c>
      <c r="W33" s="1">
        <v>59.800518035888672</v>
      </c>
      <c r="X33" s="1">
        <v>299.64166259765625</v>
      </c>
      <c r="Y33" s="1">
        <v>301.25277709960938</v>
      </c>
      <c r="Z33" s="1">
        <v>0.17811506986618042</v>
      </c>
      <c r="AA33" s="1">
        <v>88.546180725097656</v>
      </c>
      <c r="AB33" s="1">
        <v>3.3234095573425293</v>
      </c>
      <c r="AC33" s="1">
        <v>-8.1660501658916473E-2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1.1016237595502065</v>
      </c>
      <c r="AL33">
        <f>(U33-T33)/(1000-U33)*AK33</f>
        <v>1.4424858707944136E-2</v>
      </c>
      <c r="AM33">
        <f>(P33+273.15)</f>
        <v>305.05468597412107</v>
      </c>
      <c r="AN33">
        <f>(O33+273.15)</f>
        <v>304.95762290954588</v>
      </c>
      <c r="AO33">
        <f>(Y33*AG33+Z33*AH33)*AI33</f>
        <v>48.200443258573614</v>
      </c>
      <c r="AP33">
        <f>((AO33+0.00000010773*(AN33^4-AM33^4))-AL33*44100)/(L33*51.4+0.00000043092*AM33^3)</f>
        <v>-4.8194778148542161</v>
      </c>
      <c r="AQ33">
        <f>0.61365*EXP(17.502*J33/(240.97+J33))</f>
        <v>4.7493828865291619</v>
      </c>
      <c r="AR33">
        <f>AQ33*1000/AA33</f>
        <v>53.637354515314399</v>
      </c>
      <c r="AS33">
        <f>(AR33-U33)</f>
        <v>21.737854622125923</v>
      </c>
      <c r="AT33">
        <f>IF(D33,P33,(O33+P33)/2)</f>
        <v>31.856154441833496</v>
      </c>
      <c r="AU33">
        <f>0.61365*EXP(17.502*AT33/(240.97+AT33))</f>
        <v>4.7363432428939563</v>
      </c>
      <c r="AV33">
        <f>IF(AS33&lt;&gt;0,(1000-(AR33+U33)/2)/AS33*AL33,0)</f>
        <v>0.63520206701112913</v>
      </c>
      <c r="AW33">
        <f>U33*AA33/1000</f>
        <v>2.8245788825825002</v>
      </c>
      <c r="AX33">
        <f>(AU33-AW33)</f>
        <v>1.911764360311456</v>
      </c>
      <c r="AY33">
        <f>1/(1.6/F33+1.37/N33)</f>
        <v>0.40663975977168959</v>
      </c>
      <c r="AZ33">
        <f>G33*AA33*0.001</f>
        <v>33.589168197506638</v>
      </c>
      <c r="BA33">
        <f>G33/S33</f>
        <v>0.96201843004108345</v>
      </c>
      <c r="BB33">
        <f>(1-AL33*AA33/AQ33/F33)*100</f>
        <v>64.64288745400205</v>
      </c>
      <c r="BC33">
        <f>(S33-E33/(N33/1.35))</f>
        <v>394.1386782978326</v>
      </c>
      <c r="BD33">
        <f>E33*BB33/100/BC33</f>
        <v>8.3679191681059308E-4</v>
      </c>
    </row>
    <row r="34" spans="1:56" x14ac:dyDescent="0.35">
      <c r="A34" s="1" t="s">
        <v>9</v>
      </c>
      <c r="B34" s="1" t="s">
        <v>5287</v>
      </c>
      <c r="K34" s="1">
        <f t="shared" si="0"/>
        <v>2.72</v>
      </c>
    </row>
    <row r="35" spans="1:56" x14ac:dyDescent="0.35">
      <c r="A35" s="1" t="s">
        <v>9</v>
      </c>
      <c r="B35" s="1" t="s">
        <v>5286</v>
      </c>
      <c r="K35" s="1">
        <f t="shared" si="0"/>
        <v>2.72</v>
      </c>
    </row>
    <row r="36" spans="1:56" x14ac:dyDescent="0.35">
      <c r="A36" s="1">
        <v>7</v>
      </c>
      <c r="B36" s="1" t="s">
        <v>5285</v>
      </c>
      <c r="C36" s="1">
        <v>1692.0000025257468</v>
      </c>
      <c r="D36" s="1">
        <v>0</v>
      </c>
      <c r="E36">
        <f>(R36-S36*(1000-T36)/(1000-U36))*AK36</f>
        <v>1.2704937974357136</v>
      </c>
      <c r="F36">
        <f>IF(AV36&lt;&gt;0,1/(1/AV36-1/N36),0)</f>
        <v>0.78195987228135677</v>
      </c>
      <c r="G36">
        <f>((AY36-AL36/2)*S36-E36)/(AY36+AL36/2)</f>
        <v>377.13187777692383</v>
      </c>
      <c r="H36">
        <f>AL36*1000</f>
        <v>14.57222817838575</v>
      </c>
      <c r="I36">
        <f>(AQ36-AW36)</f>
        <v>1.8999197166088839</v>
      </c>
      <c r="J36">
        <f>(P36+AP36*D36)</f>
        <v>31.888147354125977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31.804721832275391</v>
      </c>
      <c r="P36" s="1">
        <v>31.888147354125977</v>
      </c>
      <c r="Q36" s="1">
        <v>31.901046752929688</v>
      </c>
      <c r="R36" s="1">
        <v>400.03280639648438</v>
      </c>
      <c r="S36" s="1">
        <v>393.67205810546875</v>
      </c>
      <c r="T36" s="1">
        <v>19.328283309936523</v>
      </c>
      <c r="U36" s="1">
        <v>32.131168365478516</v>
      </c>
      <c r="V36" s="1">
        <v>36.23883056640625</v>
      </c>
      <c r="W36" s="1">
        <v>60.243114471435547</v>
      </c>
      <c r="X36" s="1">
        <v>299.642578125</v>
      </c>
      <c r="Y36" s="1">
        <v>499.52804565429688</v>
      </c>
      <c r="Z36" s="1">
        <v>0.40732049942016602</v>
      </c>
      <c r="AA36" s="1">
        <v>88.543807983398438</v>
      </c>
      <c r="AB36" s="1">
        <v>3.3672282695770264</v>
      </c>
      <c r="AC36" s="1">
        <v>-8.4162749350070953E-2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1.1016271254595587</v>
      </c>
      <c r="AL36">
        <f>(U36-T36)/(1000-U36)*AK36</f>
        <v>1.457222817838575E-2</v>
      </c>
      <c r="AM36">
        <f>(P36+273.15)</f>
        <v>305.03814735412595</v>
      </c>
      <c r="AN36">
        <f>(O36+273.15)</f>
        <v>304.95472183227537</v>
      </c>
      <c r="AO36">
        <f>(Y36*AG36+Z36*AH36)*AI36</f>
        <v>79.924485518235997</v>
      </c>
      <c r="AP36">
        <f>((AO36+0.00000010773*(AN36^4-AM36^4))-AL36*44100)/(L36*51.4+0.00000043092*AM36^3)</f>
        <v>-4.6118275878683415</v>
      </c>
      <c r="AQ36">
        <f>0.61365*EXP(17.502*J36/(240.97+J36))</f>
        <v>4.7449357186440597</v>
      </c>
      <c r="AR36">
        <f>AQ36*1000/AA36</f>
        <v>53.58856623304154</v>
      </c>
      <c r="AS36">
        <f>(AR36-U36)</f>
        <v>21.457397867563024</v>
      </c>
      <c r="AT36">
        <f>IF(D36,P36,(O36+P36)/2)</f>
        <v>31.846434593200684</v>
      </c>
      <c r="AU36">
        <f>0.61365*EXP(17.502*AT36/(240.97+AT36))</f>
        <v>4.7337354253151167</v>
      </c>
      <c r="AV36">
        <f>IF(AS36&lt;&gt;0,(1000-(AR36+U36)/2)/AS36*AL36,0)</f>
        <v>0.65001658162335563</v>
      </c>
      <c r="AW36">
        <f>U36*AA36/1000</f>
        <v>2.8450160020351758</v>
      </c>
      <c r="AX36">
        <f>(AU36-AW36)</f>
        <v>1.8887194232799409</v>
      </c>
      <c r="AY36">
        <f>1/(1.6/F36+1.37/N36)</f>
        <v>0.41635937927404493</v>
      </c>
      <c r="AZ36">
        <f>G36*AA36*0.001</f>
        <v>33.392692570298429</v>
      </c>
      <c r="BA36">
        <f>G36/S36</f>
        <v>0.95798487602055404</v>
      </c>
      <c r="BB36">
        <f>(1-AL36*AA36/AQ36/F36)*100</f>
        <v>65.22482226149296</v>
      </c>
      <c r="BC36">
        <f>(S36-E36/(N36/1.35))</f>
        <v>393.22682779118026</v>
      </c>
      <c r="BD36">
        <f>E36*BB36/100/BC36</f>
        <v>2.1073773777734173E-3</v>
      </c>
    </row>
    <row r="37" spans="1:56" x14ac:dyDescent="0.35">
      <c r="A37" s="1" t="s">
        <v>9</v>
      </c>
      <c r="B37" s="1" t="s">
        <v>5284</v>
      </c>
      <c r="K37" s="1">
        <f t="shared" si="0"/>
        <v>2.72</v>
      </c>
    </row>
    <row r="38" spans="1:56" x14ac:dyDescent="0.35">
      <c r="A38" s="1" t="s">
        <v>9</v>
      </c>
      <c r="B38" s="1" t="s">
        <v>5283</v>
      </c>
      <c r="K38" s="1">
        <f t="shared" si="0"/>
        <v>2.72</v>
      </c>
    </row>
    <row r="39" spans="1:56" x14ac:dyDescent="0.35">
      <c r="A39" s="1">
        <v>8</v>
      </c>
      <c r="B39" s="1" t="s">
        <v>5282</v>
      </c>
      <c r="C39" s="1">
        <v>1897.0000025257468</v>
      </c>
      <c r="D39" s="1">
        <v>0</v>
      </c>
      <c r="E39">
        <f>(R39-S39*(1000-T39)/(1000-U39))*AK39</f>
        <v>1.6290509512622151</v>
      </c>
      <c r="F39">
        <f>IF(AV39&lt;&gt;0,1/(1/AV39-1/N39),0)</f>
        <v>0.82020278388540857</v>
      </c>
      <c r="G39">
        <f>((AY39-AL39/2)*S39-E39)/(AY39+AL39/2)</f>
        <v>376.22963998276811</v>
      </c>
      <c r="H39">
        <f>AL39*1000</f>
        <v>14.913456154831588</v>
      </c>
      <c r="I39">
        <f>(AQ39-AW39)</f>
        <v>1.8685153801411527</v>
      </c>
      <c r="J39">
        <f>(P39+AP39*D39)</f>
        <v>31.903881072998047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31.837175369262695</v>
      </c>
      <c r="P39" s="1">
        <v>31.903881072998047</v>
      </c>
      <c r="Q39" s="1">
        <v>31.913999557495117</v>
      </c>
      <c r="R39" s="1">
        <v>400.02166748046875</v>
      </c>
      <c r="S39" s="1">
        <v>393.21978759765625</v>
      </c>
      <c r="T39" s="1">
        <v>19.43824577331543</v>
      </c>
      <c r="U39" s="1">
        <v>32.535140991210938</v>
      </c>
      <c r="V39" s="1">
        <v>36.376335144042969</v>
      </c>
      <c r="W39" s="1">
        <v>60.885593414306641</v>
      </c>
      <c r="X39" s="1">
        <v>299.64984130859375</v>
      </c>
      <c r="Y39" s="1">
        <v>749.31390380859375</v>
      </c>
      <c r="Z39" s="1">
        <v>0.20692838728427887</v>
      </c>
      <c r="AA39" s="1">
        <v>88.539680480957031</v>
      </c>
      <c r="AB39" s="1">
        <v>3.4671382904052734</v>
      </c>
      <c r="AC39" s="1">
        <v>-9.6017114818096161E-2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1.101653828340418</v>
      </c>
      <c r="AL39">
        <f>(U39-T39)/(1000-U39)*AK39</f>
        <v>1.4913456154831587E-2</v>
      </c>
      <c r="AM39">
        <f>(P39+273.15)</f>
        <v>305.05388107299802</v>
      </c>
      <c r="AN39">
        <f>(O39+273.15)</f>
        <v>304.98717536926267</v>
      </c>
      <c r="AO39">
        <f>(Y39*AG39+Z39*AH39)*AI39</f>
        <v>119.89022192961966</v>
      </c>
      <c r="AP39">
        <f>((AO39+0.00000010773*(AN39^4-AM39^4))-AL39*44100)/(L39*51.4+0.00000043092*AM39^3)</f>
        <v>-4.4062402660226967</v>
      </c>
      <c r="AQ39">
        <f>0.61365*EXP(17.502*J39/(240.97+J39))</f>
        <v>4.7491663679058567</v>
      </c>
      <c r="AR39">
        <f>AQ39*1000/AA39</f>
        <v>53.63884692273426</v>
      </c>
      <c r="AS39">
        <f>(AR39-U39)</f>
        <v>21.103705931523322</v>
      </c>
      <c r="AT39">
        <f>IF(D39,P39,(O39+P39)/2)</f>
        <v>31.870528221130371</v>
      </c>
      <c r="AU39">
        <f>0.61365*EXP(17.502*AT39/(240.97+AT39))</f>
        <v>4.7402019939960232</v>
      </c>
      <c r="AV39">
        <f>IF(AS39&lt;&gt;0,(1000-(AR39+U39)/2)/AS39*AL39,0)</f>
        <v>0.67622626120343554</v>
      </c>
      <c r="AW39">
        <f>U39*AA39/1000</f>
        <v>2.880650987764704</v>
      </c>
      <c r="AX39">
        <f>(AU39-AW39)</f>
        <v>1.8595510062313192</v>
      </c>
      <c r="AY39">
        <f>1/(1.6/F39+1.37/N39)</f>
        <v>0.43358223065686763</v>
      </c>
      <c r="AZ39">
        <f>G39*AA39*0.001</f>
        <v>33.311252111539787</v>
      </c>
      <c r="BA39">
        <f>G39/S39</f>
        <v>0.95679223642663547</v>
      </c>
      <c r="BB39">
        <f>(1-AL39*AA39/AQ39/F39)*100</f>
        <v>66.101722587039632</v>
      </c>
      <c r="BC39">
        <f>(S39-E39/(N39/1.35))</f>
        <v>392.64890494676388</v>
      </c>
      <c r="BD39">
        <f>E39*BB39/100/BC39</f>
        <v>2.7424773812902356E-3</v>
      </c>
    </row>
    <row r="40" spans="1:56" x14ac:dyDescent="0.35">
      <c r="A40" s="1" t="s">
        <v>9</v>
      </c>
      <c r="B40" s="1" t="s">
        <v>5281</v>
      </c>
      <c r="K40" s="1">
        <f t="shared" si="0"/>
        <v>2.72</v>
      </c>
    </row>
    <row r="41" spans="1:56" x14ac:dyDescent="0.35">
      <c r="A41" s="1" t="s">
        <v>9</v>
      </c>
      <c r="B41" s="1" t="s">
        <v>5280</v>
      </c>
      <c r="K41" s="1">
        <f t="shared" si="0"/>
        <v>2.72</v>
      </c>
    </row>
    <row r="42" spans="1:56" x14ac:dyDescent="0.35">
      <c r="A42" s="1">
        <v>9</v>
      </c>
      <c r="B42" s="1" t="s">
        <v>5279</v>
      </c>
      <c r="C42" s="1">
        <v>2102.500002514571</v>
      </c>
      <c r="D42" s="1">
        <v>0</v>
      </c>
      <c r="E42">
        <f>(R42-S42*(1000-T42)/(1000-U42))*AK42</f>
        <v>1.801950976613593</v>
      </c>
      <c r="F42">
        <f>IF(AV42&lt;&gt;0,1/(1/AV42-1/N42),0)</f>
        <v>0.86751066271929489</v>
      </c>
      <c r="G42">
        <f>((AY42-AL42/2)*S42-E42)/(AY42+AL42/2)</f>
        <v>375.85266508125704</v>
      </c>
      <c r="H42">
        <f>AL42*1000</f>
        <v>15.37761890036402</v>
      </c>
      <c r="I42">
        <f>(AQ42-AW42)</f>
        <v>1.8392328182525852</v>
      </c>
      <c r="J42">
        <f>(P42+AP42*D42)</f>
        <v>31.961370468139648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31.891748428344727</v>
      </c>
      <c r="P42" s="1">
        <v>31.961370468139648</v>
      </c>
      <c r="Q42" s="1">
        <v>31.942758560180664</v>
      </c>
      <c r="R42" s="1">
        <v>399.93817138671875</v>
      </c>
      <c r="S42" s="1">
        <v>392.81924438476563</v>
      </c>
      <c r="T42" s="1">
        <v>19.54606819152832</v>
      </c>
      <c r="U42" s="1">
        <v>33.043521881103516</v>
      </c>
      <c r="V42" s="1">
        <v>36.462162017822266</v>
      </c>
      <c r="W42" s="1">
        <v>61.640949249267578</v>
      </c>
      <c r="X42" s="1">
        <v>299.649169921875</v>
      </c>
      <c r="Y42" s="1">
        <v>1000.1442260742188</v>
      </c>
      <c r="Z42" s="1">
        <v>0.22395044565200806</v>
      </c>
      <c r="AA42" s="1">
        <v>88.532325744628906</v>
      </c>
      <c r="AB42" s="1">
        <v>3.6030545234680176</v>
      </c>
      <c r="AC42" s="1">
        <v>-9.9999852478504181E-2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1.1016513600068931</v>
      </c>
      <c r="AL42">
        <f>(U42-T42)/(1000-U42)*AK42</f>
        <v>1.537761890036402E-2</v>
      </c>
      <c r="AM42">
        <f>(P42+273.15)</f>
        <v>305.11137046813963</v>
      </c>
      <c r="AN42">
        <f>(O42+273.15)</f>
        <v>305.0417484283447</v>
      </c>
      <c r="AO42">
        <f>(Y42*AG42+Z42*AH42)*AI42</f>
        <v>160.02307259508052</v>
      </c>
      <c r="AP42">
        <f>((AO42+0.00000010773*(AN42^4-AM42^4))-AL42*44100)/(L42*51.4+0.00000043092*AM42^3)</f>
        <v>-4.2454347279261881</v>
      </c>
      <c r="AQ42">
        <f>0.61365*EXP(17.502*J42/(240.97+J42))</f>
        <v>4.7646526611802145</v>
      </c>
      <c r="AR42">
        <f>AQ42*1000/AA42</f>
        <v>53.818225389490316</v>
      </c>
      <c r="AS42">
        <f>(AR42-U42)</f>
        <v>20.7747035083868</v>
      </c>
      <c r="AT42">
        <f>IF(D42,P42,(O42+P42)/2)</f>
        <v>31.926559448242188</v>
      </c>
      <c r="AU42">
        <f>0.61365*EXP(17.502*AT42/(240.97+AT42))</f>
        <v>4.7552701480877086</v>
      </c>
      <c r="AV42">
        <f>IF(AS42&lt;&gt;0,(1000-(AR42+U42)/2)/AS42*AL42,0)</f>
        <v>0.70806091028698392</v>
      </c>
      <c r="AW42">
        <f>U42*AA42/1000</f>
        <v>2.9254198429276292</v>
      </c>
      <c r="AX42">
        <f>(AU42-AW42)</f>
        <v>1.8298503051600794</v>
      </c>
      <c r="AY42">
        <f>1/(1.6/F42+1.37/N42)</f>
        <v>0.4545478897216822</v>
      </c>
      <c r="AZ42">
        <f>G42*AA42*0.001</f>
        <v>33.275110576960763</v>
      </c>
      <c r="BA42">
        <f>G42/S42</f>
        <v>0.95680817692605236</v>
      </c>
      <c r="BB42">
        <f>(1-AL42*AA42/AQ42/F42)*100</f>
        <v>67.062934835138222</v>
      </c>
      <c r="BC42">
        <f>(S42-E42/(N42/1.35))</f>
        <v>392.18777085748877</v>
      </c>
      <c r="BD42">
        <f>E42*BB42/100/BC42</f>
        <v>3.0812822301045893E-3</v>
      </c>
    </row>
    <row r="43" spans="1:56" x14ac:dyDescent="0.35">
      <c r="A43" s="1" t="s">
        <v>9</v>
      </c>
      <c r="B43" s="1" t="s">
        <v>5278</v>
      </c>
      <c r="K43" s="1">
        <f t="shared" si="0"/>
        <v>2.72</v>
      </c>
    </row>
    <row r="44" spans="1:56" x14ac:dyDescent="0.35">
      <c r="A44" s="1" t="s">
        <v>9</v>
      </c>
      <c r="B44" s="1" t="s">
        <v>2214</v>
      </c>
      <c r="K44" s="1">
        <f t="shared" si="0"/>
        <v>2.72</v>
      </c>
    </row>
    <row r="45" spans="1:56" x14ac:dyDescent="0.35">
      <c r="A45" s="1">
        <v>10</v>
      </c>
      <c r="B45" s="1" t="s">
        <v>5277</v>
      </c>
      <c r="C45" s="1">
        <v>2308.500002514571</v>
      </c>
      <c r="D45" s="1">
        <v>0</v>
      </c>
      <c r="E45">
        <f>(R45-S45*(1000-T45)/(1000-U45))*AK45</f>
        <v>1.8917753257032814</v>
      </c>
      <c r="F45">
        <f>IF(AV45&lt;&gt;0,1/(1/AV45-1/N45),0)</f>
        <v>0.9275435923123545</v>
      </c>
      <c r="G45">
        <f>((AY45-AL45/2)*S45-E45)/(AY45+AL45/2)</f>
        <v>375.99911008613356</v>
      </c>
      <c r="H45">
        <f>AL45*1000</f>
        <v>15.84288762082377</v>
      </c>
      <c r="I45">
        <f>(AQ45-AW45)</f>
        <v>1.7941622396166821</v>
      </c>
      <c r="J45">
        <f>(P45+AP45*D45)</f>
        <v>31.96284294128418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31.9384765625</v>
      </c>
      <c r="P45" s="1">
        <v>31.96284294128418</v>
      </c>
      <c r="Q45" s="1">
        <v>31.978984832763672</v>
      </c>
      <c r="R45" s="1">
        <v>399.96710205078125</v>
      </c>
      <c r="S45" s="1">
        <v>392.60287475585938</v>
      </c>
      <c r="T45" s="1">
        <v>19.659221649169922</v>
      </c>
      <c r="U45" s="1">
        <v>33.559474945068359</v>
      </c>
      <c r="V45" s="1">
        <v>36.573719024658203</v>
      </c>
      <c r="W45" s="1">
        <v>62.433536529541016</v>
      </c>
      <c r="X45" s="1">
        <v>299.60955810546875</v>
      </c>
      <c r="Y45" s="1">
        <v>1250.0882568359375</v>
      </c>
      <c r="Z45" s="1">
        <v>0.16240014135837555</v>
      </c>
      <c r="AA45" s="1">
        <v>88.526046752929688</v>
      </c>
      <c r="AB45" s="1">
        <v>3.7215404510498047</v>
      </c>
      <c r="AC45" s="1">
        <v>-0.11448521167039871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1.1015057283289289</v>
      </c>
      <c r="AL45">
        <f>(U45-T45)/(1000-U45)*AK45</f>
        <v>1.5842887620823771E-2</v>
      </c>
      <c r="AM45">
        <f>(P45+273.15)</f>
        <v>305.11284294128416</v>
      </c>
      <c r="AN45">
        <f>(O45+273.15)</f>
        <v>305.08847656249998</v>
      </c>
      <c r="AO45">
        <f>(Y45*AG45+Z45*AH45)*AI45</f>
        <v>200.01411662308601</v>
      </c>
      <c r="AP45">
        <f>((AO45+0.00000010773*(AN45^4-AM45^4))-AL45*44100)/(L45*51.4+0.00000043092*AM45^3)</f>
        <v>-4.0816069476600898</v>
      </c>
      <c r="AQ45">
        <f>0.61365*EXP(17.502*J45/(240.97+J45))</f>
        <v>4.7650498876075762</v>
      </c>
      <c r="AR45">
        <f>AQ45*1000/AA45</f>
        <v>53.826529732051789</v>
      </c>
      <c r="AS45">
        <f>(AR45-U45)</f>
        <v>20.267054786983429</v>
      </c>
      <c r="AT45">
        <f>IF(D45,P45,(O45+P45)/2)</f>
        <v>31.95065975189209</v>
      </c>
      <c r="AU45">
        <f>0.61365*EXP(17.502*AT45/(240.97+AT45))</f>
        <v>4.7617641179496895</v>
      </c>
      <c r="AV45">
        <f>IF(AS45&lt;&gt;0,(1000-(AR45+U45)/2)/AS45*AL45,0)</f>
        <v>0.74755135633659653</v>
      </c>
      <c r="AW45">
        <f>U45*AA45/1000</f>
        <v>2.9708876479908941</v>
      </c>
      <c r="AX45">
        <f>(AU45-AW45)</f>
        <v>1.7908764699587953</v>
      </c>
      <c r="AY45">
        <f>1/(1.6/F45+1.37/N45)</f>
        <v>0.48062670845671179</v>
      </c>
      <c r="AZ45">
        <f>G45*AA45*0.001</f>
        <v>33.285714798545015</v>
      </c>
      <c r="BA45">
        <f>G45/S45</f>
        <v>0.9577084995109858</v>
      </c>
      <c r="BB45">
        <f>(1-AL45*AA45/AQ45/F45)*100</f>
        <v>68.267548066446437</v>
      </c>
      <c r="BC45">
        <f>(S45-E45/(N45/1.35))</f>
        <v>391.93992329200643</v>
      </c>
      <c r="BD45">
        <f>E45*BB45/100/BC45</f>
        <v>3.2950678229874538E-3</v>
      </c>
    </row>
    <row r="46" spans="1:56" x14ac:dyDescent="0.35">
      <c r="A46" s="1" t="s">
        <v>9</v>
      </c>
      <c r="B46" s="1" t="s">
        <v>2212</v>
      </c>
      <c r="K46" s="1">
        <f t="shared" si="0"/>
        <v>2.72</v>
      </c>
    </row>
    <row r="47" spans="1:56" x14ac:dyDescent="0.35">
      <c r="A47" s="1" t="s">
        <v>9</v>
      </c>
      <c r="B47" s="1" t="s">
        <v>5276</v>
      </c>
      <c r="K47" s="1">
        <f t="shared" si="0"/>
        <v>2.72</v>
      </c>
    </row>
    <row r="48" spans="1:56" x14ac:dyDescent="0.35">
      <c r="A48" s="1">
        <v>11</v>
      </c>
      <c r="B48" s="1" t="s">
        <v>2210</v>
      </c>
      <c r="C48" s="1">
        <v>2515.0000025033951</v>
      </c>
      <c r="D48" s="1">
        <v>0</v>
      </c>
      <c r="E48">
        <f>(R48-S48*(1000-T48)/(1000-U48))*AK48</f>
        <v>1.9384159823002602</v>
      </c>
      <c r="F48">
        <f>IF(AV48&lt;&gt;0,1/(1/AV48-1/N48),0)</f>
        <v>1.0094814952370106</v>
      </c>
      <c r="G48">
        <f>((AY48-AL48/2)*S48-E48)/(AY48+AL48/2)</f>
        <v>376.0356975634304</v>
      </c>
      <c r="H48">
        <f>AL48*1000</f>
        <v>16.614744597094308</v>
      </c>
      <c r="I48">
        <f>(AQ48-AW48)</f>
        <v>1.7573420014889622</v>
      </c>
      <c r="J48">
        <f>(P48+AP48*D48)</f>
        <v>32.081729888916016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32.046283721923828</v>
      </c>
      <c r="P48" s="1">
        <v>32.081729888916016</v>
      </c>
      <c r="Q48" s="1">
        <v>32.045021057128906</v>
      </c>
      <c r="R48" s="1">
        <v>399.85690307617188</v>
      </c>
      <c r="S48" s="1">
        <v>392.18206787109375</v>
      </c>
      <c r="T48" s="1">
        <v>19.775751113891602</v>
      </c>
      <c r="U48" s="1">
        <v>34.340496063232422</v>
      </c>
      <c r="V48" s="1">
        <v>36.564842224121094</v>
      </c>
      <c r="W48" s="1">
        <v>63.494667053222656</v>
      </c>
      <c r="X48" s="1">
        <v>299.62890625</v>
      </c>
      <c r="Y48" s="1">
        <v>1600.840087890625</v>
      </c>
      <c r="Z48" s="1">
        <v>0.13751533627510071</v>
      </c>
      <c r="AA48" s="1">
        <v>88.521583557128906</v>
      </c>
      <c r="AB48" s="1">
        <v>3.9312787055969238</v>
      </c>
      <c r="AC48" s="1">
        <v>-0.14002098143100739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1.1015768612132351</v>
      </c>
      <c r="AL48">
        <f>(U48-T48)/(1000-U48)*AK48</f>
        <v>1.6614744597094309E-2</v>
      </c>
      <c r="AM48">
        <f>(P48+273.15)</f>
        <v>305.23172988891599</v>
      </c>
      <c r="AN48">
        <f>(O48+273.15)</f>
        <v>305.19628372192381</v>
      </c>
      <c r="AO48">
        <f>(Y48*AG48+Z48*AH48)*AI48</f>
        <v>256.13440833744971</v>
      </c>
      <c r="AP48">
        <f>((AO48+0.00000010773*(AN48^4-AM48^4))-AL48*44100)/(L48*51.4+0.00000043092*AM48^3)</f>
        <v>-3.901630765590967</v>
      </c>
      <c r="AQ48">
        <f>0.61365*EXP(17.502*J48/(240.97+J48))</f>
        <v>4.7972170931436473</v>
      </c>
      <c r="AR48">
        <f>AQ48*1000/AA48</f>
        <v>54.192626254225132</v>
      </c>
      <c r="AS48">
        <f>(AR48-U48)</f>
        <v>19.85213019099271</v>
      </c>
      <c r="AT48">
        <f>IF(D48,P48,(O48+P48)/2)</f>
        <v>32.064006805419922</v>
      </c>
      <c r="AU48">
        <f>0.61365*EXP(17.502*AT48/(240.97+AT48))</f>
        <v>4.7924098073200039</v>
      </c>
      <c r="AV48">
        <f>IF(AS48&lt;&gt;0,(1000-(AR48+U48)/2)/AS48*AL48,0)</f>
        <v>0.79987723415470557</v>
      </c>
      <c r="AW48">
        <f>U48*AA48/1000</f>
        <v>3.0398750916546851</v>
      </c>
      <c r="AX48">
        <f>(AU48-AW48)</f>
        <v>1.7525347156653188</v>
      </c>
      <c r="AY48">
        <f>1/(1.6/F48+1.37/N48)</f>
        <v>0.51530386133742168</v>
      </c>
      <c r="AZ48">
        <f>G48*AA48*0.001</f>
        <v>33.287275422324456</v>
      </c>
      <c r="BA48">
        <f>G48/S48</f>
        <v>0.95882940187624666</v>
      </c>
      <c r="BB48">
        <f>(1-AL48*AA48/AQ48/F48)*100</f>
        <v>69.629278503766841</v>
      </c>
      <c r="BC48">
        <f>(S48-E48/(N48/1.35))</f>
        <v>391.50277171178681</v>
      </c>
      <c r="BD48">
        <f>E48*BB48/100/BC48</f>
        <v>3.4474981032088085E-3</v>
      </c>
    </row>
    <row r="49" spans="1:56" x14ac:dyDescent="0.35">
      <c r="A49" s="1" t="s">
        <v>9</v>
      </c>
      <c r="B49" s="1" t="s">
        <v>5275</v>
      </c>
      <c r="K49" s="1">
        <f t="shared" si="0"/>
        <v>2.72</v>
      </c>
    </row>
    <row r="50" spans="1:56" x14ac:dyDescent="0.35">
      <c r="A50" s="1" t="s">
        <v>9</v>
      </c>
      <c r="B50" s="1" t="s">
        <v>5274</v>
      </c>
      <c r="K50" s="1">
        <f t="shared" si="0"/>
        <v>2.72</v>
      </c>
    </row>
    <row r="51" spans="1:56" x14ac:dyDescent="0.35">
      <c r="A51" s="1">
        <v>12</v>
      </c>
      <c r="B51" s="1" t="s">
        <v>5273</v>
      </c>
      <c r="C51" s="1">
        <v>2721.5000024922192</v>
      </c>
      <c r="D51" s="1">
        <v>0</v>
      </c>
      <c r="E51">
        <f>(R51-S51*(1000-T51)/(1000-U51))*AK51</f>
        <v>1.9245361872439435</v>
      </c>
      <c r="F51">
        <f>IF(AV51&lt;&gt;0,1/(1/AV51-1/N51),0)</f>
        <v>1.1527700380553707</v>
      </c>
      <c r="G51">
        <f>((AY51-AL51/2)*S51-E51)/(AY51+AL51/2)</f>
        <v>376.95709809549703</v>
      </c>
      <c r="H51">
        <f>AL51*1000</f>
        <v>17.59878182550559</v>
      </c>
      <c r="I51">
        <f>(AQ51-AW51)</f>
        <v>1.677056903967082</v>
      </c>
      <c r="J51">
        <f>(P51+AP51*D51)</f>
        <v>32.103878021240234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32.126243591308594</v>
      </c>
      <c r="P51" s="1">
        <v>32.103878021240234</v>
      </c>
      <c r="Q51" s="1">
        <v>32.100982666015625</v>
      </c>
      <c r="R51" s="1">
        <v>400.12353515625</v>
      </c>
      <c r="S51" s="1">
        <v>392.1121826171875</v>
      </c>
      <c r="T51" s="1">
        <v>19.906217575073242</v>
      </c>
      <c r="U51" s="1">
        <v>35.317775726318359</v>
      </c>
      <c r="V51" s="1">
        <v>36.637496948242188</v>
      </c>
      <c r="W51" s="1">
        <v>65.002548217773438</v>
      </c>
      <c r="X51" s="1">
        <v>299.63272094726563</v>
      </c>
      <c r="Y51" s="1">
        <v>2000.1456298828125</v>
      </c>
      <c r="Z51" s="1">
        <v>0.20430859923362732</v>
      </c>
      <c r="AA51" s="1">
        <v>88.515586853027344</v>
      </c>
      <c r="AB51" s="1">
        <v>4.2783370018005371</v>
      </c>
      <c r="AC51" s="1">
        <v>-0.18240875005722046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1.1015908858355352</v>
      </c>
      <c r="AL51">
        <f>(U51-T51)/(1000-U51)*AK51</f>
        <v>1.7598781825505588E-2</v>
      </c>
      <c r="AM51">
        <f>(P51+273.15)</f>
        <v>305.25387802124021</v>
      </c>
      <c r="AN51">
        <f>(O51+273.15)</f>
        <v>305.27624359130857</v>
      </c>
      <c r="AO51">
        <f>(Y51*AG51+Z51*AH51)*AI51</f>
        <v>320.02329362817181</v>
      </c>
      <c r="AP51">
        <f>((AO51+0.00000010773*(AN51^4-AM51^4))-AL51*44100)/(L51*51.4+0.00000043092*AM51^3)</f>
        <v>-3.7281366864514327</v>
      </c>
      <c r="AQ51">
        <f>0.61365*EXP(17.502*J51/(240.97+J51))</f>
        <v>4.8032305487257556</v>
      </c>
      <c r="AR51">
        <f>AQ51*1000/AA51</f>
        <v>54.264234351189629</v>
      </c>
      <c r="AS51">
        <f>(AR51-U51)</f>
        <v>18.946458624871269</v>
      </c>
      <c r="AT51">
        <f>IF(D51,P51,(O51+P51)/2)</f>
        <v>32.115060806274414</v>
      </c>
      <c r="AU51">
        <f>0.61365*EXP(17.502*AT51/(240.97+AT51))</f>
        <v>4.8062692870750965</v>
      </c>
      <c r="AV51">
        <f>IF(AS51&lt;&gt;0,(1000-(AR51+U51)/2)/AS51*AL51,0)</f>
        <v>0.88726421295513491</v>
      </c>
      <c r="AW51">
        <f>U51*AA51/1000</f>
        <v>3.1261736447586737</v>
      </c>
      <c r="AX51">
        <f>(AU51-AW51)</f>
        <v>1.6800956423164228</v>
      </c>
      <c r="AY51">
        <f>1/(1.6/F51+1.37/N51)</f>
        <v>0.57352879918184452</v>
      </c>
      <c r="AZ51">
        <f>G51*AA51*0.001</f>
        <v>33.366578756337113</v>
      </c>
      <c r="BA51">
        <f>G51/S51</f>
        <v>0.96135013092289934</v>
      </c>
      <c r="BB51">
        <f>(1-AL51*AA51/AQ51/F51)*100</f>
        <v>71.866339161713185</v>
      </c>
      <c r="BC51">
        <f>(S51-E51/(N51/1.35))</f>
        <v>391.43775047652252</v>
      </c>
      <c r="BD51">
        <f>E51*BB51/100/BC51</f>
        <v>3.5333682097112669E-3</v>
      </c>
    </row>
    <row r="52" spans="1:56" x14ac:dyDescent="0.35">
      <c r="A52" s="1" t="s">
        <v>9</v>
      </c>
      <c r="B52" s="1" t="s">
        <v>5272</v>
      </c>
      <c r="K52" s="1">
        <v>1.18048</v>
      </c>
    </row>
    <row r="53" spans="1:56" x14ac:dyDescent="0.35">
      <c r="A53" s="1" t="s">
        <v>9</v>
      </c>
      <c r="B53" s="1" t="s">
        <v>5271</v>
      </c>
    </row>
    <row r="54" spans="1:56" x14ac:dyDescent="0.35">
      <c r="A54" s="1" t="s">
        <v>9</v>
      </c>
      <c r="B54" s="1" t="s">
        <v>5270</v>
      </c>
    </row>
    <row r="55" spans="1:56" x14ac:dyDescent="0.35">
      <c r="A55" s="1" t="s">
        <v>9</v>
      </c>
      <c r="B55" s="1" t="s">
        <v>5269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E8536-E466-4B81-9C6B-1E0A43E999D1}">
  <dimension ref="A1:BD55"/>
  <sheetViews>
    <sheetView zoomScale="4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3851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3850</v>
      </c>
    </row>
    <row r="12" spans="1:56" x14ac:dyDescent="0.35">
      <c r="A12" s="1" t="s">
        <v>9</v>
      </c>
      <c r="B12" s="1" t="s">
        <v>3849</v>
      </c>
    </row>
    <row r="13" spans="1:56" x14ac:dyDescent="0.35">
      <c r="A13" s="1" t="s">
        <v>9</v>
      </c>
      <c r="B13" s="1" t="s">
        <v>3848</v>
      </c>
    </row>
    <row r="14" spans="1:56" x14ac:dyDescent="0.35">
      <c r="A14" s="1" t="s">
        <v>9</v>
      </c>
      <c r="B14" s="1" t="s">
        <v>3847</v>
      </c>
    </row>
    <row r="15" spans="1:56" x14ac:dyDescent="0.35">
      <c r="A15" s="1" t="s">
        <v>9</v>
      </c>
      <c r="B15" s="1" t="s">
        <v>3846</v>
      </c>
    </row>
    <row r="16" spans="1:56" x14ac:dyDescent="0.35">
      <c r="A16" s="1" t="s">
        <v>9</v>
      </c>
      <c r="B16" s="1" t="s">
        <v>3845</v>
      </c>
    </row>
    <row r="17" spans="1:56" x14ac:dyDescent="0.35">
      <c r="A17" s="1" t="s">
        <v>9</v>
      </c>
      <c r="B17" s="1" t="s">
        <v>3844</v>
      </c>
    </row>
    <row r="18" spans="1:56" x14ac:dyDescent="0.35">
      <c r="A18" s="1">
        <v>1</v>
      </c>
      <c r="B18" s="1" t="s">
        <v>3843</v>
      </c>
      <c r="C18" s="1">
        <v>401.00000040233135</v>
      </c>
      <c r="D18" s="1">
        <v>0</v>
      </c>
      <c r="E18">
        <f>(R18-S18*(1000-T18)/(1000-U18))*AK18</f>
        <v>-1.1962140778857289</v>
      </c>
      <c r="F18">
        <f>IF(AV18&lt;&gt;0,1/(1/AV18-1/N18),0)</f>
        <v>4.919935833764737</v>
      </c>
      <c r="G18">
        <f>((AY18-AL18/2)*S18-E18)/(AY18+AL18/2)</f>
        <v>386.14057444614633</v>
      </c>
      <c r="H18">
        <f>AL18*1000</f>
        <v>26.222264147247987</v>
      </c>
      <c r="I18">
        <f>(AQ18-AW18)</f>
        <v>0.96791677999480141</v>
      </c>
      <c r="J18">
        <f>(P18+AP18*D18)</f>
        <v>30.615255355834961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32.085395812988281</v>
      </c>
      <c r="P18" s="1">
        <v>30.615255355834961</v>
      </c>
      <c r="Q18" s="1">
        <v>32.187614440917969</v>
      </c>
      <c r="R18" s="1">
        <v>400.18002319335938</v>
      </c>
      <c r="S18" s="1">
        <v>391.95156860351563</v>
      </c>
      <c r="T18" s="1">
        <v>16.134010314941406</v>
      </c>
      <c r="U18" s="1">
        <v>38.966976165771484</v>
      </c>
      <c r="V18" s="1">
        <v>29.731050491333008</v>
      </c>
      <c r="W18" s="1">
        <v>71.806640625</v>
      </c>
      <c r="X18" s="1">
        <v>300.20303344726563</v>
      </c>
      <c r="Y18" s="1">
        <v>-0.11013676226139069</v>
      </c>
      <c r="Z18" s="1">
        <v>0.27720814943313599</v>
      </c>
      <c r="AA18" s="1">
        <v>88.419357299804688</v>
      </c>
      <c r="AB18" s="1">
        <v>-45.97076416015625</v>
      </c>
      <c r="AC18" s="1">
        <v>-1.6549968719482422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1.103687622967888</v>
      </c>
      <c r="AL18">
        <f>(U18-T18)/(1000-U18)*AK18</f>
        <v>2.6222264147247987E-2</v>
      </c>
      <c r="AM18">
        <f>(P18+273.15)</f>
        <v>303.76525535583494</v>
      </c>
      <c r="AN18">
        <f>(O18+273.15)</f>
        <v>305.23539581298826</v>
      </c>
      <c r="AO18">
        <f>(Y18*AG18+Z18*AH18)*AI18</f>
        <v>-1.7621881567942754E-2</v>
      </c>
      <c r="AP18">
        <f>((AO18+0.00000010773*(AN18^4-AM18^4))-AL18*44100)/(L18*51.4+0.00000043092*AM18^3)</f>
        <v>-9.325864614464372</v>
      </c>
      <c r="AQ18">
        <f>0.61365*EXP(17.502*J18/(240.97+J18))</f>
        <v>4.4133517684891235</v>
      </c>
      <c r="AR18">
        <f>AQ18*1000/AA18</f>
        <v>49.913863923764033</v>
      </c>
      <c r="AS18">
        <f>(AR18-U18)</f>
        <v>10.946887757992549</v>
      </c>
      <c r="AT18">
        <f>IF(D18,P18,(O18+P18)/2)</f>
        <v>31.350325584411621</v>
      </c>
      <c r="AU18">
        <f>0.61365*EXP(17.502*AT18/(240.97+AT18))</f>
        <v>4.6022795431158867</v>
      </c>
      <c r="AV18">
        <f>IF(AS18&lt;&gt;0,(1000-(AR18+U18)/2)/AS18*AL18,0)</f>
        <v>2.2889552051654909</v>
      </c>
      <c r="AW18">
        <f>U18*AA18/1000</f>
        <v>3.4454349884943221</v>
      </c>
      <c r="AX18">
        <f>(AU18-AW18)</f>
        <v>1.1568445546215647</v>
      </c>
      <c r="AY18">
        <f>1/(1.6/F18+1.37/N18)</f>
        <v>1.5497270400223957</v>
      </c>
      <c r="AZ18">
        <f>G18*AA18*0.001</f>
        <v>34.142301419905642</v>
      </c>
      <c r="BA18">
        <f>G18/S18</f>
        <v>0.98517420359338459</v>
      </c>
      <c r="BB18">
        <f>(1-AL18*AA18/AQ18/F18)*100</f>
        <v>89.322008802723644</v>
      </c>
      <c r="BC18">
        <f>(S18-E18/(N18/1.35))</f>
        <v>392.3288484405644</v>
      </c>
      <c r="BD18">
        <f>E18*BB18/100/BC18</f>
        <v>-2.7234358324541596E-3</v>
      </c>
    </row>
    <row r="19" spans="1:56" x14ac:dyDescent="0.35">
      <c r="A19" s="1" t="s">
        <v>9</v>
      </c>
      <c r="B19" s="1" t="s">
        <v>3842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3841</v>
      </c>
      <c r="K20" s="1">
        <f t="shared" si="0"/>
        <v>2.72</v>
      </c>
    </row>
    <row r="21" spans="1:56" x14ac:dyDescent="0.35">
      <c r="A21" s="1">
        <v>2</v>
      </c>
      <c r="B21" s="1" t="s">
        <v>3840</v>
      </c>
      <c r="C21" s="1">
        <v>604.50000041350722</v>
      </c>
      <c r="D21" s="1">
        <v>0</v>
      </c>
      <c r="E21">
        <f>(R21-S21*(1000-T21)/(1000-U21))*AK21</f>
        <v>-0.96444582465180562</v>
      </c>
      <c r="F21">
        <f>IF(AV21&lt;&gt;0,1/(1/AV21-1/N21),0)</f>
        <v>4.5006545199386059</v>
      </c>
      <c r="G21">
        <f>((AY21-AL21/2)*S21-E21)/(AY21+AL21/2)</f>
        <v>385.97347354210734</v>
      </c>
      <c r="H21">
        <f>AL21*1000</f>
        <v>25.246245167210041</v>
      </c>
      <c r="I21">
        <f>(AQ21-AW21)</f>
        <v>0.97276091035255385</v>
      </c>
      <c r="J21">
        <f>(P21+AP21*D21)</f>
        <v>30.429969787597656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32.050174713134766</v>
      </c>
      <c r="P21" s="1">
        <v>30.429969787597656</v>
      </c>
      <c r="Q21" s="1">
        <v>32.196022033691406</v>
      </c>
      <c r="R21" s="1">
        <v>400.05020141601563</v>
      </c>
      <c r="S21" s="1">
        <v>391.95596313476563</v>
      </c>
      <c r="T21" s="1">
        <v>16.386341094970703</v>
      </c>
      <c r="U21" s="1">
        <v>38.388919830322266</v>
      </c>
      <c r="V21" s="1">
        <v>30.253812789916992</v>
      </c>
      <c r="W21" s="1">
        <v>70.876785278320313</v>
      </c>
      <c r="X21" s="1">
        <v>300.11767578125</v>
      </c>
      <c r="Y21" s="1">
        <v>25.264883041381836</v>
      </c>
      <c r="Z21" s="1">
        <v>1.5667973086237907E-2</v>
      </c>
      <c r="AA21" s="1">
        <v>88.412200927734375</v>
      </c>
      <c r="AB21" s="1">
        <v>-45.975067138671875</v>
      </c>
      <c r="AC21" s="1">
        <v>-1.5320142507553101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1.1033738080193012</v>
      </c>
      <c r="AL21">
        <f>(U21-T21)/(1000-U21)*AK21</f>
        <v>2.5246245167210041E-2</v>
      </c>
      <c r="AM21">
        <f>(P21+273.15)</f>
        <v>303.57996978759763</v>
      </c>
      <c r="AN21">
        <f>(O21+273.15)</f>
        <v>305.20017471313474</v>
      </c>
      <c r="AO21">
        <f>(Y21*AG21+Z21*AH21)*AI21</f>
        <v>4.042381196266831</v>
      </c>
      <c r="AP21">
        <f>((AO21+0.00000010773*(AN21^4-AM21^4))-AL21*44100)/(L21*51.4+0.00000043092*AM21^3)</f>
        <v>-8.9268781161282185</v>
      </c>
      <c r="AQ21">
        <f>0.61365*EXP(17.502*J21/(240.97+J21))</f>
        <v>4.3668098037896925</v>
      </c>
      <c r="AR21">
        <f>AQ21*1000/AA21</f>
        <v>49.391483957728852</v>
      </c>
      <c r="AS21">
        <f>(AR21-U21)</f>
        <v>11.002564127406586</v>
      </c>
      <c r="AT21">
        <f>IF(D21,P21,(O21+P21)/2)</f>
        <v>31.240072250366211</v>
      </c>
      <c r="AU21">
        <f>0.61365*EXP(17.502*AT21/(240.97+AT21))</f>
        <v>4.5735009383079488</v>
      </c>
      <c r="AV21">
        <f>IF(AS21&lt;&gt;0,(1000-(AR21+U21)/2)/AS21*AL21,0)</f>
        <v>2.1938688191444999</v>
      </c>
      <c r="AW21">
        <f>U21*AA21/1000</f>
        <v>3.3940488934371387</v>
      </c>
      <c r="AX21">
        <f>(AU21-AW21)</f>
        <v>1.1794520448708101</v>
      </c>
      <c r="AY21">
        <f>1/(1.6/F21+1.37/N21)</f>
        <v>1.4802287039132784</v>
      </c>
      <c r="AZ21">
        <f>G21*AA21*0.001</f>
        <v>34.124764295580363</v>
      </c>
      <c r="BA21">
        <f>G21/S21</f>
        <v>0.98473683230939557</v>
      </c>
      <c r="BB21">
        <f>(1-AL21*AA21/AQ21/F21)*100</f>
        <v>88.642858313673855</v>
      </c>
      <c r="BC21">
        <f>(S21-E21/(N21/1.35))</f>
        <v>392.26014444335726</v>
      </c>
      <c r="BD21">
        <f>E21*BB21/100/BC21</f>
        <v>-2.1794524831764898E-3</v>
      </c>
    </row>
    <row r="22" spans="1:56" x14ac:dyDescent="0.35">
      <c r="A22" s="1" t="s">
        <v>9</v>
      </c>
      <c r="B22" s="1" t="s">
        <v>3839</v>
      </c>
      <c r="K22" s="1">
        <f t="shared" si="0"/>
        <v>2.72</v>
      </c>
    </row>
    <row r="23" spans="1:56" x14ac:dyDescent="0.35">
      <c r="A23" s="1" t="s">
        <v>9</v>
      </c>
      <c r="B23" s="1" t="s">
        <v>3838</v>
      </c>
      <c r="K23" s="1">
        <f t="shared" si="0"/>
        <v>2.72</v>
      </c>
    </row>
    <row r="24" spans="1:56" x14ac:dyDescent="0.35">
      <c r="A24" s="1">
        <v>3</v>
      </c>
      <c r="B24" s="1" t="s">
        <v>3837</v>
      </c>
      <c r="C24" s="1">
        <v>808.50000041350722</v>
      </c>
      <c r="D24" s="1">
        <v>0</v>
      </c>
      <c r="E24">
        <f>(R24-S24*(1000-T24)/(1000-U24))*AK24</f>
        <v>-0.98563538087474101</v>
      </c>
      <c r="F24">
        <f>IF(AV24&lt;&gt;0,1/(1/AV24-1/N24),0)</f>
        <v>4.2177531427458481</v>
      </c>
      <c r="G24">
        <f>((AY24-AL24/2)*S24-E24)/(AY24+AL24/2)</f>
        <v>386.27391715251542</v>
      </c>
      <c r="H24">
        <f>AL24*1000</f>
        <v>24.482170870323731</v>
      </c>
      <c r="I24">
        <f>(AQ24-AW24)</f>
        <v>0.97449967466432241</v>
      </c>
      <c r="J24">
        <f>(P24+AP24*D24)</f>
        <v>30.28059196472168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31.974382400512695</v>
      </c>
      <c r="P24" s="1">
        <v>30.28059196472168</v>
      </c>
      <c r="Q24" s="1">
        <v>32.142726898193359</v>
      </c>
      <c r="R24" s="1">
        <v>400.05923461914063</v>
      </c>
      <c r="S24" s="1">
        <v>392.24996948242188</v>
      </c>
      <c r="T24" s="1">
        <v>16.608184814453125</v>
      </c>
      <c r="U24" s="1">
        <v>37.952178955078125</v>
      </c>
      <c r="V24" s="1">
        <v>30.792129516601563</v>
      </c>
      <c r="W24" s="1">
        <v>70.364616394042969</v>
      </c>
      <c r="X24" s="1">
        <v>300.1510009765625</v>
      </c>
      <c r="Y24" s="1">
        <v>50.242820739746094</v>
      </c>
      <c r="Z24" s="1">
        <v>1.3257982209324837E-2</v>
      </c>
      <c r="AA24" s="1">
        <v>88.403350830078125</v>
      </c>
      <c r="AB24" s="1">
        <v>-45.989311218261719</v>
      </c>
      <c r="AC24" s="1">
        <v>-1.4799484014511108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1.1034963271197149</v>
      </c>
      <c r="AL24">
        <f>(U24-T24)/(1000-U24)*AK24</f>
        <v>2.4482170870323731E-2</v>
      </c>
      <c r="AM24">
        <f>(P24+273.15)</f>
        <v>303.43059196472166</v>
      </c>
      <c r="AN24">
        <f>(O24+273.15)</f>
        <v>305.12438240051267</v>
      </c>
      <c r="AO24">
        <f>(Y24*AG24+Z24*AH24)*AI24</f>
        <v>8.038851138677046</v>
      </c>
      <c r="AP24">
        <f>((AO24+0.00000010773*(AN24^4-AM24^4))-AL24*44100)/(L24*51.4+0.00000043092*AM24^3)</f>
        <v>-8.6121966311123064</v>
      </c>
      <c r="AQ24">
        <f>0.61365*EXP(17.502*J24/(240.97+J24))</f>
        <v>4.3295994655960017</v>
      </c>
      <c r="AR24">
        <f>AQ24*1000/AA24</f>
        <v>48.97551308793728</v>
      </c>
      <c r="AS24">
        <f>(AR24-U24)</f>
        <v>11.023334132859155</v>
      </c>
      <c r="AT24">
        <f>IF(D24,P24,(O24+P24)/2)</f>
        <v>31.127487182617188</v>
      </c>
      <c r="AU24">
        <f>0.61365*EXP(17.502*AT24/(240.97+AT24))</f>
        <v>4.5442755568874862</v>
      </c>
      <c r="AV24">
        <f>IF(AS24&lt;&gt;0,(1000-(AR24+U24)/2)/AS24*AL24,0)</f>
        <v>2.1244100272291866</v>
      </c>
      <c r="AW24">
        <f>U24*AA24/1000</f>
        <v>3.3550997909316793</v>
      </c>
      <c r="AX24">
        <f>(AU24-AW24)</f>
        <v>1.1891757659558069</v>
      </c>
      <c r="AY24">
        <f>1/(1.6/F24+1.37/N24)</f>
        <v>1.4297635892474505</v>
      </c>
      <c r="AZ24">
        <f>G24*AA24*0.001</f>
        <v>34.147908614542352</v>
      </c>
      <c r="BA24">
        <f>G24/S24</f>
        <v>0.98476468376073578</v>
      </c>
      <c r="BB24">
        <f>(1-AL24*AA24/AQ24/F24)*100</f>
        <v>88.148051041693563</v>
      </c>
      <c r="BC24">
        <f>(S24-E24/(N24/1.35))</f>
        <v>392.56083386929083</v>
      </c>
      <c r="BD24">
        <f>E24*BB24/100/BC24</f>
        <v>-2.2132069826093343E-3</v>
      </c>
    </row>
    <row r="25" spans="1:56" x14ac:dyDescent="0.35">
      <c r="A25" s="1" t="s">
        <v>9</v>
      </c>
      <c r="B25" s="1" t="s">
        <v>3836</v>
      </c>
      <c r="K25" s="1">
        <f t="shared" si="0"/>
        <v>2.72</v>
      </c>
    </row>
    <row r="26" spans="1:56" x14ac:dyDescent="0.35">
      <c r="A26" s="1" t="s">
        <v>9</v>
      </c>
      <c r="B26" s="1" t="s">
        <v>3835</v>
      </c>
      <c r="K26" s="1">
        <f t="shared" si="0"/>
        <v>2.72</v>
      </c>
    </row>
    <row r="27" spans="1:56" x14ac:dyDescent="0.35">
      <c r="A27" s="1">
        <v>4</v>
      </c>
      <c r="B27" s="1" t="s">
        <v>3834</v>
      </c>
      <c r="C27" s="1">
        <v>1013.0000004023314</v>
      </c>
      <c r="D27" s="1">
        <v>0</v>
      </c>
      <c r="E27">
        <f>(R27-S27*(1000-T27)/(1000-U27))*AK27</f>
        <v>-0.36169365775878931</v>
      </c>
      <c r="F27">
        <f>IF(AV27&lt;&gt;0,1/(1/AV27-1/N27),0)</f>
        <v>4.0660226934329273</v>
      </c>
      <c r="G27">
        <f>((AY27-AL27/2)*S27-E27)/(AY27+AL27/2)</f>
        <v>385.30569425995787</v>
      </c>
      <c r="H27">
        <f>AL27*1000</f>
        <v>24.100234824780454</v>
      </c>
      <c r="I27">
        <f>(AQ27-AW27)</f>
        <v>0.97738685300438721</v>
      </c>
      <c r="J27">
        <f>(P27+AP27*D27)</f>
        <v>30.248954772949219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31.907173156738281</v>
      </c>
      <c r="P27" s="1">
        <v>30.248954772949219</v>
      </c>
      <c r="Q27" s="1">
        <v>32.079463958740234</v>
      </c>
      <c r="R27" s="1">
        <v>399.95706176757813</v>
      </c>
      <c r="S27" s="1">
        <v>391.72903442382813</v>
      </c>
      <c r="T27" s="1">
        <v>16.817703247070313</v>
      </c>
      <c r="U27" s="1">
        <v>37.832557678222656</v>
      </c>
      <c r="V27" s="1">
        <v>31.298002243041992</v>
      </c>
      <c r="W27" s="1">
        <v>70.406959533691406</v>
      </c>
      <c r="X27" s="1">
        <v>300.13348388671875</v>
      </c>
      <c r="Y27" s="1">
        <v>100.47693634033203</v>
      </c>
      <c r="Z27" s="1">
        <v>3.4952282905578613E-2</v>
      </c>
      <c r="AA27" s="1">
        <v>88.399185180664063</v>
      </c>
      <c r="AB27" s="1">
        <v>-45.978668212890625</v>
      </c>
      <c r="AC27" s="1">
        <v>-1.4677693843841553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1.1034319260541128</v>
      </c>
      <c r="AL27">
        <f>(U27-T27)/(1000-U27)*AK27</f>
        <v>2.4100234824780454E-2</v>
      </c>
      <c r="AM27">
        <f>(P27+273.15)</f>
        <v>303.3989547729492</v>
      </c>
      <c r="AN27">
        <f>(O27+273.15)</f>
        <v>305.05717315673826</v>
      </c>
      <c r="AO27">
        <f>(Y27*AG27+Z27*AH27)*AI27</f>
        <v>16.076309455119599</v>
      </c>
      <c r="AP27">
        <f>((AO27+0.00000010773*(AN27^4-AM27^4))-AL27*44100)/(L27*51.4+0.00000043092*AM27^3)</f>
        <v>-8.4122063601506678</v>
      </c>
      <c r="AQ27">
        <f>0.61365*EXP(17.502*J27/(240.97+J27))</f>
        <v>4.321754125059746</v>
      </c>
      <c r="AR27">
        <f>AQ27*1000/AA27</f>
        <v>48.889071954987458</v>
      </c>
      <c r="AS27">
        <f>(AR27-U27)</f>
        <v>11.056514276764801</v>
      </c>
      <c r="AT27">
        <f>IF(D27,P27,(O27+P27)/2)</f>
        <v>31.07806396484375</v>
      </c>
      <c r="AU27">
        <f>0.61365*EXP(17.502*AT27/(240.97+AT27))</f>
        <v>4.5314974990707784</v>
      </c>
      <c r="AV27">
        <f>IF(AS27&lt;&gt;0,(1000-(AR27+U27)/2)/AS27*AL27,0)</f>
        <v>2.0852167716146202</v>
      </c>
      <c r="AW27">
        <f>U27*AA27/1000</f>
        <v>3.3443672720553588</v>
      </c>
      <c r="AX27">
        <f>(AU27-AW27)</f>
        <v>1.1871302270154196</v>
      </c>
      <c r="AY27">
        <f>1/(1.6/F27+1.37/N27)</f>
        <v>1.4013995564204735</v>
      </c>
      <c r="AZ27">
        <f>G27*AA27*0.001</f>
        <v>34.060709418050351</v>
      </c>
      <c r="BA27">
        <f>G27/S27</f>
        <v>0.9836025936312891</v>
      </c>
      <c r="BB27">
        <f>(1-AL27*AA27/AQ27/F27)*100</f>
        <v>87.876174336438822</v>
      </c>
      <c r="BC27">
        <f>(S27-E27/(N27/1.35))</f>
        <v>391.84311076416179</v>
      </c>
      <c r="BD27">
        <f>E27*BB27/100/BC27</f>
        <v>-8.1114747337552565E-4</v>
      </c>
    </row>
    <row r="28" spans="1:56" x14ac:dyDescent="0.35">
      <c r="A28" s="1" t="s">
        <v>9</v>
      </c>
      <c r="B28" s="1" t="s">
        <v>3833</v>
      </c>
      <c r="K28" s="1">
        <f t="shared" si="0"/>
        <v>2.72</v>
      </c>
    </row>
    <row r="29" spans="1:56" x14ac:dyDescent="0.35">
      <c r="A29" s="1" t="s">
        <v>9</v>
      </c>
      <c r="B29" s="1" t="s">
        <v>3832</v>
      </c>
      <c r="K29" s="1">
        <f t="shared" si="0"/>
        <v>2.72</v>
      </c>
    </row>
    <row r="30" spans="1:56" x14ac:dyDescent="0.35">
      <c r="A30" s="1">
        <v>5</v>
      </c>
      <c r="B30" s="1" t="s">
        <v>3831</v>
      </c>
      <c r="C30" s="1">
        <v>1217.0000004023314</v>
      </c>
      <c r="D30" s="1">
        <v>0</v>
      </c>
      <c r="E30">
        <f>(R30-S30*(1000-T30)/(1000-U30))*AK30</f>
        <v>0.30093451944809568</v>
      </c>
      <c r="F30">
        <f>IF(AV30&lt;&gt;0,1/(1/AV30-1/N30),0)</f>
        <v>4.0044502801190669</v>
      </c>
      <c r="G30">
        <f>((AY30-AL30/2)*S30-E30)/(AY30+AL30/2)</f>
        <v>384.43669987348602</v>
      </c>
      <c r="H30">
        <f>AL30*1000</f>
        <v>23.835252609382291</v>
      </c>
      <c r="I30">
        <f>(AQ30-AW30)</f>
        <v>0.97422069759283092</v>
      </c>
      <c r="J30">
        <f>(P30+AP30*D30)</f>
        <v>30.229022979736328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31.853675842285156</v>
      </c>
      <c r="P30" s="1">
        <v>30.229022979736328</v>
      </c>
      <c r="Q30" s="1">
        <v>32.028102874755859</v>
      </c>
      <c r="R30" s="1">
        <v>400.032958984375</v>
      </c>
      <c r="S30" s="1">
        <v>391.30618286132813</v>
      </c>
      <c r="T30" s="1">
        <v>17.027942657470703</v>
      </c>
      <c r="U30" s="1">
        <v>37.815532684326172</v>
      </c>
      <c r="V30" s="1">
        <v>31.782920837402344</v>
      </c>
      <c r="W30" s="1">
        <v>70.583282470703125</v>
      </c>
      <c r="X30" s="1">
        <v>300.08401489257813</v>
      </c>
      <c r="Y30" s="1">
        <v>149.05604553222656</v>
      </c>
      <c r="Z30" s="1">
        <v>6.9907158613204956E-2</v>
      </c>
      <c r="AA30" s="1">
        <v>88.392173767089844</v>
      </c>
      <c r="AB30" s="1">
        <v>-45.917137145996094</v>
      </c>
      <c r="AC30" s="1">
        <v>-1.4706487655639648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1.1032500547521251</v>
      </c>
      <c r="AL30">
        <f>(U30-T30)/(1000-U30)*AK30</f>
        <v>2.3835252609382292E-2</v>
      </c>
      <c r="AM30">
        <f>(P30+273.15)</f>
        <v>303.37902297973631</v>
      </c>
      <c r="AN30">
        <f>(O30+273.15)</f>
        <v>305.00367584228513</v>
      </c>
      <c r="AO30">
        <f>(Y30*AG30+Z30*AH30)*AI30</f>
        <v>23.848966752090291</v>
      </c>
      <c r="AP30">
        <f>((AO30+0.00000010773*(AN30^4-AM30^4))-AL30*44100)/(L30*51.4+0.00000043092*AM30^3)</f>
        <v>-8.2563196758342681</v>
      </c>
      <c r="AQ30">
        <f>0.61365*EXP(17.502*J30/(240.97+J30))</f>
        <v>4.3168178337208554</v>
      </c>
      <c r="AR30">
        <f>AQ30*1000/AA30</f>
        <v>48.837104573256831</v>
      </c>
      <c r="AS30">
        <f>(AR30-U30)</f>
        <v>11.021571888930659</v>
      </c>
      <c r="AT30">
        <f>IF(D30,P30,(O30+P30)/2)</f>
        <v>31.041349411010742</v>
      </c>
      <c r="AU30">
        <f>0.61365*EXP(17.502*AT30/(240.97+AT30))</f>
        <v>4.522025455209068</v>
      </c>
      <c r="AV30">
        <f>IF(AS30&lt;&gt;0,(1000-(AR30+U30)/2)/AS30*AL30,0)</f>
        <v>2.0689026111721733</v>
      </c>
      <c r="AW30">
        <f>U30*AA30/1000</f>
        <v>3.3425971361280244</v>
      </c>
      <c r="AX30">
        <f>(AU30-AW30)</f>
        <v>1.1794283190810435</v>
      </c>
      <c r="AY30">
        <f>1/(1.6/F30+1.37/N30)</f>
        <v>1.3896167035132563</v>
      </c>
      <c r="AZ30">
        <f>G30*AA30*0.001</f>
        <v>33.98119557766374</v>
      </c>
      <c r="BA30">
        <f>G30/S30</f>
        <v>0.98244473691263778</v>
      </c>
      <c r="BB30">
        <f>(1-AL30*AA30/AQ30/F30)*100</f>
        <v>87.812154354514121</v>
      </c>
      <c r="BC30">
        <f>(S30-E30/(N30/1.35))</f>
        <v>391.21126964423877</v>
      </c>
      <c r="BD30">
        <f>E30*BB30/100/BC30</f>
        <v>6.7548433603175154E-4</v>
      </c>
    </row>
    <row r="31" spans="1:56" x14ac:dyDescent="0.35">
      <c r="A31" s="1" t="s">
        <v>9</v>
      </c>
      <c r="B31" s="1" t="s">
        <v>3830</v>
      </c>
      <c r="K31" s="1">
        <f t="shared" si="0"/>
        <v>2.72</v>
      </c>
    </row>
    <row r="32" spans="1:56" x14ac:dyDescent="0.35">
      <c r="A32" s="1" t="s">
        <v>9</v>
      </c>
      <c r="B32" s="1" t="s">
        <v>3829</v>
      </c>
      <c r="K32" s="1">
        <f t="shared" si="0"/>
        <v>2.72</v>
      </c>
    </row>
    <row r="33" spans="1:56" x14ac:dyDescent="0.35">
      <c r="A33" s="1">
        <v>6</v>
      </c>
      <c r="B33" s="1" t="s">
        <v>3828</v>
      </c>
      <c r="C33" s="1">
        <v>1422.0000004023314</v>
      </c>
      <c r="D33" s="1">
        <v>0</v>
      </c>
      <c r="E33">
        <f>(R33-S33*(1000-T33)/(1000-U33))*AK33</f>
        <v>1.3454198108258792</v>
      </c>
      <c r="F33">
        <f>IF(AV33&lt;&gt;0,1/(1/AV33-1/N33),0)</f>
        <v>4.1133186522066802</v>
      </c>
      <c r="G33">
        <f>((AY33-AL33/2)*S33-E33)/(AY33+AL33/2)</f>
        <v>382.85553331492326</v>
      </c>
      <c r="H33">
        <f>AL33*1000</f>
        <v>23.902854877785945</v>
      </c>
      <c r="I33">
        <f>(AQ33-AW33)</f>
        <v>0.96338996791993692</v>
      </c>
      <c r="J33">
        <f>(P33+AP33*D33)</f>
        <v>30.275520324707031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31.823373794555664</v>
      </c>
      <c r="P33" s="1">
        <v>30.275520324707031</v>
      </c>
      <c r="Q33" s="1">
        <v>31.987087249755859</v>
      </c>
      <c r="R33" s="1">
        <v>400.03713989257813</v>
      </c>
      <c r="S33" s="1">
        <v>390.36184692382813</v>
      </c>
      <c r="T33" s="1">
        <v>17.232686996459961</v>
      </c>
      <c r="U33" s="1">
        <v>38.069984436035156</v>
      </c>
      <c r="V33" s="1">
        <v>32.219039916992188</v>
      </c>
      <c r="W33" s="1">
        <v>71.17742919921875</v>
      </c>
      <c r="X33" s="1">
        <v>300.13784790039063</v>
      </c>
      <c r="Y33" s="1">
        <v>300.31768798828125</v>
      </c>
      <c r="Z33" s="1">
        <v>8.4367275238037109E-2</v>
      </c>
      <c r="AA33" s="1">
        <v>88.388557434082031</v>
      </c>
      <c r="AB33" s="1">
        <v>-45.865917205810547</v>
      </c>
      <c r="AC33" s="1">
        <v>-1.5104125738143921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1.1034479702220241</v>
      </c>
      <c r="AL33">
        <f>(U33-T33)/(1000-U33)*AK33</f>
        <v>2.3902854877785946E-2</v>
      </c>
      <c r="AM33">
        <f>(P33+273.15)</f>
        <v>303.42552032470701</v>
      </c>
      <c r="AN33">
        <f>(O33+273.15)</f>
        <v>304.97337379455564</v>
      </c>
      <c r="AO33">
        <f>(Y33*AG33+Z33*AH33)*AI33</f>
        <v>48.050829004105253</v>
      </c>
      <c r="AP33">
        <f>((AO33+0.00000010773*(AN33^4-AM33^4))-AL33*44100)/(L33*51.4+0.00000043092*AM33^3)</f>
        <v>-8.089687777281501</v>
      </c>
      <c r="AQ33">
        <f>0.61365*EXP(17.502*J33/(240.97+J33))</f>
        <v>4.3283409737590395</v>
      </c>
      <c r="AR33">
        <f>AQ33*1000/AA33</f>
        <v>48.969471834484992</v>
      </c>
      <c r="AS33">
        <f>(AR33-U33)</f>
        <v>10.899487398449835</v>
      </c>
      <c r="AT33">
        <f>IF(D33,P33,(O33+P33)/2)</f>
        <v>31.049447059631348</v>
      </c>
      <c r="AU33">
        <f>0.61365*EXP(17.502*AT33/(240.97+AT33))</f>
        <v>4.5241130963080431</v>
      </c>
      <c r="AV33">
        <f>IF(AS33&lt;&gt;0,(1000-(AR33+U33)/2)/AS33*AL33,0)</f>
        <v>2.0975857208752524</v>
      </c>
      <c r="AW33">
        <f>U33*AA33/1000</f>
        <v>3.3649510058391026</v>
      </c>
      <c r="AX33">
        <f>(AU33-AW33)</f>
        <v>1.1591620904689406</v>
      </c>
      <c r="AY33">
        <f>1/(1.6/F33+1.37/N33)</f>
        <v>1.4103422501134668</v>
      </c>
      <c r="AZ33">
        <f>G33*AA33*0.001</f>
        <v>33.840048295362209</v>
      </c>
      <c r="BA33">
        <f>G33/S33</f>
        <v>0.98077088304593052</v>
      </c>
      <c r="BB33">
        <f>(1-AL33*AA33/AQ33/F33)*100</f>
        <v>88.133244347909482</v>
      </c>
      <c r="BC33">
        <f>(S33-E33/(N33/1.35))</f>
        <v>389.93750835736705</v>
      </c>
      <c r="BD33">
        <f>E33*BB33/100/BC33</f>
        <v>3.0409029753907008E-3</v>
      </c>
    </row>
    <row r="34" spans="1:56" x14ac:dyDescent="0.35">
      <c r="A34" s="1" t="s">
        <v>9</v>
      </c>
      <c r="B34" s="1" t="s">
        <v>3827</v>
      </c>
      <c r="K34" s="1">
        <f t="shared" si="0"/>
        <v>2.72</v>
      </c>
    </row>
    <row r="35" spans="1:56" x14ac:dyDescent="0.35">
      <c r="A35" s="1" t="s">
        <v>9</v>
      </c>
      <c r="B35" s="1" t="s">
        <v>3826</v>
      </c>
      <c r="K35" s="1">
        <f t="shared" si="0"/>
        <v>2.72</v>
      </c>
    </row>
    <row r="36" spans="1:56" x14ac:dyDescent="0.35">
      <c r="A36" s="1">
        <v>7</v>
      </c>
      <c r="B36" s="1" t="s">
        <v>3825</v>
      </c>
      <c r="C36" s="1">
        <v>1627.0000004023314</v>
      </c>
      <c r="D36" s="1">
        <v>0</v>
      </c>
      <c r="E36">
        <f>(R36-S36*(1000-T36)/(1000-U36))*AK36</f>
        <v>2.3447257347809871</v>
      </c>
      <c r="F36">
        <f>IF(AV36&lt;&gt;0,1/(1/AV36-1/N36),0)</f>
        <v>4.3080207762074973</v>
      </c>
      <c r="G36">
        <f>((AY36-AL36/2)*S36-E36)/(AY36+AL36/2)</f>
        <v>381.27079808187938</v>
      </c>
      <c r="H36">
        <f>AL36*1000</f>
        <v>24.151339364828804</v>
      </c>
      <c r="I36">
        <f>(AQ36-AW36)</f>
        <v>0.95062542336304467</v>
      </c>
      <c r="J36">
        <f>(P36+AP36*D36)</f>
        <v>30.36834716796875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31.818803787231445</v>
      </c>
      <c r="P36" s="1">
        <v>30.36834716796875</v>
      </c>
      <c r="Q36" s="1">
        <v>31.972522735595703</v>
      </c>
      <c r="R36" s="1">
        <v>399.971435546875</v>
      </c>
      <c r="S36" s="1">
        <v>389.3265380859375</v>
      </c>
      <c r="T36" s="1">
        <v>17.433574676513672</v>
      </c>
      <c r="U36" s="1">
        <v>38.476104736328125</v>
      </c>
      <c r="V36" s="1">
        <v>32.602622985839844</v>
      </c>
      <c r="W36" s="1">
        <v>71.954376220703125</v>
      </c>
      <c r="X36" s="1">
        <v>300.17343139648438</v>
      </c>
      <c r="Y36" s="1">
        <v>500.24444580078125</v>
      </c>
      <c r="Z36" s="1">
        <v>8.4367997944355011E-2</v>
      </c>
      <c r="AA36" s="1">
        <v>88.387336730957031</v>
      </c>
      <c r="AB36" s="1">
        <v>-45.736095428466797</v>
      </c>
      <c r="AC36" s="1">
        <v>-1.5805950164794922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1.1035787918988393</v>
      </c>
      <c r="AL36">
        <f>(U36-T36)/(1000-U36)*AK36</f>
        <v>2.4151339364828803E-2</v>
      </c>
      <c r="AM36">
        <f>(P36+273.15)</f>
        <v>303.51834716796873</v>
      </c>
      <c r="AN36">
        <f>(O36+273.15)</f>
        <v>304.96880378723142</v>
      </c>
      <c r="AO36">
        <f>(Y36*AG36+Z36*AH36)*AI36</f>
        <v>80.03910953911145</v>
      </c>
      <c r="AP36">
        <f>((AO36+0.00000010773*(AN36^4-AM36^4))-AL36*44100)/(L36*51.4+0.00000043092*AM36^3)</f>
        <v>-7.9262706931250406</v>
      </c>
      <c r="AQ36">
        <f>0.61365*EXP(17.502*J36/(240.97+J36))</f>
        <v>4.3514258487884492</v>
      </c>
      <c r="AR36">
        <f>AQ36*1000/AA36</f>
        <v>49.231326677867798</v>
      </c>
      <c r="AS36">
        <f>(AR36-U36)</f>
        <v>10.755221941539673</v>
      </c>
      <c r="AT36">
        <f>IF(D36,P36,(O36+P36)/2)</f>
        <v>31.093575477600098</v>
      </c>
      <c r="AU36">
        <f>0.61365*EXP(17.502*AT36/(240.97+AT36))</f>
        <v>4.5355045278303905</v>
      </c>
      <c r="AV36">
        <f>IF(AS36&lt;&gt;0,(1000-(AR36+U36)/2)/AS36*AL36,0)</f>
        <v>2.1470699089146059</v>
      </c>
      <c r="AW36">
        <f>U36*AA36/1000</f>
        <v>3.4008004254254045</v>
      </c>
      <c r="AX36">
        <f>(AU36-AW36)</f>
        <v>1.134704102404986</v>
      </c>
      <c r="AY36">
        <f>1/(1.6/F36+1.37/N36)</f>
        <v>1.4461991845098399</v>
      </c>
      <c r="AZ36">
        <f>G36*AA36*0.001</f>
        <v>33.699510415743795</v>
      </c>
      <c r="BA36">
        <f>G36/S36</f>
        <v>0.97930852583627381</v>
      </c>
      <c r="BB36">
        <f>(1-AL36*AA36/AQ36/F36)*100</f>
        <v>88.612670375703388</v>
      </c>
      <c r="BC36">
        <f>(S36-E36/(N36/1.35))</f>
        <v>388.58702351283887</v>
      </c>
      <c r="BD36">
        <f>E36*BB36/100/BC36</f>
        <v>5.3468694548600062E-3</v>
      </c>
    </row>
    <row r="37" spans="1:56" x14ac:dyDescent="0.35">
      <c r="A37" s="1" t="s">
        <v>9</v>
      </c>
      <c r="B37" s="1" t="s">
        <v>3824</v>
      </c>
      <c r="K37" s="1">
        <f t="shared" si="0"/>
        <v>2.72</v>
      </c>
    </row>
    <row r="38" spans="1:56" x14ac:dyDescent="0.35">
      <c r="A38" s="1" t="s">
        <v>9</v>
      </c>
      <c r="B38" s="1" t="s">
        <v>3823</v>
      </c>
      <c r="K38" s="1">
        <f t="shared" si="0"/>
        <v>2.72</v>
      </c>
    </row>
    <row r="39" spans="1:56" x14ac:dyDescent="0.35">
      <c r="A39" s="1">
        <v>8</v>
      </c>
      <c r="B39" s="1" t="s">
        <v>3822</v>
      </c>
      <c r="C39" s="1">
        <v>1832.0000004023314</v>
      </c>
      <c r="D39" s="1">
        <v>0</v>
      </c>
      <c r="E39">
        <f>(R39-S39*(1000-T39)/(1000-U39))*AK39</f>
        <v>3.2429024498479877</v>
      </c>
      <c r="F39">
        <f>IF(AV39&lt;&gt;0,1/(1/AV39-1/N39),0)</f>
        <v>4.667617498241575</v>
      </c>
      <c r="G39">
        <f>((AY39-AL39/2)*S39-E39)/(AY39+AL39/2)</f>
        <v>380.08697019168363</v>
      </c>
      <c r="H39">
        <f>AL39*1000</f>
        <v>24.603390208172296</v>
      </c>
      <c r="I39">
        <f>(AQ39-AW39)</f>
        <v>0.93076392722167833</v>
      </c>
      <c r="J39">
        <f>(P39+AP39*D39)</f>
        <v>30.49342155456543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31.839145660400391</v>
      </c>
      <c r="P39" s="1">
        <v>30.49342155456543</v>
      </c>
      <c r="Q39" s="1">
        <v>31.975492477416992</v>
      </c>
      <c r="R39" s="1">
        <v>400.10537719726563</v>
      </c>
      <c r="S39" s="1">
        <v>388.50381469726563</v>
      </c>
      <c r="T39" s="1">
        <v>17.628795623779297</v>
      </c>
      <c r="U39" s="1">
        <v>39.055328369140625</v>
      </c>
      <c r="V39" s="1">
        <v>32.929149627685547</v>
      </c>
      <c r="W39" s="1">
        <v>72.952156066894531</v>
      </c>
      <c r="X39" s="1">
        <v>300.13064575195313</v>
      </c>
      <c r="Y39" s="1">
        <v>750.7677001953125</v>
      </c>
      <c r="Z39" s="1">
        <v>5.9057977050542831E-2</v>
      </c>
      <c r="AA39" s="1">
        <v>88.385787963867188</v>
      </c>
      <c r="AB39" s="1">
        <v>-45.63848876953125</v>
      </c>
      <c r="AC39" s="1">
        <v>-1.6771495342254639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1.1034214917351215</v>
      </c>
      <c r="AL39">
        <f>(U39-T39)/(1000-U39)*AK39</f>
        <v>2.4603390208172295E-2</v>
      </c>
      <c r="AM39">
        <f>(P39+273.15)</f>
        <v>303.64342155456541</v>
      </c>
      <c r="AN39">
        <f>(O39+273.15)</f>
        <v>304.98914566040037</v>
      </c>
      <c r="AO39">
        <f>(Y39*AG39+Z39*AH39)*AI39</f>
        <v>120.12282934629548</v>
      </c>
      <c r="AP39">
        <f>((AO39+0.00000010773*(AN39^4-AM39^4))-AL39*44100)/(L39*51.4+0.00000043092*AM39^3)</f>
        <v>-7.7705627370722885</v>
      </c>
      <c r="AQ39">
        <f>0.61365*EXP(17.502*J39/(240.97+J39))</f>
        <v>4.3826998993157487</v>
      </c>
      <c r="AR39">
        <f>AQ39*1000/AA39</f>
        <v>49.586025087058466</v>
      </c>
      <c r="AS39">
        <f>(AR39-U39)</f>
        <v>10.530696717917841</v>
      </c>
      <c r="AT39">
        <f>IF(D39,P39,(O39+P39)/2)</f>
        <v>31.16628360748291</v>
      </c>
      <c r="AU39">
        <f>0.61365*EXP(17.502*AT39/(240.97+AT39))</f>
        <v>4.5543281003162432</v>
      </c>
      <c r="AV39">
        <f>IF(AS39&lt;&gt;0,(1000-(AR39+U39)/2)/AS39*AL39,0)</f>
        <v>2.2328011084331791</v>
      </c>
      <c r="AW39">
        <f>U39*AA39/1000</f>
        <v>3.4519359720940703</v>
      </c>
      <c r="AX39">
        <f>(AU39-AW39)</f>
        <v>1.1023921282221729</v>
      </c>
      <c r="AY39">
        <f>1/(1.6/F39+1.37/N39)</f>
        <v>1.5086261765844675</v>
      </c>
      <c r="AZ39">
        <f>G39*AA39*0.001</f>
        <v>33.59428635519086</v>
      </c>
      <c r="BA39">
        <f>G39/S39</f>
        <v>0.97833523330487593</v>
      </c>
      <c r="BB39">
        <f>(1-AL39*AA39/AQ39/F39)*100</f>
        <v>89.369825359920867</v>
      </c>
      <c r="BC39">
        <f>(S39-E39/(N39/1.35))</f>
        <v>387.48101975573962</v>
      </c>
      <c r="BD39">
        <f>E39*BB39/100/BC39</f>
        <v>7.4795308886321582E-3</v>
      </c>
    </row>
    <row r="40" spans="1:56" x14ac:dyDescent="0.35">
      <c r="A40" s="1" t="s">
        <v>9</v>
      </c>
      <c r="B40" s="1" t="s">
        <v>3821</v>
      </c>
      <c r="K40" s="1">
        <f t="shared" si="0"/>
        <v>2.72</v>
      </c>
    </row>
    <row r="41" spans="1:56" x14ac:dyDescent="0.35">
      <c r="A41" s="1" t="s">
        <v>9</v>
      </c>
      <c r="B41" s="1" t="s">
        <v>3820</v>
      </c>
      <c r="K41" s="1">
        <f t="shared" si="0"/>
        <v>2.72</v>
      </c>
    </row>
    <row r="42" spans="1:56" x14ac:dyDescent="0.35">
      <c r="A42" s="1">
        <v>9</v>
      </c>
      <c r="B42" s="1" t="s">
        <v>3819</v>
      </c>
      <c r="C42" s="1">
        <v>2036.5000003911555</v>
      </c>
      <c r="D42" s="1">
        <v>0</v>
      </c>
      <c r="E42">
        <f>(R42-S42*(1000-T42)/(1000-U42))*AK42</f>
        <v>4.0931823233050642</v>
      </c>
      <c r="F42">
        <f>IF(AV42&lt;&gt;0,1/(1/AV42-1/N42),0)</f>
        <v>4.9875082437380662</v>
      </c>
      <c r="G42">
        <f>((AY42-AL42/2)*S42-E42)/(AY42+AL42/2)</f>
        <v>378.83357847685113</v>
      </c>
      <c r="H42">
        <f>AL42*1000</f>
        <v>25.14725597596734</v>
      </c>
      <c r="I42">
        <f>(AQ42-AW42)</f>
        <v>0.92152909802073912</v>
      </c>
      <c r="J42">
        <f>(P42+AP42*D42)</f>
        <v>30.682802200317383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31.885150909423828</v>
      </c>
      <c r="P42" s="1">
        <v>30.682802200317383</v>
      </c>
      <c r="Q42" s="1">
        <v>32.001968383789063</v>
      </c>
      <c r="R42" s="1">
        <v>400.1773681640625</v>
      </c>
      <c r="S42" s="1">
        <v>387.63299560546875</v>
      </c>
      <c r="T42" s="1">
        <v>17.815389633178711</v>
      </c>
      <c r="U42" s="1">
        <v>39.70184326171875</v>
      </c>
      <c r="V42" s="1">
        <v>33.189338684082031</v>
      </c>
      <c r="W42" s="1">
        <v>73.962905883789063</v>
      </c>
      <c r="X42" s="1">
        <v>300.11672973632813</v>
      </c>
      <c r="Y42" s="1">
        <v>999.15057373046875</v>
      </c>
      <c r="Z42" s="1">
        <v>0.10967984795570374</v>
      </c>
      <c r="AA42" s="1">
        <v>88.381210327148438</v>
      </c>
      <c r="AB42" s="1">
        <v>-45.488739013671875</v>
      </c>
      <c r="AC42" s="1">
        <v>-1.7776370048522949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1.1033703299129709</v>
      </c>
      <c r="AL42">
        <f>(U42-T42)/(1000-U42)*AK42</f>
        <v>2.5147255975967338E-2</v>
      </c>
      <c r="AM42">
        <f>(P42+273.15)</f>
        <v>303.83280220031736</v>
      </c>
      <c r="AN42">
        <f>(O42+273.15)</f>
        <v>305.03515090942381</v>
      </c>
      <c r="AO42">
        <f>(Y42*AG42+Z42*AH42)*AI42</f>
        <v>159.8640882236341</v>
      </c>
      <c r="AP42">
        <f>((AO42+0.00000010773*(AN42^4-AM42^4))-AL42*44100)/(L42*51.4+0.00000043092*AM42^3)</f>
        <v>-7.6541907690164726</v>
      </c>
      <c r="AQ42">
        <f>0.61365*EXP(17.502*J42/(240.97+J42))</f>
        <v>4.4304260577101848</v>
      </c>
      <c r="AR42">
        <f>AQ42*1000/AA42</f>
        <v>50.128596805935253</v>
      </c>
      <c r="AS42">
        <f>(AR42-U42)</f>
        <v>10.426753544216503</v>
      </c>
      <c r="AT42">
        <f>IF(D42,P42,(O42+P42)/2)</f>
        <v>31.283976554870605</v>
      </c>
      <c r="AU42">
        <f>0.61365*EXP(17.502*AT42/(240.97+AT42))</f>
        <v>4.5849421168836768</v>
      </c>
      <c r="AV42">
        <f>IF(AS42&lt;&gt;0,(1000-(AR42+U42)/2)/AS42*AL42,0)</f>
        <v>2.3034745511829935</v>
      </c>
      <c r="AW42">
        <f>U42*AA42/1000</f>
        <v>3.5088969596894457</v>
      </c>
      <c r="AX42">
        <f>(AU42-AW42)</f>
        <v>1.0760451571942311</v>
      </c>
      <c r="AY42">
        <f>1/(1.6/F42+1.37/N42)</f>
        <v>1.5603815219062656</v>
      </c>
      <c r="AZ42">
        <f>G42*AA42*0.001</f>
        <v>33.481770178348874</v>
      </c>
      <c r="BA42">
        <f>G42/S42</f>
        <v>0.97729961786438424</v>
      </c>
      <c r="BB42">
        <f>(1-AL42*AA42/AQ42/F42)*100</f>
        <v>89.941773112753054</v>
      </c>
      <c r="BC42">
        <f>(S42-E42/(N42/1.35))</f>
        <v>386.34202671578896</v>
      </c>
      <c r="BD42">
        <f>E42*BB42/100/BC42</f>
        <v>9.5290714023888029E-3</v>
      </c>
    </row>
    <row r="43" spans="1:56" x14ac:dyDescent="0.35">
      <c r="A43" s="1" t="s">
        <v>9</v>
      </c>
      <c r="B43" s="1" t="s">
        <v>3818</v>
      </c>
      <c r="K43" s="1">
        <f t="shared" si="0"/>
        <v>2.72</v>
      </c>
    </row>
    <row r="44" spans="1:56" x14ac:dyDescent="0.35">
      <c r="A44" s="1" t="s">
        <v>9</v>
      </c>
      <c r="B44" s="1" t="s">
        <v>3817</v>
      </c>
      <c r="K44" s="1">
        <f t="shared" si="0"/>
        <v>2.72</v>
      </c>
    </row>
    <row r="45" spans="1:56" x14ac:dyDescent="0.35">
      <c r="A45" s="1">
        <v>10</v>
      </c>
      <c r="B45" s="1" t="s">
        <v>3816</v>
      </c>
      <c r="C45" s="1">
        <v>2241.5000003911555</v>
      </c>
      <c r="D45" s="1">
        <v>0</v>
      </c>
      <c r="E45">
        <f>(R45-S45*(1000-T45)/(1000-U45))*AK45</f>
        <v>4.9630086919323917</v>
      </c>
      <c r="F45">
        <f>IF(AV45&lt;&gt;0,1/(1/AV45-1/N45),0)</f>
        <v>5.4570681592997694</v>
      </c>
      <c r="G45">
        <f>((AY45-AL45/2)*S45-E45)/(AY45+AL45/2)</f>
        <v>377.46895621767936</v>
      </c>
      <c r="H45">
        <f>AL45*1000</f>
        <v>25.754973478412833</v>
      </c>
      <c r="I45">
        <f>(AQ45-AW45)</f>
        <v>0.9056313312781934</v>
      </c>
      <c r="J45">
        <f>(P45+AP45*D45)</f>
        <v>30.862638473510742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31.950681686401367</v>
      </c>
      <c r="P45" s="1">
        <v>30.862638473510742</v>
      </c>
      <c r="Q45" s="1">
        <v>32.049694061279297</v>
      </c>
      <c r="R45" s="1">
        <v>400.06466674804688</v>
      </c>
      <c r="S45" s="1">
        <v>386.5462646484375</v>
      </c>
      <c r="T45" s="1">
        <v>18.007877349853516</v>
      </c>
      <c r="U45" s="1">
        <v>40.402839660644531</v>
      </c>
      <c r="V45" s="1">
        <v>33.420688629150391</v>
      </c>
      <c r="W45" s="1">
        <v>74.98333740234375</v>
      </c>
      <c r="X45" s="1">
        <v>300.17092895507813</v>
      </c>
      <c r="Y45" s="1">
        <v>1250.95947265625</v>
      </c>
      <c r="Z45" s="1">
        <v>2.7720820158720016E-2</v>
      </c>
      <c r="AA45" s="1">
        <v>88.373344421386719</v>
      </c>
      <c r="AB45" s="1">
        <v>-45.252925872802734</v>
      </c>
      <c r="AC45" s="1">
        <v>-1.8864371776580811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1.1035695917466104</v>
      </c>
      <c r="AL45">
        <f>(U45-T45)/(1000-U45)*AK45</f>
        <v>2.5754973478412834E-2</v>
      </c>
      <c r="AM45">
        <f>(P45+273.15)</f>
        <v>304.01263847351072</v>
      </c>
      <c r="AN45">
        <f>(O45+273.15)</f>
        <v>305.10068168640134</v>
      </c>
      <c r="AO45">
        <f>(Y45*AG45+Z45*AH45)*AI45</f>
        <v>200.1535111512203</v>
      </c>
      <c r="AP45">
        <f>((AO45+0.00000010773*(AN45^4-AM45^4))-AL45*44100)/(L45*51.4+0.00000043092*AM45^3)</f>
        <v>-7.5536308554854799</v>
      </c>
      <c r="AQ45">
        <f>0.61365*EXP(17.502*J45/(240.97+J45))</f>
        <v>4.476165396210396</v>
      </c>
      <c r="AR45">
        <f>AQ45*1000/AA45</f>
        <v>50.650628031761407</v>
      </c>
      <c r="AS45">
        <f>(AR45-U45)</f>
        <v>10.247788371116876</v>
      </c>
      <c r="AT45">
        <f>IF(D45,P45,(O45+P45)/2)</f>
        <v>31.406660079956055</v>
      </c>
      <c r="AU45">
        <f>0.61365*EXP(17.502*AT45/(240.97+AT45))</f>
        <v>4.6170448966743827</v>
      </c>
      <c r="AV45">
        <f>IF(AS45&lt;&gt;0,(1000-(AR45+U45)/2)/AS45*AL45,0)</f>
        <v>2.3988037970153702</v>
      </c>
      <c r="AW45">
        <f>U45*AA45/1000</f>
        <v>3.5705340649322026</v>
      </c>
      <c r="AX45">
        <f>(AU45-AW45)</f>
        <v>1.0465108317421801</v>
      </c>
      <c r="AY45">
        <f>1/(1.6/F45+1.37/N45)</f>
        <v>1.6306160223699151</v>
      </c>
      <c r="AZ45">
        <f>G45*AA45*0.001</f>
        <v>33.358194076206324</v>
      </c>
      <c r="BA45">
        <f>G45/S45</f>
        <v>0.97651689005709597</v>
      </c>
      <c r="BB45">
        <f>(1-AL45*AA45/AQ45/F45)*100</f>
        <v>90.682124698153117</v>
      </c>
      <c r="BC45">
        <f>(S45-E45/(N45/1.35))</f>
        <v>384.98095694542718</v>
      </c>
      <c r="BD45">
        <f>E45*BB45/100/BC45</f>
        <v>1.1690348962991134E-2</v>
      </c>
    </row>
    <row r="46" spans="1:56" x14ac:dyDescent="0.35">
      <c r="A46" s="1" t="s">
        <v>9</v>
      </c>
      <c r="B46" s="1" t="s">
        <v>3815</v>
      </c>
      <c r="K46" s="1">
        <f t="shared" si="0"/>
        <v>2.72</v>
      </c>
    </row>
    <row r="47" spans="1:56" x14ac:dyDescent="0.35">
      <c r="A47" s="1" t="s">
        <v>9</v>
      </c>
      <c r="B47" s="1" t="s">
        <v>3814</v>
      </c>
      <c r="K47" s="1">
        <f t="shared" si="0"/>
        <v>2.72</v>
      </c>
    </row>
    <row r="48" spans="1:56" x14ac:dyDescent="0.35">
      <c r="A48" s="1">
        <v>11</v>
      </c>
      <c r="B48" s="1" t="s">
        <v>3813</v>
      </c>
      <c r="C48" s="1">
        <v>2447.0000003799796</v>
      </c>
      <c r="D48" s="1">
        <v>0</v>
      </c>
      <c r="E48">
        <f>(R48-S48*(1000-T48)/(1000-U48))*AK48</f>
        <v>6.2217877867711815</v>
      </c>
      <c r="F48">
        <f>IF(AV48&lt;&gt;0,1/(1/AV48-1/N48),0)</f>
        <v>6.1749875163321706</v>
      </c>
      <c r="G48">
        <f>((AY48-AL48/2)*S48-E48)/(AY48+AL48/2)</f>
        <v>375.45342891106191</v>
      </c>
      <c r="H48">
        <f>AL48*1000</f>
        <v>26.662258419443262</v>
      </c>
      <c r="I48">
        <f>(AQ48-AW48)</f>
        <v>0.88876927969567321</v>
      </c>
      <c r="J48">
        <f>(P48+AP48*D48)</f>
        <v>31.123001098632813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32.045543670654297</v>
      </c>
      <c r="P48" s="1">
        <v>31.123001098632813</v>
      </c>
      <c r="Q48" s="1">
        <v>32.117439270019531</v>
      </c>
      <c r="R48" s="1">
        <v>399.86602783203125</v>
      </c>
      <c r="S48" s="1">
        <v>384.92791748046875</v>
      </c>
      <c r="T48" s="1">
        <v>18.192226409912109</v>
      </c>
      <c r="U48" s="1">
        <v>41.353710174560547</v>
      </c>
      <c r="V48" s="1">
        <v>33.579998016357422</v>
      </c>
      <c r="W48" s="1">
        <v>76.332466125488281</v>
      </c>
      <c r="X48" s="1">
        <v>300.16348266601563</v>
      </c>
      <c r="Y48" s="1">
        <v>1599.123291015625</v>
      </c>
      <c r="Z48" s="1">
        <v>9.6420133486390114E-3</v>
      </c>
      <c r="AA48" s="1">
        <v>88.368011474609375</v>
      </c>
      <c r="AB48" s="1">
        <v>-45.086494445800781</v>
      </c>
      <c r="AC48" s="1">
        <v>-2.0460250377655029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1.1035422156838808</v>
      </c>
      <c r="AL48">
        <f>(U48-T48)/(1000-U48)*AK48</f>
        <v>2.6662258419443263E-2</v>
      </c>
      <c r="AM48">
        <f>(P48+273.15)</f>
        <v>304.27300109863279</v>
      </c>
      <c r="AN48">
        <f>(O48+273.15)</f>
        <v>305.19554367065427</v>
      </c>
      <c r="AO48">
        <f>(Y48*AG48+Z48*AH48)*AI48</f>
        <v>255.85972084358946</v>
      </c>
      <c r="AP48">
        <f>((AO48+0.00000010773*(AN48^4-AM48^4))-AL48*44100)/(L48*51.4+0.00000043092*AM48^3)</f>
        <v>-7.4395433092024783</v>
      </c>
      <c r="AQ48">
        <f>0.61365*EXP(17.502*J48/(240.97+J48))</f>
        <v>4.54311441491891</v>
      </c>
      <c r="AR48">
        <f>AQ48*1000/AA48</f>
        <v>51.41130075360217</v>
      </c>
      <c r="AS48">
        <f>(AR48-U48)</f>
        <v>10.057590579041623</v>
      </c>
      <c r="AT48">
        <f>IF(D48,P48,(O48+P48)/2)</f>
        <v>31.584272384643555</v>
      </c>
      <c r="AU48">
        <f>0.61365*EXP(17.502*AT48/(240.97+AT48))</f>
        <v>4.6638677447634631</v>
      </c>
      <c r="AV48">
        <f>IF(AS48&lt;&gt;0,(1000-(AR48+U48)/2)/AS48*AL48,0)</f>
        <v>2.5280007048210411</v>
      </c>
      <c r="AW48">
        <f>U48*AA48/1000</f>
        <v>3.6543451352232368</v>
      </c>
      <c r="AX48">
        <f>(AU48-AW48)</f>
        <v>1.0095226095402263</v>
      </c>
      <c r="AY48">
        <f>1/(1.6/F48+1.37/N48)</f>
        <v>1.7265871022316133</v>
      </c>
      <c r="AZ48">
        <f>G48*AA48*0.001</f>
        <v>33.178072914194153</v>
      </c>
      <c r="BA48">
        <f>G48/S48</f>
        <v>0.97538633042928724</v>
      </c>
      <c r="BB48">
        <f>(1-AL48*AA48/AQ48/F48)*100</f>
        <v>91.601489733646901</v>
      </c>
      <c r="BC48">
        <f>(S48-E48/(N48/1.35))</f>
        <v>382.965597252225</v>
      </c>
      <c r="BD48">
        <f>E48*BB48/100/BC48</f>
        <v>1.4881885844683109E-2</v>
      </c>
    </row>
    <row r="49" spans="1:56" x14ac:dyDescent="0.35">
      <c r="A49" s="1" t="s">
        <v>9</v>
      </c>
      <c r="B49" s="1" t="s">
        <v>3812</v>
      </c>
      <c r="K49" s="1">
        <f t="shared" si="0"/>
        <v>2.72</v>
      </c>
    </row>
    <row r="50" spans="1:56" x14ac:dyDescent="0.35">
      <c r="A50" s="1" t="s">
        <v>9</v>
      </c>
      <c r="B50" s="1" t="s">
        <v>3807</v>
      </c>
      <c r="K50" s="1">
        <f t="shared" si="0"/>
        <v>2.72</v>
      </c>
    </row>
    <row r="51" spans="1:56" x14ac:dyDescent="0.35">
      <c r="A51" s="1">
        <v>12</v>
      </c>
      <c r="B51" s="1" t="s">
        <v>3811</v>
      </c>
      <c r="C51" s="1">
        <v>2653.0000003799796</v>
      </c>
      <c r="D51" s="1">
        <v>0</v>
      </c>
      <c r="E51">
        <f>(R51-S51*(1000-T51)/(1000-U51))*AK51</f>
        <v>7.6488483219025598</v>
      </c>
      <c r="F51">
        <f>IF(AV51&lt;&gt;0,1/(1/AV51-1/N51),0)</f>
        <v>6.9357197810407731</v>
      </c>
      <c r="G51">
        <f>((AY51-AL51/2)*S51-E51)/(AY51+AL51/2)</f>
        <v>373.52183450627956</v>
      </c>
      <c r="H51">
        <f>AL51*1000</f>
        <v>27.758438545206303</v>
      </c>
      <c r="I51">
        <f>(AQ51-AW51)</f>
        <v>0.88272817097043044</v>
      </c>
      <c r="J51">
        <f>(P51+AP51*D51)</f>
        <v>31.478143692016602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32.170951843261719</v>
      </c>
      <c r="P51" s="1">
        <v>31.478143692016602</v>
      </c>
      <c r="Q51" s="1">
        <v>32.212818145751953</v>
      </c>
      <c r="R51" s="1">
        <v>400.10116577148438</v>
      </c>
      <c r="S51" s="1">
        <v>383.52139282226563</v>
      </c>
      <c r="T51" s="1">
        <v>18.384860992431641</v>
      </c>
      <c r="U51" s="1">
        <v>42.47265625</v>
      </c>
      <c r="V51" s="1">
        <v>33.694725036621094</v>
      </c>
      <c r="W51" s="1">
        <v>77.841461181640625</v>
      </c>
      <c r="X51" s="1">
        <v>300.135986328125</v>
      </c>
      <c r="Y51" s="1">
        <v>1998.7275390625</v>
      </c>
      <c r="Z51" s="1">
        <v>8.7984219193458557E-2</v>
      </c>
      <c r="AA51" s="1">
        <v>88.365371704101563</v>
      </c>
      <c r="AB51" s="1">
        <v>-44.717140197753906</v>
      </c>
      <c r="AC51" s="1">
        <v>-2.2692995071411133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1.1034411262063417</v>
      </c>
      <c r="AL51">
        <f>(U51-T51)/(1000-U51)*AK51</f>
        <v>2.7758438545206304E-2</v>
      </c>
      <c r="AM51">
        <f>(P51+273.15)</f>
        <v>304.62814369201658</v>
      </c>
      <c r="AN51">
        <f>(O51+273.15)</f>
        <v>305.3209518432617</v>
      </c>
      <c r="AO51">
        <f>(Y51*AG51+Z51*AH51)*AI51</f>
        <v>319.7963991019933</v>
      </c>
      <c r="AP51">
        <f>((AO51+0.00000010773*(AN51^4-AM51^4))-AL51*44100)/(L51*51.4+0.00000043092*AM51^3)</f>
        <v>-7.3320827796988288</v>
      </c>
      <c r="AQ51">
        <f>0.61365*EXP(17.502*J51/(240.97+J51))</f>
        <v>4.6358402277622126</v>
      </c>
      <c r="AR51">
        <f>AQ51*1000/AA51</f>
        <v>52.462182168889534</v>
      </c>
      <c r="AS51">
        <f>(AR51-U51)</f>
        <v>9.9895259188895338</v>
      </c>
      <c r="AT51">
        <f>IF(D51,P51,(O51+P51)/2)</f>
        <v>31.82454776763916</v>
      </c>
      <c r="AU51">
        <f>0.61365*EXP(17.502*AT51/(240.97+AT51))</f>
        <v>4.7278678064033164</v>
      </c>
      <c r="AV51">
        <f>IF(AS51&lt;&gt;0,(1000-(AR51+U51)/2)/AS51*AL51,0)</f>
        <v>2.6468540470157396</v>
      </c>
      <c r="AW51">
        <f>U51*AA51/1000</f>
        <v>3.7531120567917822</v>
      </c>
      <c r="AX51">
        <f>(AU51-AW51)</f>
        <v>0.97475574961153422</v>
      </c>
      <c r="AY51">
        <f>1/(1.6/F51+1.37/N51)</f>
        <v>1.8156819230514374</v>
      </c>
      <c r="AZ51">
        <f>G51*AA51*0.001</f>
        <v>33.006395745745301</v>
      </c>
      <c r="BA51">
        <f>G51/S51</f>
        <v>0.97392698685619306</v>
      </c>
      <c r="BB51">
        <f>(1-AL51*AA51/AQ51/F51)*100</f>
        <v>92.371183946916872</v>
      </c>
      <c r="BC51">
        <f>(S51-E51/(N51/1.35))</f>
        <v>381.10898495828303</v>
      </c>
      <c r="BD51">
        <f>E51*BB51/100/BC51</f>
        <v>1.8538874789369407E-2</v>
      </c>
    </row>
    <row r="52" spans="1:56" x14ac:dyDescent="0.35">
      <c r="A52" s="1" t="s">
        <v>9</v>
      </c>
      <c r="B52" s="1" t="s">
        <v>3810</v>
      </c>
      <c r="K52" s="1">
        <f t="shared" ref="K52" si="1">1.7*1.6</f>
        <v>2.72</v>
      </c>
    </row>
    <row r="53" spans="1:56" x14ac:dyDescent="0.35">
      <c r="A53" s="1" t="s">
        <v>9</v>
      </c>
      <c r="B53" s="1" t="s">
        <v>3809</v>
      </c>
      <c r="K53" s="1">
        <v>1.78704</v>
      </c>
    </row>
    <row r="54" spans="1:56" x14ac:dyDescent="0.35">
      <c r="A54" s="1" t="s">
        <v>9</v>
      </c>
      <c r="B54" s="1" t="s">
        <v>3808</v>
      </c>
      <c r="K54" s="1">
        <v>1.78704</v>
      </c>
    </row>
    <row r="55" spans="1:56" x14ac:dyDescent="0.35">
      <c r="A55" s="1" t="s">
        <v>9</v>
      </c>
      <c r="B55" s="1" t="s">
        <v>3807</v>
      </c>
      <c r="K55" s="1">
        <v>1.78704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47CDA-2A82-403B-B537-AC091BE91808}">
  <dimension ref="A1:BD56"/>
  <sheetViews>
    <sheetView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4480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4479</v>
      </c>
    </row>
    <row r="12" spans="1:56" x14ac:dyDescent="0.35">
      <c r="A12" s="1" t="s">
        <v>9</v>
      </c>
      <c r="B12" s="1" t="s">
        <v>4478</v>
      </c>
    </row>
    <row r="13" spans="1:56" x14ac:dyDescent="0.35">
      <c r="A13" s="1" t="s">
        <v>9</v>
      </c>
      <c r="B13" s="1" t="s">
        <v>4477</v>
      </c>
    </row>
    <row r="14" spans="1:56" x14ac:dyDescent="0.35">
      <c r="A14" s="1" t="s">
        <v>9</v>
      </c>
      <c r="B14" s="1" t="s">
        <v>4476</v>
      </c>
    </row>
    <row r="15" spans="1:56" x14ac:dyDescent="0.35">
      <c r="A15" s="1" t="s">
        <v>9</v>
      </c>
      <c r="B15" s="1" t="s">
        <v>4475</v>
      </c>
    </row>
    <row r="16" spans="1:56" x14ac:dyDescent="0.35">
      <c r="A16" s="1" t="s">
        <v>9</v>
      </c>
      <c r="B16" s="1" t="s">
        <v>4474</v>
      </c>
    </row>
    <row r="17" spans="1:56" x14ac:dyDescent="0.35">
      <c r="A17" s="1" t="s">
        <v>9</v>
      </c>
      <c r="B17" s="1" t="s">
        <v>4473</v>
      </c>
    </row>
    <row r="18" spans="1:56" x14ac:dyDescent="0.35">
      <c r="A18" s="1">
        <v>1</v>
      </c>
      <c r="B18" s="1" t="s">
        <v>4472</v>
      </c>
      <c r="C18" s="1">
        <v>339.00002581626177</v>
      </c>
      <c r="D18" s="1">
        <v>0</v>
      </c>
      <c r="E18">
        <f>(R18-S18*(1000-T18)/(1000-U18))*AK18</f>
        <v>-5.0666927713907839</v>
      </c>
      <c r="F18">
        <f>IF(AV18&lt;&gt;0,1/(1/AV18-1/N18),0)</f>
        <v>0.11817403458901525</v>
      </c>
      <c r="G18">
        <f>((AY18-AL18/2)*S18-E18)/(AY18+AL18/2)</f>
        <v>314.17864966687284</v>
      </c>
      <c r="H18">
        <f>AL18*1000</f>
        <v>30.489954749741731</v>
      </c>
      <c r="I18">
        <f>(AQ18-AW18)</f>
        <v>20.242454678288421</v>
      </c>
      <c r="J18">
        <f>(P18+AP18*D18)</f>
        <v>62.553150177001953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28.354938507080078</v>
      </c>
      <c r="P18" s="1">
        <v>62.553150177001953</v>
      </c>
      <c r="Q18" s="1">
        <v>28.436201095581055</v>
      </c>
      <c r="R18" s="1">
        <v>400.03240966796875</v>
      </c>
      <c r="S18" s="1">
        <v>393.73306274414063</v>
      </c>
      <c r="T18" s="1">
        <v>-0.15572452545166016</v>
      </c>
      <c r="U18" s="1">
        <v>26.785263061523438</v>
      </c>
      <c r="V18" s="1">
        <v>-0.35620659589767456</v>
      </c>
      <c r="W18" s="1">
        <v>61.269012451171875</v>
      </c>
      <c r="X18" s="1">
        <v>299.58554077148438</v>
      </c>
      <c r="Y18" s="1">
        <v>0.16823282837867737</v>
      </c>
      <c r="Z18" s="1">
        <v>0.20562742650508881</v>
      </c>
      <c r="AA18" s="1">
        <v>88.616142272949219</v>
      </c>
      <c r="AB18" s="1">
        <v>-1.205220103263855</v>
      </c>
      <c r="AC18" s="1">
        <v>1.183661937713623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1.1014174293069274</v>
      </c>
      <c r="AL18">
        <f>(U18-T18)/(1000-U18)*AK18</f>
        <v>3.048995474974173E-2</v>
      </c>
      <c r="AM18">
        <f>(P18+273.15)</f>
        <v>335.70315017700193</v>
      </c>
      <c r="AN18">
        <f>(O18+273.15)</f>
        <v>301.50493850708006</v>
      </c>
      <c r="AO18">
        <f>(Y18*AG18+Z18*AH18)*AI18</f>
        <v>2.69172519389409E-2</v>
      </c>
      <c r="AP18">
        <f>((AO18+0.00000010773*(AN18^4-AM18^4))-AL18*44100)/(L18*51.4+0.00000043092*AM18^3)</f>
        <v>-14.42945829829269</v>
      </c>
      <c r="AQ18">
        <f>0.61365*EXP(17.502*J18/(240.97+J18))</f>
        <v>22.616061360566754</v>
      </c>
      <c r="AR18">
        <f>AQ18*1000/AA18</f>
        <v>255.21378814828509</v>
      </c>
      <c r="AS18">
        <f>(AR18-U18)</f>
        <v>228.42852508676165</v>
      </c>
      <c r="AT18">
        <f>IF(D18,P18,(O18+P18)/2)</f>
        <v>45.454044342041016</v>
      </c>
      <c r="AU18">
        <f>0.61365*EXP(17.502*AT18/(240.97+AT18))</f>
        <v>9.8665293975936557</v>
      </c>
      <c r="AV18">
        <f>IF(AS18&lt;&gt;0,(1000-(AR18+U18)/2)/AS18*AL18,0)</f>
        <v>0.11465680822640402</v>
      </c>
      <c r="AW18">
        <f>U18*AA18/1000</f>
        <v>2.3736066822783322</v>
      </c>
      <c r="AX18">
        <f>(AU18-AW18)</f>
        <v>7.4929227153153235</v>
      </c>
      <c r="AY18">
        <f>1/(1.6/F18+1.37/N18)</f>
        <v>7.1968418171351065E-2</v>
      </c>
      <c r="AZ18">
        <f>G18*AA18*0.001</f>
        <v>27.841299918002676</v>
      </c>
      <c r="BA18">
        <f>G18/S18</f>
        <v>0.79794835485034032</v>
      </c>
      <c r="BB18">
        <f>(1-AL18*AA18/AQ18/F18)*100</f>
        <v>-1.0952109784704955</v>
      </c>
      <c r="BC18">
        <f>(S18-E18/(N18/1.35))</f>
        <v>395.50862844903628</v>
      </c>
      <c r="BD18">
        <f>E18*BB18/100/BC18</f>
        <v>1.4030281891762373E-4</v>
      </c>
    </row>
    <row r="19" spans="1:56" x14ac:dyDescent="0.35">
      <c r="A19" s="1" t="s">
        <v>9</v>
      </c>
      <c r="B19" s="1" t="s">
        <v>4471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4470</v>
      </c>
      <c r="K20" s="1">
        <f t="shared" si="0"/>
        <v>2.72</v>
      </c>
    </row>
    <row r="21" spans="1:56" x14ac:dyDescent="0.35">
      <c r="A21" s="1">
        <v>2</v>
      </c>
      <c r="B21" s="1" t="s">
        <v>4469</v>
      </c>
      <c r="C21" s="1">
        <v>543.00002581626177</v>
      </c>
      <c r="D21" s="1">
        <v>0</v>
      </c>
      <c r="E21">
        <f>(R21-S21*(1000-T21)/(1000-U21))*AK21</f>
        <v>-4.2474072450090619</v>
      </c>
      <c r="F21">
        <f>IF(AV21&lt;&gt;0,1/(1/AV21-1/N21),0)</f>
        <v>0.26629895232689382</v>
      </c>
      <c r="G21">
        <f>((AY21-AL21/2)*S21-E21)/(AY21+AL21/2)</f>
        <v>348.17118946738469</v>
      </c>
      <c r="H21">
        <f>AL21*1000</f>
        <v>30.48638074624731</v>
      </c>
      <c r="I21">
        <f>(AQ21-AW21)</f>
        <v>9.946983716095815</v>
      </c>
      <c r="J21">
        <f>(P21+AP21*D21)</f>
        <v>49.841545104980469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28.500921249389648</v>
      </c>
      <c r="P21" s="1">
        <v>49.841545104980469</v>
      </c>
      <c r="Q21" s="1">
        <v>28.611448287963867</v>
      </c>
      <c r="R21" s="1">
        <v>400.06686401367188</v>
      </c>
      <c r="S21" s="1">
        <v>393.04360961914063</v>
      </c>
      <c r="T21" s="1">
        <v>-0.15053190290927887</v>
      </c>
      <c r="U21" s="1">
        <v>26.788818359375</v>
      </c>
      <c r="V21" s="1">
        <v>-0.34142190217971802</v>
      </c>
      <c r="W21" s="1">
        <v>60.759811401367188</v>
      </c>
      <c r="X21" s="1">
        <v>299.56753540039063</v>
      </c>
      <c r="Y21" s="1">
        <v>24.665599822998047</v>
      </c>
      <c r="Z21" s="1">
        <v>0.2357528954744339</v>
      </c>
      <c r="AA21" s="1">
        <v>88.616569519042969</v>
      </c>
      <c r="AB21" s="1">
        <v>-1.1832200288772583</v>
      </c>
      <c r="AC21" s="1">
        <v>1.1807352304458618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1.1013512330896711</v>
      </c>
      <c r="AL21">
        <f>(U21-T21)/(1000-U21)*AK21</f>
        <v>3.0486380746247311E-2</v>
      </c>
      <c r="AM21">
        <f>(P21+273.15)</f>
        <v>322.99154510498045</v>
      </c>
      <c r="AN21">
        <f>(O21+273.15)</f>
        <v>301.65092124938963</v>
      </c>
      <c r="AO21">
        <f>(Y21*AG21+Z21*AH21)*AI21</f>
        <v>3.9464958834686286</v>
      </c>
      <c r="AP21">
        <f>((AO21+0.00000010773*(AN21^4-AM21^4))-AL21*44100)/(L21*51.4+0.00000043092*AM21^3)</f>
        <v>-13.017390123806978</v>
      </c>
      <c r="AQ21">
        <f>0.61365*EXP(17.502*J21/(240.97+J21))</f>
        <v>12.320916900572383</v>
      </c>
      <c r="AR21">
        <f>AQ21*1000/AA21</f>
        <v>139.03626564922172</v>
      </c>
      <c r="AS21">
        <f>(AR21-U21)</f>
        <v>112.24744728984672</v>
      </c>
      <c r="AT21">
        <f>IF(D21,P21,(O21+P21)/2)</f>
        <v>39.171233177185059</v>
      </c>
      <c r="AU21">
        <f>0.61365*EXP(17.502*AT21/(240.97+AT21))</f>
        <v>7.0916420902268866</v>
      </c>
      <c r="AV21">
        <f>IF(AS21&lt;&gt;0,(1000-(AR21+U21)/2)/AS21*AL21,0)</f>
        <v>0.24908074167486244</v>
      </c>
      <c r="AW21">
        <f>U21*AA21/1000</f>
        <v>2.3739331844765692</v>
      </c>
      <c r="AX21">
        <f>(AU21-AW21)</f>
        <v>4.7177089057503174</v>
      </c>
      <c r="AY21">
        <f>1/(1.6/F21+1.37/N21)</f>
        <v>0.15713596505374861</v>
      </c>
      <c r="AZ21">
        <f>G21*AA21*0.001</f>
        <v>30.853736415964377</v>
      </c>
      <c r="BA21">
        <f>G21/S21</f>
        <v>0.8858334824595232</v>
      </c>
      <c r="BB21">
        <f>(1-AL21*AA21/AQ21/F21)*100</f>
        <v>17.66048268179987</v>
      </c>
      <c r="BC21">
        <f>(S21-E21/(N21/1.35))</f>
        <v>394.53206589214517</v>
      </c>
      <c r="BD21">
        <f>E21*BB21/100/BC21</f>
        <v>-1.9012716222042132E-3</v>
      </c>
    </row>
    <row r="22" spans="1:56" x14ac:dyDescent="0.35">
      <c r="A22" s="1" t="s">
        <v>9</v>
      </c>
      <c r="B22" s="1" t="s">
        <v>4468</v>
      </c>
      <c r="K22" s="1">
        <f t="shared" si="0"/>
        <v>2.72</v>
      </c>
    </row>
    <row r="23" spans="1:56" x14ac:dyDescent="0.35">
      <c r="A23" s="1" t="s">
        <v>9</v>
      </c>
      <c r="B23" s="1" t="s">
        <v>4467</v>
      </c>
      <c r="K23" s="1">
        <f t="shared" si="0"/>
        <v>2.72</v>
      </c>
    </row>
    <row r="24" spans="1:56" x14ac:dyDescent="0.35">
      <c r="A24" s="1">
        <v>3</v>
      </c>
      <c r="B24" s="1" t="s">
        <v>4466</v>
      </c>
      <c r="C24" s="1">
        <v>747.00002581626177</v>
      </c>
      <c r="D24" s="1">
        <v>0</v>
      </c>
      <c r="E24">
        <f>(R24-S24*(1000-T24)/(1000-U24))*AK24</f>
        <v>-3.6802005098272459</v>
      </c>
      <c r="F24">
        <f>IF(AV24&lt;&gt;0,1/(1/AV24-1/N24),0)</f>
        <v>0.25104805482509784</v>
      </c>
      <c r="G24">
        <f>((AY24-AL24/2)*S24-E24)/(AY24+AL24/2)</f>
        <v>342.11749143938067</v>
      </c>
      <c r="H24">
        <f>AL24*1000</f>
        <v>30.454513188175785</v>
      </c>
      <c r="I24">
        <f>(AQ24-AW24)</f>
        <v>10.467898162567826</v>
      </c>
      <c r="J24">
        <f>(P24+AP24*D24)</f>
        <v>50.670856475830078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28.652074813842773</v>
      </c>
      <c r="P24" s="1">
        <v>50.670856475830078</v>
      </c>
      <c r="Q24" s="1">
        <v>28.767192840576172</v>
      </c>
      <c r="R24" s="1">
        <v>400.15383911132813</v>
      </c>
      <c r="S24" s="1">
        <v>392.63900756835938</v>
      </c>
      <c r="T24" s="1">
        <v>-0.14482700824737549</v>
      </c>
      <c r="U24" s="1">
        <v>26.76392936706543</v>
      </c>
      <c r="V24" s="1">
        <v>-0.32561525702476501</v>
      </c>
      <c r="W24" s="1">
        <v>60.173469543457031</v>
      </c>
      <c r="X24" s="1">
        <v>299.602294921875</v>
      </c>
      <c r="Y24" s="1">
        <v>50.896228790283203</v>
      </c>
      <c r="Z24" s="1">
        <v>0.25539830327033997</v>
      </c>
      <c r="AA24" s="1">
        <v>88.617164611816406</v>
      </c>
      <c r="AB24" s="1">
        <v>-1.3283203840255737</v>
      </c>
      <c r="AC24" s="1">
        <v>1.1801289319992065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1.1014790254480697</v>
      </c>
      <c r="AL24">
        <f>(U24-T24)/(1000-U24)*AK24</f>
        <v>3.0454513188175783E-2</v>
      </c>
      <c r="AM24">
        <f>(P24+273.15)</f>
        <v>323.82085647583006</v>
      </c>
      <c r="AN24">
        <f>(O24+273.15)</f>
        <v>301.80207481384275</v>
      </c>
      <c r="AO24">
        <f>(Y24*AG24+Z24*AH24)*AI24</f>
        <v>8.1433964244262143</v>
      </c>
      <c r="AP24">
        <f>((AO24+0.00000010773*(AN24^4-AM24^4))-AL24*44100)/(L24*51.4+0.00000043092*AM24^3)</f>
        <v>-13.043361773481495</v>
      </c>
      <c r="AQ24">
        <f>0.61365*EXP(17.502*J24/(240.97+J24))</f>
        <v>12.839641696948091</v>
      </c>
      <c r="AR24">
        <f>AQ24*1000/AA24</f>
        <v>144.88887963400293</v>
      </c>
      <c r="AS24">
        <f>(AR24-U24)</f>
        <v>118.1249502669375</v>
      </c>
      <c r="AT24">
        <f>IF(D24,P24,(O24+P24)/2)</f>
        <v>39.661465644836426</v>
      </c>
      <c r="AU24">
        <f>0.61365*EXP(17.502*AT24/(240.97+AT24))</f>
        <v>7.2806192895778157</v>
      </c>
      <c r="AV24">
        <f>IF(AS24&lt;&gt;0,(1000-(AR24+U24)/2)/AS24*AL24,0)</f>
        <v>0.23568866490530926</v>
      </c>
      <c r="AW24">
        <f>U24*AA24/1000</f>
        <v>2.3717435343802644</v>
      </c>
      <c r="AX24">
        <f>(AU24-AW24)</f>
        <v>4.9088757551975508</v>
      </c>
      <c r="AY24">
        <f>1/(1.6/F24+1.37/N24)</f>
        <v>0.14861242911969325</v>
      </c>
      <c r="AZ24">
        <f>G24*AA24*0.001</f>
        <v>30.317482055465288</v>
      </c>
      <c r="BA24">
        <f>G24/S24</f>
        <v>0.87132833173692559</v>
      </c>
      <c r="BB24">
        <f>(1-AL24*AA24/AQ24/F24)*100</f>
        <v>16.274115000691026</v>
      </c>
      <c r="BC24">
        <f>(S24-E24/(N24/1.35))</f>
        <v>393.92869259707982</v>
      </c>
      <c r="BD24">
        <f>E24*BB24/100/BC24</f>
        <v>-1.5203768460651176E-3</v>
      </c>
    </row>
    <row r="25" spans="1:56" x14ac:dyDescent="0.35">
      <c r="A25" s="1" t="s">
        <v>9</v>
      </c>
      <c r="B25" s="1" t="s">
        <v>4465</v>
      </c>
      <c r="K25" s="1">
        <f t="shared" si="0"/>
        <v>2.72</v>
      </c>
    </row>
    <row r="26" spans="1:56" x14ac:dyDescent="0.35">
      <c r="A26" s="1" t="s">
        <v>9</v>
      </c>
      <c r="B26" s="1" t="s">
        <v>4464</v>
      </c>
      <c r="K26" s="1">
        <f t="shared" si="0"/>
        <v>2.72</v>
      </c>
    </row>
    <row r="27" spans="1:56" x14ac:dyDescent="0.35">
      <c r="A27" s="1">
        <v>4</v>
      </c>
      <c r="B27" s="1" t="s">
        <v>4463</v>
      </c>
      <c r="C27" s="1">
        <v>950.50002582743764</v>
      </c>
      <c r="D27" s="1">
        <v>0</v>
      </c>
      <c r="E27">
        <f>(R27-S27*(1000-T27)/(1000-U27))*AK27</f>
        <v>-2.7328486251276063</v>
      </c>
      <c r="F27">
        <f>IF(AV27&lt;&gt;0,1/(1/AV27-1/N27),0)</f>
        <v>0.26055898143916728</v>
      </c>
      <c r="G27">
        <f>((AY27-AL27/2)*S27-E27)/(AY27+AL27/2)</f>
        <v>337.51617573500351</v>
      </c>
      <c r="H27">
        <f>AL27*1000</f>
        <v>30.39590320434742</v>
      </c>
      <c r="I27">
        <f>(AQ27-AW27)</f>
        <v>10.112552420374451</v>
      </c>
      <c r="J27">
        <f>(P27+AP27*D27)</f>
        <v>50.100112915039063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28.816194534301758</v>
      </c>
      <c r="P27" s="1">
        <v>50.100112915039063</v>
      </c>
      <c r="Q27" s="1">
        <v>28.917604446411133</v>
      </c>
      <c r="R27" s="1">
        <v>400.09616088867188</v>
      </c>
      <c r="S27" s="1">
        <v>391.76480102539063</v>
      </c>
      <c r="T27" s="1">
        <v>-0.14041790366172791</v>
      </c>
      <c r="U27" s="1">
        <v>26.722444534301758</v>
      </c>
      <c r="V27" s="1">
        <v>-0.31271952390670776</v>
      </c>
      <c r="W27" s="1">
        <v>59.5125732421875</v>
      </c>
      <c r="X27" s="1">
        <v>299.54934692382813</v>
      </c>
      <c r="Y27" s="1">
        <v>100.77283477783203</v>
      </c>
      <c r="Z27" s="1">
        <v>0.10608810186386108</v>
      </c>
      <c r="AA27" s="1">
        <v>88.619186401367188</v>
      </c>
      <c r="AB27" s="1">
        <v>-1.3274445533752441</v>
      </c>
      <c r="AC27" s="1">
        <v>1.1758226156234741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1.1012843636905443</v>
      </c>
      <c r="AL27">
        <f>(U27-T27)/(1000-U27)*AK27</f>
        <v>3.0395903204347419E-2</v>
      </c>
      <c r="AM27">
        <f>(P27+273.15)</f>
        <v>323.25011291503904</v>
      </c>
      <c r="AN27">
        <f>(O27+273.15)</f>
        <v>301.96619453430174</v>
      </c>
      <c r="AO27">
        <f>(Y27*AG27+Z27*AH27)*AI27</f>
        <v>16.123653204061384</v>
      </c>
      <c r="AP27">
        <f>((AO27+0.00000010773*(AN27^4-AM27^4))-AL27*44100)/(L27*51.4+0.00000043092*AM27^3)</f>
        <v>-12.884141273110242</v>
      </c>
      <c r="AQ27">
        <f>0.61365*EXP(17.502*J27/(240.97+J27))</f>
        <v>12.480673713659934</v>
      </c>
      <c r="AR27">
        <f>AQ27*1000/AA27</f>
        <v>140.83489389231616</v>
      </c>
      <c r="AS27">
        <f>(AR27-U27)</f>
        <v>114.1124493580144</v>
      </c>
      <c r="AT27">
        <f>IF(D27,P27,(O27+P27)/2)</f>
        <v>39.45815372467041</v>
      </c>
      <c r="AU27">
        <f>0.61365*EXP(17.502*AT27/(240.97+AT27))</f>
        <v>7.2017223751067467</v>
      </c>
      <c r="AV27">
        <f>IF(AS27&lt;&gt;0,(1000-(AR27+U27)/2)/AS27*AL27,0)</f>
        <v>0.24405202973933629</v>
      </c>
      <c r="AW27">
        <f>U27*AA27/1000</f>
        <v>2.3681212932854834</v>
      </c>
      <c r="AX27">
        <f>(AU27-AW27)</f>
        <v>4.8336010818212634</v>
      </c>
      <c r="AY27">
        <f>1/(1.6/F27+1.37/N27)</f>
        <v>0.15393437749550828</v>
      </c>
      <c r="AZ27">
        <f>G27*AA27*0.001</f>
        <v>29.910408890936882</v>
      </c>
      <c r="BA27">
        <f>G27/S27</f>
        <v>0.86152756667163877</v>
      </c>
      <c r="BB27">
        <f>(1-AL27*AA27/AQ27/F27)*100</f>
        <v>17.167888149523446</v>
      </c>
      <c r="BC27">
        <f>(S27-E27/(N27/1.35))</f>
        <v>392.72249720204587</v>
      </c>
      <c r="BD27">
        <f>E27*BB27/100/BC27</f>
        <v>-1.1946664593964406E-3</v>
      </c>
    </row>
    <row r="28" spans="1:56" x14ac:dyDescent="0.35">
      <c r="A28" s="1" t="s">
        <v>9</v>
      </c>
      <c r="B28" s="1" t="s">
        <v>4462</v>
      </c>
      <c r="K28" s="1">
        <f t="shared" si="0"/>
        <v>2.72</v>
      </c>
    </row>
    <row r="29" spans="1:56" x14ac:dyDescent="0.35">
      <c r="A29" s="1" t="s">
        <v>9</v>
      </c>
      <c r="B29" s="1" t="s">
        <v>4461</v>
      </c>
      <c r="K29" s="1">
        <f t="shared" si="0"/>
        <v>2.72</v>
      </c>
    </row>
    <row r="30" spans="1:56" x14ac:dyDescent="0.35">
      <c r="A30" s="1">
        <v>5</v>
      </c>
      <c r="B30" s="1" t="s">
        <v>4460</v>
      </c>
      <c r="C30" s="1">
        <v>1153.5000258274376</v>
      </c>
      <c r="D30" s="1">
        <v>0</v>
      </c>
      <c r="E30">
        <f>(R30-S30*(1000-T30)/(1000-U30))*AK30</f>
        <v>-1.8202595275754239</v>
      </c>
      <c r="F30">
        <f>IF(AV30&lt;&gt;0,1/(1/AV30-1/N30),0)</f>
        <v>0.24501807654145738</v>
      </c>
      <c r="G30">
        <f>((AY30-AL30/2)*S30-E30)/(AY30+AL30/2)</f>
        <v>328.84124852037343</v>
      </c>
      <c r="H30">
        <f>AL30*1000</f>
        <v>30.138982199537228</v>
      </c>
      <c r="I30">
        <f>(AQ30-AW30)</f>
        <v>10.593858778744542</v>
      </c>
      <c r="J30">
        <f>(P30+AP30*D30)</f>
        <v>50.831859588623047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28.940889358520508</v>
      </c>
      <c r="P30" s="1">
        <v>50.831859588623047</v>
      </c>
      <c r="Q30" s="1">
        <v>29.047937393188477</v>
      </c>
      <c r="R30" s="1">
        <v>400.04885864257813</v>
      </c>
      <c r="S30" s="1">
        <v>391.0018310546875</v>
      </c>
      <c r="T30" s="1">
        <v>-0.13713866472244263</v>
      </c>
      <c r="U30" s="1">
        <v>26.50257682800293</v>
      </c>
      <c r="V30" s="1">
        <v>-0.30321910977363586</v>
      </c>
      <c r="W30" s="1">
        <v>58.5982666015625</v>
      </c>
      <c r="X30" s="1">
        <v>299.57302856445313</v>
      </c>
      <c r="Y30" s="1">
        <v>150.28793334960938</v>
      </c>
      <c r="Z30" s="1">
        <v>0.19122420251369476</v>
      </c>
      <c r="AA30" s="1">
        <v>88.619316101074219</v>
      </c>
      <c r="AB30" s="1">
        <v>-1.3718476295471191</v>
      </c>
      <c r="AC30" s="1">
        <v>1.1672441959381104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1.1013714285457834</v>
      </c>
      <c r="AL30">
        <f>(U30-T30)/(1000-U30)*AK30</f>
        <v>3.0138982199537229E-2</v>
      </c>
      <c r="AM30">
        <f>(P30+273.15)</f>
        <v>323.98185958862302</v>
      </c>
      <c r="AN30">
        <f>(O30+273.15)</f>
        <v>302.09088935852049</v>
      </c>
      <c r="AO30">
        <f>(Y30*AG30+Z30*AH30)*AI30</f>
        <v>24.046068798465967</v>
      </c>
      <c r="AP30">
        <f>((AO30+0.00000010773*(AN30^4-AM30^4))-AL30*44100)/(L30*51.4+0.00000043092*AM30^3)</f>
        <v>-12.793312045939954</v>
      </c>
      <c r="AQ30">
        <f>0.61365*EXP(17.502*J30/(240.97+J30))</f>
        <v>12.942499012158338</v>
      </c>
      <c r="AR30">
        <f>AQ30*1000/AA30</f>
        <v>146.04602677588767</v>
      </c>
      <c r="AS30">
        <f>(AR30-U30)</f>
        <v>119.54344994788474</v>
      </c>
      <c r="AT30">
        <f>IF(D30,P30,(O30+P30)/2)</f>
        <v>39.886374473571777</v>
      </c>
      <c r="AU30">
        <f>0.61365*EXP(17.502*AT30/(240.97+AT30))</f>
        <v>7.368768974336124</v>
      </c>
      <c r="AV30">
        <f>IF(AS30&lt;&gt;0,(1000-(AR30+U30)/2)/AS30*AL30,0)</f>
        <v>0.23036613520235938</v>
      </c>
      <c r="AW30">
        <f>U30*AA30/1000</f>
        <v>2.3486402334137964</v>
      </c>
      <c r="AX30">
        <f>(AU30-AW30)</f>
        <v>5.0201287409223276</v>
      </c>
      <c r="AY30">
        <f>1/(1.6/F30+1.37/N30)</f>
        <v>0.1452272321985989</v>
      </c>
      <c r="AZ30">
        <f>G30*AA30*0.001</f>
        <v>29.141686549698875</v>
      </c>
      <c r="BA30">
        <f>G30/S30</f>
        <v>0.84102227253861639</v>
      </c>
      <c r="BB30">
        <f>(1-AL30*AA30/AQ30/F30)*100</f>
        <v>15.775060164305843</v>
      </c>
      <c r="BC30">
        <f>(S30-E30/(N30/1.35))</f>
        <v>391.63972060848522</v>
      </c>
      <c r="BD30">
        <f>E30*BB30/100/BC30</f>
        <v>-7.331918100017946E-4</v>
      </c>
    </row>
    <row r="31" spans="1:56" x14ac:dyDescent="0.35">
      <c r="A31" s="1" t="s">
        <v>9</v>
      </c>
      <c r="B31" s="1" t="s">
        <v>4459</v>
      </c>
      <c r="K31" s="1">
        <f t="shared" si="0"/>
        <v>2.72</v>
      </c>
    </row>
    <row r="32" spans="1:56" x14ac:dyDescent="0.35">
      <c r="A32" s="1" t="s">
        <v>9</v>
      </c>
      <c r="B32" s="1" t="s">
        <v>4458</v>
      </c>
      <c r="K32" s="1">
        <f t="shared" si="0"/>
        <v>2.72</v>
      </c>
    </row>
    <row r="33" spans="1:56" x14ac:dyDescent="0.35">
      <c r="A33" s="1">
        <v>6</v>
      </c>
      <c r="B33" s="1" t="s">
        <v>4457</v>
      </c>
      <c r="C33" s="1">
        <v>1356.5000258274376</v>
      </c>
      <c r="D33" s="1">
        <v>0</v>
      </c>
      <c r="E33">
        <f>(R33-S33*(1000-T33)/(1000-U33))*AK33</f>
        <v>-0.35333694159766282</v>
      </c>
      <c r="F33">
        <f>IF(AV33&lt;&gt;0,1/(1/AV33-1/N33),0)</f>
        <v>0.24751944565311404</v>
      </c>
      <c r="G33">
        <f>((AY33-AL33/2)*S33-E33)/(AY33+AL33/2)</f>
        <v>319.8515432300764</v>
      </c>
      <c r="H33">
        <f>AL33*1000</f>
        <v>29.915935722040661</v>
      </c>
      <c r="I33">
        <f>(AQ33-AW33)</f>
        <v>10.428322855190263</v>
      </c>
      <c r="J33">
        <f>(P33+AP33*D33)</f>
        <v>50.546661376953125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29.078371047973633</v>
      </c>
      <c r="P33" s="1">
        <v>50.546661376953125</v>
      </c>
      <c r="Q33" s="1">
        <v>29.178239822387695</v>
      </c>
      <c r="R33" s="1">
        <v>400.10641479492188</v>
      </c>
      <c r="S33" s="1">
        <v>389.83712768554688</v>
      </c>
      <c r="T33" s="1">
        <v>-0.13069027662277222</v>
      </c>
      <c r="U33" s="1">
        <v>26.319864273071289</v>
      </c>
      <c r="V33" s="1">
        <v>-0.2866731584072113</v>
      </c>
      <c r="W33" s="1">
        <v>57.733432769775391</v>
      </c>
      <c r="X33" s="1">
        <v>299.53875732421875</v>
      </c>
      <c r="Y33" s="1">
        <v>300.24566650390625</v>
      </c>
      <c r="Z33" s="1">
        <v>0.29992771148681641</v>
      </c>
      <c r="AA33" s="1">
        <v>88.619697570800781</v>
      </c>
      <c r="AB33" s="1">
        <v>-1.3401200771331787</v>
      </c>
      <c r="AC33" s="1">
        <v>1.1753091812133789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1.1012454313390394</v>
      </c>
      <c r="AL33">
        <f>(U33-T33)/(1000-U33)*AK33</f>
        <v>2.9915935722040661E-2</v>
      </c>
      <c r="AM33">
        <f>(P33+273.15)</f>
        <v>323.6966613769531</v>
      </c>
      <c r="AN33">
        <f>(O33+273.15)</f>
        <v>302.22837104797361</v>
      </c>
      <c r="AO33">
        <f>(Y33*AG33+Z33*AH33)*AI33</f>
        <v>48.039305566862822</v>
      </c>
      <c r="AP33">
        <f>((AO33+0.00000010773*(AN33^4-AM33^4))-AL33*44100)/(L33*51.4+0.00000043092*AM33^3)</f>
        <v>-12.479213285170939</v>
      </c>
      <c r="AQ33">
        <f>0.61365*EXP(17.502*J33/(240.97+J33))</f>
        <v>12.760781267174364</v>
      </c>
      <c r="AR33">
        <f>AQ33*1000/AA33</f>
        <v>143.99486363603776</v>
      </c>
      <c r="AS33">
        <f>(AR33-U33)</f>
        <v>117.67499936296647</v>
      </c>
      <c r="AT33">
        <f>IF(D33,P33,(O33+P33)/2)</f>
        <v>39.812516212463379</v>
      </c>
      <c r="AU33">
        <f>0.61365*EXP(17.502*AT33/(240.97+AT33))</f>
        <v>7.339719860823223</v>
      </c>
      <c r="AV33">
        <f>IF(AS33&lt;&gt;0,(1000-(AR33+U33)/2)/AS33*AL33,0)</f>
        <v>0.23257593918739289</v>
      </c>
      <c r="AW33">
        <f>U33*AA33/1000</f>
        <v>2.3324584119841019</v>
      </c>
      <c r="AX33">
        <f>(AU33-AW33)</f>
        <v>5.0072614488391212</v>
      </c>
      <c r="AY33">
        <f>1/(1.6/F33+1.37/N33)</f>
        <v>0.14663253110100041</v>
      </c>
      <c r="AZ33">
        <f>G33*AA33*0.001</f>
        <v>28.345147028603282</v>
      </c>
      <c r="BA33">
        <f>G33/S33</f>
        <v>0.82047480990080879</v>
      </c>
      <c r="BB33">
        <f>(1-AL33*AA33/AQ33/F33)*100</f>
        <v>16.064386941161711</v>
      </c>
      <c r="BC33">
        <f>(S33-E33/(N33/1.35))</f>
        <v>389.96095065727235</v>
      </c>
      <c r="BD33">
        <f>E33*BB33/100/BC33</f>
        <v>-1.4555665999030099E-4</v>
      </c>
    </row>
    <row r="34" spans="1:56" x14ac:dyDescent="0.35">
      <c r="A34" s="1" t="s">
        <v>9</v>
      </c>
      <c r="B34" s="1" t="s">
        <v>4456</v>
      </c>
      <c r="K34" s="1">
        <f t="shared" si="0"/>
        <v>2.72</v>
      </c>
    </row>
    <row r="35" spans="1:56" x14ac:dyDescent="0.35">
      <c r="A35" s="1" t="s">
        <v>9</v>
      </c>
      <c r="B35" s="1" t="s">
        <v>4455</v>
      </c>
      <c r="K35" s="1">
        <f t="shared" si="0"/>
        <v>2.72</v>
      </c>
    </row>
    <row r="36" spans="1:56" x14ac:dyDescent="0.35">
      <c r="A36" s="1">
        <v>7</v>
      </c>
      <c r="B36" s="1" t="s">
        <v>4454</v>
      </c>
      <c r="C36" s="1">
        <v>1560.5000258274376</v>
      </c>
      <c r="D36" s="1">
        <v>0</v>
      </c>
      <c r="E36">
        <f>(R36-S36*(1000-T36)/(1000-U36))*AK36</f>
        <v>0.68471461482023455</v>
      </c>
      <c r="F36">
        <f>IF(AV36&lt;&gt;0,1/(1/AV36-1/N36),0)</f>
        <v>0.24980636604044659</v>
      </c>
      <c r="G36">
        <f>((AY36-AL36/2)*S36-E36)/(AY36+AL36/2)</f>
        <v>313.74799822683627</v>
      </c>
      <c r="H36">
        <f>AL36*1000</f>
        <v>29.745555610034721</v>
      </c>
      <c r="I36">
        <f>(AQ36-AW36)</f>
        <v>10.290049710520979</v>
      </c>
      <c r="J36">
        <f>(P36+AP36*D36)</f>
        <v>50.30694580078125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29.207536697387695</v>
      </c>
      <c r="P36" s="1">
        <v>50.30694580078125</v>
      </c>
      <c r="Q36" s="1">
        <v>29.304204940795898</v>
      </c>
      <c r="R36" s="1">
        <v>400.17071533203125</v>
      </c>
      <c r="S36" s="1">
        <v>389.04171752929688</v>
      </c>
      <c r="T36" s="1">
        <v>-0.12513573467731476</v>
      </c>
      <c r="U36" s="1">
        <v>26.176044464111328</v>
      </c>
      <c r="V36" s="1">
        <v>-0.27244561910629272</v>
      </c>
      <c r="W36" s="1">
        <v>56.990501403808594</v>
      </c>
      <c r="X36" s="1">
        <v>299.56854248046875</v>
      </c>
      <c r="Y36" s="1">
        <v>500.60293579101563</v>
      </c>
      <c r="Z36" s="1">
        <v>0.1257338672876358</v>
      </c>
      <c r="AA36" s="1">
        <v>88.619140625</v>
      </c>
      <c r="AB36" s="1">
        <v>-1.3716996908187866</v>
      </c>
      <c r="AC36" s="1">
        <v>1.1684567928314209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1.1013549355899583</v>
      </c>
      <c r="AL36">
        <f>(U36-T36)/(1000-U36)*AK36</f>
        <v>2.9745555610034721E-2</v>
      </c>
      <c r="AM36">
        <f>(P36+273.15)</f>
        <v>323.45694580078123</v>
      </c>
      <c r="AN36">
        <f>(O36+273.15)</f>
        <v>302.35753669738767</v>
      </c>
      <c r="AO36">
        <f>(Y36*AG36+Z36*AH36)*AI36</f>
        <v>80.09646793626689</v>
      </c>
      <c r="AP36">
        <f>((AO36+0.00000010773*(AN36^4-AM36^4))-AL36*44100)/(L36*51.4+0.00000043092*AM36^3)</f>
        <v>-12.12441791676738</v>
      </c>
      <c r="AQ36">
        <f>0.61365*EXP(17.502*J36/(240.97+J36))</f>
        <v>12.609748275892313</v>
      </c>
      <c r="AR36">
        <f>AQ36*1000/AA36</f>
        <v>142.2914754866741</v>
      </c>
      <c r="AS36">
        <f>(AR36-U36)</f>
        <v>116.11543102256277</v>
      </c>
      <c r="AT36">
        <f>IF(D36,P36,(O36+P36)/2)</f>
        <v>39.757241249084473</v>
      </c>
      <c r="AU36">
        <f>0.61365*EXP(17.502*AT36/(240.97+AT36))</f>
        <v>7.3180447198278173</v>
      </c>
      <c r="AV36">
        <f>IF(AS36&lt;&gt;0,(1000-(AR36+U36)/2)/AS36*AL36,0)</f>
        <v>0.23459393276636309</v>
      </c>
      <c r="AW36">
        <f>U36*AA36/1000</f>
        <v>2.3196985653713345</v>
      </c>
      <c r="AX36">
        <f>(AU36-AW36)</f>
        <v>4.9983461544564829</v>
      </c>
      <c r="AY36">
        <f>1/(1.6/F36+1.37/N36)</f>
        <v>0.14791605467348126</v>
      </c>
      <c r="AZ36">
        <f>G36*AA36*0.001</f>
        <v>27.804077975676254</v>
      </c>
      <c r="BA36">
        <f>G36/S36</f>
        <v>0.80646363639192342</v>
      </c>
      <c r="BB36">
        <f>(1-AL36*AA36/AQ36/F36)*100</f>
        <v>16.316526016957667</v>
      </c>
      <c r="BC36">
        <f>(S36-E36/(N36/1.35))</f>
        <v>388.80176696537472</v>
      </c>
      <c r="BD36">
        <f>E36*BB36/100/BC36</f>
        <v>2.8734858676453641E-4</v>
      </c>
    </row>
    <row r="37" spans="1:56" x14ac:dyDescent="0.35">
      <c r="A37" s="1" t="s">
        <v>9</v>
      </c>
      <c r="B37" s="1" t="s">
        <v>4453</v>
      </c>
      <c r="K37" s="1">
        <f t="shared" si="0"/>
        <v>2.72</v>
      </c>
    </row>
    <row r="38" spans="1:56" x14ac:dyDescent="0.35">
      <c r="A38" s="1" t="s">
        <v>9</v>
      </c>
      <c r="B38" s="1" t="s">
        <v>4452</v>
      </c>
      <c r="K38" s="1">
        <f t="shared" si="0"/>
        <v>2.72</v>
      </c>
    </row>
    <row r="39" spans="1:56" x14ac:dyDescent="0.35">
      <c r="A39" s="1">
        <v>8</v>
      </c>
      <c r="B39" s="1" t="s">
        <v>4451</v>
      </c>
      <c r="C39" s="1">
        <v>1765.0000258162618</v>
      </c>
      <c r="D39" s="1">
        <v>0</v>
      </c>
      <c r="E39">
        <f>(R39-S39*(1000-T39)/(1000-U39))*AK39</f>
        <v>1.6517504301515138</v>
      </c>
      <c r="F39">
        <f>IF(AV39&lt;&gt;0,1/(1/AV39-1/N39),0)</f>
        <v>0.2570335760541208</v>
      </c>
      <c r="G39">
        <f>((AY39-AL39/2)*S39-E39)/(AY39+AL39/2)</f>
        <v>309.12925879645877</v>
      </c>
      <c r="H39">
        <f>AL39*1000</f>
        <v>29.673192693079429</v>
      </c>
      <c r="I39">
        <f>(AQ39-AW39)</f>
        <v>10.011442040930318</v>
      </c>
      <c r="J39">
        <f>(P39+AP39*D39)</f>
        <v>49.850002288818359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29.353219985961914</v>
      </c>
      <c r="P39" s="1">
        <v>49.850002288818359</v>
      </c>
      <c r="Q39" s="1">
        <v>29.438179016113281</v>
      </c>
      <c r="R39" s="1">
        <v>400.02145385742188</v>
      </c>
      <c r="S39" s="1">
        <v>388.06744384765625</v>
      </c>
      <c r="T39" s="1">
        <v>-0.11599694937467575</v>
      </c>
      <c r="U39" s="1">
        <v>26.120033264160156</v>
      </c>
      <c r="V39" s="1">
        <v>-0.25042617321014404</v>
      </c>
      <c r="W39" s="1">
        <v>56.390621185302734</v>
      </c>
      <c r="X39" s="1">
        <v>299.59909057617188</v>
      </c>
      <c r="Y39" s="1">
        <v>749.70361328125</v>
      </c>
      <c r="Z39" s="1">
        <v>3.9290998131036758E-2</v>
      </c>
      <c r="AA39" s="1">
        <v>88.616737365722656</v>
      </c>
      <c r="AB39" s="1">
        <v>-1.4248658418655396</v>
      </c>
      <c r="AC39" s="1">
        <v>1.1691603660583496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1.1014672447653375</v>
      </c>
      <c r="AL39">
        <f>(U39-T39)/(1000-U39)*AK39</f>
        <v>2.9673192693079428E-2</v>
      </c>
      <c r="AM39">
        <f>(P39+273.15)</f>
        <v>323.00000228881834</v>
      </c>
      <c r="AN39">
        <f>(O39+273.15)</f>
        <v>302.50321998596189</v>
      </c>
      <c r="AO39">
        <f>(Y39*AG39+Z39*AH39)*AI39</f>
        <v>119.95257544385095</v>
      </c>
      <c r="AP39">
        <f>((AO39+0.00000010773*(AN39^4-AM39^4))-AL39*44100)/(L39*51.4+0.00000043092*AM39^3)</f>
        <v>-11.717394678792349</v>
      </c>
      <c r="AQ39">
        <f>0.61365*EXP(17.502*J39/(240.97+J39))</f>
        <v>12.326114168684338</v>
      </c>
      <c r="AR39">
        <f>AQ39*1000/AA39</f>
        <v>139.09465113587146</v>
      </c>
      <c r="AS39">
        <f>(AR39-U39)</f>
        <v>112.9746178717113</v>
      </c>
      <c r="AT39">
        <f>IF(D39,P39,(O39+P39)/2)</f>
        <v>39.601611137390137</v>
      </c>
      <c r="AU39">
        <f>0.61365*EXP(17.502*AT39/(240.97+AT39))</f>
        <v>7.2573147913990139</v>
      </c>
      <c r="AV39">
        <f>IF(AS39&lt;&gt;0,(1000-(AR39+U39)/2)/AS39*AL39,0)</f>
        <v>0.24095650530128107</v>
      </c>
      <c r="AW39">
        <f>U39*AA39/1000</f>
        <v>2.3146721277540201</v>
      </c>
      <c r="AX39">
        <f>(AU39-AW39)</f>
        <v>4.9426426636449943</v>
      </c>
      <c r="AY39">
        <f>1/(1.6/F39+1.37/N39)</f>
        <v>0.15196417897929315</v>
      </c>
      <c r="AZ39">
        <f>G39*AA39*0.001</f>
        <v>27.394026338826297</v>
      </c>
      <c r="BA39">
        <f>G39/S39</f>
        <v>0.79658642768758958</v>
      </c>
      <c r="BB39">
        <f>(1-AL39*AA39/AQ39/F39)*100</f>
        <v>17.002695367939513</v>
      </c>
      <c r="BC39">
        <f>(S39-E39/(N39/1.35))</f>
        <v>387.48860641875513</v>
      </c>
      <c r="BD39">
        <f>E39*BB39/100/BC39</f>
        <v>7.2477510106139513E-4</v>
      </c>
    </row>
    <row r="40" spans="1:56" x14ac:dyDescent="0.35">
      <c r="A40" s="1" t="s">
        <v>9</v>
      </c>
      <c r="B40" s="1" t="s">
        <v>4450</v>
      </c>
      <c r="K40" s="1">
        <f t="shared" si="0"/>
        <v>2.72</v>
      </c>
    </row>
    <row r="41" spans="1:56" x14ac:dyDescent="0.35">
      <c r="A41" s="1" t="s">
        <v>9</v>
      </c>
      <c r="B41" s="1" t="s">
        <v>4449</v>
      </c>
      <c r="K41" s="1">
        <f t="shared" si="0"/>
        <v>2.72</v>
      </c>
    </row>
    <row r="42" spans="1:56" x14ac:dyDescent="0.35">
      <c r="A42" s="1">
        <v>9</v>
      </c>
      <c r="B42" s="1" t="s">
        <v>4448</v>
      </c>
      <c r="C42" s="1">
        <v>1969.0000258162618</v>
      </c>
      <c r="D42" s="1">
        <v>0</v>
      </c>
      <c r="E42">
        <f>(R42-S42*(1000-T42)/(1000-U42))*AK42</f>
        <v>2.1547888203707877</v>
      </c>
      <c r="F42">
        <f>IF(AV42&lt;&gt;0,1/(1/AV42-1/N42),0)</f>
        <v>0.25980628778060672</v>
      </c>
      <c r="G42">
        <f>((AY42-AL42/2)*S42-E42)/(AY42+AL42/2)</f>
        <v>306.33222491689332</v>
      </c>
      <c r="H42">
        <f>AL42*1000</f>
        <v>29.773970388583464</v>
      </c>
      <c r="I42">
        <f>(AQ42-AW42)</f>
        <v>9.9468935798810065</v>
      </c>
      <c r="J42">
        <f>(P42+AP42*D42)</f>
        <v>49.758659362792969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29.502473831176758</v>
      </c>
      <c r="P42" s="1">
        <v>49.758659362792969</v>
      </c>
      <c r="Q42" s="1">
        <v>29.575971603393555</v>
      </c>
      <c r="R42" s="1">
        <v>400.10531616210938</v>
      </c>
      <c r="S42" s="1">
        <v>387.6693115234375</v>
      </c>
      <c r="T42" s="1">
        <v>-0.10521809011697769</v>
      </c>
      <c r="U42" s="1">
        <v>26.218425750732422</v>
      </c>
      <c r="V42" s="1">
        <v>-0.22518856823444366</v>
      </c>
      <c r="W42" s="1">
        <v>56.112880706787109</v>
      </c>
      <c r="X42" s="1">
        <v>299.58578491210938</v>
      </c>
      <c r="Y42" s="1">
        <v>1000.2653198242188</v>
      </c>
      <c r="Z42" s="1">
        <v>0.19776582717895508</v>
      </c>
      <c r="AA42" s="1">
        <v>88.608932495117188</v>
      </c>
      <c r="AB42" s="1">
        <v>-1.3037552833557129</v>
      </c>
      <c r="AC42" s="1">
        <v>1.1695735454559326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1.1014183268827549</v>
      </c>
      <c r="AL42">
        <f>(U42-T42)/(1000-U42)*AK42</f>
        <v>2.9773970388583464E-2</v>
      </c>
      <c r="AM42">
        <f>(P42+273.15)</f>
        <v>322.90865936279295</v>
      </c>
      <c r="AN42">
        <f>(O42+273.15)</f>
        <v>302.65247383117674</v>
      </c>
      <c r="AO42">
        <f>(Y42*AG42+Z42*AH42)*AI42</f>
        <v>160.04244759464746</v>
      </c>
      <c r="AP42">
        <f>((AO42+0.00000010773*(AN42^4-AM42^4))-AL42*44100)/(L42*51.4+0.00000043092*AM42^3)</f>
        <v>-11.407318337354393</v>
      </c>
      <c r="AQ42">
        <f>0.61365*EXP(17.502*J42/(240.97+J42))</f>
        <v>12.270080297355898</v>
      </c>
      <c r="AR42">
        <f>AQ42*1000/AA42</f>
        <v>138.47453018387333</v>
      </c>
      <c r="AS42">
        <f>(AR42-U42)</f>
        <v>112.25610443314091</v>
      </c>
      <c r="AT42">
        <f>IF(D42,P42,(O42+P42)/2)</f>
        <v>39.630566596984863</v>
      </c>
      <c r="AU42">
        <f>0.61365*EXP(17.502*AT42/(240.97+AT42))</f>
        <v>7.2685805821155354</v>
      </c>
      <c r="AV42">
        <f>IF(AS42&lt;&gt;0,(1000-(AR42+U42)/2)/AS42*AL42,0)</f>
        <v>0.24339156369223366</v>
      </c>
      <c r="AW42">
        <f>U42*AA42/1000</f>
        <v>2.3231867174748912</v>
      </c>
      <c r="AX42">
        <f>(AU42-AW42)</f>
        <v>4.9453938646406446</v>
      </c>
      <c r="AY42">
        <f>1/(1.6/F42+1.37/N42)</f>
        <v>0.15351397424122989</v>
      </c>
      <c r="AZ42">
        <f>G42*AA42*0.001</f>
        <v>27.143771438740057</v>
      </c>
      <c r="BA42">
        <f>G42/S42</f>
        <v>0.79018951413277716</v>
      </c>
      <c r="BB42">
        <f>(1-AL42*AA42/AQ42/F42)*100</f>
        <v>17.240626528183501</v>
      </c>
      <c r="BC42">
        <f>(S42-E42/(N42/1.35))</f>
        <v>386.91418992768052</v>
      </c>
      <c r="BD42">
        <f>E42*BB42/100/BC42</f>
        <v>9.6015887414368692E-4</v>
      </c>
    </row>
    <row r="43" spans="1:56" x14ac:dyDescent="0.35">
      <c r="A43" s="1" t="s">
        <v>9</v>
      </c>
      <c r="B43" s="1" t="s">
        <v>4447</v>
      </c>
      <c r="K43" s="1">
        <f t="shared" si="0"/>
        <v>2.72</v>
      </c>
    </row>
    <row r="44" spans="1:56" x14ac:dyDescent="0.35">
      <c r="A44" s="1" t="s">
        <v>9</v>
      </c>
      <c r="B44" s="1" t="s">
        <v>4446</v>
      </c>
      <c r="K44" s="1">
        <f t="shared" si="0"/>
        <v>2.72</v>
      </c>
    </row>
    <row r="45" spans="1:56" x14ac:dyDescent="0.35">
      <c r="A45" s="1">
        <v>10</v>
      </c>
      <c r="B45" s="1" t="s">
        <v>4445</v>
      </c>
      <c r="C45" s="1">
        <v>2172.5000258274376</v>
      </c>
      <c r="D45" s="1">
        <v>0</v>
      </c>
      <c r="E45">
        <f>(R45-S45*(1000-T45)/(1000-U45))*AK45</f>
        <v>2.4775064690792674</v>
      </c>
      <c r="F45">
        <f>IF(AV45&lt;&gt;0,1/(1/AV45-1/N45),0)</f>
        <v>0.26379104850062668</v>
      </c>
      <c r="G45">
        <f>((AY45-AL45/2)*S45-E45)/(AY45+AL45/2)</f>
        <v>305.49823111595344</v>
      </c>
      <c r="H45">
        <f>AL45*1000</f>
        <v>29.680323620353008</v>
      </c>
      <c r="I45">
        <f>(AQ45-AW45)</f>
        <v>9.7857638777072129</v>
      </c>
      <c r="J45">
        <f>(P45+AP45*D45)</f>
        <v>49.484169006347656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29.673618316650391</v>
      </c>
      <c r="P45" s="1">
        <v>49.484169006347656</v>
      </c>
      <c r="Q45" s="1">
        <v>29.727432250976563</v>
      </c>
      <c r="R45" s="1">
        <v>400.12567138671875</v>
      </c>
      <c r="S45" s="1">
        <v>387.43551635742188</v>
      </c>
      <c r="T45" s="1">
        <v>-9.2254064977169037E-2</v>
      </c>
      <c r="U45" s="1">
        <v>26.151252746582031</v>
      </c>
      <c r="V45" s="1">
        <v>-0.19550697505474091</v>
      </c>
      <c r="W45" s="1">
        <v>55.42034912109375</v>
      </c>
      <c r="X45" s="1">
        <v>299.57611083984375</v>
      </c>
      <c r="Y45" s="1">
        <v>1250.704345703125</v>
      </c>
      <c r="Z45" s="1">
        <v>0.21217361092567444</v>
      </c>
      <c r="AA45" s="1">
        <v>88.609565734863281</v>
      </c>
      <c r="AB45" s="1">
        <v>-1.3369981050491333</v>
      </c>
      <c r="AC45" s="1">
        <v>1.1704697608947754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1.1013827604406017</v>
      </c>
      <c r="AL45">
        <f>(U45-T45)/(1000-U45)*AK45</f>
        <v>2.9680323620353007E-2</v>
      </c>
      <c r="AM45">
        <f>(P45+273.15)</f>
        <v>322.63416900634763</v>
      </c>
      <c r="AN45">
        <f>(O45+273.15)</f>
        <v>302.82361831665037</v>
      </c>
      <c r="AO45">
        <f>(Y45*AG45+Z45*AH45)*AI45</f>
        <v>200.11269083963271</v>
      </c>
      <c r="AP45">
        <f>((AO45+0.00000010773*(AN45^4-AM45^4))-AL45*44100)/(L45*51.4+0.00000043092*AM45^3)</f>
        <v>-11.007227295533532</v>
      </c>
      <c r="AQ45">
        <f>0.61365*EXP(17.502*J45/(240.97+J45))</f>
        <v>12.103015027004497</v>
      </c>
      <c r="AR45">
        <f>AQ45*1000/AA45</f>
        <v>136.58813161571095</v>
      </c>
      <c r="AS45">
        <f>(AR45-U45)</f>
        <v>110.43687886912892</v>
      </c>
      <c r="AT45">
        <f>IF(D45,P45,(O45+P45)/2)</f>
        <v>39.578893661499023</v>
      </c>
      <c r="AU45">
        <f>0.61365*EXP(17.502*AT45/(240.97+AT45))</f>
        <v>7.248486632830792</v>
      </c>
      <c r="AV45">
        <f>IF(AS45&lt;&gt;0,(1000-(AR45+U45)/2)/AS45*AL45,0)</f>
        <v>0.24688532583248951</v>
      </c>
      <c r="AW45">
        <f>U45*AA45/1000</f>
        <v>2.3172511492972845</v>
      </c>
      <c r="AX45">
        <f>(AU45-AW45)</f>
        <v>4.9312354835335075</v>
      </c>
      <c r="AY45">
        <f>1/(1.6/F45+1.37/N45)</f>
        <v>0.15573807904069931</v>
      </c>
      <c r="AZ45">
        <f>G45*AA45*0.001</f>
        <v>27.070065591953533</v>
      </c>
      <c r="BA45">
        <f>G45/S45</f>
        <v>0.78851374801199536</v>
      </c>
      <c r="BB45">
        <f>(1-AL45*AA45/AQ45/F45)*100</f>
        <v>17.62496473619164</v>
      </c>
      <c r="BC45">
        <f>(S45-E45/(N45/1.35))</f>
        <v>386.56730197801579</v>
      </c>
      <c r="BD45">
        <f>E45*BB45/100/BC45</f>
        <v>1.1295824537609766E-3</v>
      </c>
    </row>
    <row r="46" spans="1:56" x14ac:dyDescent="0.35">
      <c r="A46" s="1" t="s">
        <v>9</v>
      </c>
      <c r="B46" s="1" t="s">
        <v>4444</v>
      </c>
      <c r="K46" s="1">
        <f t="shared" si="0"/>
        <v>2.72</v>
      </c>
    </row>
    <row r="47" spans="1:56" x14ac:dyDescent="0.35">
      <c r="A47" s="1" t="s">
        <v>9</v>
      </c>
      <c r="B47" s="1" t="s">
        <v>4443</v>
      </c>
      <c r="K47" s="1">
        <f t="shared" si="0"/>
        <v>2.72</v>
      </c>
    </row>
    <row r="48" spans="1:56" x14ac:dyDescent="0.35">
      <c r="A48" s="1">
        <v>11</v>
      </c>
      <c r="B48" s="1" t="s">
        <v>4442</v>
      </c>
      <c r="C48" s="1">
        <v>2375.5000258274376</v>
      </c>
      <c r="D48" s="1">
        <v>0</v>
      </c>
      <c r="E48">
        <f>(R48-S48*(1000-T48)/(1000-U48))*AK48</f>
        <v>2.1253672804541646</v>
      </c>
      <c r="F48">
        <f>IF(AV48&lt;&gt;0,1/(1/AV48-1/N48),0)</f>
        <v>0.28807036711988776</v>
      </c>
      <c r="G48">
        <f>((AY48-AL48/2)*S48-E48)/(AY48+AL48/2)</f>
        <v>314.07299678851513</v>
      </c>
      <c r="H48">
        <f>AL48*1000</f>
        <v>29.483440259768926</v>
      </c>
      <c r="I48">
        <f>(AQ48-AW48)</f>
        <v>8.9985360190929597</v>
      </c>
      <c r="J48">
        <f>(P48+AP48*D48)</f>
        <v>48.120624542236328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29.822412490844727</v>
      </c>
      <c r="P48" s="1">
        <v>48.120624542236328</v>
      </c>
      <c r="Q48" s="1">
        <v>29.869203567504883</v>
      </c>
      <c r="R48" s="1">
        <v>400.08929443359375</v>
      </c>
      <c r="S48" s="1">
        <v>387.77969360351563</v>
      </c>
      <c r="T48" s="1">
        <v>-7.6889865100383759E-2</v>
      </c>
      <c r="U48" s="1">
        <v>25.995050430297852</v>
      </c>
      <c r="V48" s="1">
        <v>-0.16155169904232025</v>
      </c>
      <c r="W48" s="1">
        <v>54.617656707763672</v>
      </c>
      <c r="X48" s="1">
        <v>299.59521484375</v>
      </c>
      <c r="Y48" s="1">
        <v>1600.0955810546875</v>
      </c>
      <c r="Z48" s="1">
        <v>0.11656606942415237</v>
      </c>
      <c r="AA48" s="1">
        <v>88.606361389160156</v>
      </c>
      <c r="AB48" s="1">
        <v>-1.1715821027755737</v>
      </c>
      <c r="AC48" s="1">
        <v>1.1719183921813965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1.1014529957490806</v>
      </c>
      <c r="AL48">
        <f>(U48-T48)/(1000-U48)*AK48</f>
        <v>2.9483440259768925E-2</v>
      </c>
      <c r="AM48">
        <f>(P48+273.15)</f>
        <v>321.27062454223631</v>
      </c>
      <c r="AN48">
        <f>(O48+273.15)</f>
        <v>302.9724124908447</v>
      </c>
      <c r="AO48">
        <f>(Y48*AG48+Z48*AH48)*AI48</f>
        <v>256.01528724636228</v>
      </c>
      <c r="AP48">
        <f>((AO48+0.00000010773*(AN48^4-AM48^4))-AL48*44100)/(L48*51.4+0.00000043092*AM48^3)</f>
        <v>-10.331698870804852</v>
      </c>
      <c r="AQ48">
        <f>0.61365*EXP(17.502*J48/(240.97+J48))</f>
        <v>11.301862851849375</v>
      </c>
      <c r="AR48">
        <f>AQ48*1000/AA48</f>
        <v>127.55137074426817</v>
      </c>
      <c r="AS48">
        <f>(AR48-U48)</f>
        <v>101.55632031397032</v>
      </c>
      <c r="AT48">
        <f>IF(D48,P48,(O48+P48)/2)</f>
        <v>38.971518516540527</v>
      </c>
      <c r="AU48">
        <f>0.61365*EXP(17.502*AT48/(240.97+AT48))</f>
        <v>7.0158833185728362</v>
      </c>
      <c r="AV48">
        <f>IF(AS48&lt;&gt;0,(1000-(AR48+U48)/2)/AS48*AL48,0)</f>
        <v>0.26802765015230345</v>
      </c>
      <c r="AW48">
        <f>U48*AA48/1000</f>
        <v>2.3033268327564147</v>
      </c>
      <c r="AX48">
        <f>(AU48-AW48)</f>
        <v>4.7125564858164211</v>
      </c>
      <c r="AY48">
        <f>1/(1.6/F48+1.37/N48)</f>
        <v>0.16920963431482514</v>
      </c>
      <c r="AZ48">
        <f>G48*AA48*0.001</f>
        <v>27.82886545601971</v>
      </c>
      <c r="BA48">
        <f>G48/S48</f>
        <v>0.80992636274976859</v>
      </c>
      <c r="BB48">
        <f>(1-AL48*AA48/AQ48/F48)*100</f>
        <v>19.759349403346526</v>
      </c>
      <c r="BC48">
        <f>(S48-E48/(N48/1.35))</f>
        <v>387.0348824567277</v>
      </c>
      <c r="BD48">
        <f>E48*BB48/100/BC48</f>
        <v>1.0850669179574416E-3</v>
      </c>
    </row>
    <row r="49" spans="1:56" x14ac:dyDescent="0.35">
      <c r="A49" s="1" t="s">
        <v>9</v>
      </c>
      <c r="B49" s="1" t="s">
        <v>4441</v>
      </c>
      <c r="K49" s="1">
        <f t="shared" si="0"/>
        <v>2.72</v>
      </c>
    </row>
    <row r="50" spans="1:56" x14ac:dyDescent="0.35">
      <c r="A50" s="1" t="s">
        <v>9</v>
      </c>
      <c r="B50" s="1" t="s">
        <v>4440</v>
      </c>
      <c r="K50" s="1">
        <f t="shared" si="0"/>
        <v>2.72</v>
      </c>
    </row>
    <row r="51" spans="1:56" x14ac:dyDescent="0.35">
      <c r="A51" s="1">
        <v>12</v>
      </c>
      <c r="B51" s="1" t="s">
        <v>4439</v>
      </c>
      <c r="C51" s="1">
        <v>2578.5000258274376</v>
      </c>
      <c r="D51" s="1">
        <v>0</v>
      </c>
      <c r="E51">
        <f>(R51-S51*(1000-T51)/(1000-U51))*AK51</f>
        <v>1.5155774973536136</v>
      </c>
      <c r="F51">
        <f>IF(AV51&lt;&gt;0,1/(1/AV51-1/N51),0)</f>
        <v>0.27674832819231421</v>
      </c>
      <c r="G51">
        <f>((AY51-AL51/2)*S51-E51)/(AY51+AL51/2)</f>
        <v>316.82061204907939</v>
      </c>
      <c r="H51">
        <f>AL51*1000</f>
        <v>28.825507740665376</v>
      </c>
      <c r="I51">
        <f>(AQ51-AW51)</f>
        <v>9.1306532426845379</v>
      </c>
      <c r="J51">
        <f>(P51+AP51*D51)</f>
        <v>48.266990661621094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30.058340072631836</v>
      </c>
      <c r="P51" s="1">
        <v>48.266990661621094</v>
      </c>
      <c r="Q51" s="1">
        <v>30.055534362792969</v>
      </c>
      <c r="R51" s="1">
        <v>400.05377197265625</v>
      </c>
      <c r="S51" s="1">
        <v>388.50958251953125</v>
      </c>
      <c r="T51" s="1">
        <v>-5.6981425732374191E-2</v>
      </c>
      <c r="U51" s="1">
        <v>25.449085235595703</v>
      </c>
      <c r="V51" s="1">
        <v>-0.11811047792434692</v>
      </c>
      <c r="W51" s="1">
        <v>52.750587463378906</v>
      </c>
      <c r="X51" s="1">
        <v>299.575927734375</v>
      </c>
      <c r="Y51" s="1">
        <v>2000.0672607421875</v>
      </c>
      <c r="Z51" s="1">
        <v>0.27897068858146667</v>
      </c>
      <c r="AA51" s="1">
        <v>88.606498718261719</v>
      </c>
      <c r="AB51" s="1">
        <v>-1.1483429670333862</v>
      </c>
      <c r="AC51" s="1">
        <v>1.1769672632217407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1.1013820872587314</v>
      </c>
      <c r="AL51">
        <f>(U51-T51)/(1000-U51)*AK51</f>
        <v>2.8825507740665376E-2</v>
      </c>
      <c r="AM51">
        <f>(P51+273.15)</f>
        <v>321.41699066162107</v>
      </c>
      <c r="AN51">
        <f>(O51+273.15)</f>
        <v>303.20834007263181</v>
      </c>
      <c r="AO51">
        <f>(Y51*AG51+Z51*AH51)*AI51</f>
        <v>320.01075456595208</v>
      </c>
      <c r="AP51">
        <f>((AO51+0.00000010773*(AN51^4-AM51^4))-AL51*44100)/(L51*51.4+0.00000043092*AM51^3)</f>
        <v>-9.5759501235378579</v>
      </c>
      <c r="AQ51">
        <f>0.61365*EXP(17.502*J51/(240.97+J51))</f>
        <v>11.385607580993282</v>
      </c>
      <c r="AR51">
        <f>AQ51*1000/AA51</f>
        <v>128.49630383427757</v>
      </c>
      <c r="AS51">
        <f>(AR51-U51)</f>
        <v>103.04721859868187</v>
      </c>
      <c r="AT51">
        <f>IF(D51,P51,(O51+P51)/2)</f>
        <v>39.162665367126465</v>
      </c>
      <c r="AU51">
        <f>0.61365*EXP(17.502*AT51/(240.97+AT51))</f>
        <v>7.0883775161656635</v>
      </c>
      <c r="AV51">
        <f>IF(AS51&lt;&gt;0,(1000-(AR51+U51)/2)/AS51*AL51,0)</f>
        <v>0.2581994070325061</v>
      </c>
      <c r="AW51">
        <f>U51*AA51/1000</f>
        <v>2.2549543383087438</v>
      </c>
      <c r="AX51">
        <f>(AU51-AW51)</f>
        <v>4.8334231778569201</v>
      </c>
      <c r="AY51">
        <f>1/(1.6/F51+1.37/N51)</f>
        <v>0.16294456333139234</v>
      </c>
      <c r="AZ51">
        <f>G51*AA51*0.001</f>
        <v>28.072365155445645</v>
      </c>
      <c r="BA51">
        <f>G51/S51</f>
        <v>0.815476956821656</v>
      </c>
      <c r="BB51">
        <f>(1-AL51*AA51/AQ51/F51)*100</f>
        <v>18.940984575840993</v>
      </c>
      <c r="BC51">
        <f>(S51-E51/(N51/1.35))</f>
        <v>387.9784653689893</v>
      </c>
      <c r="BD51">
        <f>E51*BB51/100/BC51</f>
        <v>7.3990008629898991E-4</v>
      </c>
    </row>
    <row r="52" spans="1:56" x14ac:dyDescent="0.35">
      <c r="A52" s="1" t="s">
        <v>9</v>
      </c>
      <c r="B52" s="1" t="s">
        <v>4438</v>
      </c>
      <c r="K52" s="1">
        <v>1.8632000000000002</v>
      </c>
    </row>
    <row r="53" spans="1:56" x14ac:dyDescent="0.35">
      <c r="A53" s="1" t="s">
        <v>9</v>
      </c>
      <c r="B53" s="1" t="s">
        <v>4437</v>
      </c>
      <c r="K53" s="1">
        <v>1.8632000000000002</v>
      </c>
    </row>
    <row r="54" spans="1:56" x14ac:dyDescent="0.35">
      <c r="A54" s="1" t="s">
        <v>9</v>
      </c>
      <c r="B54" s="1" t="s">
        <v>4436</v>
      </c>
      <c r="K54" s="1">
        <v>1.8632000000000002</v>
      </c>
    </row>
    <row r="55" spans="1:56" x14ac:dyDescent="0.35">
      <c r="A55" s="1" t="s">
        <v>9</v>
      </c>
      <c r="B55" s="1" t="s">
        <v>4435</v>
      </c>
      <c r="K55" s="1">
        <v>1.8632000000000002</v>
      </c>
    </row>
    <row r="56" spans="1:56" x14ac:dyDescent="0.35">
      <c r="K56" s="1">
        <v>1.8632000000000002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5B875-C2DE-44DE-B3B6-55E356360800}">
  <dimension ref="A1:BD55"/>
  <sheetViews>
    <sheetView topLeftCell="A2" zoomScale="4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4434</v>
      </c>
    </row>
    <row r="3" spans="1:56" x14ac:dyDescent="0.35">
      <c r="A3" s="1" t="s">
        <v>2</v>
      </c>
      <c r="B3" s="1" t="s">
        <v>1071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1070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4433</v>
      </c>
    </row>
    <row r="12" spans="1:56" x14ac:dyDescent="0.35">
      <c r="A12" s="1" t="s">
        <v>9</v>
      </c>
      <c r="B12" s="1" t="s">
        <v>4432</v>
      </c>
    </row>
    <row r="13" spans="1:56" x14ac:dyDescent="0.35">
      <c r="A13" s="1" t="s">
        <v>9</v>
      </c>
      <c r="B13" s="1" t="s">
        <v>4431</v>
      </c>
    </row>
    <row r="14" spans="1:56" x14ac:dyDescent="0.35">
      <c r="A14" s="1" t="s">
        <v>9</v>
      </c>
      <c r="B14" s="1" t="s">
        <v>4430</v>
      </c>
    </row>
    <row r="15" spans="1:56" x14ac:dyDescent="0.35">
      <c r="A15" s="1" t="s">
        <v>9</v>
      </c>
      <c r="B15" s="1" t="s">
        <v>4429</v>
      </c>
    </row>
    <row r="16" spans="1:56" x14ac:dyDescent="0.35">
      <c r="A16" s="1" t="s">
        <v>9</v>
      </c>
      <c r="B16" s="1" t="s">
        <v>4428</v>
      </c>
    </row>
    <row r="17" spans="1:56" x14ac:dyDescent="0.35">
      <c r="A17" s="1" t="s">
        <v>9</v>
      </c>
      <c r="B17" s="1" t="s">
        <v>4427</v>
      </c>
    </row>
    <row r="18" spans="1:56" x14ac:dyDescent="0.35">
      <c r="A18" s="1">
        <v>1</v>
      </c>
      <c r="B18" s="1" t="s">
        <v>4426</v>
      </c>
      <c r="C18" s="1">
        <v>486.00000011175871</v>
      </c>
      <c r="D18" s="1">
        <v>0</v>
      </c>
      <c r="E18">
        <f>(R18-S18*(1000-T18)/(1000-U18))*AK18</f>
        <v>-5.9185914108786157</v>
      </c>
      <c r="F18">
        <f>IF(AV18&lt;&gt;0,1/(1/AV18-1/N18),0)</f>
        <v>2.8169321110004435</v>
      </c>
      <c r="G18">
        <f>((AY18-AL18/2)*S18-E18)/(AY18+AL18/2)</f>
        <v>386.34583342980847</v>
      </c>
      <c r="H18">
        <f>AL18*1000</f>
        <v>34.308082387434233</v>
      </c>
      <c r="I18">
        <f>(AQ18-AW18)</f>
        <v>1.7927876144932187</v>
      </c>
      <c r="J18">
        <f>(P18+AP18*D18)</f>
        <v>30.861856460571289</v>
      </c>
      <c r="K18" s="1">
        <f>1.6*1.7</f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30.308969497680664</v>
      </c>
      <c r="P18" s="1">
        <v>30.861856460571289</v>
      </c>
      <c r="Q18" s="1">
        <v>30.372241973876953</v>
      </c>
      <c r="R18" s="1">
        <v>400.10458374023438</v>
      </c>
      <c r="S18" s="1">
        <v>393.23080444335938</v>
      </c>
      <c r="T18" s="1">
        <v>8.2369677722454071E-2</v>
      </c>
      <c r="U18" s="1">
        <v>30.282142639160156</v>
      </c>
      <c r="V18" s="1">
        <v>0.16829691827297211</v>
      </c>
      <c r="W18" s="1">
        <v>61.872177124023438</v>
      </c>
      <c r="X18" s="1">
        <v>299.64501953125</v>
      </c>
      <c r="Y18" s="1">
        <v>0.24547295272350311</v>
      </c>
      <c r="Z18" s="1">
        <v>0.30254372954368591</v>
      </c>
      <c r="AA18" s="1">
        <v>88.605949401855469</v>
      </c>
      <c r="AB18" s="1">
        <v>-0.96486365795135498</v>
      </c>
      <c r="AC18" s="1">
        <v>1.1376497745513916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1.1016361012178306</v>
      </c>
      <c r="AL18">
        <f>(U18-T18)/(1000-U18)*AK18</f>
        <v>3.4308082387434234E-2</v>
      </c>
      <c r="AM18">
        <f>(P18+273.15)</f>
        <v>304.01185646057127</v>
      </c>
      <c r="AN18">
        <f>(O18+273.15)</f>
        <v>303.45896949768064</v>
      </c>
      <c r="AO18">
        <f>(Y18*AG18+Z18*AH18)*AI18</f>
        <v>3.9275671557880809E-2</v>
      </c>
      <c r="AP18">
        <f>((AO18+0.00000010773*(AN18^4-AM18^4))-AL18*44100)/(L18*51.4+0.00000043092*AM18^3)</f>
        <v>-12.44441917591625</v>
      </c>
      <c r="AQ18">
        <f>0.61365*EXP(17.502*J18/(240.97+J18))</f>
        <v>4.4759656129584133</v>
      </c>
      <c r="AR18">
        <f>AQ18*1000/AA18</f>
        <v>50.51540718398627</v>
      </c>
      <c r="AS18">
        <f>(AR18-U18)</f>
        <v>20.233264544826113</v>
      </c>
      <c r="AT18">
        <f>IF(D18,P18,(O18+P18)/2)</f>
        <v>30.585412979125977</v>
      </c>
      <c r="AU18">
        <f>0.61365*EXP(17.502*AT18/(240.97+AT18))</f>
        <v>4.4058265790449598</v>
      </c>
      <c r="AV18">
        <f>IF(AS18&lt;&gt;0,(1000-(AR18+U18)/2)/AS18*AL18,0)</f>
        <v>1.6271263500993038</v>
      </c>
      <c r="AW18">
        <f>U18*AA18/1000</f>
        <v>2.6831779984651947</v>
      </c>
      <c r="AX18">
        <f>(AU18-AW18)</f>
        <v>1.7226485805797651</v>
      </c>
      <c r="AY18">
        <f>1/(1.6/F18+1.37/N18)</f>
        <v>1.082691319133491</v>
      </c>
      <c r="AZ18">
        <f>G18*AA18*0.001</f>
        <v>34.232539368499289</v>
      </c>
      <c r="BA18">
        <f>G18/S18</f>
        <v>0.98249127246453394</v>
      </c>
      <c r="BB18">
        <f>(1-AL18*AA18/AQ18/F18)*100</f>
        <v>75.890055767051365</v>
      </c>
      <c r="BC18">
        <f>(S18-E18/(N18/1.35))</f>
        <v>395.30490848017496</v>
      </c>
      <c r="BD18">
        <f>E18*BB18/100/BC18</f>
        <v>-1.1362424867448753E-2</v>
      </c>
    </row>
    <row r="19" spans="1:56" x14ac:dyDescent="0.35">
      <c r="A19" s="1" t="s">
        <v>9</v>
      </c>
      <c r="B19" s="1" t="s">
        <v>4425</v>
      </c>
      <c r="K19" s="1">
        <f t="shared" ref="K19:K51" si="0">1.6*1.7</f>
        <v>2.72</v>
      </c>
    </row>
    <row r="20" spans="1:56" x14ac:dyDescent="0.35">
      <c r="A20" s="1" t="s">
        <v>9</v>
      </c>
      <c r="B20" s="1" t="s">
        <v>4424</v>
      </c>
      <c r="K20" s="1">
        <f t="shared" si="0"/>
        <v>2.72</v>
      </c>
    </row>
    <row r="21" spans="1:56" x14ac:dyDescent="0.35">
      <c r="A21" s="1">
        <v>2</v>
      </c>
      <c r="B21" s="1" t="s">
        <v>4423</v>
      </c>
      <c r="C21" s="1">
        <v>689.50000012293458</v>
      </c>
      <c r="D21" s="1">
        <v>0</v>
      </c>
      <c r="E21">
        <f>(R21-S21*(1000-T21)/(1000-U21))*AK21</f>
        <v>-4.1777330359889593</v>
      </c>
      <c r="F21">
        <f>IF(AV21&lt;&gt;0,1/(1/AV21-1/N21),0)</f>
        <v>2.9373157913497807</v>
      </c>
      <c r="G21">
        <f>((AY21-AL21/2)*S21-E21)/(AY21+AL21/2)</f>
        <v>383.86243796617924</v>
      </c>
      <c r="H21">
        <f>AL21*1000</f>
        <v>33.629801693069176</v>
      </c>
      <c r="I21">
        <f>(AQ21-AW21)</f>
        <v>1.7172714162597846</v>
      </c>
      <c r="J21">
        <f>(P21+AP21*D21)</f>
        <v>30.408084869384766</v>
      </c>
      <c r="K21" s="1">
        <f t="shared" si="0"/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30.361316680908203</v>
      </c>
      <c r="P21" s="1">
        <v>30.408084869384766</v>
      </c>
      <c r="Q21" s="1">
        <v>30.448091506958008</v>
      </c>
      <c r="R21" s="1">
        <v>400.01779174804688</v>
      </c>
      <c r="S21" s="1">
        <v>391.84463500976563</v>
      </c>
      <c r="T21" s="1">
        <v>0.21203771233558655</v>
      </c>
      <c r="U21" s="1">
        <v>29.841115951538086</v>
      </c>
      <c r="V21" s="1">
        <v>0.43193086981773376</v>
      </c>
      <c r="W21" s="1">
        <v>60.787765502929688</v>
      </c>
      <c r="X21" s="1">
        <v>299.51455688476563</v>
      </c>
      <c r="Y21" s="1">
        <v>25.667133331298828</v>
      </c>
      <c r="Z21" s="1">
        <v>0.16109362244606018</v>
      </c>
      <c r="AA21" s="1">
        <v>88.604911804199219</v>
      </c>
      <c r="AB21" s="1">
        <v>-0.99936378002166748</v>
      </c>
      <c r="AC21" s="1">
        <v>1.1479519605636597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1.1011564591351675</v>
      </c>
      <c r="AL21">
        <f>(U21-T21)/(1000-U21)*AK21</f>
        <v>3.3629801693069179E-2</v>
      </c>
      <c r="AM21">
        <f>(P21+273.15)</f>
        <v>303.55808486938474</v>
      </c>
      <c r="AN21">
        <f>(O21+273.15)</f>
        <v>303.51131668090818</v>
      </c>
      <c r="AO21">
        <f>(Y21*AG21+Z21*AH21)*AI21</f>
        <v>4.1067412412149906</v>
      </c>
      <c r="AP21">
        <f>((AO21+0.00000010773*(AN21^4-AM21^4))-AL21*44100)/(L21*51.4+0.00000043092*AM21^3)</f>
        <v>-12.121472898250984</v>
      </c>
      <c r="AQ21">
        <f>0.61365*EXP(17.502*J21/(240.97+J21))</f>
        <v>4.3613408632846991</v>
      </c>
      <c r="AR21">
        <f>AQ21*1000/AA21</f>
        <v>49.222337390532836</v>
      </c>
      <c r="AS21">
        <f>(AR21-U21)</f>
        <v>19.38122143899475</v>
      </c>
      <c r="AT21">
        <f>IF(D21,P21,(O21+P21)/2)</f>
        <v>30.384700775146484</v>
      </c>
      <c r="AU21">
        <f>0.61365*EXP(17.502*AT21/(240.97+AT21))</f>
        <v>4.3555038815097822</v>
      </c>
      <c r="AV21">
        <f>IF(AS21&lt;&gt;0,(1000-(AR21+U21)/2)/AS21*AL21,0)</f>
        <v>1.6665800793932299</v>
      </c>
      <c r="AW21">
        <f>U21*AA21/1000</f>
        <v>2.6440694470249144</v>
      </c>
      <c r="AX21">
        <f>(AU21-AW21)</f>
        <v>1.7114344344848678</v>
      </c>
      <c r="AY21">
        <f>1/(1.6/F21+1.37/N21)</f>
        <v>1.1106847442685759</v>
      </c>
      <c r="AZ21">
        <f>G21*AA21*0.001</f>
        <v>34.0120974609382</v>
      </c>
      <c r="BA21">
        <f>G21/S21</f>
        <v>0.97962917868356814</v>
      </c>
      <c r="BB21">
        <f>(1-AL21*AA21/AQ21/F21)*100</f>
        <v>76.73990772134043</v>
      </c>
      <c r="BC21">
        <f>(S21-E21/(N21/1.35))</f>
        <v>393.30867473698112</v>
      </c>
      <c r="BD21">
        <f>E21*BB21/100/BC21</f>
        <v>-8.1513291788080557E-3</v>
      </c>
    </row>
    <row r="22" spans="1:56" x14ac:dyDescent="0.35">
      <c r="A22" s="1" t="s">
        <v>9</v>
      </c>
      <c r="B22" s="1" t="s">
        <v>4422</v>
      </c>
      <c r="K22" s="1">
        <f t="shared" si="0"/>
        <v>2.72</v>
      </c>
    </row>
    <row r="23" spans="1:56" x14ac:dyDescent="0.35">
      <c r="A23" s="1" t="s">
        <v>9</v>
      </c>
      <c r="B23" s="1" t="s">
        <v>4421</v>
      </c>
      <c r="K23" s="1">
        <f t="shared" si="0"/>
        <v>2.72</v>
      </c>
    </row>
    <row r="24" spans="1:56" x14ac:dyDescent="0.35">
      <c r="A24" s="1">
        <v>3</v>
      </c>
      <c r="B24" s="1" t="s">
        <v>4420</v>
      </c>
      <c r="C24" s="1">
        <v>894.00000011175871</v>
      </c>
      <c r="D24" s="1">
        <v>0</v>
      </c>
      <c r="E24">
        <f>(R24-S24*(1000-T24)/(1000-U24))*AK24</f>
        <v>-2.8774769025863245</v>
      </c>
      <c r="F24">
        <f>IF(AV24&lt;&gt;0,1/(1/AV24-1/N24),0)</f>
        <v>0.24144332187748552</v>
      </c>
      <c r="G24">
        <f>((AY24-AL24/2)*S24-E24)/(AY24+AL24/2)</f>
        <v>328.01360523393578</v>
      </c>
      <c r="H24">
        <f>AL24*1000</f>
        <v>33.058437257306551</v>
      </c>
      <c r="I24">
        <f>(AQ24-AW24)</f>
        <v>11.66228591712429</v>
      </c>
      <c r="J24">
        <f>(P24+AP24*D24)</f>
        <v>52.829235076904297</v>
      </c>
      <c r="K24" s="1">
        <f t="shared" si="0"/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30.364940643310547</v>
      </c>
      <c r="P24" s="1">
        <v>52.829235076904297</v>
      </c>
      <c r="Q24" s="1">
        <v>30.481317520141602</v>
      </c>
      <c r="R24" s="1">
        <v>400.01385498046875</v>
      </c>
      <c r="S24" s="1">
        <v>390.89404296875</v>
      </c>
      <c r="T24" s="1">
        <v>0.40402078628540039</v>
      </c>
      <c r="U24" s="1">
        <v>29.531660079956055</v>
      </c>
      <c r="V24" s="1">
        <v>0.82279270887374878</v>
      </c>
      <c r="W24" s="1">
        <v>60.141544342041016</v>
      </c>
      <c r="X24" s="1">
        <v>299.58999633789063</v>
      </c>
      <c r="Y24" s="1">
        <v>51.182426452636719</v>
      </c>
      <c r="Z24" s="1">
        <v>0.13882870972156525</v>
      </c>
      <c r="AA24" s="1">
        <v>88.5999755859375</v>
      </c>
      <c r="AB24" s="1">
        <v>-1.0823318958282471</v>
      </c>
      <c r="AC24" s="1">
        <v>1.1404054164886475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1.1014338100657741</v>
      </c>
      <c r="AL24">
        <f>(U24-T24)/(1000-U24)*AK24</f>
        <v>3.3058437257306554E-2</v>
      </c>
      <c r="AM24">
        <f>(P24+273.15)</f>
        <v>325.97923507690427</v>
      </c>
      <c r="AN24">
        <f>(O24+273.15)</f>
        <v>303.51494064331052</v>
      </c>
      <c r="AO24">
        <f>(Y24*AG24+Z24*AH24)*AI24</f>
        <v>8.1891880493792542</v>
      </c>
      <c r="AP24">
        <f>((AO24+0.00000010773*(AN24^4-AM24^4))-AL24*44100)/(L24*51.4+0.00000043092*AM24^3)</f>
        <v>-14.022944252873478</v>
      </c>
      <c r="AQ24">
        <f>0.61365*EXP(17.502*J24/(240.97+J24))</f>
        <v>14.278790279220601</v>
      </c>
      <c r="AR24">
        <f>AQ24*1000/AA24</f>
        <v>161.16020557331751</v>
      </c>
      <c r="AS24">
        <f>(AR24-U24)</f>
        <v>131.62854549336146</v>
      </c>
      <c r="AT24">
        <f>IF(D24,P24,(O24+P24)/2)</f>
        <v>41.597087860107422</v>
      </c>
      <c r="AU24">
        <f>0.61365*EXP(17.502*AT24/(240.97+AT24))</f>
        <v>8.070075482069992</v>
      </c>
      <c r="AV24">
        <f>IF(AS24&lt;&gt;0,(1000-(AR24+U24)/2)/AS24*AL24,0)</f>
        <v>0.22720337451974745</v>
      </c>
      <c r="AW24">
        <f>U24*AA24/1000</f>
        <v>2.6165043620963115</v>
      </c>
      <c r="AX24">
        <f>(AU24-AW24)</f>
        <v>5.4535711199736809</v>
      </c>
      <c r="AY24">
        <f>1/(1.6/F24+1.37/N24)</f>
        <v>0.14321631834602933</v>
      </c>
      <c r="AZ24">
        <f>G24*AA24*0.001</f>
        <v>29.061997415582049</v>
      </c>
      <c r="BA24">
        <f>G24/S24</f>
        <v>0.83913687387699276</v>
      </c>
      <c r="BB24">
        <f>(1-AL24*AA24/AQ24/F24)*100</f>
        <v>15.04101616469271</v>
      </c>
      <c r="BC24">
        <f>(S24-E24/(N24/1.35))</f>
        <v>391.90242250455105</v>
      </c>
      <c r="BD24">
        <f>E24*BB24/100/BC24</f>
        <v>-1.1043610378506455E-3</v>
      </c>
    </row>
    <row r="25" spans="1:56" x14ac:dyDescent="0.35">
      <c r="A25" s="1" t="s">
        <v>9</v>
      </c>
      <c r="B25" s="1" t="s">
        <v>4419</v>
      </c>
      <c r="K25" s="1">
        <f t="shared" si="0"/>
        <v>2.72</v>
      </c>
    </row>
    <row r="26" spans="1:56" x14ac:dyDescent="0.35">
      <c r="A26" s="1" t="s">
        <v>9</v>
      </c>
      <c r="B26" s="1" t="s">
        <v>4418</v>
      </c>
      <c r="K26" s="1">
        <f t="shared" si="0"/>
        <v>2.72</v>
      </c>
    </row>
    <row r="27" spans="1:56" x14ac:dyDescent="0.35">
      <c r="A27" s="1">
        <v>4</v>
      </c>
      <c r="B27" s="1" t="s">
        <v>4417</v>
      </c>
      <c r="C27" s="1">
        <v>1098.0000001117587</v>
      </c>
      <c r="D27" s="1">
        <v>0</v>
      </c>
      <c r="E27">
        <f>(R27-S27*(1000-T27)/(1000-U27))*AK27</f>
        <v>-1.8194801630328221</v>
      </c>
      <c r="F27">
        <f>IF(AV27&lt;&gt;0,1/(1/AV27-1/N27),0)</f>
        <v>0.23468803299955604</v>
      </c>
      <c r="G27">
        <f>((AY27-AL27/2)*S27-E27)/(AY27+AL27/2)</f>
        <v>319.76773645073217</v>
      </c>
      <c r="H27">
        <f>AL27*1000</f>
        <v>32.759774178030618</v>
      </c>
      <c r="I27">
        <f>(AQ27-AW27)</f>
        <v>11.855223250624128</v>
      </c>
      <c r="J27">
        <f>(P27+AP27*D27)</f>
        <v>53.106452941894531</v>
      </c>
      <c r="K27" s="1">
        <f t="shared" si="0"/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30.410642623901367</v>
      </c>
      <c r="P27" s="1">
        <v>53.106452941894531</v>
      </c>
      <c r="Q27" s="1">
        <v>30.519721984863281</v>
      </c>
      <c r="R27" s="1">
        <v>400.07705688476563</v>
      </c>
      <c r="S27" s="1">
        <v>390.1259765625</v>
      </c>
      <c r="T27" s="1">
        <v>0.6875421404838562</v>
      </c>
      <c r="U27" s="1">
        <v>29.55015754699707</v>
      </c>
      <c r="V27" s="1">
        <v>1.3965039253234863</v>
      </c>
      <c r="W27" s="1">
        <v>60.020915985107422</v>
      </c>
      <c r="X27" s="1">
        <v>299.60372924804688</v>
      </c>
      <c r="Y27" s="1">
        <v>99.895599365234375</v>
      </c>
      <c r="Z27" s="1">
        <v>3.9291601628065109E-2</v>
      </c>
      <c r="AA27" s="1">
        <v>88.598526000976563</v>
      </c>
      <c r="AB27" s="1">
        <v>-0.93997043371200562</v>
      </c>
      <c r="AC27" s="1">
        <v>1.1379067897796631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1.1014842987060542</v>
      </c>
      <c r="AL27">
        <f>(U27-T27)/(1000-U27)*AK27</f>
        <v>3.2759774178030616E-2</v>
      </c>
      <c r="AM27">
        <f>(P27+273.15)</f>
        <v>326.25645294189451</v>
      </c>
      <c r="AN27">
        <f>(O27+273.15)</f>
        <v>303.56064262390134</v>
      </c>
      <c r="AO27">
        <f>(Y27*AG27+Z27*AH27)*AI27</f>
        <v>15.983295541182997</v>
      </c>
      <c r="AP27">
        <f>((AO27+0.00000010773*(AN27^4-AM27^4))-AL27*44100)/(L27*51.4+0.00000043092*AM27^3)</f>
        <v>-13.879652576156968</v>
      </c>
      <c r="AQ27">
        <f>0.61365*EXP(17.502*J27/(240.97+J27))</f>
        <v>14.473323652384702</v>
      </c>
      <c r="AR27">
        <f>AQ27*1000/AA27</f>
        <v>163.35851515436241</v>
      </c>
      <c r="AS27">
        <f>(AR27-U27)</f>
        <v>133.80835760736534</v>
      </c>
      <c r="AT27">
        <f>IF(D27,P27,(O27+P27)/2)</f>
        <v>41.758547782897949</v>
      </c>
      <c r="AU27">
        <f>0.61365*EXP(17.502*AT27/(240.97+AT27))</f>
        <v>8.1391557402138002</v>
      </c>
      <c r="AV27">
        <f>IF(AS27&lt;&gt;0,(1000-(AR27+U27)/2)/AS27*AL27,0)</f>
        <v>0.22121153289651646</v>
      </c>
      <c r="AW27">
        <f>U27*AA27/1000</f>
        <v>2.6181004017605738</v>
      </c>
      <c r="AX27">
        <f>(AU27-AW27)</f>
        <v>5.5210553384532268</v>
      </c>
      <c r="AY27">
        <f>1/(1.6/F27+1.37/N27)</f>
        <v>0.13940795968950376</v>
      </c>
      <c r="AZ27">
        <f>G27*AA27*0.001</f>
        <v>28.330950112203617</v>
      </c>
      <c r="BA27">
        <f>G27/S27</f>
        <v>0.81965251139718431</v>
      </c>
      <c r="BB27">
        <f>(1-AL27*AA27/AQ27/F27)*100</f>
        <v>14.550765361910168</v>
      </c>
      <c r="BC27">
        <f>(S27-E27/(N27/1.35))</f>
        <v>390.7635929967272</v>
      </c>
      <c r="BD27">
        <f>E27*BB27/100/BC27</f>
        <v>-6.7751523958278249E-4</v>
      </c>
    </row>
    <row r="28" spans="1:56" x14ac:dyDescent="0.35">
      <c r="A28" s="1" t="s">
        <v>9</v>
      </c>
      <c r="B28" s="1" t="s">
        <v>4416</v>
      </c>
      <c r="K28" s="1">
        <f t="shared" si="0"/>
        <v>2.72</v>
      </c>
    </row>
    <row r="29" spans="1:56" x14ac:dyDescent="0.35">
      <c r="A29" s="1" t="s">
        <v>9</v>
      </c>
      <c r="B29" s="1" t="s">
        <v>4415</v>
      </c>
      <c r="K29" s="1">
        <f t="shared" si="0"/>
        <v>2.72</v>
      </c>
    </row>
    <row r="30" spans="1:56" x14ac:dyDescent="0.35">
      <c r="A30" s="1">
        <v>5</v>
      </c>
      <c r="B30" s="1" t="s">
        <v>4414</v>
      </c>
      <c r="C30" s="1">
        <v>1302.0000001117587</v>
      </c>
      <c r="D30" s="1">
        <v>0</v>
      </c>
      <c r="E30">
        <f>(R30-S30*(1000-T30)/(1000-U30))*AK30</f>
        <v>-0.67669080900374412</v>
      </c>
      <c r="F30">
        <f>IF(AV30&lt;&gt;0,1/(1/AV30-1/N30),0)</f>
        <v>0.2338157735367645</v>
      </c>
      <c r="G30">
        <f>((AY30-AL30/2)*S30-E30)/(AY30+AL30/2)</f>
        <v>312.3791139197491</v>
      </c>
      <c r="H30">
        <f>AL30*1000</f>
        <v>32.360531769142909</v>
      </c>
      <c r="I30">
        <f>(AQ30-AW30)</f>
        <v>11.758409919899709</v>
      </c>
      <c r="J30">
        <f>(P30+AP30*D30)</f>
        <v>52.972347259521484</v>
      </c>
      <c r="K30" s="1">
        <f t="shared" si="0"/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30.411884307861328</v>
      </c>
      <c r="P30" s="1">
        <v>52.972347259521484</v>
      </c>
      <c r="Q30" s="1">
        <v>30.535654067993164</v>
      </c>
      <c r="R30" s="1">
        <v>400.0482177734375</v>
      </c>
      <c r="S30" s="1">
        <v>389.22802734375</v>
      </c>
      <c r="T30" s="1">
        <v>1.069658637046814</v>
      </c>
      <c r="U30" s="1">
        <v>29.578113555908203</v>
      </c>
      <c r="V30" s="1">
        <v>2.1724429130554199</v>
      </c>
      <c r="W30" s="1">
        <v>60.072216033935547</v>
      </c>
      <c r="X30" s="1">
        <v>299.62045288085938</v>
      </c>
      <c r="Y30" s="1">
        <v>150.15194702148438</v>
      </c>
      <c r="Z30" s="1">
        <v>2.2264985367655754E-2</v>
      </c>
      <c r="AA30" s="1">
        <v>88.596733093261719</v>
      </c>
      <c r="AB30" s="1">
        <v>-0.94098359346389771</v>
      </c>
      <c r="AC30" s="1">
        <v>1.1431441307067871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1.101545782650218</v>
      </c>
      <c r="AL30">
        <f>(U30-T30)/(1000-U30)*AK30</f>
        <v>3.2360531769142907E-2</v>
      </c>
      <c r="AM30">
        <f>(P30+273.15)</f>
        <v>326.12234725952146</v>
      </c>
      <c r="AN30">
        <f>(O30+273.15)</f>
        <v>303.56188430786131</v>
      </c>
      <c r="AO30">
        <f>(Y30*AG30+Z30*AH30)*AI30</f>
        <v>24.024310986452292</v>
      </c>
      <c r="AP30">
        <f>((AO30+0.00000010773*(AN30^4-AM30^4))-AL30*44100)/(L30*51.4+0.00000043092*AM30^3)</f>
        <v>-13.660269771892317</v>
      </c>
      <c r="AQ30">
        <f>0.61365*EXP(17.502*J30/(240.97+J30))</f>
        <v>14.378934152014695</v>
      </c>
      <c r="AR30">
        <f>AQ30*1000/AA30</f>
        <v>162.29643746433234</v>
      </c>
      <c r="AS30">
        <f>(AR30-U30)</f>
        <v>132.71832390842414</v>
      </c>
      <c r="AT30">
        <f>IF(D30,P30,(O30+P30)/2)</f>
        <v>41.692115783691406</v>
      </c>
      <c r="AU30">
        <f>0.61365*EXP(17.502*AT30/(240.97+AT30))</f>
        <v>8.1106712132522638</v>
      </c>
      <c r="AV30">
        <f>IF(AS30&lt;&gt;0,(1000-(AR30+U30)/2)/AS30*AL30,0)</f>
        <v>0.22043640738967815</v>
      </c>
      <c r="AW30">
        <f>U30*AA30/1000</f>
        <v>2.6205242321149855</v>
      </c>
      <c r="AX30">
        <f>(AU30-AW30)</f>
        <v>5.4901469811372783</v>
      </c>
      <c r="AY30">
        <f>1/(1.6/F30+1.37/N30)</f>
        <v>0.13891542258058337</v>
      </c>
      <c r="AZ30">
        <f>G30*AA30*0.001</f>
        <v>27.675768979857608</v>
      </c>
      <c r="BA30">
        <f>G30/S30</f>
        <v>0.80256068929966562</v>
      </c>
      <c r="BB30">
        <f>(1-AL30*AA30/AQ30/F30)*100</f>
        <v>14.722814802979943</v>
      </c>
      <c r="BC30">
        <f>(S30-E30/(N30/1.35))</f>
        <v>389.46516605483771</v>
      </c>
      <c r="BD30">
        <f>E30*BB30/100/BC30</f>
        <v>-2.558070484392951E-4</v>
      </c>
    </row>
    <row r="31" spans="1:56" x14ac:dyDescent="0.35">
      <c r="A31" s="1" t="s">
        <v>9</v>
      </c>
      <c r="B31" s="1" t="s">
        <v>4413</v>
      </c>
      <c r="K31" s="1">
        <f t="shared" si="0"/>
        <v>2.72</v>
      </c>
    </row>
    <row r="32" spans="1:56" x14ac:dyDescent="0.35">
      <c r="A32" s="1" t="s">
        <v>9</v>
      </c>
      <c r="B32" s="1" t="s">
        <v>4412</v>
      </c>
      <c r="K32" s="1">
        <f t="shared" si="0"/>
        <v>2.72</v>
      </c>
    </row>
    <row r="33" spans="1:56" x14ac:dyDescent="0.35">
      <c r="A33" s="1">
        <v>6</v>
      </c>
      <c r="B33" s="1" t="s">
        <v>4411</v>
      </c>
      <c r="C33" s="1">
        <v>1506.0000001117587</v>
      </c>
      <c r="D33" s="1">
        <v>0</v>
      </c>
      <c r="E33">
        <f>(R33-S33*(1000-T33)/(1000-U33))*AK33</f>
        <v>0.45975079380970496</v>
      </c>
      <c r="F33">
        <f>IF(AV33&lt;&gt;0,1/(1/AV33-1/N33),0)</f>
        <v>0.23963673183591025</v>
      </c>
      <c r="G33">
        <f>((AY33-AL33/2)*S33-E33)/(AY33+AL33/2)</f>
        <v>306.62602149776183</v>
      </c>
      <c r="H33">
        <f>AL33*1000</f>
        <v>32.106735350583016</v>
      </c>
      <c r="I33">
        <f>(AQ33-AW33)</f>
        <v>11.420383814672695</v>
      </c>
      <c r="J33">
        <f>(P33+AP33*D33)</f>
        <v>52.514328002929688</v>
      </c>
      <c r="K33" s="1">
        <f t="shared" si="0"/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30.398204803466797</v>
      </c>
      <c r="P33" s="1">
        <v>52.514328002929688</v>
      </c>
      <c r="Q33" s="1">
        <v>30.525615692138672</v>
      </c>
      <c r="R33" s="1">
        <v>400.04840087890625</v>
      </c>
      <c r="S33" s="1">
        <v>388.31350708007813</v>
      </c>
      <c r="T33" s="1">
        <v>1.5226333141326904</v>
      </c>
      <c r="U33" s="1">
        <v>29.799503326416016</v>
      </c>
      <c r="V33" s="1">
        <v>3.0948679447174072</v>
      </c>
      <c r="W33" s="1">
        <v>60.569751739501953</v>
      </c>
      <c r="X33" s="1">
        <v>299.6368408203125</v>
      </c>
      <c r="Y33" s="1">
        <v>299.90908813476563</v>
      </c>
      <c r="Z33" s="1">
        <v>2.6194265112280846E-2</v>
      </c>
      <c r="AA33" s="1">
        <v>88.597427368164063</v>
      </c>
      <c r="AB33" s="1">
        <v>-0.85634768009185791</v>
      </c>
      <c r="AC33" s="1">
        <v>1.1319975852966309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1.1016060324276193</v>
      </c>
      <c r="AL33">
        <f>(U33-T33)/(1000-U33)*AK33</f>
        <v>3.2106735350583018E-2</v>
      </c>
      <c r="AM33">
        <f>(P33+273.15)</f>
        <v>325.66432800292966</v>
      </c>
      <c r="AN33">
        <f>(O33+273.15)</f>
        <v>303.54820480346677</v>
      </c>
      <c r="AO33">
        <f>(Y33*AG33+Z33*AH33)*AI33</f>
        <v>47.98545302900402</v>
      </c>
      <c r="AP33">
        <f>((AO33+0.00000010773*(AN33^4-AM33^4))-AL33*44100)/(L33*51.4+0.00000043092*AM33^3)</f>
        <v>-13.332289254914194</v>
      </c>
      <c r="AQ33">
        <f>0.61365*EXP(17.502*J33/(240.97+J33))</f>
        <v>14.060543146242201</v>
      </c>
      <c r="AR33">
        <f>AQ33*1000/AA33</f>
        <v>158.70148337167873</v>
      </c>
      <c r="AS33">
        <f>(AR33-U33)</f>
        <v>128.90198004526272</v>
      </c>
      <c r="AT33">
        <f>IF(D33,P33,(O33+P33)/2)</f>
        <v>41.456266403198242</v>
      </c>
      <c r="AU33">
        <f>0.61365*EXP(17.502*AT33/(240.97+AT33))</f>
        <v>8.0102404666639817</v>
      </c>
      <c r="AV33">
        <f>IF(AS33&lt;&gt;0,(1000-(AR33+U33)/2)/AS33*AL33,0)</f>
        <v>0.22560289371623204</v>
      </c>
      <c r="AW33">
        <f>U33*AA33/1000</f>
        <v>2.6401593315695062</v>
      </c>
      <c r="AX33">
        <f>(AU33-AW33)</f>
        <v>5.370081135094475</v>
      </c>
      <c r="AY33">
        <f>1/(1.6/F33+1.37/N33)</f>
        <v>0.14219889956654663</v>
      </c>
      <c r="AZ33">
        <f>G33*AA33*0.001</f>
        <v>27.166276668837064</v>
      </c>
      <c r="BA33">
        <f>G33/S33</f>
        <v>0.78963521975693041</v>
      </c>
      <c r="BB33">
        <f>(1-AL33*AA33/AQ33/F33)*100</f>
        <v>15.576806928224086</v>
      </c>
      <c r="BC33">
        <f>(S33-E33/(N33/1.35))</f>
        <v>388.15239256630764</v>
      </c>
      <c r="BD33">
        <f>E33*BB33/100/BC33</f>
        <v>1.8450097145924853E-4</v>
      </c>
    </row>
    <row r="34" spans="1:56" x14ac:dyDescent="0.35">
      <c r="A34" s="1" t="s">
        <v>9</v>
      </c>
      <c r="B34" s="1" t="s">
        <v>4410</v>
      </c>
      <c r="K34" s="1">
        <f t="shared" si="0"/>
        <v>2.72</v>
      </c>
    </row>
    <row r="35" spans="1:56" x14ac:dyDescent="0.35">
      <c r="A35" s="1" t="s">
        <v>9</v>
      </c>
      <c r="B35" s="1" t="s">
        <v>4409</v>
      </c>
      <c r="K35" s="1">
        <f t="shared" si="0"/>
        <v>2.72</v>
      </c>
    </row>
    <row r="36" spans="1:56" x14ac:dyDescent="0.35">
      <c r="A36" s="1">
        <v>7</v>
      </c>
      <c r="B36" s="1" t="s">
        <v>4408</v>
      </c>
      <c r="C36" s="1">
        <v>1710.0000001117587</v>
      </c>
      <c r="D36" s="1">
        <v>0</v>
      </c>
      <c r="E36">
        <f>(R36-S36*(1000-T36)/(1000-U36))*AK36</f>
        <v>1.1675744017985923</v>
      </c>
      <c r="F36">
        <f>IF(AV36&lt;&gt;0,1/(1/AV36-1/N36),0)</f>
        <v>0.24242539164437035</v>
      </c>
      <c r="G36">
        <f>((AY36-AL36/2)*S36-E36)/(AY36+AL36/2)</f>
        <v>302.43066394408737</v>
      </c>
      <c r="H36">
        <f>AL36*1000</f>
        <v>32.095183187935611</v>
      </c>
      <c r="I36">
        <f>(AQ36-AW36)</f>
        <v>11.295606628966519</v>
      </c>
      <c r="J36">
        <f>(P36+AP36*D36)</f>
        <v>52.392341613769531</v>
      </c>
      <c r="K36" s="1">
        <f t="shared" si="0"/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30.3980712890625</v>
      </c>
      <c r="P36" s="1">
        <v>52.392341613769531</v>
      </c>
      <c r="Q36" s="1">
        <v>30.520055770874023</v>
      </c>
      <c r="R36" s="1">
        <v>399.92196655273438</v>
      </c>
      <c r="S36" s="1">
        <v>387.57015991210938</v>
      </c>
      <c r="T36" s="1">
        <v>2.0090358257293701</v>
      </c>
      <c r="U36" s="1">
        <v>30.262481689453125</v>
      </c>
      <c r="V36" s="1">
        <v>4.0835347175598145</v>
      </c>
      <c r="W36" s="1">
        <v>61.511051177978516</v>
      </c>
      <c r="X36" s="1">
        <v>299.63430786132813</v>
      </c>
      <c r="Y36" s="1">
        <v>500.69943237304688</v>
      </c>
      <c r="Z36" s="1">
        <v>0.15323704481124878</v>
      </c>
      <c r="AA36" s="1">
        <v>88.597114562988281</v>
      </c>
      <c r="AB36" s="1">
        <v>-0.77229768037796021</v>
      </c>
      <c r="AC36" s="1">
        <v>1.1340659856796265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1.101596720078412</v>
      </c>
      <c r="AL36">
        <f>(U36-T36)/(1000-U36)*AK36</f>
        <v>3.2095183187935611E-2</v>
      </c>
      <c r="AM36">
        <f>(P36+273.15)</f>
        <v>325.54234161376951</v>
      </c>
      <c r="AN36">
        <f>(O36+273.15)</f>
        <v>303.54807128906248</v>
      </c>
      <c r="AO36">
        <f>(Y36*AG36+Z36*AH36)*AI36</f>
        <v>80.111907389046792</v>
      </c>
      <c r="AP36">
        <f>((AO36+0.00000010773*(AN36^4-AM36^4))-AL36*44100)/(L36*51.4+0.00000043092*AM36^3)</f>
        <v>-13.058200401280267</v>
      </c>
      <c r="AQ36">
        <f>0.61365*EXP(17.502*J36/(240.97+J36))</f>
        <v>13.976775186167332</v>
      </c>
      <c r="AR36">
        <f>AQ36*1000/AA36</f>
        <v>157.7565505954544</v>
      </c>
      <c r="AS36">
        <f>(AR36-U36)</f>
        <v>127.49406890600127</v>
      </c>
      <c r="AT36">
        <f>IF(D36,P36,(O36+P36)/2)</f>
        <v>41.395206451416016</v>
      </c>
      <c r="AU36">
        <f>0.61365*EXP(17.502*AT36/(240.97+AT36))</f>
        <v>7.9844157606994184</v>
      </c>
      <c r="AV36">
        <f>IF(AS36&lt;&gt;0,(1000-(AR36+U36)/2)/AS36*AL36,0)</f>
        <v>0.22807280993889151</v>
      </c>
      <c r="AW36">
        <f>U36*AA36/1000</f>
        <v>2.6811685572008135</v>
      </c>
      <c r="AX36">
        <f>(AU36-AW36)</f>
        <v>5.3032472034986053</v>
      </c>
      <c r="AY36">
        <f>1/(1.6/F36+1.37/N36)</f>
        <v>0.14376906608821821</v>
      </c>
      <c r="AZ36">
        <f>G36*AA36*0.001</f>
        <v>26.794484180814919</v>
      </c>
      <c r="BA36">
        <f>G36/S36</f>
        <v>0.78032494558577636</v>
      </c>
      <c r="BB36">
        <f>(1-AL36*AA36/AQ36/F36)*100</f>
        <v>16.078284837075984</v>
      </c>
      <c r="BC36">
        <f>(S36-E36/(N36/1.35))</f>
        <v>387.16099654671774</v>
      </c>
      <c r="BD36">
        <f>E36*BB36/100/BC36</f>
        <v>4.8487822812831111E-4</v>
      </c>
    </row>
    <row r="37" spans="1:56" x14ac:dyDescent="0.35">
      <c r="A37" s="1" t="s">
        <v>9</v>
      </c>
      <c r="B37" s="1" t="s">
        <v>4407</v>
      </c>
      <c r="K37" s="1">
        <f t="shared" si="0"/>
        <v>2.72</v>
      </c>
    </row>
    <row r="38" spans="1:56" x14ac:dyDescent="0.35">
      <c r="A38" s="1" t="s">
        <v>9</v>
      </c>
      <c r="B38" s="1" t="s">
        <v>4406</v>
      </c>
      <c r="K38" s="1">
        <f t="shared" si="0"/>
        <v>2.72</v>
      </c>
    </row>
    <row r="39" spans="1:56" x14ac:dyDescent="0.35">
      <c r="A39" s="1">
        <v>8</v>
      </c>
      <c r="B39" s="1" t="s">
        <v>4405</v>
      </c>
      <c r="C39" s="1">
        <v>1914.0000001117587</v>
      </c>
      <c r="D39" s="1">
        <v>0</v>
      </c>
      <c r="E39">
        <f>(R39-S39*(1000-T39)/(1000-U39))*AK39</f>
        <v>1.5993628985288899</v>
      </c>
      <c r="F39">
        <f>IF(AV39&lt;&gt;0,1/(1/AV39-1/N39),0)</f>
        <v>0.26086394240206034</v>
      </c>
      <c r="G39">
        <f>((AY39-AL39/2)*S39-E39)/(AY39+AL39/2)</f>
        <v>304.24986421434437</v>
      </c>
      <c r="H39">
        <f>AL39*1000</f>
        <v>32.294203219686736</v>
      </c>
      <c r="I39">
        <f>(AQ39-AW39)</f>
        <v>10.644809461555059</v>
      </c>
      <c r="J39">
        <f>(P39+AP39*D39)</f>
        <v>51.5096435546875</v>
      </c>
      <c r="K39" s="1">
        <f t="shared" si="0"/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30.432506561279297</v>
      </c>
      <c r="P39" s="1">
        <v>51.5096435546875</v>
      </c>
      <c r="Q39" s="1">
        <v>30.534622192382813</v>
      </c>
      <c r="R39" s="1">
        <v>399.86361694335938</v>
      </c>
      <c r="S39" s="1">
        <v>387.06423950195313</v>
      </c>
      <c r="T39" s="1">
        <v>2.5004994869232178</v>
      </c>
      <c r="U39" s="1">
        <v>30.911052703857422</v>
      </c>
      <c r="V39" s="1">
        <v>5.0722570419311523</v>
      </c>
      <c r="W39" s="1">
        <v>62.702991485595703</v>
      </c>
      <c r="X39" s="1">
        <v>299.62457275390625</v>
      </c>
      <c r="Y39" s="1">
        <v>748.89666748046875</v>
      </c>
      <c r="Z39" s="1">
        <v>9.0369001030921936E-2</v>
      </c>
      <c r="AA39" s="1">
        <v>88.593490600585938</v>
      </c>
      <c r="AB39" s="1">
        <v>-0.71648406982421875</v>
      </c>
      <c r="AC39" s="1">
        <v>1.1333849430084229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1.1015609292423021</v>
      </c>
      <c r="AL39">
        <f>(U39-T39)/(1000-U39)*AK39</f>
        <v>3.2294203219686735E-2</v>
      </c>
      <c r="AM39">
        <f>(P39+273.15)</f>
        <v>324.65964355468748</v>
      </c>
      <c r="AN39">
        <f>(O39+273.15)</f>
        <v>303.58250656127927</v>
      </c>
      <c r="AO39">
        <f>(Y39*AG39+Z39*AH39)*AI39</f>
        <v>119.82346411861181</v>
      </c>
      <c r="AP39">
        <f>((AO39+0.00000010773*(AN39^4-AM39^4))-AL39*44100)/(L39*51.4+0.00000043092*AM39^3)</f>
        <v>-12.714759571776799</v>
      </c>
      <c r="AQ39">
        <f>0.61365*EXP(17.502*J39/(240.97+J39))</f>
        <v>13.383327518728468</v>
      </c>
      <c r="AR39">
        <f>AQ39*1000/AA39</f>
        <v>151.06445663221169</v>
      </c>
      <c r="AS39">
        <f>(AR39-U39)</f>
        <v>120.15340392835427</v>
      </c>
      <c r="AT39">
        <f>IF(D39,P39,(O39+P39)/2)</f>
        <v>40.971075057983398</v>
      </c>
      <c r="AU39">
        <f>0.61365*EXP(17.502*AT39/(240.97+AT39))</f>
        <v>7.8070152906954204</v>
      </c>
      <c r="AV39">
        <f>IF(AS39&lt;&gt;0,(1000-(AR39+U39)/2)/AS39*AL39,0)</f>
        <v>0.24431955500352434</v>
      </c>
      <c r="AW39">
        <f>U39*AA39/1000</f>
        <v>2.7385180571734091</v>
      </c>
      <c r="AX39">
        <f>(AU39-AW39)</f>
        <v>5.0684972335220113</v>
      </c>
      <c r="AY39">
        <f>1/(1.6/F39+1.37/N39)</f>
        <v>0.15410467000725275</v>
      </c>
      <c r="AZ39">
        <f>G39*AA39*0.001</f>
        <v>26.954557485503067</v>
      </c>
      <c r="BA39">
        <f>G39/S39</f>
        <v>0.78604488135052608</v>
      </c>
      <c r="BB39">
        <f>(1-AL39*AA39/AQ39/F39)*100</f>
        <v>18.050137819386702</v>
      </c>
      <c r="BC39">
        <f>(S39-E39/(N39/1.35))</f>
        <v>386.50376069645989</v>
      </c>
      <c r="BD39">
        <f>E39*BB39/100/BC39</f>
        <v>7.4691953034662075E-4</v>
      </c>
    </row>
    <row r="40" spans="1:56" x14ac:dyDescent="0.35">
      <c r="A40" s="1" t="s">
        <v>9</v>
      </c>
      <c r="B40" s="1" t="s">
        <v>4404</v>
      </c>
      <c r="K40" s="1">
        <f t="shared" si="0"/>
        <v>2.72</v>
      </c>
    </row>
    <row r="41" spans="1:56" x14ac:dyDescent="0.35">
      <c r="A41" s="1" t="s">
        <v>9</v>
      </c>
      <c r="B41" s="1" t="s">
        <v>4403</v>
      </c>
      <c r="K41" s="1">
        <f t="shared" si="0"/>
        <v>2.72</v>
      </c>
    </row>
    <row r="42" spans="1:56" x14ac:dyDescent="0.35">
      <c r="A42" s="1">
        <v>9</v>
      </c>
      <c r="B42" s="1" t="s">
        <v>4402</v>
      </c>
      <c r="C42" s="1">
        <v>2118.0000001117587</v>
      </c>
      <c r="D42" s="1">
        <v>0</v>
      </c>
      <c r="E42">
        <f>(R42-S42*(1000-T42)/(1000-U42))*AK42</f>
        <v>1.5171632728653275</v>
      </c>
      <c r="F42">
        <f>IF(AV42&lt;&gt;0,1/(1/AV42-1/N42),0)</f>
        <v>0.27619299613343273</v>
      </c>
      <c r="G42">
        <f>((AY42-AL42/2)*S42-E42)/(AY42+AL42/2)</f>
        <v>308.19362374217798</v>
      </c>
      <c r="H42">
        <f>AL42*1000</f>
        <v>32.567703840165372</v>
      </c>
      <c r="I42">
        <f>(AQ42-AW42)</f>
        <v>10.197133500852274</v>
      </c>
      <c r="J42">
        <f>(P42+AP42*D42)</f>
        <v>50.918609619140625</v>
      </c>
      <c r="K42" s="1">
        <f t="shared" si="0"/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30.473339080810547</v>
      </c>
      <c r="P42" s="1">
        <v>50.918609619140625</v>
      </c>
      <c r="Q42" s="1">
        <v>30.559808731079102</v>
      </c>
      <c r="R42" s="1">
        <v>399.96493530273438</v>
      </c>
      <c r="S42" s="1">
        <v>387.14212036132813</v>
      </c>
      <c r="T42" s="1">
        <v>2.9882612228393555</v>
      </c>
      <c r="U42" s="1">
        <v>31.617757797241211</v>
      </c>
      <c r="V42" s="1">
        <v>6.0474238395690918</v>
      </c>
      <c r="W42" s="1">
        <v>63.985702514648438</v>
      </c>
      <c r="X42" s="1">
        <v>299.63265991210938</v>
      </c>
      <c r="Y42" s="1">
        <v>999.97393798828125</v>
      </c>
      <c r="Z42" s="1">
        <v>0.12442373484373093</v>
      </c>
      <c r="AA42" s="1">
        <v>88.59197998046875</v>
      </c>
      <c r="AB42" s="1">
        <v>-0.5619354248046875</v>
      </c>
      <c r="AC42" s="1">
        <v>1.1411434412002563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1.1015906614415782</v>
      </c>
      <c r="AL42">
        <f>(U42-T42)/(1000-U42)*AK42</f>
        <v>3.2567703840165371E-2</v>
      </c>
      <c r="AM42">
        <f>(P42+273.15)</f>
        <v>324.0686096191406</v>
      </c>
      <c r="AN42">
        <f>(O42+273.15)</f>
        <v>303.62333908081052</v>
      </c>
      <c r="AO42">
        <f>(Y42*AG42+Z42*AH42)*AI42</f>
        <v>159.99582650193952</v>
      </c>
      <c r="AP42">
        <f>((AO42+0.00000010773*(AN42^4-AM42^4))-AL42*44100)/(L42*51.4+0.00000043092*AM42^3)</f>
        <v>-12.423809131037428</v>
      </c>
      <c r="AQ42">
        <f>0.61365*EXP(17.502*J42/(240.97+J42))</f>
        <v>12.998213266652778</v>
      </c>
      <c r="AR42">
        <f>AQ42*1000/AA42</f>
        <v>146.71997701731468</v>
      </c>
      <c r="AS42">
        <f>(AR42-U42)</f>
        <v>115.10221922007347</v>
      </c>
      <c r="AT42">
        <f>IF(D42,P42,(O42+P42)/2)</f>
        <v>40.695974349975586</v>
      </c>
      <c r="AU42">
        <f>0.61365*EXP(17.502*AT42/(240.97+AT42))</f>
        <v>7.693784118642542</v>
      </c>
      <c r="AV42">
        <f>IF(AS42&lt;&gt;0,(1000-(AR42+U42)/2)/AS42*AL42,0)</f>
        <v>0.25771595696140076</v>
      </c>
      <c r="AW42">
        <f>U42*AA42/1000</f>
        <v>2.8010797658005031</v>
      </c>
      <c r="AX42">
        <f>(AU42-AW42)</f>
        <v>4.8927043528420384</v>
      </c>
      <c r="AY42">
        <f>1/(1.6/F42+1.37/N42)</f>
        <v>0.16263650499296292</v>
      </c>
      <c r="AZ42">
        <f>G42*AA42*0.001</f>
        <v>27.303483344675151</v>
      </c>
      <c r="BA42">
        <f>G42/S42</f>
        <v>0.79607360587510911</v>
      </c>
      <c r="BB42">
        <f>(1-AL42*AA42/AQ42/F42)*100</f>
        <v>19.631617369266262</v>
      </c>
      <c r="BC42">
        <f>(S42-E42/(N42/1.35))</f>
        <v>386.61044749352811</v>
      </c>
      <c r="BD42">
        <f>E42*BB42/100/BC42</f>
        <v>7.7039741302113685E-4</v>
      </c>
    </row>
    <row r="43" spans="1:56" x14ac:dyDescent="0.35">
      <c r="A43" s="1" t="s">
        <v>9</v>
      </c>
      <c r="B43" s="1" t="s">
        <v>4401</v>
      </c>
      <c r="K43" s="1">
        <f t="shared" si="0"/>
        <v>2.72</v>
      </c>
    </row>
    <row r="44" spans="1:56" x14ac:dyDescent="0.35">
      <c r="A44" s="1" t="s">
        <v>9</v>
      </c>
      <c r="B44" s="1" t="s">
        <v>4400</v>
      </c>
      <c r="K44" s="1">
        <f t="shared" si="0"/>
        <v>2.72</v>
      </c>
    </row>
    <row r="45" spans="1:56" x14ac:dyDescent="0.35">
      <c r="A45" s="1">
        <v>10</v>
      </c>
      <c r="B45" s="1" t="s">
        <v>4399</v>
      </c>
      <c r="C45" s="1">
        <v>2322.0000001117587</v>
      </c>
      <c r="D45" s="1">
        <v>0</v>
      </c>
      <c r="E45">
        <f>(R45-S45*(1000-T45)/(1000-U45))*AK45</f>
        <v>1.2664747758848411</v>
      </c>
      <c r="F45">
        <f>IF(AV45&lt;&gt;0,1/(1/AV45-1/N45),0)</f>
        <v>0.28564868031223373</v>
      </c>
      <c r="G45">
        <f>((AY45-AL45/2)*S45-E45)/(AY45+AL45/2)</f>
        <v>311.25170778324195</v>
      </c>
      <c r="H45">
        <f>AL45*1000</f>
        <v>32.876655643334416</v>
      </c>
      <c r="I45">
        <f>(AQ45-AW45)</f>
        <v>9.9807679441519426</v>
      </c>
      <c r="J45">
        <f>(P45+AP45*D45)</f>
        <v>50.681861877441406</v>
      </c>
      <c r="K45" s="1">
        <f t="shared" si="0"/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30.526199340820313</v>
      </c>
      <c r="P45" s="1">
        <v>50.681861877441406</v>
      </c>
      <c r="Q45" s="1">
        <v>30.59979248046875</v>
      </c>
      <c r="R45" s="1">
        <v>399.89242553710938</v>
      </c>
      <c r="S45" s="1">
        <v>387.1884765625</v>
      </c>
      <c r="T45" s="1">
        <v>3.4743683338165283</v>
      </c>
      <c r="U45" s="1">
        <v>32.350723266601563</v>
      </c>
      <c r="V45" s="1">
        <v>7.0096092224121094</v>
      </c>
      <c r="W45" s="1">
        <v>65.26824951171875</v>
      </c>
      <c r="X45" s="1">
        <v>299.66232299804688</v>
      </c>
      <c r="Y45" s="1">
        <v>1251.0228271484375</v>
      </c>
      <c r="Z45" s="1">
        <v>3.9291642606258392E-3</v>
      </c>
      <c r="AA45" s="1">
        <v>88.587882995605469</v>
      </c>
      <c r="AB45" s="1">
        <v>-0.40655365586280823</v>
      </c>
      <c r="AC45" s="1">
        <v>1.1437698602676392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1.1016997169045837</v>
      </c>
      <c r="AL45">
        <f>(U45-T45)/(1000-U45)*AK45</f>
        <v>3.2876655643334418E-2</v>
      </c>
      <c r="AM45">
        <f>(P45+273.15)</f>
        <v>323.83186187744138</v>
      </c>
      <c r="AN45">
        <f>(O45+273.15)</f>
        <v>303.67619934082029</v>
      </c>
      <c r="AO45">
        <f>(Y45*AG45+Z45*AH45)*AI45</f>
        <v>200.16364786974373</v>
      </c>
      <c r="AP45">
        <f>((AO45+0.00000010773*(AN45^4-AM45^4))-AL45*44100)/(L45*51.4+0.00000043092*AM45^3)</f>
        <v>-12.181107148743692</v>
      </c>
      <c r="AQ45">
        <f>0.61365*EXP(17.502*J45/(240.97+J45))</f>
        <v>12.846650031716853</v>
      </c>
      <c r="AR45">
        <f>AQ45*1000/AA45</f>
        <v>145.01588250341337</v>
      </c>
      <c r="AS45">
        <f>(AR45-U45)</f>
        <v>112.6651592368118</v>
      </c>
      <c r="AT45">
        <f>IF(D45,P45,(O45+P45)/2)</f>
        <v>40.604030609130859</v>
      </c>
      <c r="AU45">
        <f>0.61365*EXP(17.502*AT45/(240.97+AT45))</f>
        <v>7.6562587838865834</v>
      </c>
      <c r="AV45">
        <f>IF(AS45&lt;&gt;0,(1000-(AR45+U45)/2)/AS45*AL45,0)</f>
        <v>0.26592999500489001</v>
      </c>
      <c r="AW45">
        <f>U45*AA45/1000</f>
        <v>2.8658820875649109</v>
      </c>
      <c r="AX45">
        <f>(AU45-AW45)</f>
        <v>4.7903766963216725</v>
      </c>
      <c r="AY45">
        <f>1/(1.6/F45+1.37/N45)</f>
        <v>0.16787208219304448</v>
      </c>
      <c r="AZ45">
        <f>G45*AA45*0.001</f>
        <v>27.573129871284223</v>
      </c>
      <c r="BA45">
        <f>G45/S45</f>
        <v>0.80387647521581052</v>
      </c>
      <c r="BB45">
        <f>(1-AL45*AA45/AQ45/F45)*100</f>
        <v>20.63302261157175</v>
      </c>
      <c r="BC45">
        <f>(S45-E45/(N45/1.35))</f>
        <v>386.74465466927728</v>
      </c>
      <c r="BD45">
        <f>E45*BB45/100/BC45</f>
        <v>6.7567068794171592E-4</v>
      </c>
    </row>
    <row r="46" spans="1:56" x14ac:dyDescent="0.35">
      <c r="A46" s="1" t="s">
        <v>9</v>
      </c>
      <c r="B46" s="1" t="s">
        <v>4398</v>
      </c>
      <c r="K46" s="1">
        <f t="shared" si="0"/>
        <v>2.72</v>
      </c>
    </row>
    <row r="47" spans="1:56" x14ac:dyDescent="0.35">
      <c r="A47" s="1" t="s">
        <v>9</v>
      </c>
      <c r="B47" s="1" t="s">
        <v>4397</v>
      </c>
      <c r="K47" s="1">
        <f t="shared" si="0"/>
        <v>2.72</v>
      </c>
    </row>
    <row r="48" spans="1:56" x14ac:dyDescent="0.35">
      <c r="A48" s="1">
        <v>11</v>
      </c>
      <c r="B48" s="1" t="s">
        <v>4396</v>
      </c>
      <c r="C48" s="1">
        <v>2526.0000001117587</v>
      </c>
      <c r="D48" s="1">
        <v>0</v>
      </c>
      <c r="E48">
        <f>(R48-S48*(1000-T48)/(1000-U48))*AK48</f>
        <v>0.99214275179793854</v>
      </c>
      <c r="F48">
        <f>IF(AV48&lt;&gt;0,1/(1/AV48-1/N48),0)</f>
        <v>0.3105882687203782</v>
      </c>
      <c r="G48">
        <f>((AY48-AL48/2)*S48-E48)/(AY48+AL48/2)</f>
        <v>316.97977656076534</v>
      </c>
      <c r="H48">
        <f>AL48*1000</f>
        <v>33.40172445274515</v>
      </c>
      <c r="I48">
        <f>(AQ48-AW48)</f>
        <v>9.405710167139782</v>
      </c>
      <c r="J48">
        <f>(P48+AP48*D48)</f>
        <v>49.894039154052734</v>
      </c>
      <c r="K48" s="1">
        <f t="shared" si="0"/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30.609819412231445</v>
      </c>
      <c r="P48" s="1">
        <v>49.894039154052734</v>
      </c>
      <c r="Q48" s="1">
        <v>30.666101455688477</v>
      </c>
      <c r="R48" s="1">
        <v>399.85296630859375</v>
      </c>
      <c r="S48" s="1">
        <v>387.2109375</v>
      </c>
      <c r="T48" s="1">
        <v>3.9592702388763428</v>
      </c>
      <c r="U48" s="1">
        <v>33.273181915283203</v>
      </c>
      <c r="V48" s="1">
        <v>7.9495148658752441</v>
      </c>
      <c r="W48" s="1">
        <v>66.806671142578125</v>
      </c>
      <c r="X48" s="1">
        <v>299.617919921875</v>
      </c>
      <c r="Y48" s="1">
        <v>1600.46875</v>
      </c>
      <c r="Z48" s="1">
        <v>0.33005321025848389</v>
      </c>
      <c r="AA48" s="1">
        <v>88.584762573242188</v>
      </c>
      <c r="AB48" s="1">
        <v>-0.22608643770217896</v>
      </c>
      <c r="AC48" s="1">
        <v>1.148594856262207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1.1015364703010107</v>
      </c>
      <c r="AL48">
        <f>(U48-T48)/(1000-U48)*AK48</f>
        <v>3.3401724452745148E-2</v>
      </c>
      <c r="AM48">
        <f>(P48+273.15)</f>
        <v>323.04403915405271</v>
      </c>
      <c r="AN48">
        <f>(O48+273.15)</f>
        <v>303.75981941223142</v>
      </c>
      <c r="AO48">
        <f>(Y48*AG48+Z48*AH48)*AI48</f>
        <v>256.07499427627772</v>
      </c>
      <c r="AP48">
        <f>((AO48+0.00000010773*(AN48^4-AM48^4))-AL48*44100)/(L48*51.4+0.00000043092*AM48^3)</f>
        <v>-11.828151607281519</v>
      </c>
      <c r="AQ48">
        <f>0.61365*EXP(17.502*J48/(240.97+J48))</f>
        <v>12.35320708716144</v>
      </c>
      <c r="AR48">
        <f>AQ48*1000/AA48</f>
        <v>139.45069928869273</v>
      </c>
      <c r="AS48">
        <f>(AR48-U48)</f>
        <v>106.17751737340953</v>
      </c>
      <c r="AT48">
        <f>IF(D48,P48,(O48+P48)/2)</f>
        <v>40.25192928314209</v>
      </c>
      <c r="AU48">
        <f>0.61365*EXP(17.502*AT48/(240.97+AT48))</f>
        <v>7.5140169677871071</v>
      </c>
      <c r="AV48">
        <f>IF(AS48&lt;&gt;0,(1000-(AR48+U48)/2)/AS48*AL48,0)</f>
        <v>0.28741571157884055</v>
      </c>
      <c r="AW48">
        <f>U48*AA48/1000</f>
        <v>2.9474969200216581</v>
      </c>
      <c r="AX48">
        <f>(AU48-AW48)</f>
        <v>4.5665200477654491</v>
      </c>
      <c r="AY48">
        <f>1/(1.6/F48+1.37/N48)</f>
        <v>0.18158228737599275</v>
      </c>
      <c r="AZ48">
        <f>G48*AA48*0.001</f>
        <v>28.079578247154757</v>
      </c>
      <c r="BA48">
        <f>G48/S48</f>
        <v>0.818622992953977</v>
      </c>
      <c r="BB48">
        <f>(1-AL48*AA48/AQ48/F48)*100</f>
        <v>22.880688316639585</v>
      </c>
      <c r="BC48">
        <f>(S48-E48/(N48/1.35))</f>
        <v>386.86325219048206</v>
      </c>
      <c r="BD48">
        <f>E48*BB48/100/BC48</f>
        <v>5.8679414343351395E-4</v>
      </c>
    </row>
    <row r="49" spans="1:56" x14ac:dyDescent="0.35">
      <c r="A49" s="1" t="s">
        <v>9</v>
      </c>
      <c r="B49" s="1" t="s">
        <v>4395</v>
      </c>
      <c r="K49" s="1">
        <f t="shared" si="0"/>
        <v>2.72</v>
      </c>
    </row>
    <row r="50" spans="1:56" x14ac:dyDescent="0.35">
      <c r="A50" s="1" t="s">
        <v>9</v>
      </c>
      <c r="B50" s="1" t="s">
        <v>4394</v>
      </c>
      <c r="K50" s="1">
        <f t="shared" si="0"/>
        <v>2.72</v>
      </c>
    </row>
    <row r="51" spans="1:56" x14ac:dyDescent="0.35">
      <c r="A51" s="1">
        <v>12</v>
      </c>
      <c r="B51" s="1" t="s">
        <v>4393</v>
      </c>
      <c r="C51" s="1">
        <v>2730.5000001005828</v>
      </c>
      <c r="D51" s="1">
        <v>0</v>
      </c>
      <c r="E51">
        <f>(R51-S51*(1000-T51)/(1000-U51))*AK51</f>
        <v>0.29919394243614755</v>
      </c>
      <c r="F51">
        <f>IF(AV51&lt;&gt;0,1/(1/AV51-1/N51),0)</f>
        <v>0.34243743266044441</v>
      </c>
      <c r="G51">
        <f>((AY51-AL51/2)*S51-E51)/(AY51+AL51/2)</f>
        <v>325.06185838932851</v>
      </c>
      <c r="H51">
        <f>AL51*1000</f>
        <v>34.178209587469354</v>
      </c>
      <c r="I51">
        <f>(AQ51-AW51)</f>
        <v>8.8176146285577737</v>
      </c>
      <c r="J51">
        <f>(P51+AP51*D51)</f>
        <v>49.086860656738281</v>
      </c>
      <c r="K51" s="1">
        <f t="shared" si="0"/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30.725749969482422</v>
      </c>
      <c r="P51" s="1">
        <v>49.086860656738281</v>
      </c>
      <c r="Q51" s="1">
        <v>30.755722045898438</v>
      </c>
      <c r="R51" s="1">
        <v>400.12496948242188</v>
      </c>
      <c r="S51" s="1">
        <v>387.82009887695313</v>
      </c>
      <c r="T51" s="1">
        <v>4.4347305297851563</v>
      </c>
      <c r="U51" s="1">
        <v>34.395439147949219</v>
      </c>
      <c r="V51" s="1">
        <v>8.8457756042480469</v>
      </c>
      <c r="W51" s="1">
        <v>68.607177734375</v>
      </c>
      <c r="X51" s="1">
        <v>299.61630249023438</v>
      </c>
      <c r="Y51" s="1">
        <v>1999.45751953125</v>
      </c>
      <c r="Z51" s="1">
        <v>0.28683227300643921</v>
      </c>
      <c r="AA51" s="1">
        <v>88.589042663574219</v>
      </c>
      <c r="AB51" s="1">
        <v>2.6354968547821045E-2</v>
      </c>
      <c r="AC51" s="1">
        <v>1.150765061378479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1.1015305238611555</v>
      </c>
      <c r="AL51">
        <f>(U51-T51)/(1000-U51)*AK51</f>
        <v>3.4178209587469352E-2</v>
      </c>
      <c r="AM51">
        <f>(P51+273.15)</f>
        <v>322.23686065673826</v>
      </c>
      <c r="AN51">
        <f>(O51+273.15)</f>
        <v>303.8757499694824</v>
      </c>
      <c r="AO51">
        <f>(Y51*AG51+Z51*AH51)*AI51</f>
        <v>319.91319597438269</v>
      </c>
      <c r="AP51">
        <f>((AO51+0.00000010773*(AN51^4-AM51^4))-AL51*44100)/(L51*51.4+0.00000043092*AM51^3)</f>
        <v>-11.495469001099456</v>
      </c>
      <c r="AQ51">
        <f>0.61365*EXP(17.502*J51/(240.97+J51))</f>
        <v>11.864673654667818</v>
      </c>
      <c r="AR51">
        <f>AQ51*1000/AA51</f>
        <v>133.92935850684273</v>
      </c>
      <c r="AS51">
        <f>(AR51-U51)</f>
        <v>99.533919358893513</v>
      </c>
      <c r="AT51">
        <f>IF(D51,P51,(O51+P51)/2)</f>
        <v>39.906305313110352</v>
      </c>
      <c r="AU51">
        <f>0.61365*EXP(17.502*AT51/(240.97+AT51))</f>
        <v>7.3766250056334961</v>
      </c>
      <c r="AV51">
        <f>IF(AS51&lt;&gt;0,(1000-(AR51+U51)/2)/AS51*AL51,0)</f>
        <v>0.31448263750266531</v>
      </c>
      <c r="AW51">
        <f>U51*AA51/1000</f>
        <v>3.0470590261100443</v>
      </c>
      <c r="AX51">
        <f>(AU51-AW51)</f>
        <v>4.3295659795234513</v>
      </c>
      <c r="AY51">
        <f>1/(1.6/F51+1.37/N51)</f>
        <v>0.19888556974734831</v>
      </c>
      <c r="AZ51">
        <f>G51*AA51*0.001</f>
        <v>28.796918841152944</v>
      </c>
      <c r="BA51">
        <f>G51/S51</f>
        <v>0.83817692618469364</v>
      </c>
      <c r="BB51">
        <f>(1-AL51*AA51/AQ51/F51)*100</f>
        <v>25.476664007569116</v>
      </c>
      <c r="BC51">
        <f>(S51-E51/(N51/1.35))</f>
        <v>387.71524971256292</v>
      </c>
      <c r="BD51">
        <f>E51*BB51/100/BC51</f>
        <v>1.9659952891191938E-4</v>
      </c>
    </row>
    <row r="52" spans="1:56" x14ac:dyDescent="0.35">
      <c r="A52" s="1" t="s">
        <v>9</v>
      </c>
      <c r="B52" s="1" t="s">
        <v>4392</v>
      </c>
    </row>
    <row r="53" spans="1:56" x14ac:dyDescent="0.35">
      <c r="A53" s="1" t="s">
        <v>9</v>
      </c>
      <c r="B53" s="1" t="s">
        <v>4391</v>
      </c>
    </row>
    <row r="54" spans="1:56" x14ac:dyDescent="0.35">
      <c r="A54" s="1" t="s">
        <v>9</v>
      </c>
      <c r="B54" s="1" t="s">
        <v>4390</v>
      </c>
    </row>
    <row r="55" spans="1:56" x14ac:dyDescent="0.35">
      <c r="A55" s="1" t="s">
        <v>9</v>
      </c>
      <c r="B55" s="1" t="s">
        <v>4389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AMT_b_la.5_1_22jul2020_</vt:lpstr>
      <vt:lpstr>AMT_b_da.5_1_22jul2020_</vt:lpstr>
      <vt:lpstr>AMT_b_cl.5_1_22jul2020_</vt:lpstr>
      <vt:lpstr>AMT_b_pt.5_1_22jul2020_</vt:lpstr>
      <vt:lpstr>AMT_b_mo.5_1_22jul2020_</vt:lpstr>
      <vt:lpstr>AMT_h_la2_1_23jul2020_</vt:lpstr>
      <vt:lpstr>AMT_s_da2_1__26jun2020_</vt:lpstr>
      <vt:lpstr>AMT_s_cl2_1_26jun2020_</vt:lpstr>
      <vt:lpstr>AMT_s_pt2_1_26jun2020_</vt:lpstr>
      <vt:lpstr>AMT_s_mo2_1_26jun2020_</vt:lpstr>
      <vt:lpstr>AMT_s_la6_1_26jun2020_</vt:lpstr>
      <vt:lpstr>AMT_s_da6_1_26jun2020_</vt:lpstr>
      <vt:lpstr>AMT_b_cl6_1_27jun2020_</vt:lpstr>
      <vt:lpstr>AMT_b_pt6_1_27jun2020_</vt:lpstr>
      <vt:lpstr>AMT_b_mo6_1_27jun2020_</vt:lpstr>
      <vt:lpstr>AMT_b_la12_1_27jun2020_</vt:lpstr>
      <vt:lpstr>AMT_b_da12_1_27jun2020_</vt:lpstr>
      <vt:lpstr>AMT_b_cl12_1_27jun2020_</vt:lpstr>
      <vt:lpstr>ATM_h_pt12_1_29jun2020_</vt:lpstr>
      <vt:lpstr>ATM_h_mo12_1_29jun2020_</vt:lpstr>
      <vt:lpstr>ATM_h_la24_1_29jun2020_</vt:lpstr>
      <vt:lpstr>ATM_h_da24_1_29jun2020_</vt:lpstr>
      <vt:lpstr>AMT_h_cl24_1_29jun2020_</vt:lpstr>
      <vt:lpstr>AMT_h_pt24_1_29jun2020_</vt:lpstr>
      <vt:lpstr>AMT_b_mo24_01_3aug2020_</vt:lpstr>
      <vt:lpstr>AMT_s_la.5_(2)1_30jun2020_</vt:lpstr>
      <vt:lpstr>AMT_s_da.5_(2)1_30jun2020_</vt:lpstr>
      <vt:lpstr>AMT_s_cl.5_(2)1_30jun2020_</vt:lpstr>
      <vt:lpstr>AMT_s_pt.5_1_30jun2020_</vt:lpstr>
      <vt:lpstr>AMT_s_mo.5_1_30jun2020_</vt:lpstr>
      <vt:lpstr>AMT_b_la2_01_2aug2020_</vt:lpstr>
      <vt:lpstr>AMT_h_da2_2_23jul2020_</vt:lpstr>
      <vt:lpstr>AMT_b_cl2_(2)1_1jul2020_</vt:lpstr>
      <vt:lpstr>AMT_h_pt2_2_23jul2020_</vt:lpstr>
      <vt:lpstr>AMT_h_mo2_2_23jul2020_</vt:lpstr>
      <vt:lpstr>AMT_b_la6_2_1jul2020_</vt:lpstr>
      <vt:lpstr>AMT_h_da6_2_2jul2020_</vt:lpstr>
      <vt:lpstr>AMT_h_cl6_2_2jul2020_</vt:lpstr>
      <vt:lpstr>AMT_h_pt6_2_2jul2020_</vt:lpstr>
      <vt:lpstr>AMT_h_mo6_2_2jul2020_</vt:lpstr>
      <vt:lpstr>AMT_h_la12_2_2jul2020_</vt:lpstr>
      <vt:lpstr>AMT_h_da12_2_2jul2020_</vt:lpstr>
      <vt:lpstr>AMT_h_cl12_02_3aug2020_</vt:lpstr>
      <vt:lpstr>AMT_s_pt12_2_3jul2020_</vt:lpstr>
      <vt:lpstr>AMT_s_mo12_2_3jul2020_</vt:lpstr>
      <vt:lpstr>AMT_s_la24_2_3jul2020_</vt:lpstr>
      <vt:lpstr>AMT_h_da24_2_31jul2020_</vt:lpstr>
      <vt:lpstr>AMT_s_cl24_2_3jul2020_</vt:lpstr>
      <vt:lpstr>AMT_b_pt24_2_5jul2020_</vt:lpstr>
      <vt:lpstr>AMT_b_mo24_2_5jul2020_</vt:lpstr>
      <vt:lpstr>AMT_b_la.5_3_5jul2020_</vt:lpstr>
      <vt:lpstr>AMT_b_da.5_3_5jul2020_</vt:lpstr>
      <vt:lpstr>AMT_b_cl.5_3_5jul2020_</vt:lpstr>
      <vt:lpstr>AMT_b_pt.5_3_5jul2020_</vt:lpstr>
      <vt:lpstr>AMT_h_mo.5_3_6jul2020_</vt:lpstr>
      <vt:lpstr>AMT_h_la2_3_6jul2020_</vt:lpstr>
      <vt:lpstr>AMT_h_da2_3_6jul2020_</vt:lpstr>
      <vt:lpstr>AMT_h_cl2_3_6jul2020_</vt:lpstr>
      <vt:lpstr>AMT_h_pt2_3_6jul2020_</vt:lpstr>
      <vt:lpstr>AMT_h_mo2_3_6jul2020_</vt:lpstr>
      <vt:lpstr>AMT_b_la6_03_4aug2020_</vt:lpstr>
      <vt:lpstr>AMT_s_da6_3_7jul2020_</vt:lpstr>
      <vt:lpstr>AMT_s_cl6_3_7jul2020_</vt:lpstr>
      <vt:lpstr>AMT_s_pt6_3_7jul2020_</vt:lpstr>
      <vt:lpstr>AMT_s_mo6_3_7jul2020_</vt:lpstr>
      <vt:lpstr>AMT_s_la12_3_7jul2020_</vt:lpstr>
      <vt:lpstr>AMT_b_da12_3_8jul2020_</vt:lpstr>
      <vt:lpstr>AMT_b_cl12_3_8jul2020_</vt:lpstr>
      <vt:lpstr>AMT_b_pt12_3_8jul2020_</vt:lpstr>
      <vt:lpstr>AMT_b_mo12_3_8jul2020_</vt:lpstr>
      <vt:lpstr>AMT_b_la24_3_8jul2020_</vt:lpstr>
      <vt:lpstr>AMT_b_da24_3_8jul2020_</vt:lpstr>
      <vt:lpstr>ATM_h_cl24_3_9jul2020_</vt:lpstr>
      <vt:lpstr>ATM_h_pt24_3_9jul2020_</vt:lpstr>
      <vt:lpstr>ATM_h_mo24_3_9jul2020_</vt:lpstr>
      <vt:lpstr>ATM_h_la.5_4_9jul2020_</vt:lpstr>
      <vt:lpstr>ATM_h_da.5_4_9jul2020_</vt:lpstr>
      <vt:lpstr>ATM_h_cl.5_4_9jul2020_</vt:lpstr>
      <vt:lpstr>AMT_s_pt.5_04_3aug2020_</vt:lpstr>
      <vt:lpstr>AMT_s_mo.5_4_9jul2020_</vt:lpstr>
      <vt:lpstr>AMT_h_la2_04_2aug2020_</vt:lpstr>
      <vt:lpstr>AMT_s_da2_4_10jul2020_</vt:lpstr>
      <vt:lpstr>AMT_s_cl2_4_10jul2020_</vt:lpstr>
      <vt:lpstr>AMT_s_pt2_04_25aug2020_</vt:lpstr>
      <vt:lpstr>AMT_b_mo2_04_25aug2020_</vt:lpstr>
      <vt:lpstr>AMT_s_la6_4_10jul2020_</vt:lpstr>
      <vt:lpstr>AMT_b_da6_4_19jul2020_</vt:lpstr>
      <vt:lpstr>AMT_b_cl6_04_2aug2020_</vt:lpstr>
      <vt:lpstr>AMT_s_pt6_4_20jul2020_</vt:lpstr>
      <vt:lpstr>AMT_s_mo6_4_20jul2020_</vt:lpstr>
      <vt:lpstr>AMT_s_la12_4_20jul2020_</vt:lpstr>
      <vt:lpstr>AMT_b_da12_04_25aug2020_</vt:lpstr>
      <vt:lpstr>AMT_s_cl12_04_25aug2020_</vt:lpstr>
      <vt:lpstr>AMT_h_pt12_4_21jul202_</vt:lpstr>
      <vt:lpstr>AMT_h_mo12_4_21jul202_</vt:lpstr>
      <vt:lpstr>AMT_h_la24_4_21jul202_</vt:lpstr>
      <vt:lpstr>AMT_h_da24_4_21jul202_</vt:lpstr>
      <vt:lpstr>AMT_h_cl24_4_21jul202_</vt:lpstr>
      <vt:lpstr>AMT_h_pt24_4_21jul202_</vt:lpstr>
      <vt:lpstr>AMT_s_mo24_04_3aug2020_</vt:lpstr>
      <vt:lpstr>AMT_h_la.5_5_27jul2020_</vt:lpstr>
      <vt:lpstr>AMT_h_da.5_5_27jul2020_</vt:lpstr>
      <vt:lpstr>AMT_h_cl.5_5_27jul2020_</vt:lpstr>
      <vt:lpstr>AMT_h_pt.5_5_27jul2020_</vt:lpstr>
      <vt:lpstr>AMT_s_mo.5_5_28jul2020_</vt:lpstr>
      <vt:lpstr>AMT_s_la2_5_28jul2020_</vt:lpstr>
      <vt:lpstr>AMT_b_da2_5_19jul2020_</vt:lpstr>
      <vt:lpstr>AMT_b_cl2_5_19jul2020_</vt:lpstr>
      <vt:lpstr>AMT_b_pt2_5_19jul2020_</vt:lpstr>
      <vt:lpstr>AMT_b_mo2_5_19jul2020_</vt:lpstr>
      <vt:lpstr>AMT_b_la6_5_19jul2020_</vt:lpstr>
      <vt:lpstr>AMT_b_da6_5_29jul2020_</vt:lpstr>
      <vt:lpstr>AMT_b_cl6_5_29jul2020_</vt:lpstr>
      <vt:lpstr>AMT_b_pt6_5_29jul2020_</vt:lpstr>
      <vt:lpstr>AMT_b_mo6_5_29jul2020_</vt:lpstr>
      <vt:lpstr>AMT_b_la12_5_29jul2020_</vt:lpstr>
      <vt:lpstr>AMT_s_da12_5_30jul2020_</vt:lpstr>
      <vt:lpstr>AMT_h_cl12_05_2aug2020_</vt:lpstr>
      <vt:lpstr>AMT_s_pt12_5_25jul2020_</vt:lpstr>
      <vt:lpstr>AMT_s_mo12_5_25jul2020_</vt:lpstr>
      <vt:lpstr>AMT_s_la24_5_25jul2020_</vt:lpstr>
      <vt:lpstr>AMT_h_da24_05_3aug2020_</vt:lpstr>
      <vt:lpstr>AMT_s_cl24_5_25jul2020_</vt:lpstr>
      <vt:lpstr>AMT_h_pt24_5_27jul2020_</vt:lpstr>
      <vt:lpstr>AMT_h_mo24_5_27jul2020_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Hoellrich</dc:creator>
  <cp:lastModifiedBy>Mikaela Hoellrich</cp:lastModifiedBy>
  <dcterms:created xsi:type="dcterms:W3CDTF">2020-06-29T03:53:07Z</dcterms:created>
  <dcterms:modified xsi:type="dcterms:W3CDTF">2021-04-13T02:07:19Z</dcterms:modified>
</cp:coreProperties>
</file>